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0" yWindow="0" windowWidth="16380" windowHeight="8190" tabRatio="500"/>
  </bookViews>
  <sheets>
    <sheet name="Tabela Preços" sheetId="1" r:id="rId1"/>
    <sheet name="Politica Comercial" sheetId="2" r:id="rId2"/>
    <sheet name="ORGANIZAÇÃO" sheetId="3" state="hidden" r:id="rId3"/>
    <sheet name="NC" sheetId="4" r:id="rId4"/>
  </sheets>
  <definedNames>
    <definedName name="_xlnm._FilterDatabase" localSheetId="0" hidden="1">'Tabela Preços'!$A$1:$J$647</definedName>
    <definedName name="_xlnm.Print_Area" localSheetId="0">'Tabela Preços'!$A$1:$H$643</definedName>
  </definedNames>
  <calcPr calcId="124519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4"/>
  <c r="G4"/>
  <c r="G5"/>
  <c r="G6"/>
  <c r="G7"/>
  <c r="G8"/>
  <c r="G9"/>
  <c r="G10"/>
  <c r="G11"/>
  <c r="G12"/>
  <c r="G13"/>
  <c r="G14"/>
  <c r="G15"/>
  <c r="G16"/>
  <c r="G17"/>
  <c r="G18"/>
  <c r="G19"/>
  <c r="G2"/>
  <c r="H314" i="1"/>
  <c r="I314" s="1"/>
  <c r="H315"/>
  <c r="I315" s="1"/>
  <c r="H316"/>
  <c r="I316" s="1"/>
  <c r="H317"/>
  <c r="I317" s="1"/>
  <c r="H313"/>
  <c r="I313" s="1"/>
  <c r="I18"/>
  <c r="I644" s="1"/>
  <c r="I645" s="1"/>
  <c r="I249"/>
  <c r="I246"/>
  <c r="I244"/>
  <c r="H276"/>
  <c r="H275"/>
  <c r="H274"/>
  <c r="H273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J249"/>
  <c r="H248"/>
  <c r="H247"/>
  <c r="H246"/>
  <c r="H245"/>
  <c r="H244"/>
  <c r="J244" s="1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J18" s="1"/>
  <c r="J644" s="1"/>
  <c r="J645" s="1"/>
  <c r="J646" s="1"/>
  <c r="J647" s="1"/>
  <c r="I647" s="1"/>
  <c r="H17"/>
  <c r="H16"/>
  <c r="H15"/>
  <c r="H14"/>
  <c r="H13"/>
  <c r="H12"/>
  <c r="H11"/>
  <c r="H10"/>
  <c r="H9"/>
  <c r="H8"/>
  <c r="H7"/>
  <c r="H6"/>
  <c r="H5"/>
  <c r="H4"/>
  <c r="H3"/>
  <c r="H2"/>
  <c r="J246"/>
</calcChain>
</file>

<file path=xl/sharedStrings.xml><?xml version="1.0" encoding="utf-8"?>
<sst xmlns="http://schemas.openxmlformats.org/spreadsheetml/2006/main" count="3995" uniqueCount="672">
  <si>
    <t>CÓDIGO</t>
  </si>
  <si>
    <t>COR</t>
  </si>
  <si>
    <t>MODELO</t>
  </si>
  <si>
    <t>COMPATIBILIDADE</t>
  </si>
  <si>
    <t>PRODUTO/APLICAÇÃO</t>
  </si>
  <si>
    <t>BRASIL</t>
  </si>
  <si>
    <t>SPTO214</t>
  </si>
  <si>
    <t>PRETO</t>
  </si>
  <si>
    <t xml:space="preserve">GUIDÃO </t>
  </si>
  <si>
    <t xml:space="preserve">Guidão para moto </t>
  </si>
  <si>
    <t>SPTA214</t>
  </si>
  <si>
    <t>PRATA</t>
  </si>
  <si>
    <t>SPTO215</t>
  </si>
  <si>
    <t xml:space="preserve">Motos com mesa Ø22 ou Ø28, deslocamento de 60mm do centro do guidão </t>
  </si>
  <si>
    <t>SPTA215</t>
  </si>
  <si>
    <t>SPTO216</t>
  </si>
  <si>
    <t xml:space="preserve">Motos com mesa Ø28, deslocamento de 60mm do centro do guidão </t>
  </si>
  <si>
    <t>SPTA216</t>
  </si>
  <si>
    <t>SPTO217</t>
  </si>
  <si>
    <t xml:space="preserve">Motos com mesa Ø32, deslocamento de 60mm do centro do guidão </t>
  </si>
  <si>
    <t>SPTA217</t>
  </si>
  <si>
    <t>SPTO271</t>
  </si>
  <si>
    <t xml:space="preserve">Motos com mesa Ø22, deslocamento de 32mm do centro do guidão </t>
  </si>
  <si>
    <t>SPTA271</t>
  </si>
  <si>
    <t>SPTO272</t>
  </si>
  <si>
    <t xml:space="preserve">Motos com mesa Ø32, deslocamento de 32mm do centro do guidão </t>
  </si>
  <si>
    <t>SPTA272</t>
  </si>
  <si>
    <t>SPTO273</t>
  </si>
  <si>
    <t xml:space="preserve">Motos BMW com mesa Ø28, deslocamento de 42mm do centro do guidão  </t>
  </si>
  <si>
    <t>SPTA273</t>
  </si>
  <si>
    <t>SPTO275</t>
  </si>
  <si>
    <t>SUPORTE/REFORÇO DE PLACA</t>
  </si>
  <si>
    <t>UNIVERSAL</t>
  </si>
  <si>
    <t>Compatível com todas as motos que utilizam placas do Brasil</t>
  </si>
  <si>
    <t>SPTO279</t>
  </si>
  <si>
    <t>PAR DE PEDALEIRA</t>
  </si>
  <si>
    <t>Compatível com todos os protetores de carenagem Scam que possuem pontos de fixação de pedaleiras</t>
  </si>
  <si>
    <t>SPTO281</t>
  </si>
  <si>
    <t>EXTENSOR DE PEDALEIRA</t>
  </si>
  <si>
    <t>SPTO317</t>
  </si>
  <si>
    <t xml:space="preserve"> CAVALETE  DE SUSPENSÃO BALANÇA/SLIDER</t>
  </si>
  <si>
    <t>Compatível com a maior parte das motos do mercado</t>
  </si>
  <si>
    <t>SPTO318</t>
  </si>
  <si>
    <t xml:space="preserve"> CAVALETE DE SUSPENSÃO BALANÇA - MONOBRAÇO</t>
  </si>
  <si>
    <t>SPTO329</t>
  </si>
  <si>
    <t>ROLAMENTO PARA CAVALETE DE SUSPENSÃO MONOBRAÇO</t>
  </si>
  <si>
    <t xml:space="preserve">  27,5mm</t>
  </si>
  <si>
    <t>(KTM SUPERDUKE 1290; TRIUMPH SPEED TRIPLE 955 (2005-2011); SPEED TRIPLE R (2012-2018); HONDA VFR 750/800; HONDA CB1000R; HONDA VTR 1000.)</t>
  </si>
  <si>
    <t>SPTO330</t>
  </si>
  <si>
    <t xml:space="preserve">  40,5mm</t>
  </si>
  <si>
    <t>SPTO331</t>
  </si>
  <si>
    <t xml:space="preserve">  42,5mm</t>
  </si>
  <si>
    <t>SPTO352</t>
  </si>
  <si>
    <t>Compatível com todos os baus do mercado</t>
  </si>
  <si>
    <t>SPTO248</t>
  </si>
  <si>
    <t>F700GS</t>
  </si>
  <si>
    <t>2017+</t>
  </si>
  <si>
    <t xml:space="preserve">Suporte bau superior (COM PONTOS PARA ALFORGE E LATERAL) </t>
  </si>
  <si>
    <t>SPTO245</t>
  </si>
  <si>
    <t>Protetor motor carenagem</t>
  </si>
  <si>
    <t>SPTOP245</t>
  </si>
  <si>
    <t>Protetor motor carenagem (COM PEDALEIRA)</t>
  </si>
  <si>
    <t>SPTO246</t>
  </si>
  <si>
    <t>Suporte bau lateral (PRECISA DO SUPERIOR PARA SER INSTALADO)</t>
  </si>
  <si>
    <t>SPTO247</t>
  </si>
  <si>
    <t>SPTO255</t>
  </si>
  <si>
    <t>Protetor radiador</t>
  </si>
  <si>
    <t>SPTO249</t>
  </si>
  <si>
    <t>Protetor carter</t>
  </si>
  <si>
    <t>SPTO257</t>
  </si>
  <si>
    <t>Protetor farol (AÇO CARBONO)</t>
  </si>
  <si>
    <t>SPTO256</t>
  </si>
  <si>
    <t>Protetor farol (POLICARBONATO)</t>
  </si>
  <si>
    <t>SPTO213</t>
  </si>
  <si>
    <t>Ampliador base/apoio</t>
  </si>
  <si>
    <t>SPTO250</t>
  </si>
  <si>
    <t>Protetor escapamento</t>
  </si>
  <si>
    <t>SPTO251</t>
  </si>
  <si>
    <t>Protetor sensor ABS (PAR)</t>
  </si>
  <si>
    <t>SPTO218</t>
  </si>
  <si>
    <t>Protetor reservatorio fluido freio</t>
  </si>
  <si>
    <t>SPTO253</t>
  </si>
  <si>
    <t>Suporte bolsa softbag/mala traseira</t>
  </si>
  <si>
    <t>Suporte/Reforço de Placa</t>
  </si>
  <si>
    <t>SPTO045</t>
  </si>
  <si>
    <t>2014+</t>
  </si>
  <si>
    <t>Suporte bau superior</t>
  </si>
  <si>
    <t>SPTO166</t>
  </si>
  <si>
    <t>SPTA166</t>
  </si>
  <si>
    <t>SPTO236</t>
  </si>
  <si>
    <t>Suporte bau lateral (FIXADO NO SUPORTE ORIGINAL DA MOTO)</t>
  </si>
  <si>
    <t>SPTO087</t>
  </si>
  <si>
    <t>SPTO259</t>
  </si>
  <si>
    <t>SPTO258</t>
  </si>
  <si>
    <t>SPTO170</t>
  </si>
  <si>
    <t>SPTO141</t>
  </si>
  <si>
    <t>SPTO235</t>
  </si>
  <si>
    <t>Riser Fixo Ø28/Ø28</t>
  </si>
  <si>
    <t>F800GS</t>
  </si>
  <si>
    <t>2008+</t>
  </si>
  <si>
    <t>SPTO042</t>
  </si>
  <si>
    <t>SPTOP042</t>
  </si>
  <si>
    <t>SPTO043</t>
  </si>
  <si>
    <t>SPTO136</t>
  </si>
  <si>
    <t>Afastador alforge (TUBO) (PRECISA DO SUPERIOR PARA SER INSTALADO)</t>
  </si>
  <si>
    <t>SPTO319</t>
  </si>
  <si>
    <t xml:space="preserve">Suporte GPS </t>
  </si>
  <si>
    <t>2013+</t>
  </si>
  <si>
    <t>SPTO195</t>
  </si>
  <si>
    <t>2008-2012</t>
  </si>
  <si>
    <t xml:space="preserve">Protetor reservatorio fluido freio </t>
  </si>
  <si>
    <t>SPTO097</t>
  </si>
  <si>
    <t>F800R</t>
  </si>
  <si>
    <t>2010+</t>
  </si>
  <si>
    <t>SPTO094</t>
  </si>
  <si>
    <t>Protetor motor carenagem (MODELO ALÇA)</t>
  </si>
  <si>
    <t>SPTO237</t>
  </si>
  <si>
    <t xml:space="preserve">Protetor motor carenagem </t>
  </si>
  <si>
    <t xml:space="preserve">SPTOP237  </t>
  </si>
  <si>
    <t>SPTO095</t>
  </si>
  <si>
    <t>Suporte bau lateral</t>
  </si>
  <si>
    <t>SPTO096</t>
  </si>
  <si>
    <t>Afastador alforge (CHAPA)</t>
  </si>
  <si>
    <t>SPTO243</t>
  </si>
  <si>
    <t>2010-2015</t>
  </si>
  <si>
    <t>SPTO238</t>
  </si>
  <si>
    <t>SPTO343</t>
  </si>
  <si>
    <t>G310GS</t>
  </si>
  <si>
    <t>2018+</t>
  </si>
  <si>
    <t>SPTO342</t>
  </si>
  <si>
    <t>SPTOP342</t>
  </si>
  <si>
    <t>SPTO344</t>
  </si>
  <si>
    <t>SPTO345</t>
  </si>
  <si>
    <t xml:space="preserve">Afastador alforge (TUBO) </t>
  </si>
  <si>
    <t>SPTO346</t>
  </si>
  <si>
    <t>Cavalete central</t>
  </si>
  <si>
    <t>SPTO347</t>
  </si>
  <si>
    <t>SPTO348</t>
  </si>
  <si>
    <t>Riser Fixo Ø22/Ø22 ou Ø22/Ø28 ou Ø28/Ø28</t>
  </si>
  <si>
    <t>SPTO326</t>
  </si>
  <si>
    <t>G310R</t>
  </si>
  <si>
    <t>SPTO324</t>
  </si>
  <si>
    <t>Protetor motor</t>
  </si>
  <si>
    <t>SPTO325</t>
  </si>
  <si>
    <t>SPTO049</t>
  </si>
  <si>
    <t>G650GS</t>
  </si>
  <si>
    <t>2009+</t>
  </si>
  <si>
    <t>Suporte bau superior (MONOKEY)</t>
  </si>
  <si>
    <t>SPTO306</t>
  </si>
  <si>
    <t>Suporte bau superior (MONOLOCK)</t>
  </si>
  <si>
    <t>SPTO046</t>
  </si>
  <si>
    <t>SPTOP046</t>
  </si>
  <si>
    <t>SPTO047</t>
  </si>
  <si>
    <t>SPTO048</t>
  </si>
  <si>
    <t>SPTO314</t>
  </si>
  <si>
    <t>R1200GS ADVENTURE</t>
  </si>
  <si>
    <t xml:space="preserve">Suporte bau superior </t>
  </si>
  <si>
    <t>SPTO298</t>
  </si>
  <si>
    <t>Suporte bau lateral MONOKEY (FIXADO NO SUPORTE ORIGINAL DA MOTO)</t>
  </si>
  <si>
    <t>SPTA298</t>
  </si>
  <si>
    <t>PRETA</t>
  </si>
  <si>
    <t>SPTA312</t>
  </si>
  <si>
    <t>Suporte bau lateral TREKKER OUTBACK (FIXADO NO SUPORTE ORIGINAL DA MOTO)</t>
  </si>
  <si>
    <t>SPTO312</t>
  </si>
  <si>
    <t>SPTO239</t>
  </si>
  <si>
    <t>Protetor radiador (PAR)</t>
  </si>
  <si>
    <t>SPTO299</t>
  </si>
  <si>
    <t xml:space="preserve">Protetor carter </t>
  </si>
  <si>
    <t>SPTO285</t>
  </si>
  <si>
    <t>SPTO301</t>
  </si>
  <si>
    <t>SPTO270</t>
  </si>
  <si>
    <t xml:space="preserve">Ampliador base/apoio </t>
  </si>
  <si>
    <t>SPTA300</t>
  </si>
  <si>
    <t>INOX</t>
  </si>
  <si>
    <t>SPTO240</t>
  </si>
  <si>
    <t>Protetor sensor ABS (SOMENTE DIANTEIRO)</t>
  </si>
  <si>
    <t xml:space="preserve">Riser Fixo Ø32/Ø32 </t>
  </si>
  <si>
    <t>SPTO119</t>
  </si>
  <si>
    <t>R1200GS</t>
  </si>
  <si>
    <t>SPTA119</t>
  </si>
  <si>
    <t>SPTO133</t>
  </si>
  <si>
    <t>SPTA133</t>
  </si>
  <si>
    <t>SPTO118</t>
  </si>
  <si>
    <t>SPTA118</t>
  </si>
  <si>
    <t>SPTO120</t>
  </si>
  <si>
    <t>Afastador alforge (CHAPA) (PRECISA DO SUPERIOR PARA SER INSTALADO)</t>
  </si>
  <si>
    <t>SPTA120</t>
  </si>
  <si>
    <t xml:space="preserve">Riser Movel Ø32/Ø32 </t>
  </si>
  <si>
    <t>SPTO088</t>
  </si>
  <si>
    <t>2004-2012</t>
  </si>
  <si>
    <t>SPTA088</t>
  </si>
  <si>
    <t>SPTO116</t>
  </si>
  <si>
    <t xml:space="preserve">Protetor motor </t>
  </si>
  <si>
    <t>SPTA116</t>
  </si>
  <si>
    <t>SPTO089</t>
  </si>
  <si>
    <t xml:space="preserve">Suporte bau lateral </t>
  </si>
  <si>
    <t>SPTA089</t>
  </si>
  <si>
    <t>SPTO090</t>
  </si>
  <si>
    <t>SPTA090</t>
  </si>
  <si>
    <t>SPTO208</t>
  </si>
  <si>
    <t xml:space="preserve">Protetor farol e radiador (POLICARBONATO e AÇO) </t>
  </si>
  <si>
    <t>SPTO206</t>
  </si>
  <si>
    <t xml:space="preserve">Protetor potenciometro </t>
  </si>
  <si>
    <t>2004+</t>
  </si>
  <si>
    <t>SPTO203</t>
  </si>
  <si>
    <t>R1200R</t>
  </si>
  <si>
    <t>SPTO205</t>
  </si>
  <si>
    <t>SPTA205</t>
  </si>
  <si>
    <t>SPTO204</t>
  </si>
  <si>
    <t>SPTO241</t>
  </si>
  <si>
    <t>2016+</t>
  </si>
  <si>
    <t>SPTO354</t>
  </si>
  <si>
    <t>S1000XR</t>
  </si>
  <si>
    <t>SPTOP354</t>
  </si>
  <si>
    <t>SPTO355</t>
  </si>
  <si>
    <t>SPTO356</t>
  </si>
  <si>
    <t>SPTO008</t>
  </si>
  <si>
    <t>APACHE150</t>
  </si>
  <si>
    <t>Suporte bau superior (LIGA LEVE)</t>
  </si>
  <si>
    <t>SPTA008</t>
  </si>
  <si>
    <t>SPTO014</t>
  </si>
  <si>
    <t>2011+</t>
  </si>
  <si>
    <t>SPTA014</t>
  </si>
  <si>
    <t>SPTO115</t>
  </si>
  <si>
    <t>2015+</t>
  </si>
  <si>
    <t>SPTO020</t>
  </si>
  <si>
    <t>SPTA020</t>
  </si>
  <si>
    <t>NEXT 250</t>
  </si>
  <si>
    <t>SPTO015</t>
  </si>
  <si>
    <t>2012+</t>
  </si>
  <si>
    <t>SPTA015</t>
  </si>
  <si>
    <t>SPTO310</t>
  </si>
  <si>
    <t>SPTO311</t>
  </si>
  <si>
    <t>SPTO309</t>
  </si>
  <si>
    <t>SPTO165</t>
  </si>
  <si>
    <t>SPTO164</t>
  </si>
  <si>
    <t>SPTO163</t>
  </si>
  <si>
    <t>SPTO349</t>
  </si>
  <si>
    <t xml:space="preserve"> 2018+</t>
  </si>
  <si>
    <t>Suporte bau superior (AÇO CARBONO)</t>
  </si>
  <si>
    <t>SPTO010</t>
  </si>
  <si>
    <t>BIZ</t>
  </si>
  <si>
    <t xml:space="preserve"> 2011-2017</t>
  </si>
  <si>
    <t>SPTA010</t>
  </si>
  <si>
    <t xml:space="preserve"> 2011+</t>
  </si>
  <si>
    <t>SPTO169</t>
  </si>
  <si>
    <t>SPTA169</t>
  </si>
  <si>
    <t>SPTO159</t>
  </si>
  <si>
    <t>SPTO161</t>
  </si>
  <si>
    <t>Protetor carter (PRECISA PROTETOR MOTOR PARA SER INSTALADO)</t>
  </si>
  <si>
    <t>SPTO001</t>
  </si>
  <si>
    <t>CB300R</t>
  </si>
  <si>
    <t>2009-2015</t>
  </si>
  <si>
    <t>SPTA001</t>
  </si>
  <si>
    <t>SPTO262</t>
  </si>
  <si>
    <t>SPTO098</t>
  </si>
  <si>
    <t>2014-2015</t>
  </si>
  <si>
    <t>SPTO264</t>
  </si>
  <si>
    <t>SPTO263</t>
  </si>
  <si>
    <t>SPTO287</t>
  </si>
  <si>
    <t xml:space="preserve">Cavalete central  </t>
  </si>
  <si>
    <t>SPTO265</t>
  </si>
  <si>
    <t>SPTO266</t>
  </si>
  <si>
    <t>SPTO282</t>
  </si>
  <si>
    <t>CBR500R</t>
  </si>
  <si>
    <t>SPTO100</t>
  </si>
  <si>
    <t>CB500X</t>
  </si>
  <si>
    <t>SPTO101</t>
  </si>
  <si>
    <t>SPTOP101</t>
  </si>
  <si>
    <t>SPTO102</t>
  </si>
  <si>
    <t>SPTO135</t>
  </si>
  <si>
    <t>SPTO212</t>
  </si>
  <si>
    <t>SPTO267</t>
  </si>
  <si>
    <t>2013-2017</t>
  </si>
  <si>
    <t>SPTO254</t>
  </si>
  <si>
    <t>SPTO269</t>
  </si>
  <si>
    <t>SPTO153</t>
  </si>
  <si>
    <t>CB650F</t>
  </si>
  <si>
    <t>SPTO154</t>
  </si>
  <si>
    <t>SPTO155</t>
  </si>
  <si>
    <t>CBR650F</t>
  </si>
  <si>
    <t>SPTO032</t>
  </si>
  <si>
    <t>SPTA032</t>
  </si>
  <si>
    <t>SPTO033</t>
  </si>
  <si>
    <t xml:space="preserve">Alça esportiva (LIGA LEVE) </t>
  </si>
  <si>
    <t>SPTA033</t>
  </si>
  <si>
    <t>SPTC033</t>
  </si>
  <si>
    <t>CROMADO</t>
  </si>
  <si>
    <t>SPTO156</t>
  </si>
  <si>
    <t>CG160 TITAN</t>
  </si>
  <si>
    <t>SPTO003</t>
  </si>
  <si>
    <t xml:space="preserve">CG125/150 </t>
  </si>
  <si>
    <t>2009-2013</t>
  </si>
  <si>
    <t>SPTA003</t>
  </si>
  <si>
    <t>SPTO004</t>
  </si>
  <si>
    <t>SPTA004</t>
  </si>
  <si>
    <t>SPTC004</t>
  </si>
  <si>
    <t>SPTO012</t>
  </si>
  <si>
    <t>CG125/150</t>
  </si>
  <si>
    <t>2002-2008</t>
  </si>
  <si>
    <t>SPTA012</t>
  </si>
  <si>
    <t>SPTC012</t>
  </si>
  <si>
    <t>SPTO128</t>
  </si>
  <si>
    <t xml:space="preserve">CTX700N </t>
  </si>
  <si>
    <t>2013-2015</t>
  </si>
  <si>
    <t>SPTO129</t>
  </si>
  <si>
    <t>SPTO130</t>
  </si>
  <si>
    <t>SPTO225</t>
  </si>
  <si>
    <t>SPTOP225</t>
  </si>
  <si>
    <t>SPTO226</t>
  </si>
  <si>
    <t>SPTO200</t>
  </si>
  <si>
    <t>SPTO030</t>
  </si>
  <si>
    <t xml:space="preserve"> SPTO061</t>
  </si>
  <si>
    <t>SPTOP061</t>
  </si>
  <si>
    <t>SPTA061</t>
  </si>
  <si>
    <t>SPTAP061</t>
  </si>
  <si>
    <t>SPTO219</t>
  </si>
  <si>
    <t>Protetor motor carenagem SPORT</t>
  </si>
  <si>
    <t>SPTOP219</t>
  </si>
  <si>
    <t>Protetor motor carenagem SPORT (COM PEDALEIRA)</t>
  </si>
  <si>
    <t>SPTO201</t>
  </si>
  <si>
    <t>SPTO051</t>
  </si>
  <si>
    <t>SPTO202</t>
  </si>
  <si>
    <t>SPTO134</t>
  </si>
  <si>
    <t>SPTO288</t>
  </si>
  <si>
    <t>SPTO085</t>
  </si>
  <si>
    <t>SPTO268</t>
  </si>
  <si>
    <t>SPTO316</t>
  </si>
  <si>
    <t>2013-2014</t>
  </si>
  <si>
    <t>SPTO283</t>
  </si>
  <si>
    <t>SPTO370</t>
  </si>
  <si>
    <t>Suporte GPS</t>
  </si>
  <si>
    <t>SPTO167</t>
  </si>
  <si>
    <t>PCX150</t>
  </si>
  <si>
    <t>SPTO031</t>
  </si>
  <si>
    <t>SPTA289</t>
  </si>
  <si>
    <t>SH150i</t>
  </si>
  <si>
    <t>SPTA290</t>
  </si>
  <si>
    <t>SH300i</t>
  </si>
  <si>
    <t>SPTO063</t>
  </si>
  <si>
    <t>2011-2014</t>
  </si>
  <si>
    <t>SPTO062</t>
  </si>
  <si>
    <t>SPTO064</t>
  </si>
  <si>
    <t>SPTO065</t>
  </si>
  <si>
    <t>SPTO194</t>
  </si>
  <si>
    <t>XRE190</t>
  </si>
  <si>
    <t>SPTO197</t>
  </si>
  <si>
    <t>SPTO198</t>
  </si>
  <si>
    <t>Afastador alforge (TUBO)</t>
  </si>
  <si>
    <t>SPTO357</t>
  </si>
  <si>
    <t>SPTOP357</t>
  </si>
  <si>
    <t>SPTO067</t>
  </si>
  <si>
    <t>XRE300</t>
  </si>
  <si>
    <t>SPTO028</t>
  </si>
  <si>
    <t>SPTO131</t>
  </si>
  <si>
    <t>SPTO276</t>
  </si>
  <si>
    <t>ER6N</t>
  </si>
  <si>
    <t>2009-2012</t>
  </si>
  <si>
    <t>SPTO277</t>
  </si>
  <si>
    <t>SPTO286</t>
  </si>
  <si>
    <t>SPTO260</t>
  </si>
  <si>
    <t>SPTO261</t>
  </si>
  <si>
    <t>SPTO143</t>
  </si>
  <si>
    <t>SPTO144</t>
  </si>
  <si>
    <t>SPTO334</t>
  </si>
  <si>
    <t>SPTO333</t>
  </si>
  <si>
    <t>SPTOP333</t>
  </si>
  <si>
    <t>SPTO335</t>
  </si>
  <si>
    <t>SPTO336</t>
  </si>
  <si>
    <t>SPTO337</t>
  </si>
  <si>
    <t>SPTO339</t>
  </si>
  <si>
    <t>SPTO338</t>
  </si>
  <si>
    <t>SPTO292</t>
  </si>
  <si>
    <t>SPTO291</t>
  </si>
  <si>
    <t>SPTOP291</t>
  </si>
  <si>
    <t>SPTO293</t>
  </si>
  <si>
    <t>SPTO294</t>
  </si>
  <si>
    <t>SPTO295</t>
  </si>
  <si>
    <t>SPTO171</t>
  </si>
  <si>
    <t xml:space="preserve">Riser Movel Ø22/Ø22 ou Ø22/Ø28 ou Ø28/Ø28  </t>
  </si>
  <si>
    <t>SPTO041</t>
  </si>
  <si>
    <t>2010-2014</t>
  </si>
  <si>
    <t>SPTO038</t>
  </si>
  <si>
    <t>SPTOP038</t>
  </si>
  <si>
    <t>SPTO039</t>
  </si>
  <si>
    <t>SPTO140</t>
  </si>
  <si>
    <t xml:space="preserve">Protetor radiador  </t>
  </si>
  <si>
    <t>SPTO070</t>
  </si>
  <si>
    <t>SPTO157</t>
  </si>
  <si>
    <t>SPTOP157</t>
  </si>
  <si>
    <t>SPTO158</t>
  </si>
  <si>
    <t>SPTO207</t>
  </si>
  <si>
    <t>SPTO297</t>
  </si>
  <si>
    <t xml:space="preserve">Protetor radiador </t>
  </si>
  <si>
    <t>2012-2014</t>
  </si>
  <si>
    <t>SPTO069</t>
  </si>
  <si>
    <t>SPTO071</t>
  </si>
  <si>
    <t>SPTO072</t>
  </si>
  <si>
    <t>SPTO315</t>
  </si>
  <si>
    <t>Z300</t>
  </si>
  <si>
    <t>Z750</t>
  </si>
  <si>
    <t>Z800</t>
  </si>
  <si>
    <t>SPTO296</t>
  </si>
  <si>
    <t>SPTO228</t>
  </si>
  <si>
    <t>2019+</t>
  </si>
  <si>
    <t>SPTO151</t>
  </si>
  <si>
    <t>2014-2018</t>
  </si>
  <si>
    <t>SPTO035</t>
  </si>
  <si>
    <t>2002-2013</t>
  </si>
  <si>
    <t>SPTO362</t>
  </si>
  <si>
    <t>SPTOP362</t>
  </si>
  <si>
    <t>SPTO149</t>
  </si>
  <si>
    <t>SPTOP149</t>
  </si>
  <si>
    <t>SPTO363</t>
  </si>
  <si>
    <t>SPTO150</t>
  </si>
  <si>
    <t>SPTO034</t>
  </si>
  <si>
    <t>SPTO364</t>
  </si>
  <si>
    <t>SPTO152</t>
  </si>
  <si>
    <t>SPTO036</t>
  </si>
  <si>
    <t>SPTO365</t>
  </si>
  <si>
    <t>2002+</t>
  </si>
  <si>
    <t>SPTO366</t>
  </si>
  <si>
    <t>SPTO320</t>
  </si>
  <si>
    <t>SPTO037</t>
  </si>
  <si>
    <t>SPTO332</t>
  </si>
  <si>
    <t>SPTO367</t>
  </si>
  <si>
    <t>SPTO227</t>
  </si>
  <si>
    <t>SPTOP227</t>
  </si>
  <si>
    <t>SPTO229</t>
  </si>
  <si>
    <t>SPTO368</t>
  </si>
  <si>
    <t>SPTO230</t>
  </si>
  <si>
    <t>SPTO233</t>
  </si>
  <si>
    <t>SPTO327</t>
  </si>
  <si>
    <t>SPTO231</t>
  </si>
  <si>
    <t>SPTO313</t>
  </si>
  <si>
    <t>SPTO232</t>
  </si>
  <si>
    <t>SPTO074</t>
  </si>
  <si>
    <t>SPTO073</t>
  </si>
  <si>
    <t>SPTOP073</t>
  </si>
  <si>
    <t>SPTO075</t>
  </si>
  <si>
    <t>SPTO076</t>
  </si>
  <si>
    <t>SPTO060</t>
  </si>
  <si>
    <t>SPTO148</t>
  </si>
  <si>
    <t>Protetor carenagem</t>
  </si>
  <si>
    <t>SPTO146</t>
  </si>
  <si>
    <t>SPTO147</t>
  </si>
  <si>
    <t>SPTOP147</t>
  </si>
  <si>
    <t>Protetor motor (COM PEDALEIRA)</t>
  </si>
  <si>
    <t>SPTO058</t>
  </si>
  <si>
    <t>SPTO132</t>
  </si>
  <si>
    <t>SPTO168</t>
  </si>
  <si>
    <t>SPTO113</t>
  </si>
  <si>
    <t>SPTO145</t>
  </si>
  <si>
    <t>SPTO302</t>
  </si>
  <si>
    <t>SPTO303</t>
  </si>
  <si>
    <t>SPTO244</t>
  </si>
  <si>
    <t>SPTO162</t>
  </si>
  <si>
    <t>Suporte farol auxiliar</t>
  </si>
  <si>
    <t xml:space="preserve">Riser Movel Ø28/Ø28 </t>
  </si>
  <si>
    <t>SPTO360</t>
  </si>
  <si>
    <t>SPTO125</t>
  </si>
  <si>
    <t>SPTO209</t>
  </si>
  <si>
    <t>SPTO121</t>
  </si>
  <si>
    <t>2012-2015</t>
  </si>
  <si>
    <t>SPTO122</t>
  </si>
  <si>
    <t>SPTO210</t>
  </si>
  <si>
    <t>SPTO123</t>
  </si>
  <si>
    <t>SPTO280</t>
  </si>
  <si>
    <t>SPTO124</t>
  </si>
  <si>
    <t>SPTO211</t>
  </si>
  <si>
    <t>SPTO127</t>
  </si>
  <si>
    <t>SPTO126</t>
  </si>
  <si>
    <t>SPTO304</t>
  </si>
  <si>
    <t>SPTO092</t>
  </si>
  <si>
    <t>SPTO006</t>
  </si>
  <si>
    <t>SPTA006</t>
  </si>
  <si>
    <t>SPTO278</t>
  </si>
  <si>
    <t>SPTA278</t>
  </si>
  <si>
    <t>SPTO002</t>
  </si>
  <si>
    <t>SPTA002</t>
  </si>
  <si>
    <t>SPTO086</t>
  </si>
  <si>
    <t>SPTA086</t>
  </si>
  <si>
    <t>SPTA341</t>
  </si>
  <si>
    <t>SPTO341</t>
  </si>
  <si>
    <t>2006-2017</t>
  </si>
  <si>
    <t>SPTO321</t>
  </si>
  <si>
    <t>SPTO322</t>
  </si>
  <si>
    <t>2006+</t>
  </si>
  <si>
    <t>SPTO323</t>
  </si>
  <si>
    <t>2007+</t>
  </si>
  <si>
    <t>SPTO016</t>
  </si>
  <si>
    <t>Reforço quadro/chassi</t>
  </si>
  <si>
    <t>SPTO182</t>
  </si>
  <si>
    <t>MT03</t>
  </si>
  <si>
    <t>SPTO184</t>
  </si>
  <si>
    <t xml:space="preserve">Protetor motor carenagem (MODELO ALÇA) </t>
  </si>
  <si>
    <t>SPTO183</t>
  </si>
  <si>
    <t>SPTO185</t>
  </si>
  <si>
    <t>SPTO199</t>
  </si>
  <si>
    <t>SPTO177</t>
  </si>
  <si>
    <t>MT07</t>
  </si>
  <si>
    <t>SPTO178</t>
  </si>
  <si>
    <t>SPTO179</t>
  </si>
  <si>
    <t>SPTO180</t>
  </si>
  <si>
    <t>SPTO181</t>
  </si>
  <si>
    <t>SPTO193</t>
  </si>
  <si>
    <t>SPTO186</t>
  </si>
  <si>
    <t>MT09 TRACER</t>
  </si>
  <si>
    <t>SPTO188</t>
  </si>
  <si>
    <t>SPTOP188</t>
  </si>
  <si>
    <t xml:space="preserve">Protetor motor carenagem (COM PEDALEIRA) </t>
  </si>
  <si>
    <t>SPTO173</t>
  </si>
  <si>
    <t>SPTO187</t>
  </si>
  <si>
    <t>SPTO189</t>
  </si>
  <si>
    <t>SPTO308</t>
  </si>
  <si>
    <t>SPTO190</t>
  </si>
  <si>
    <t>SPTO191</t>
  </si>
  <si>
    <t>Protetor sensor ABS (SOMENTE TRASEIRO)</t>
  </si>
  <si>
    <t>SPTO192</t>
  </si>
  <si>
    <t>Suporte para farol auxiliar</t>
  </si>
  <si>
    <t>SPTO307</t>
  </si>
  <si>
    <t>Protetor sonda lambda</t>
  </si>
  <si>
    <t>SPTO172</t>
  </si>
  <si>
    <t>SPTO174</t>
  </si>
  <si>
    <t>SPTO175</t>
  </si>
  <si>
    <t>SPTO176</t>
  </si>
  <si>
    <t>MT09</t>
  </si>
  <si>
    <t>SPTO361</t>
  </si>
  <si>
    <t>Alongador pedaleira garupa</t>
  </si>
  <si>
    <t>SPTO242</t>
  </si>
  <si>
    <t>SPTO196</t>
  </si>
  <si>
    <t>R3</t>
  </si>
  <si>
    <t xml:space="preserve">Afastador alforge (TUBO) (PRECISA DO SUPERIOR PARA SER INSTALADO) </t>
  </si>
  <si>
    <t>SPTO137</t>
  </si>
  <si>
    <t>SPTO009</t>
  </si>
  <si>
    <t>2011-2015</t>
  </si>
  <si>
    <t>SPTA009</t>
  </si>
  <si>
    <t>SPTO358</t>
  </si>
  <si>
    <t>SPTOP358</t>
  </si>
  <si>
    <t>SPTO081</t>
  </si>
  <si>
    <t>SPTOP081</t>
  </si>
  <si>
    <t>SPTO138</t>
  </si>
  <si>
    <t>SPTO082</t>
  </si>
  <si>
    <t>SPTO139</t>
  </si>
  <si>
    <t>SPTO017</t>
  </si>
  <si>
    <t>SPTO084</t>
  </si>
  <si>
    <t>SPTO284</t>
  </si>
  <si>
    <t>SPTO305</t>
  </si>
  <si>
    <t>SPTO351</t>
  </si>
  <si>
    <t>SPTO340</t>
  </si>
  <si>
    <t>Protetor Cilindro de Freio</t>
  </si>
  <si>
    <t>SPTO223</t>
  </si>
  <si>
    <t>SPTO053</t>
  </si>
  <si>
    <t>SPTOP053</t>
  </si>
  <si>
    <t>SPTO224</t>
  </si>
  <si>
    <t>SPTO220</t>
  </si>
  <si>
    <t>SPTO114</t>
  </si>
  <si>
    <t>SPTO221</t>
  </si>
  <si>
    <t>SPTO222</t>
  </si>
  <si>
    <t>SPTO107</t>
  </si>
  <si>
    <t>SPTO104</t>
  </si>
  <si>
    <t>SPTO105</t>
  </si>
  <si>
    <t>SPTO106</t>
  </si>
  <si>
    <t>SPTO108</t>
  </si>
  <si>
    <t>SPTO111</t>
  </si>
  <si>
    <t xml:space="preserve">2011-2014 </t>
  </si>
  <si>
    <t>SPTO109</t>
  </si>
  <si>
    <t xml:space="preserve">Protetor cardan </t>
  </si>
  <si>
    <t>SPTO110</t>
  </si>
  <si>
    <t>SPTO078</t>
  </si>
  <si>
    <t>XT660R</t>
  </si>
  <si>
    <t>2005+</t>
  </si>
  <si>
    <t>SPTO077</t>
  </si>
  <si>
    <t>SPTOP077</t>
  </si>
  <si>
    <t>SPTO079</t>
  </si>
  <si>
    <t>SPTO142</t>
  </si>
  <si>
    <t>ORDEM DOS ITENS DE CADA MOTO NA TABELA</t>
  </si>
  <si>
    <t>ORDEM DAS MOTOCICLETAS NA TABELA DEVE SEGUIR A REGRA ABAIXO:</t>
  </si>
  <si>
    <r>
      <rPr>
        <sz val="11"/>
        <color rgb="FF000000"/>
        <rFont val="Arial NARROW"/>
        <family val="2"/>
      </rPr>
      <t xml:space="preserve">Suporte bau superior </t>
    </r>
    <r>
      <rPr>
        <sz val="11"/>
        <color rgb="FF000000"/>
        <rFont val="Arial NARROW"/>
        <family val="2"/>
      </rPr>
      <t xml:space="preserve">(COM PONTOS PARA ALFORGE E LATERAL) </t>
    </r>
  </si>
  <si>
    <t>1º</t>
  </si>
  <si>
    <t>ORDEM ALFABETICA CRESCENTE DA MARCA</t>
  </si>
  <si>
    <t>2º</t>
  </si>
  <si>
    <t>ORDEM ALFABETICA CRESCENTE DO NOME DA MOTO</t>
  </si>
  <si>
    <r>
      <rPr>
        <sz val="11"/>
        <color rgb="FF000000"/>
        <rFont val="Arial NARROW"/>
        <family val="2"/>
      </rPr>
      <t xml:space="preserve">Suporte bau lateral </t>
    </r>
    <r>
      <rPr>
        <sz val="11"/>
        <color rgb="FF000000"/>
        <rFont val="Arial NARROW"/>
        <family val="2"/>
      </rPr>
      <t>(PRECISA DO SUPERIOR PARA SER INSTALADO)</t>
    </r>
  </si>
  <si>
    <t>3º</t>
  </si>
  <si>
    <t>ORDEM NUMERICA CRESCENTE DA CILINDRADA DA MOTO</t>
  </si>
  <si>
    <r>
      <rPr>
        <sz val="11"/>
        <color rgb="FF000000"/>
        <rFont val="Arial NARROW"/>
        <family val="2"/>
      </rPr>
      <t>Afastador alforge (CHAPA) (TUBO)</t>
    </r>
    <r>
      <rPr>
        <sz val="11"/>
        <color rgb="FF000000"/>
        <rFont val="Arial NARROW"/>
        <family val="2"/>
      </rPr>
      <t xml:space="preserve"> (PRECISA DO SUPERIOR PARA SER INSTALADO)</t>
    </r>
  </si>
  <si>
    <t>4º</t>
  </si>
  <si>
    <t>ORDEM NUMERICA DECRESCENTE DO ANO DA MOTO</t>
  </si>
  <si>
    <t>Ampliador base</t>
  </si>
  <si>
    <t>Outros específicos da moto</t>
  </si>
  <si>
    <t>Riser da moto</t>
  </si>
  <si>
    <t>*MOTOCICLETAS DE MESMO NOME MAS DE MODELOS DIFERENTES SÓ DEVEM SER AGRUPADAS CASO COMPARTILHEM AO MENOS 3 PRODUTOS DE MESMO CÓDIGO SPTO, OU CASO A QTIDE DE PRODUTOS EXCLUSIVOS A UMA DAS MOTOCICLETAS SEJAM &lt;= 3 (MENOR OU IGUAL A TRÊS), DO CONTRÁRIO SERÃO SEPARADAS. *USAR BOM SENSO</t>
  </si>
  <si>
    <t>Diversos</t>
  </si>
  <si>
    <t>Protetor carenagem (MANTEM PROTETOR DE MOTOR ORIGINAL)</t>
  </si>
  <si>
    <t>BMW</t>
  </si>
  <si>
    <t>Dafra</t>
  </si>
  <si>
    <t>Ducati</t>
  </si>
  <si>
    <t>Honda</t>
  </si>
  <si>
    <t>Kawasaki</t>
  </si>
  <si>
    <t>Kymco</t>
  </si>
  <si>
    <t>Suzuki</t>
  </si>
  <si>
    <t>Triumph</t>
  </si>
  <si>
    <t>Yamaha</t>
  </si>
  <si>
    <t>CB TWISTER 250</t>
  </si>
  <si>
    <t xml:space="preserve">CB500F           </t>
  </si>
  <si>
    <t>VERSYS 650</t>
  </si>
  <si>
    <t>VERSYS 1000</t>
  </si>
  <si>
    <t>DOWNTOWN 300i</t>
  </si>
  <si>
    <t>????????????</t>
  </si>
  <si>
    <t>VSTROM 650</t>
  </si>
  <si>
    <t>MULTISTRADA 950</t>
  </si>
  <si>
    <t>MULTISTRADA 1200 ENDURO</t>
  </si>
  <si>
    <t>MULTISTRADA 1200</t>
  </si>
  <si>
    <t>APACHE 150</t>
  </si>
  <si>
    <t>CITYCOM 300i</t>
  </si>
  <si>
    <t>MAXSYM 400i</t>
  </si>
  <si>
    <t>RIVA 150</t>
  </si>
  <si>
    <t>F800GS ADVENTURE</t>
  </si>
  <si>
    <t>CG125/150/160</t>
  </si>
  <si>
    <t>FALCON 400i</t>
  </si>
  <si>
    <t>NC700X / NC750X</t>
  </si>
  <si>
    <t>TRANSALP 700</t>
  </si>
  <si>
    <t xml:space="preserve">NINJA 1000 TOURER </t>
  </si>
  <si>
    <t>NINJA 300</t>
  </si>
  <si>
    <t>VERSYS X300</t>
  </si>
  <si>
    <t>VSTROM 1000</t>
  </si>
  <si>
    <t xml:space="preserve">      TIGER 800        </t>
  </si>
  <si>
    <t>TIGER 1050 SPORT</t>
  </si>
  <si>
    <t>TIGER 1200 EXPLORER</t>
  </si>
  <si>
    <t>CROSSER 150</t>
  </si>
  <si>
    <t>CRYPTON 115</t>
  </si>
  <si>
    <t>FACTOR 125/150</t>
  </si>
  <si>
    <t>FAZER 150</t>
  </si>
  <si>
    <t>FAZER 250</t>
  </si>
  <si>
    <t>LANDER 250</t>
  </si>
  <si>
    <t>???????????????</t>
  </si>
  <si>
    <t>NEO 125</t>
  </si>
  <si>
    <t>NMAX 160</t>
  </si>
  <si>
    <t>TENERE 250</t>
  </si>
  <si>
    <t>TENERE 660</t>
  </si>
  <si>
    <t>TENERE 1200</t>
  </si>
  <si>
    <t>Ø28 mm</t>
  </si>
  <si>
    <t xml:space="preserve">Ø22/Ø22 ou Ø22/Ø28 ou Ø28/Ø28 </t>
  </si>
  <si>
    <t>Ø28/Ø28</t>
  </si>
  <si>
    <t>Ø32/Ø32</t>
  </si>
  <si>
    <t xml:space="preserve">RISER MOVEL Adaptador de guidão </t>
  </si>
  <si>
    <t xml:space="preserve">RISER FIXO Adaptador de guidão </t>
  </si>
  <si>
    <t xml:space="preserve"> (DUCATI PANIGALE 1199; DUCATI PANIGALE 1299; DUCATI 1098; DUCATI 1198; MONSTER 1200; DUCATI STREETFIGHTER S; DUCATI DIAVEL; DUCATI MULTISTRADA 1200/S)</t>
  </si>
  <si>
    <t xml:space="preserve"> (MV AGUSTA 1090/R/RR (2010-2015); BRUTALE 675 (2012-2015); BRUTALE 800 (2013-2015); BRUTALE 920 (2011-2013); F3 675 (2012-2013); F3 800 (2013-2015); F4 1000 (2004-2015); RIVALE (2013-2014)</t>
  </si>
  <si>
    <t>RACK/GRELHA PARA BAUS</t>
  </si>
  <si>
    <t>SPTAZ033</t>
  </si>
  <si>
    <t>SPTRX033</t>
  </si>
  <si>
    <t>SPTVD033</t>
  </si>
  <si>
    <t>SPTVM033</t>
  </si>
  <si>
    <t>AZUL</t>
  </si>
  <si>
    <t>ROXO</t>
  </si>
  <si>
    <t>VERDE</t>
  </si>
  <si>
    <t>VERMELHO</t>
  </si>
  <si>
    <t>AUX Custo</t>
  </si>
  <si>
    <t>AUX VENDA</t>
  </si>
  <si>
    <t>VALOR VENDA</t>
  </si>
  <si>
    <t>Comissão 16%</t>
  </si>
  <si>
    <t>Frete R$ 50,00</t>
  </si>
  <si>
    <t>Protetor de mão</t>
  </si>
  <si>
    <t>SPTO369</t>
  </si>
  <si>
    <t>ANO</t>
  </si>
  <si>
    <t>NC750X</t>
  </si>
  <si>
    <t>P/ Pgto à vista</t>
  </si>
  <si>
    <t>SPTO394</t>
  </si>
  <si>
    <t>SPTO395</t>
  </si>
  <si>
    <t>119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</si>
</sst>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&quot; R$ &quot;* #,##0.00\ ;&quot;-R$ &quot;* #,##0.00\ ;&quot; R$ &quot;* \-#\ ;\ @\ "/>
  </numFmts>
  <fonts count="21">
    <font>
      <sz val="11"/>
      <color rgb="FF000000"/>
      <name val="Calibri"/>
      <family val="2"/>
    </font>
    <font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b/>
      <sz val="12"/>
      <color rgb="FF595959"/>
      <name val="Arial Narrow"/>
      <family val="2"/>
    </font>
    <font>
      <b/>
      <sz val="15"/>
      <color rgb="FF000000"/>
      <name val="Calibri"/>
      <family val="2"/>
    </font>
    <font>
      <sz val="11"/>
      <color rgb="FF000000"/>
      <name val="Arial narrow"/>
      <family val="2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  <font>
      <b/>
      <sz val="8"/>
      <color rgb="FFFFFFFF"/>
      <name val="Tahoma"/>
      <family val="2"/>
    </font>
    <font>
      <sz val="8"/>
      <color rgb="FFFFFFFF"/>
      <name val="Tahoma"/>
      <family val="2"/>
    </font>
    <font>
      <b/>
      <sz val="8"/>
      <color rgb="FF7F7F7F"/>
      <name val="Tahoma"/>
      <family val="2"/>
    </font>
    <font>
      <sz val="8"/>
      <color rgb="FF595959"/>
      <name val="Tahoma"/>
      <family val="2"/>
    </font>
    <font>
      <sz val="8"/>
      <name val="Tahoma"/>
      <family val="2"/>
    </font>
    <font>
      <sz val="8"/>
      <color rgb="FF262626"/>
      <name val="Tahoma"/>
      <family val="2"/>
    </font>
    <font>
      <sz val="8"/>
      <color rgb="FFCE181E"/>
      <name val="Tahoma"/>
      <family val="2"/>
    </font>
    <font>
      <b/>
      <sz val="8"/>
      <color rgb="FFCE181E"/>
      <name val="Tahoma"/>
      <family val="2"/>
    </font>
    <font>
      <b/>
      <sz val="8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ADC5E7"/>
      </patternFill>
    </fill>
    <fill>
      <patternFill patternType="solid">
        <fgColor rgb="FFFF0000"/>
        <bgColor rgb="FFFF0008"/>
      </patternFill>
    </fill>
    <fill>
      <patternFill patternType="solid">
        <fgColor rgb="FF77933C"/>
        <bgColor rgb="FF808080"/>
      </patternFill>
    </fill>
    <fill>
      <patternFill patternType="solid">
        <fgColor rgb="FFFFF200"/>
        <bgColor rgb="FFFFFF00"/>
      </patternFill>
    </fill>
    <fill>
      <patternFill patternType="solid">
        <fgColor rgb="FFD9D9D9"/>
        <bgColor rgb="FFDDDDDD"/>
      </patternFill>
    </fill>
    <fill>
      <patternFill patternType="solid">
        <fgColor rgb="FFE6B9B8"/>
        <bgColor rgb="FFFFCCCC"/>
      </patternFill>
    </fill>
    <fill>
      <patternFill patternType="solid">
        <fgColor rgb="FFF04E4D"/>
        <bgColor rgb="FFEF413D"/>
      </patternFill>
    </fill>
    <fill>
      <patternFill patternType="solid">
        <fgColor rgb="FF0066B3"/>
        <bgColor rgb="FF00599D"/>
      </patternFill>
    </fill>
    <fill>
      <patternFill patternType="solid">
        <fgColor rgb="FFEF413D"/>
        <bgColor rgb="FFF04E4D"/>
      </patternFill>
    </fill>
    <fill>
      <patternFill patternType="solid">
        <fgColor rgb="FFFFC000"/>
        <bgColor rgb="FFFFF200"/>
      </patternFill>
    </fill>
    <fill>
      <patternFill patternType="solid">
        <fgColor rgb="FF953735"/>
        <bgColor rgb="FF820F71"/>
      </patternFill>
    </fill>
    <fill>
      <patternFill patternType="solid">
        <fgColor rgb="FFFF0008"/>
        <bgColor rgb="FFFF0000"/>
      </patternFill>
    </fill>
    <fill>
      <patternFill patternType="solid">
        <fgColor rgb="FF92D050"/>
        <bgColor rgb="FFA6A6A6"/>
      </patternFill>
    </fill>
    <fill>
      <patternFill patternType="solid">
        <fgColor rgb="FFADC5E7"/>
        <bgColor rgb="FFD9D9D9"/>
      </patternFill>
    </fill>
    <fill>
      <patternFill patternType="solid">
        <fgColor rgb="FF820F71"/>
        <bgColor rgb="FF800080"/>
      </patternFill>
    </fill>
    <fill>
      <patternFill patternType="solid">
        <fgColor rgb="FF0D1F63"/>
        <bgColor rgb="FF262626"/>
      </patternFill>
    </fill>
    <fill>
      <patternFill patternType="solid">
        <fgColor rgb="FFE46C0A"/>
        <bgColor rgb="FFF5822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4">
    <xf numFmtId="0" fontId="0" fillId="0" borderId="0"/>
    <xf numFmtId="164" fontId="8" fillId="0" borderId="0" applyBorder="0" applyProtection="0"/>
    <xf numFmtId="0" fontId="4" fillId="0" borderId="0" applyBorder="0" applyProtection="0"/>
    <xf numFmtId="0" fontId="3" fillId="0" borderId="0"/>
  </cellStyleXfs>
  <cellXfs count="232">
    <xf numFmtId="0" fontId="0" fillId="0" borderId="0" xfId="0"/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vertical="center" wrapText="1"/>
    </xf>
    <xf numFmtId="0" fontId="0" fillId="0" borderId="4" xfId="0" applyFont="1" applyBorder="1"/>
    <xf numFmtId="0" fontId="7" fillId="0" borderId="4" xfId="0" applyFont="1" applyBorder="1"/>
    <xf numFmtId="0" fontId="2" fillId="0" borderId="4" xfId="0" applyFont="1" applyBorder="1" applyAlignment="1" applyProtection="1">
      <alignment vertical="center" wrapText="1"/>
    </xf>
    <xf numFmtId="0" fontId="2" fillId="3" borderId="4" xfId="0" applyFont="1" applyFill="1" applyBorder="1" applyAlignment="1" applyProtection="1">
      <alignment vertical="center" wrapText="1"/>
    </xf>
    <xf numFmtId="0" fontId="5" fillId="0" borderId="1" xfId="3" applyFont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vertical="center" wrapText="1"/>
    </xf>
    <xf numFmtId="0" fontId="9" fillId="0" borderId="0" xfId="0" applyFont="1" applyBorder="1" applyAlignment="1">
      <alignment vertical="center" textRotation="90"/>
    </xf>
    <xf numFmtId="49" fontId="10" fillId="3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/>
    <xf numFmtId="0" fontId="9" fillId="7" borderId="0" xfId="0" applyFont="1" applyFill="1" applyBorder="1" applyAlignment="1">
      <alignment vertical="center"/>
    </xf>
    <xf numFmtId="0" fontId="9" fillId="3" borderId="1" xfId="3" applyFont="1" applyFill="1" applyBorder="1" applyAlignment="1" applyProtection="1">
      <alignment horizontal="left" vertical="center" wrapText="1"/>
    </xf>
    <xf numFmtId="164" fontId="14" fillId="0" borderId="0" xfId="3" applyNumberFormat="1" applyFont="1" applyBorder="1" applyAlignment="1" applyProtection="1">
      <alignment horizontal="center"/>
    </xf>
    <xf numFmtId="1" fontId="11" fillId="9" borderId="0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9" fillId="3" borderId="3" xfId="3" applyFont="1" applyFill="1" applyBorder="1" applyAlignment="1" applyProtection="1">
      <alignment horizontal="left" vertical="center" wrapText="1"/>
    </xf>
    <xf numFmtId="0" fontId="9" fillId="3" borderId="10" xfId="3" applyFont="1" applyFill="1" applyBorder="1" applyAlignment="1" applyProtection="1">
      <alignment horizontal="left" vertical="center" wrapText="1"/>
    </xf>
    <xf numFmtId="164" fontId="14" fillId="3" borderId="0" xfId="3" applyNumberFormat="1" applyFont="1" applyFill="1" applyBorder="1" applyAlignment="1" applyProtection="1">
      <alignment horizontal="center"/>
    </xf>
    <xf numFmtId="0" fontId="9" fillId="3" borderId="6" xfId="3" applyFont="1" applyFill="1" applyBorder="1" applyAlignment="1" applyProtection="1">
      <alignment horizontal="left" vertical="center" wrapText="1"/>
    </xf>
    <xf numFmtId="164" fontId="14" fillId="0" borderId="0" xfId="0" applyNumberFormat="1" applyFont="1" applyBorder="1" applyAlignment="1" applyProtection="1">
      <alignment horizontal="center" vertical="center"/>
    </xf>
    <xf numFmtId="164" fontId="9" fillId="0" borderId="0" xfId="0" applyNumberFormat="1" applyFont="1" applyBorder="1"/>
    <xf numFmtId="0" fontId="9" fillId="10" borderId="1" xfId="3" applyFont="1" applyFill="1" applyBorder="1" applyAlignment="1" applyProtection="1">
      <alignment horizontal="center" vertical="center" wrapText="1"/>
    </xf>
    <xf numFmtId="0" fontId="9" fillId="10" borderId="1" xfId="3" applyFont="1" applyFill="1" applyBorder="1" applyAlignment="1" applyProtection="1">
      <alignment horizontal="left" vertical="center" wrapText="1"/>
    </xf>
    <xf numFmtId="0" fontId="9" fillId="0" borderId="0" xfId="0" applyFont="1" applyBorder="1" applyAlignment="1">
      <alignment horizontal="center"/>
    </xf>
    <xf numFmtId="0" fontId="9" fillId="3" borderId="1" xfId="2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 applyProtection="1">
      <alignment horizontal="left" vertical="center" wrapText="1"/>
    </xf>
    <xf numFmtId="0" fontId="9" fillId="0" borderId="4" xfId="0" applyFont="1" applyBorder="1" applyAlignment="1" applyProtection="1">
      <alignment horizontal="left" vertical="center" wrapText="1"/>
    </xf>
    <xf numFmtId="0" fontId="9" fillId="3" borderId="1" xfId="2" applyFont="1" applyFill="1" applyBorder="1" applyAlignment="1" applyProtection="1">
      <alignment horizontal="left" vertical="center"/>
    </xf>
    <xf numFmtId="0" fontId="9" fillId="3" borderId="4" xfId="0" applyFont="1" applyFill="1" applyBorder="1" applyAlignment="1" applyProtection="1">
      <alignment horizontal="left" vertical="center" wrapText="1"/>
    </xf>
    <xf numFmtId="0" fontId="9" fillId="3" borderId="4" xfId="2" applyFont="1" applyFill="1" applyBorder="1" applyAlignment="1" applyProtection="1">
      <alignment horizontal="left" vertical="center"/>
    </xf>
    <xf numFmtId="0" fontId="9" fillId="10" borderId="1" xfId="0" applyFont="1" applyFill="1" applyBorder="1" applyAlignment="1" applyProtection="1">
      <alignment horizontal="center" vertical="center" wrapText="1"/>
    </xf>
    <xf numFmtId="0" fontId="9" fillId="10" borderId="1" xfId="0" applyFont="1" applyFill="1" applyBorder="1" applyAlignment="1" applyProtection="1">
      <alignment horizontal="left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9" fillId="12" borderId="1" xfId="2" applyFont="1" applyFill="1" applyBorder="1" applyAlignment="1" applyProtection="1">
      <alignment horizontal="left" vertical="center"/>
    </xf>
    <xf numFmtId="0" fontId="9" fillId="3" borderId="3" xfId="0" applyFont="1" applyFill="1" applyBorder="1" applyAlignment="1" applyProtection="1">
      <alignment horizontal="center" vertical="center" wrapText="1"/>
    </xf>
    <xf numFmtId="0" fontId="13" fillId="0" borderId="0" xfId="0" applyFont="1" applyBorder="1"/>
    <xf numFmtId="1" fontId="12" fillId="9" borderId="0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 applyProtection="1">
      <alignment horizontal="center" vertical="center" wrapText="1"/>
    </xf>
    <xf numFmtId="164" fontId="14" fillId="0" borderId="0" xfId="0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left" vertical="center" wrapText="1"/>
    </xf>
    <xf numFmtId="164" fontId="11" fillId="0" borderId="0" xfId="3" applyNumberFormat="1" applyFont="1" applyBorder="1" applyAlignment="1" applyProtection="1">
      <alignment horizontal="center"/>
    </xf>
    <xf numFmtId="0" fontId="16" fillId="3" borderId="5" xfId="0" applyFont="1" applyFill="1" applyBorder="1" applyAlignment="1" applyProtection="1">
      <alignment horizontal="left" vertical="center" wrapText="1"/>
    </xf>
    <xf numFmtId="0" fontId="16" fillId="10" borderId="7" xfId="0" applyFont="1" applyFill="1" applyBorder="1" applyAlignment="1" applyProtection="1">
      <alignment horizontal="left" vertical="center" wrapText="1"/>
    </xf>
    <xf numFmtId="1" fontId="11" fillId="0" borderId="0" xfId="0" applyNumberFormat="1" applyFont="1" applyBorder="1" applyAlignment="1">
      <alignment horizontal="center" vertical="center"/>
    </xf>
    <xf numFmtId="0" fontId="16" fillId="10" borderId="5" xfId="0" applyFont="1" applyFill="1" applyBorder="1" applyAlignment="1" applyProtection="1">
      <alignment horizontal="left" vertical="center" wrapText="1"/>
    </xf>
    <xf numFmtId="0" fontId="9" fillId="10" borderId="1" xfId="2" applyFont="1" applyFill="1" applyBorder="1" applyAlignment="1" applyProtection="1">
      <alignment horizontal="left" vertical="center"/>
    </xf>
    <xf numFmtId="0" fontId="9" fillId="3" borderId="1" xfId="2" applyFont="1" applyFill="1" applyBorder="1" applyAlignment="1" applyProtection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1" fontId="9" fillId="0" borderId="0" xfId="0" applyNumberFormat="1" applyFont="1" applyBorder="1" applyAlignment="1">
      <alignment horizontal="center" vertical="center"/>
    </xf>
    <xf numFmtId="0" fontId="9" fillId="3" borderId="0" xfId="0" applyFont="1" applyFill="1" applyBorder="1"/>
    <xf numFmtId="0" fontId="9" fillId="3" borderId="1" xfId="0" applyFont="1" applyFill="1" applyBorder="1" applyAlignment="1" applyProtection="1">
      <alignment horizontal="left" vertical="center"/>
    </xf>
    <xf numFmtId="0" fontId="9" fillId="10" borderId="2" xfId="2" applyFont="1" applyFill="1" applyBorder="1" applyAlignment="1" applyProtection="1">
      <alignment horizontal="center" vertical="center" wrapText="1"/>
    </xf>
    <xf numFmtId="0" fontId="9" fillId="10" borderId="5" xfId="2" applyFont="1" applyFill="1" applyBorder="1" applyAlignment="1" applyProtection="1">
      <alignment horizontal="left" vertical="center" wrapText="1"/>
    </xf>
    <xf numFmtId="0" fontId="9" fillId="3" borderId="2" xfId="2" applyFont="1" applyFill="1" applyBorder="1" applyAlignment="1" applyProtection="1">
      <alignment horizontal="center" vertical="center" wrapText="1"/>
    </xf>
    <xf numFmtId="0" fontId="9" fillId="0" borderId="1" xfId="2" applyFont="1" applyBorder="1" applyAlignment="1" applyProtection="1">
      <alignment horizontal="left" vertical="center" wrapText="1"/>
    </xf>
    <xf numFmtId="0" fontId="9" fillId="3" borderId="4" xfId="0" applyFont="1" applyFill="1" applyBorder="1" applyAlignment="1" applyProtection="1">
      <alignment horizontal="center" vertical="center" wrapText="1"/>
    </xf>
    <xf numFmtId="0" fontId="9" fillId="10" borderId="4" xfId="0" applyFont="1" applyFill="1" applyBorder="1" applyAlignment="1" applyProtection="1">
      <alignment horizontal="left" vertical="center" wrapText="1"/>
    </xf>
    <xf numFmtId="164" fontId="14" fillId="3" borderId="0" xfId="0" applyNumberFormat="1" applyFont="1" applyFill="1" applyBorder="1" applyAlignment="1" applyProtection="1">
      <alignment horizontal="center" vertical="center"/>
    </xf>
    <xf numFmtId="1" fontId="11" fillId="3" borderId="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/>
    <xf numFmtId="0" fontId="9" fillId="3" borderId="3" xfId="0" applyFont="1" applyFill="1" applyBorder="1" applyAlignment="1" applyProtection="1">
      <alignment horizontal="left" vertical="center" wrapText="1"/>
    </xf>
    <xf numFmtId="0" fontId="9" fillId="0" borderId="3" xfId="0" applyFont="1" applyBorder="1" applyAlignment="1" applyProtection="1">
      <alignment horizontal="left" vertical="center" wrapText="1"/>
    </xf>
    <xf numFmtId="0" fontId="9" fillId="12" borderId="1" xfId="0" applyFont="1" applyFill="1" applyBorder="1" applyAlignment="1" applyProtection="1">
      <alignment horizontal="left" vertical="center" wrapText="1"/>
    </xf>
    <xf numFmtId="164" fontId="14" fillId="0" borderId="0" xfId="1" applyFont="1" applyBorder="1" applyAlignment="1" applyProtection="1">
      <alignment horizontal="center" vertical="center" wrapText="1"/>
    </xf>
    <xf numFmtId="164" fontId="14" fillId="0" borderId="0" xfId="1" applyFont="1" applyBorder="1" applyAlignment="1" applyProtection="1">
      <alignment vertical="center" wrapText="1"/>
    </xf>
    <xf numFmtId="0" fontId="9" fillId="12" borderId="1" xfId="2" applyFont="1" applyFill="1" applyBorder="1" applyAlignment="1" applyProtection="1">
      <alignment horizontal="left" vertical="center" wrapText="1"/>
    </xf>
    <xf numFmtId="49" fontId="1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 vertical="center"/>
    </xf>
    <xf numFmtId="49" fontId="18" fillId="3" borderId="0" xfId="0" applyNumberFormat="1" applyFont="1" applyFill="1" applyBorder="1" applyAlignment="1">
      <alignment vertical="center" wrapText="1"/>
    </xf>
    <xf numFmtId="49" fontId="19" fillId="3" borderId="0" xfId="0" applyNumberFormat="1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vertical="center" wrapText="1"/>
    </xf>
    <xf numFmtId="0" fontId="9" fillId="13" borderId="0" xfId="0" applyFont="1" applyFill="1" applyBorder="1" applyAlignment="1">
      <alignment vertical="center"/>
    </xf>
    <xf numFmtId="0" fontId="13" fillId="14" borderId="0" xfId="0" applyFont="1" applyFill="1" applyBorder="1" applyAlignment="1">
      <alignment vertical="center"/>
    </xf>
    <xf numFmtId="0" fontId="13" fillId="15" borderId="0" xfId="0" applyFont="1" applyFill="1" applyBorder="1" applyAlignment="1">
      <alignment vertical="center"/>
    </xf>
    <xf numFmtId="0" fontId="9" fillId="16" borderId="0" xfId="0" applyFont="1" applyFill="1" applyBorder="1" applyAlignment="1">
      <alignment vertical="center"/>
    </xf>
    <xf numFmtId="0" fontId="9" fillId="17" borderId="0" xfId="0" applyFont="1" applyFill="1" applyBorder="1" applyAlignment="1">
      <alignment vertical="center"/>
    </xf>
    <xf numFmtId="0" fontId="13" fillId="18" borderId="0" xfId="0" applyFont="1" applyFill="1" applyBorder="1" applyAlignment="1">
      <alignment vertical="center"/>
    </xf>
    <xf numFmtId="0" fontId="13" fillId="19" borderId="0" xfId="0" applyFont="1" applyFill="1" applyBorder="1" applyAlignment="1">
      <alignment vertical="center"/>
    </xf>
    <xf numFmtId="0" fontId="13" fillId="20" borderId="0" xfId="0" applyFont="1" applyFill="1" applyBorder="1" applyAlignment="1">
      <alignment vertical="center"/>
    </xf>
    <xf numFmtId="0" fontId="9" fillId="3" borderId="2" xfId="3" applyFont="1" applyFill="1" applyBorder="1" applyAlignment="1" applyProtection="1">
      <alignment horizontal="center" vertical="center" wrapText="1"/>
    </xf>
    <xf numFmtId="0" fontId="9" fillId="0" borderId="11" xfId="2" applyFont="1" applyBorder="1" applyAlignment="1" applyProtection="1">
      <alignment horizontal="center" vertical="center" wrapText="1"/>
    </xf>
    <xf numFmtId="0" fontId="9" fillId="10" borderId="11" xfId="2" applyFont="1" applyFill="1" applyBorder="1" applyAlignment="1" applyProtection="1">
      <alignment horizontal="center" vertical="center" wrapText="1"/>
    </xf>
    <xf numFmtId="0" fontId="9" fillId="10" borderId="2" xfId="3" applyFont="1" applyFill="1" applyBorder="1" applyAlignment="1" applyProtection="1">
      <alignment horizontal="center" vertical="center" wrapText="1"/>
    </xf>
    <xf numFmtId="0" fontId="9" fillId="3" borderId="17" xfId="2" applyFont="1" applyFill="1" applyBorder="1" applyAlignment="1" applyProtection="1">
      <alignment horizontal="center" vertical="center" wrapText="1"/>
    </xf>
    <xf numFmtId="0" fontId="9" fillId="10" borderId="2" xfId="0" applyFont="1" applyFill="1" applyBorder="1" applyAlignment="1" applyProtection="1">
      <alignment horizontal="center" vertical="center" wrapText="1"/>
    </xf>
    <xf numFmtId="0" fontId="9" fillId="3" borderId="11" xfId="0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0" borderId="2" xfId="2" applyFont="1" applyBorder="1" applyAlignment="1" applyProtection="1">
      <alignment horizontal="center" vertical="center" wrapText="1"/>
    </xf>
    <xf numFmtId="0" fontId="9" fillId="3" borderId="12" xfId="2" applyFont="1" applyFill="1" applyBorder="1" applyAlignment="1" applyProtection="1">
      <alignment horizontal="center" vertical="center" wrapText="1"/>
    </xf>
    <xf numFmtId="0" fontId="9" fillId="10" borderId="17" xfId="2" applyFont="1" applyFill="1" applyBorder="1" applyAlignment="1" applyProtection="1">
      <alignment horizontal="center" vertical="center" wrapText="1"/>
    </xf>
    <xf numFmtId="0" fontId="9" fillId="0" borderId="2" xfId="2" applyFont="1" applyBorder="1" applyAlignment="1" applyProtection="1">
      <alignment horizontal="center" vertical="center"/>
    </xf>
    <xf numFmtId="0" fontId="9" fillId="0" borderId="17" xfId="2" applyFont="1" applyBorder="1" applyAlignment="1" applyProtection="1">
      <alignment horizontal="center" vertical="center"/>
    </xf>
    <xf numFmtId="0" fontId="9" fillId="3" borderId="11" xfId="2" applyFont="1" applyFill="1" applyBorder="1" applyAlignment="1" applyProtection="1">
      <alignment horizontal="center" vertical="center" wrapText="1"/>
    </xf>
    <xf numFmtId="0" fontId="9" fillId="3" borderId="17" xfId="0" applyFont="1" applyFill="1" applyBorder="1" applyAlignment="1" applyProtection="1">
      <alignment horizontal="center" vertical="center" wrapText="1"/>
    </xf>
    <xf numFmtId="0" fontId="9" fillId="10" borderId="17" xfId="2" applyFont="1" applyFill="1" applyBorder="1" applyAlignment="1" applyProtection="1">
      <alignment horizontal="center" vertical="top" wrapText="1"/>
    </xf>
    <xf numFmtId="0" fontId="9" fillId="10" borderId="18" xfId="2" applyFont="1" applyFill="1" applyBorder="1" applyAlignment="1" applyProtection="1">
      <alignment horizontal="center" vertical="top" wrapText="1"/>
    </xf>
    <xf numFmtId="0" fontId="9" fillId="3" borderId="18" xfId="2" applyFont="1" applyFill="1" applyBorder="1" applyAlignment="1" applyProtection="1">
      <alignment horizontal="center" vertical="top" wrapText="1"/>
    </xf>
    <xf numFmtId="0" fontId="9" fillId="12" borderId="2" xfId="2" applyFont="1" applyFill="1" applyBorder="1" applyAlignment="1" applyProtection="1">
      <alignment horizontal="center" vertical="center" wrapText="1"/>
    </xf>
    <xf numFmtId="0" fontId="9" fillId="0" borderId="17" xfId="2" applyFont="1" applyBorder="1" applyAlignment="1" applyProtection="1">
      <alignment horizontal="center" vertical="center" wrapText="1"/>
    </xf>
    <xf numFmtId="49" fontId="19" fillId="3" borderId="0" xfId="0" applyNumberFormat="1" applyFont="1" applyFill="1" applyBorder="1" applyAlignment="1">
      <alignment horizontal="center" vertical="center"/>
    </xf>
    <xf numFmtId="49" fontId="9" fillId="3" borderId="19" xfId="3" applyNumberFormat="1" applyFont="1" applyFill="1" applyBorder="1" applyAlignment="1" applyProtection="1">
      <alignment horizontal="center" vertical="center"/>
    </xf>
    <xf numFmtId="0" fontId="9" fillId="3" borderId="1" xfId="3" applyFont="1" applyFill="1" applyBorder="1" applyAlignment="1" applyProtection="1">
      <alignment horizontal="center" vertical="center"/>
    </xf>
    <xf numFmtId="0" fontId="15" fillId="3" borderId="1" xfId="3" applyFont="1" applyFill="1" applyBorder="1" applyAlignment="1" applyProtection="1">
      <alignment horizontal="center" vertical="center" wrapText="1"/>
    </xf>
    <xf numFmtId="164" fontId="17" fillId="8" borderId="1" xfId="3" applyNumberFormat="1" applyFont="1" applyFill="1" applyBorder="1" applyAlignment="1" applyProtection="1">
      <alignment vertical="center"/>
    </xf>
    <xf numFmtId="164" fontId="17" fillId="0" borderId="1" xfId="3" applyNumberFormat="1" applyFont="1" applyBorder="1" applyAlignment="1" applyProtection="1">
      <alignment vertical="center"/>
    </xf>
    <xf numFmtId="164" fontId="17" fillId="8" borderId="1" xfId="3" applyNumberFormat="1" applyFont="1" applyFill="1" applyBorder="1" applyAlignment="1" applyProtection="1">
      <alignment horizontal="center" vertical="center"/>
    </xf>
    <xf numFmtId="164" fontId="17" fillId="0" borderId="1" xfId="3" applyNumberFormat="1" applyFont="1" applyBorder="1" applyAlignment="1" applyProtection="1">
      <alignment horizontal="center" vertical="center"/>
    </xf>
    <xf numFmtId="164" fontId="17" fillId="8" borderId="4" xfId="3" applyNumberFormat="1" applyFont="1" applyFill="1" applyBorder="1" applyAlignment="1" applyProtection="1">
      <alignment horizontal="center" vertical="center"/>
    </xf>
    <xf numFmtId="164" fontId="17" fillId="8" borderId="4" xfId="3" applyNumberFormat="1" applyFont="1" applyFill="1" applyBorder="1" applyAlignment="1" applyProtection="1">
      <alignment vertical="center"/>
    </xf>
    <xf numFmtId="49" fontId="9" fillId="3" borderId="20" xfId="3" applyNumberFormat="1" applyFont="1" applyFill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 wrapText="1"/>
    </xf>
    <xf numFmtId="164" fontId="17" fillId="8" borderId="3" xfId="0" applyNumberFormat="1" applyFont="1" applyFill="1" applyBorder="1" applyAlignment="1" applyProtection="1">
      <alignment horizontal="center" vertical="center"/>
    </xf>
    <xf numFmtId="164" fontId="17" fillId="0" borderId="3" xfId="3" applyNumberFormat="1" applyFont="1" applyBorder="1" applyAlignment="1" applyProtection="1">
      <alignment horizontal="center" vertical="center"/>
    </xf>
    <xf numFmtId="0" fontId="9" fillId="10" borderId="3" xfId="0" applyFont="1" applyFill="1" applyBorder="1" applyAlignment="1" applyProtection="1">
      <alignment horizontal="center" vertical="center" wrapText="1"/>
    </xf>
    <xf numFmtId="0" fontId="9" fillId="10" borderId="14" xfId="0" applyFont="1" applyFill="1" applyBorder="1" applyAlignment="1" applyProtection="1">
      <alignment horizontal="center" vertical="center"/>
    </xf>
    <xf numFmtId="0" fontId="9" fillId="10" borderId="5" xfId="0" applyFont="1" applyFill="1" applyBorder="1" applyAlignment="1" applyProtection="1">
      <alignment horizontal="center" vertical="center" wrapText="1"/>
    </xf>
    <xf numFmtId="164" fontId="17" fillId="10" borderId="3" xfId="0" applyNumberFormat="1" applyFont="1" applyFill="1" applyBorder="1" applyAlignment="1" applyProtection="1">
      <alignment horizontal="center" vertical="center"/>
    </xf>
    <xf numFmtId="164" fontId="17" fillId="10" borderId="1" xfId="0" applyNumberFormat="1" applyFont="1" applyFill="1" applyBorder="1" applyAlignment="1" applyProtection="1">
      <alignment vertical="center"/>
    </xf>
    <xf numFmtId="0" fontId="9" fillId="10" borderId="1" xfId="3" applyFont="1" applyFill="1" applyBorder="1" applyAlignment="1" applyProtection="1">
      <alignment horizontal="center" vertical="center"/>
    </xf>
    <xf numFmtId="49" fontId="16" fillId="10" borderId="5" xfId="3" applyNumberFormat="1" applyFont="1" applyFill="1" applyBorder="1" applyAlignment="1" applyProtection="1">
      <alignment horizontal="center" vertical="center"/>
    </xf>
    <xf numFmtId="164" fontId="17" fillId="10" borderId="1" xfId="3" applyNumberFormat="1" applyFont="1" applyFill="1" applyBorder="1" applyAlignment="1" applyProtection="1">
      <alignment vertical="center"/>
    </xf>
    <xf numFmtId="49" fontId="9" fillId="3" borderId="5" xfId="0" applyNumberFormat="1" applyFont="1" applyFill="1" applyBorder="1" applyAlignment="1" applyProtection="1">
      <alignment horizontal="center" vertical="center"/>
    </xf>
    <xf numFmtId="164" fontId="17" fillId="8" borderId="1" xfId="0" applyNumberFormat="1" applyFont="1" applyFill="1" applyBorder="1" applyAlignment="1" applyProtection="1">
      <alignment horizontal="center" vertical="center"/>
    </xf>
    <xf numFmtId="0" fontId="16" fillId="3" borderId="1" xfId="3" applyFont="1" applyFill="1" applyBorder="1" applyAlignment="1" applyProtection="1">
      <alignment horizontal="center" vertical="center"/>
    </xf>
    <xf numFmtId="164" fontId="17" fillId="8" borderId="1" xfId="0" applyNumberFormat="1" applyFont="1" applyFill="1" applyBorder="1" applyAlignment="1" applyProtection="1">
      <alignment vertical="center"/>
    </xf>
    <xf numFmtId="0" fontId="9" fillId="3" borderId="1" xfId="0" applyFont="1" applyFill="1" applyBorder="1" applyAlignment="1" applyProtection="1">
      <alignment horizontal="center" vertical="center"/>
    </xf>
    <xf numFmtId="49" fontId="9" fillId="3" borderId="16" xfId="0" applyNumberFormat="1" applyFont="1" applyFill="1" applyBorder="1" applyAlignment="1" applyProtection="1">
      <alignment horizontal="center" vertical="center"/>
    </xf>
    <xf numFmtId="164" fontId="17" fillId="8" borderId="4" xfId="0" applyNumberFormat="1" applyFont="1" applyFill="1" applyBorder="1" applyAlignment="1" applyProtection="1">
      <alignment horizontal="center" vertical="center"/>
    </xf>
    <xf numFmtId="0" fontId="16" fillId="3" borderId="4" xfId="3" applyFont="1" applyFill="1" applyBorder="1" applyAlignment="1" applyProtection="1">
      <alignment horizontal="center" vertical="center"/>
    </xf>
    <xf numFmtId="164" fontId="17" fillId="8" borderId="4" xfId="0" applyNumberFormat="1" applyFont="1" applyFill="1" applyBorder="1" applyAlignment="1" applyProtection="1">
      <alignment vertical="center"/>
    </xf>
    <xf numFmtId="0" fontId="9" fillId="3" borderId="4" xfId="0" applyFont="1" applyFill="1" applyBorder="1" applyAlignment="1" applyProtection="1">
      <alignment horizontal="center" vertical="center"/>
    </xf>
    <xf numFmtId="49" fontId="9" fillId="10" borderId="5" xfId="0" applyNumberFormat="1" applyFont="1" applyFill="1" applyBorder="1" applyAlignment="1" applyProtection="1">
      <alignment horizontal="center" vertical="center"/>
    </xf>
    <xf numFmtId="164" fontId="17" fillId="10" borderId="1" xfId="0" applyNumberFormat="1" applyFont="1" applyFill="1" applyBorder="1" applyAlignment="1" applyProtection="1">
      <alignment horizontal="center" vertical="center" wrapText="1"/>
    </xf>
    <xf numFmtId="0" fontId="9" fillId="10" borderId="1" xfId="0" applyFont="1" applyFill="1" applyBorder="1" applyAlignment="1" applyProtection="1">
      <alignment horizontal="center" vertical="center"/>
    </xf>
    <xf numFmtId="164" fontId="17" fillId="8" borderId="5" xfId="0" applyNumberFormat="1" applyFont="1" applyFill="1" applyBorder="1" applyAlignment="1" applyProtection="1">
      <alignment horizontal="center" vertical="center" wrapText="1"/>
    </xf>
    <xf numFmtId="164" fontId="17" fillId="8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4" xfId="0" applyNumberFormat="1" applyFont="1" applyFill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164" fontId="17" fillId="8" borderId="1" xfId="0" applyNumberFormat="1" applyFont="1" applyFill="1" applyBorder="1" applyAlignment="1" applyProtection="1">
      <alignment vertical="center" wrapText="1"/>
    </xf>
    <xf numFmtId="0" fontId="16" fillId="3" borderId="2" xfId="0" applyFont="1" applyFill="1" applyBorder="1" applyAlignment="1" applyProtection="1">
      <alignment horizontal="center" vertical="center" wrapText="1"/>
    </xf>
    <xf numFmtId="49" fontId="9" fillId="0" borderId="19" xfId="0" applyNumberFormat="1" applyFont="1" applyBorder="1" applyAlignment="1">
      <alignment horizontal="center" vertical="center"/>
    </xf>
    <xf numFmtId="164" fontId="17" fillId="3" borderId="1" xfId="3" applyNumberFormat="1" applyFont="1" applyFill="1" applyBorder="1" applyAlignment="1" applyProtection="1">
      <alignment vertical="center"/>
    </xf>
    <xf numFmtId="0" fontId="16" fillId="10" borderId="2" xfId="0" applyFont="1" applyFill="1" applyBorder="1" applyAlignment="1" applyProtection="1">
      <alignment horizontal="center" vertical="center" wrapText="1"/>
    </xf>
    <xf numFmtId="49" fontId="9" fillId="10" borderId="21" xfId="0" applyNumberFormat="1" applyFont="1" applyFill="1" applyBorder="1" applyAlignment="1">
      <alignment horizontal="center" vertical="center"/>
    </xf>
    <xf numFmtId="164" fontId="17" fillId="10" borderId="8" xfId="0" applyNumberFormat="1" applyFont="1" applyFill="1" applyBorder="1" applyAlignment="1" applyProtection="1">
      <alignment horizontal="center" vertical="center"/>
    </xf>
    <xf numFmtId="164" fontId="17" fillId="10" borderId="9" xfId="0" applyNumberFormat="1" applyFont="1" applyFill="1" applyBorder="1" applyAlignment="1" applyProtection="1">
      <alignment horizontal="center" vertical="center"/>
    </xf>
    <xf numFmtId="0" fontId="9" fillId="10" borderId="4" xfId="0" applyFont="1" applyFill="1" applyBorder="1" applyAlignment="1" applyProtection="1">
      <alignment horizontal="center" vertical="center"/>
    </xf>
    <xf numFmtId="164" fontId="17" fillId="10" borderId="4" xfId="0" applyNumberFormat="1" applyFont="1" applyFill="1" applyBorder="1" applyAlignment="1" applyProtection="1">
      <alignment vertical="center"/>
    </xf>
    <xf numFmtId="0" fontId="9" fillId="3" borderId="1" xfId="2" applyFont="1" applyFill="1" applyBorder="1" applyAlignment="1" applyProtection="1">
      <alignment horizontal="center" vertical="center"/>
    </xf>
    <xf numFmtId="49" fontId="9" fillId="3" borderId="5" xfId="2" applyNumberFormat="1" applyFont="1" applyFill="1" applyBorder="1" applyAlignment="1" applyProtection="1">
      <alignment horizontal="center" vertical="center"/>
    </xf>
    <xf numFmtId="164" fontId="17" fillId="0" borderId="4" xfId="3" applyNumberFormat="1" applyFont="1" applyBorder="1" applyAlignment="1" applyProtection="1">
      <alignment vertical="center"/>
    </xf>
    <xf numFmtId="49" fontId="9" fillId="10" borderId="15" xfId="2" applyNumberFormat="1" applyFont="1" applyFill="1" applyBorder="1" applyAlignment="1" applyProtection="1">
      <alignment horizontal="center" vertical="center"/>
    </xf>
    <xf numFmtId="164" fontId="17" fillId="10" borderId="1" xfId="0" applyNumberFormat="1" applyFont="1" applyFill="1" applyBorder="1" applyAlignment="1" applyProtection="1">
      <alignment horizontal="center" vertical="center"/>
    </xf>
    <xf numFmtId="0" fontId="9" fillId="0" borderId="1" xfId="2" applyFont="1" applyBorder="1" applyAlignment="1" applyProtection="1">
      <alignment horizontal="center" vertical="top" wrapText="1"/>
    </xf>
    <xf numFmtId="49" fontId="9" fillId="3" borderId="16" xfId="2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3" xfId="0" applyFont="1" applyFill="1" applyBorder="1" applyAlignment="1" applyProtection="1">
      <alignment horizontal="center" vertical="center"/>
    </xf>
    <xf numFmtId="164" fontId="17" fillId="8" borderId="3" xfId="0" applyNumberFormat="1" applyFont="1" applyFill="1" applyBorder="1" applyAlignment="1" applyProtection="1">
      <alignment vertical="center"/>
    </xf>
    <xf numFmtId="164" fontId="17" fillId="8" borderId="5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/>
    </xf>
    <xf numFmtId="0" fontId="9" fillId="10" borderId="4" xfId="0" applyFont="1" applyFill="1" applyBorder="1" applyAlignment="1" applyProtection="1">
      <alignment horizontal="center" vertical="center" wrapText="1"/>
    </xf>
    <xf numFmtId="49" fontId="9" fillId="10" borderId="16" xfId="0" applyNumberFormat="1" applyFont="1" applyFill="1" applyBorder="1" applyAlignment="1" applyProtection="1">
      <alignment horizontal="center"/>
    </xf>
    <xf numFmtId="164" fontId="17" fillId="10" borderId="4" xfId="0" applyNumberFormat="1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top" wrapText="1"/>
    </xf>
    <xf numFmtId="49" fontId="9" fillId="3" borderId="16" xfId="0" applyNumberFormat="1" applyFont="1" applyFill="1" applyBorder="1" applyAlignment="1" applyProtection="1">
      <alignment horizontal="center"/>
    </xf>
    <xf numFmtId="49" fontId="9" fillId="3" borderId="5" xfId="3" applyNumberFormat="1" applyFont="1" applyFill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49" fontId="9" fillId="3" borderId="19" xfId="0" applyNumberFormat="1" applyFont="1" applyFill="1" applyBorder="1" applyAlignment="1" applyProtection="1">
      <alignment horizontal="center" vertical="center"/>
    </xf>
    <xf numFmtId="164" fontId="17" fillId="12" borderId="1" xfId="3" applyNumberFormat="1" applyFont="1" applyFill="1" applyBorder="1" applyAlignment="1" applyProtection="1">
      <alignment vertical="center"/>
    </xf>
    <xf numFmtId="49" fontId="9" fillId="12" borderId="5" xfId="0" applyNumberFormat="1" applyFont="1" applyFill="1" applyBorder="1" applyAlignment="1" applyProtection="1">
      <alignment horizontal="center" vertical="center"/>
    </xf>
    <xf numFmtId="164" fontId="17" fillId="8" borderId="1" xfId="1" applyFont="1" applyFill="1" applyBorder="1" applyAlignment="1" applyProtection="1">
      <alignment horizontal="center" vertical="center" wrapText="1"/>
    </xf>
    <xf numFmtId="164" fontId="17" fillId="8" borderId="4" xfId="0" applyNumberFormat="1" applyFont="1" applyFill="1" applyBorder="1" applyAlignment="1" applyProtection="1">
      <alignment horizontal="center" vertical="center" wrapText="1"/>
    </xf>
    <xf numFmtId="164" fontId="17" fillId="8" borderId="4" xfId="0" applyNumberFormat="1" applyFont="1" applyFill="1" applyBorder="1" applyAlignment="1" applyProtection="1">
      <alignment vertical="center" wrapText="1"/>
    </xf>
    <xf numFmtId="164" fontId="17" fillId="8" borderId="4" xfId="1" applyFont="1" applyFill="1" applyBorder="1" applyAlignment="1" applyProtection="1">
      <alignment vertical="center" wrapText="1"/>
    </xf>
    <xf numFmtId="164" fontId="17" fillId="8" borderId="4" xfId="1" applyFont="1" applyFill="1" applyBorder="1" applyAlignment="1" applyProtection="1">
      <alignment horizontal="center" vertical="center" wrapText="1"/>
    </xf>
    <xf numFmtId="164" fontId="17" fillId="8" borderId="1" xfId="1" applyFont="1" applyFill="1" applyBorder="1" applyAlignment="1" applyProtection="1">
      <alignment vertical="center" wrapText="1"/>
    </xf>
    <xf numFmtId="0" fontId="9" fillId="12" borderId="1" xfId="0" applyFont="1" applyFill="1" applyBorder="1" applyAlignment="1" applyProtection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9" fillId="12" borderId="5" xfId="0" applyNumberFormat="1" applyFont="1" applyFill="1" applyBorder="1" applyAlignment="1">
      <alignment horizontal="center" vertical="center"/>
    </xf>
    <xf numFmtId="164" fontId="17" fillId="12" borderId="1" xfId="0" applyNumberFormat="1" applyFont="1" applyFill="1" applyBorder="1" applyAlignment="1" applyProtection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49" fontId="9" fillId="3" borderId="14" xfId="2" applyNumberFormat="1" applyFont="1" applyFill="1" applyBorder="1" applyAlignment="1" applyProtection="1">
      <alignment horizontal="center" vertical="center"/>
    </xf>
    <xf numFmtId="49" fontId="9" fillId="10" borderId="5" xfId="2" applyNumberFormat="1" applyFont="1" applyFill="1" applyBorder="1" applyAlignment="1" applyProtection="1">
      <alignment horizontal="center" vertical="center"/>
    </xf>
    <xf numFmtId="49" fontId="9" fillId="0" borderId="16" xfId="2" applyNumberFormat="1" applyFont="1" applyBorder="1" applyAlignment="1" applyProtection="1">
      <alignment horizontal="center" vertical="center"/>
    </xf>
    <xf numFmtId="164" fontId="17" fillId="0" borderId="1" xfId="0" applyNumberFormat="1" applyFont="1" applyBorder="1" applyAlignment="1" applyProtection="1">
      <alignment vertical="center"/>
    </xf>
    <xf numFmtId="164" fontId="17" fillId="2" borderId="1" xfId="3" applyNumberFormat="1" applyFont="1" applyFill="1" applyBorder="1" applyAlignment="1" applyProtection="1">
      <alignment vertical="center"/>
    </xf>
    <xf numFmtId="164" fontId="17" fillId="2" borderId="1" xfId="0" applyNumberFormat="1" applyFont="1" applyFill="1" applyBorder="1" applyAlignment="1" applyProtection="1">
      <alignment vertical="center"/>
    </xf>
    <xf numFmtId="0" fontId="9" fillId="10" borderId="1" xfId="0" applyFont="1" applyFill="1" applyBorder="1" applyAlignment="1">
      <alignment horizontal="center" vertical="center"/>
    </xf>
    <xf numFmtId="49" fontId="9" fillId="10" borderId="16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164" fontId="17" fillId="2" borderId="4" xfId="0" applyNumberFormat="1" applyFont="1" applyFill="1" applyBorder="1" applyAlignment="1" applyProtection="1">
      <alignment horizontal="center" vertical="center"/>
    </xf>
    <xf numFmtId="164" fontId="17" fillId="2" borderId="1" xfId="0" applyNumberFormat="1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 wrapText="1"/>
    </xf>
    <xf numFmtId="0" fontId="16" fillId="0" borderId="0" xfId="0" applyFont="1" applyBorder="1" applyAlignment="1">
      <alignment vertical="center" textRotation="90"/>
    </xf>
    <xf numFmtId="0" fontId="20" fillId="4" borderId="0" xfId="3" applyFont="1" applyFill="1" applyBorder="1" applyAlignment="1" applyProtection="1">
      <alignment horizontal="center" vertical="center"/>
    </xf>
    <xf numFmtId="0" fontId="20" fillId="4" borderId="0" xfId="3" applyFont="1" applyFill="1" applyBorder="1" applyAlignment="1" applyProtection="1">
      <alignment horizontal="center" vertical="center" wrapText="1"/>
    </xf>
    <xf numFmtId="0" fontId="20" fillId="4" borderId="1" xfId="3" applyFont="1" applyFill="1" applyBorder="1" applyAlignment="1" applyProtection="1">
      <alignment horizontal="center" vertical="center"/>
    </xf>
    <xf numFmtId="49" fontId="20" fillId="4" borderId="0" xfId="3" applyNumberFormat="1" applyFont="1" applyFill="1" applyBorder="1" applyAlignment="1" applyProtection="1">
      <alignment horizontal="center" vertical="center"/>
    </xf>
    <xf numFmtId="0" fontId="20" fillId="4" borderId="0" xfId="3" applyFont="1" applyFill="1" applyBorder="1" applyAlignment="1" applyProtection="1">
      <alignment horizontal="left" vertical="center" wrapText="1"/>
    </xf>
    <xf numFmtId="164" fontId="20" fillId="4" borderId="0" xfId="3" applyNumberFormat="1" applyFont="1" applyFill="1" applyBorder="1" applyAlignment="1" applyProtection="1">
      <alignment horizontal="center" vertical="center"/>
    </xf>
    <xf numFmtId="0" fontId="20" fillId="6" borderId="13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" fontId="20" fillId="5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/>
    <xf numFmtId="164" fontId="9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43" fontId="9" fillId="0" borderId="0" xfId="0" applyNumberFormat="1" applyFont="1" applyBorder="1"/>
    <xf numFmtId="0" fontId="20" fillId="4" borderId="1" xfId="3" applyFont="1" applyFill="1" applyBorder="1" applyAlignment="1" applyProtection="1">
      <alignment horizontal="center" vertical="center" wrapText="1"/>
    </xf>
    <xf numFmtId="49" fontId="20" fillId="4" borderId="1" xfId="3" applyNumberFormat="1" applyFont="1" applyFill="1" applyBorder="1" applyAlignment="1" applyProtection="1">
      <alignment horizontal="center" vertical="center"/>
    </xf>
    <xf numFmtId="0" fontId="20" fillId="4" borderId="1" xfId="3" applyFont="1" applyFill="1" applyBorder="1" applyAlignment="1" applyProtection="1">
      <alignment horizontal="left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left" vertical="center" wrapText="1"/>
    </xf>
    <xf numFmtId="164" fontId="17" fillId="0" borderId="1" xfId="3" applyNumberFormat="1" applyFont="1" applyFill="1" applyBorder="1" applyAlignment="1" applyProtection="1">
      <alignment vertical="center"/>
    </xf>
    <xf numFmtId="0" fontId="9" fillId="0" borderId="1" xfId="3" applyFont="1" applyFill="1" applyBorder="1" applyAlignment="1" applyProtection="1">
      <alignment horizontal="left" vertical="center" wrapText="1"/>
    </xf>
    <xf numFmtId="0" fontId="9" fillId="0" borderId="1" xfId="2" applyFont="1" applyFill="1" applyBorder="1" applyAlignment="1" applyProtection="1">
      <alignment horizontal="center" vertical="center" wrapText="1"/>
    </xf>
    <xf numFmtId="0" fontId="9" fillId="0" borderId="1" xfId="2" applyFont="1" applyFill="1" applyBorder="1" applyAlignment="1" applyProtection="1">
      <alignment horizontal="left" vertical="center"/>
    </xf>
    <xf numFmtId="164" fontId="8" fillId="0" borderId="1" xfId="1" applyBorder="1"/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0" borderId="0" xfId="0"/>
  </cellXfs>
  <cellStyles count="4">
    <cellStyle name="Hyperlink" xfId="2" builtinId="8"/>
    <cellStyle name="Moeda" xfId="1" builtinId="4"/>
    <cellStyle name="Normal" xfId="0" builtinId="0"/>
    <cellStyle name="Texto Explicativo" xfId="3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CC0000"/>
      <rgbColor rgb="FF006600"/>
      <rgbColor rgb="FF000080"/>
      <rgbColor rgb="FF996600"/>
      <rgbColor rgb="FF820F71"/>
      <rgbColor rgb="FF00599D"/>
      <rgbColor rgb="FFE6B9B8"/>
      <rgbColor rgb="FF808080"/>
      <rgbColor rgb="FF7F7F7F"/>
      <rgbColor rgb="FF953735"/>
      <rgbColor rgb="FFFFFFCC"/>
      <rgbColor rgb="FFDDDDDD"/>
      <rgbColor rgb="FF660066"/>
      <rgbColor rgb="FFF04E4D"/>
      <rgbColor rgb="FF0066B3"/>
      <rgbColor rgb="FFD9D9D9"/>
      <rgbColor rgb="FF000080"/>
      <rgbColor rgb="FFFF00FF"/>
      <rgbColor rgb="FFFFFF00"/>
      <rgbColor rgb="FF00FFFF"/>
      <rgbColor rgb="FF800080"/>
      <rgbColor rgb="FFFF0008"/>
      <rgbColor rgb="FF008080"/>
      <rgbColor rgb="FF0000EE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33CCCC"/>
      <rgbColor rgb="FF92D050"/>
      <rgbColor rgb="FFFFC000"/>
      <rgbColor rgb="FFF58220"/>
      <rgbColor rgb="FFE46C0A"/>
      <rgbColor rgb="FF595959"/>
      <rgbColor rgb="FFA6A6A6"/>
      <rgbColor rgb="FF0D1F63"/>
      <rgbColor rgb="FF77933C"/>
      <rgbColor rgb="FF003300"/>
      <rgbColor rgb="FF262626"/>
      <rgbColor rgb="FFCE181E"/>
      <rgbColor rgb="FFEF413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MH649"/>
  <sheetViews>
    <sheetView showGridLines="0" tabSelected="1" zoomScale="85" zoomScaleNormal="85" workbookViewId="0">
      <pane ySplit="1" topLeftCell="A622" activePane="bottomLeft" state="frozen"/>
      <selection activeCell="F1" sqref="F1"/>
      <selection pane="bottomLeft" activeCell="F637" sqref="F637"/>
    </sheetView>
  </sheetViews>
  <sheetFormatPr defaultColWidth="9.140625" defaultRowHeight="10.5"/>
  <cols>
    <col min="1" max="1" width="7.28515625" style="10" customWidth="1"/>
    <col min="2" max="2" width="9.140625" style="27" customWidth="1"/>
    <col min="3" max="3" width="8" style="27" customWidth="1"/>
    <col min="4" max="4" width="44.85546875" style="12" customWidth="1"/>
    <col min="5" max="5" width="26.140625" style="70" bestFit="1" customWidth="1"/>
    <col min="6" max="6" width="80.85546875" style="71" customWidth="1"/>
    <col min="7" max="7" width="12" style="72" customWidth="1"/>
    <col min="8" max="8" width="12.140625" style="72" customWidth="1"/>
    <col min="9" max="9" width="11" style="27" bestFit="1" customWidth="1"/>
    <col min="10" max="10" width="11" style="18" bestFit="1" customWidth="1"/>
    <col min="11" max="11" width="12.140625" style="18" customWidth="1"/>
    <col min="12" max="12" width="18.140625" style="52" hidden="1" customWidth="1"/>
    <col min="13" max="13" width="29.42578125" style="18" customWidth="1"/>
    <col min="14" max="1020" width="9.140625" style="18" customWidth="1"/>
    <col min="1021" max="1023" width="11.5703125" style="13"/>
    <col min="1024" max="16384" width="9.140625" style="13"/>
  </cols>
  <sheetData>
    <row r="1" spans="1:1022" s="211" customFormat="1">
      <c r="A1" s="200"/>
      <c r="B1" s="201" t="s">
        <v>0</v>
      </c>
      <c r="C1" s="202" t="s">
        <v>1</v>
      </c>
      <c r="D1" s="203" t="s">
        <v>2</v>
      </c>
      <c r="E1" s="204" t="s">
        <v>3</v>
      </c>
      <c r="F1" s="205" t="s">
        <v>4</v>
      </c>
      <c r="G1" s="206" t="s">
        <v>5</v>
      </c>
      <c r="H1" s="207" t="s">
        <v>661</v>
      </c>
      <c r="I1" s="208" t="s">
        <v>659</v>
      </c>
      <c r="J1" s="209" t="s">
        <v>660</v>
      </c>
      <c r="K1" s="208"/>
      <c r="L1" s="210"/>
      <c r="AMG1" s="212"/>
      <c r="AMH1" s="212"/>
    </row>
    <row r="2" spans="1:1022" ht="18.2" customHeight="1">
      <c r="A2" s="14" t="s">
        <v>593</v>
      </c>
      <c r="B2" s="106" t="s">
        <v>6</v>
      </c>
      <c r="C2" s="84" t="s">
        <v>7</v>
      </c>
      <c r="D2" s="107" t="s">
        <v>8</v>
      </c>
      <c r="E2" s="105" t="s">
        <v>642</v>
      </c>
      <c r="F2" s="15" t="s">
        <v>9</v>
      </c>
      <c r="G2" s="108">
        <v>103</v>
      </c>
      <c r="H2" s="109">
        <f t="shared" ref="H2:H9" si="0">ROUND((G2*0.6)+G2,0)</f>
        <v>165</v>
      </c>
      <c r="I2" s="16"/>
      <c r="J2" s="16"/>
      <c r="K2" s="16"/>
      <c r="L2" s="17"/>
    </row>
    <row r="3" spans="1:1022" ht="18.2" customHeight="1">
      <c r="A3" s="14" t="s">
        <v>593</v>
      </c>
      <c r="B3" s="106" t="s">
        <v>10</v>
      </c>
      <c r="C3" s="84" t="s">
        <v>11</v>
      </c>
      <c r="D3" s="107" t="s">
        <v>8</v>
      </c>
      <c r="E3" s="105" t="s">
        <v>642</v>
      </c>
      <c r="F3" s="15" t="s">
        <v>9</v>
      </c>
      <c r="G3" s="108">
        <v>103</v>
      </c>
      <c r="H3" s="109">
        <f t="shared" si="0"/>
        <v>165</v>
      </c>
      <c r="I3" s="16"/>
      <c r="J3" s="16"/>
      <c r="K3" s="16"/>
      <c r="L3" s="17"/>
    </row>
    <row r="4" spans="1:1022" ht="18.2" customHeight="1">
      <c r="A4" s="14" t="s">
        <v>593</v>
      </c>
      <c r="B4" s="106" t="s">
        <v>12</v>
      </c>
      <c r="C4" s="84" t="s">
        <v>7</v>
      </c>
      <c r="D4" s="107" t="s">
        <v>646</v>
      </c>
      <c r="E4" s="105" t="s">
        <v>643</v>
      </c>
      <c r="F4" s="19" t="s">
        <v>13</v>
      </c>
      <c r="G4" s="108">
        <v>119</v>
      </c>
      <c r="H4" s="109">
        <f t="shared" si="0"/>
        <v>190</v>
      </c>
      <c r="I4" s="16"/>
      <c r="J4" s="16"/>
      <c r="K4" s="16"/>
      <c r="L4" s="17"/>
    </row>
    <row r="5" spans="1:1022" ht="18.2" customHeight="1">
      <c r="A5" s="14" t="s">
        <v>593</v>
      </c>
      <c r="B5" s="106" t="s">
        <v>14</v>
      </c>
      <c r="C5" s="84" t="s">
        <v>11</v>
      </c>
      <c r="D5" s="107" t="s">
        <v>646</v>
      </c>
      <c r="E5" s="105" t="s">
        <v>643</v>
      </c>
      <c r="F5" s="19" t="s">
        <v>13</v>
      </c>
      <c r="G5" s="108">
        <v>119</v>
      </c>
      <c r="H5" s="109">
        <f t="shared" si="0"/>
        <v>190</v>
      </c>
      <c r="I5" s="16"/>
      <c r="J5" s="16"/>
      <c r="K5" s="16"/>
      <c r="L5" s="17"/>
    </row>
    <row r="6" spans="1:1022" ht="18.2" customHeight="1">
      <c r="A6" s="14" t="s">
        <v>593</v>
      </c>
      <c r="B6" s="106" t="s">
        <v>15</v>
      </c>
      <c r="C6" s="84" t="s">
        <v>7</v>
      </c>
      <c r="D6" s="107" t="s">
        <v>646</v>
      </c>
      <c r="E6" s="105" t="s">
        <v>644</v>
      </c>
      <c r="F6" s="19" t="s">
        <v>16</v>
      </c>
      <c r="G6" s="110">
        <v>119</v>
      </c>
      <c r="H6" s="111">
        <f t="shared" si="0"/>
        <v>190</v>
      </c>
      <c r="I6" s="16"/>
      <c r="J6" s="16"/>
      <c r="K6" s="16"/>
      <c r="L6" s="17"/>
    </row>
    <row r="7" spans="1:1022" ht="18.2" customHeight="1">
      <c r="A7" s="14" t="s">
        <v>593</v>
      </c>
      <c r="B7" s="106" t="s">
        <v>17</v>
      </c>
      <c r="C7" s="84" t="s">
        <v>11</v>
      </c>
      <c r="D7" s="107" t="s">
        <v>646</v>
      </c>
      <c r="E7" s="105" t="s">
        <v>644</v>
      </c>
      <c r="F7" s="19" t="s">
        <v>16</v>
      </c>
      <c r="G7" s="110">
        <v>119</v>
      </c>
      <c r="H7" s="111">
        <f t="shared" si="0"/>
        <v>190</v>
      </c>
      <c r="I7" s="16"/>
      <c r="J7" s="16"/>
      <c r="K7" s="16"/>
      <c r="L7" s="17"/>
    </row>
    <row r="8" spans="1:1022" ht="18.2" customHeight="1">
      <c r="A8" s="14" t="s">
        <v>593</v>
      </c>
      <c r="B8" s="106" t="s">
        <v>18</v>
      </c>
      <c r="C8" s="84" t="s">
        <v>7</v>
      </c>
      <c r="D8" s="107" t="s">
        <v>646</v>
      </c>
      <c r="E8" s="105" t="s">
        <v>645</v>
      </c>
      <c r="F8" s="19" t="s">
        <v>19</v>
      </c>
      <c r="G8" s="108">
        <v>119</v>
      </c>
      <c r="H8" s="109">
        <f t="shared" si="0"/>
        <v>190</v>
      </c>
      <c r="I8" s="16"/>
      <c r="J8" s="16"/>
      <c r="K8" s="16"/>
      <c r="L8" s="17"/>
    </row>
    <row r="9" spans="1:1022" ht="18.2" customHeight="1">
      <c r="A9" s="14" t="s">
        <v>593</v>
      </c>
      <c r="B9" s="106" t="s">
        <v>20</v>
      </c>
      <c r="C9" s="84" t="s">
        <v>11</v>
      </c>
      <c r="D9" s="107" t="s">
        <v>646</v>
      </c>
      <c r="E9" s="105" t="s">
        <v>645</v>
      </c>
      <c r="F9" s="19" t="s">
        <v>19</v>
      </c>
      <c r="G9" s="108">
        <v>119</v>
      </c>
      <c r="H9" s="109">
        <f t="shared" si="0"/>
        <v>190</v>
      </c>
      <c r="I9" s="16"/>
      <c r="J9" s="16"/>
      <c r="K9" s="16"/>
      <c r="L9" s="17"/>
    </row>
    <row r="10" spans="1:1022" ht="18.2" customHeight="1">
      <c r="A10" s="14" t="s">
        <v>593</v>
      </c>
      <c r="B10" s="106" t="s">
        <v>21</v>
      </c>
      <c r="C10" s="84" t="s">
        <v>7</v>
      </c>
      <c r="D10" s="107" t="s">
        <v>647</v>
      </c>
      <c r="E10" s="105" t="s">
        <v>643</v>
      </c>
      <c r="F10" s="19" t="s">
        <v>22</v>
      </c>
      <c r="G10" s="112">
        <v>119</v>
      </c>
      <c r="H10" s="111">
        <f t="shared" ref="H10:H15" si="1">ROUND((G10*0.6)+G10,0)</f>
        <v>190</v>
      </c>
      <c r="I10" s="16"/>
      <c r="J10" s="16"/>
      <c r="K10" s="16"/>
      <c r="L10" s="17"/>
    </row>
    <row r="11" spans="1:1022" ht="18.2" customHeight="1">
      <c r="A11" s="14" t="s">
        <v>593</v>
      </c>
      <c r="B11" s="106" t="s">
        <v>23</v>
      </c>
      <c r="C11" s="84" t="s">
        <v>11</v>
      </c>
      <c r="D11" s="107" t="s">
        <v>647</v>
      </c>
      <c r="E11" s="105" t="s">
        <v>643</v>
      </c>
      <c r="F11" s="19" t="s">
        <v>22</v>
      </c>
      <c r="G11" s="112">
        <v>119</v>
      </c>
      <c r="H11" s="111">
        <f t="shared" si="1"/>
        <v>190</v>
      </c>
      <c r="I11" s="16"/>
      <c r="J11" s="16"/>
      <c r="K11" s="16"/>
      <c r="L11" s="17"/>
    </row>
    <row r="12" spans="1:1022" ht="18.2" customHeight="1">
      <c r="A12" s="14" t="s">
        <v>593</v>
      </c>
      <c r="B12" s="106" t="s">
        <v>24</v>
      </c>
      <c r="C12" s="84" t="s">
        <v>7</v>
      </c>
      <c r="D12" s="107" t="s">
        <v>647</v>
      </c>
      <c r="E12" s="105" t="s">
        <v>645</v>
      </c>
      <c r="F12" s="19" t="s">
        <v>25</v>
      </c>
      <c r="G12" s="113">
        <v>162</v>
      </c>
      <c r="H12" s="109">
        <f t="shared" si="1"/>
        <v>259</v>
      </c>
      <c r="I12" s="16"/>
      <c r="J12" s="16"/>
      <c r="K12" s="16"/>
      <c r="L12" s="17"/>
    </row>
    <row r="13" spans="1:1022" ht="18.2" customHeight="1">
      <c r="A13" s="14" t="s">
        <v>593</v>
      </c>
      <c r="B13" s="106" t="s">
        <v>26</v>
      </c>
      <c r="C13" s="84" t="s">
        <v>11</v>
      </c>
      <c r="D13" s="107" t="s">
        <v>647</v>
      </c>
      <c r="E13" s="105" t="s">
        <v>645</v>
      </c>
      <c r="F13" s="19" t="s">
        <v>25</v>
      </c>
      <c r="G13" s="113">
        <v>162</v>
      </c>
      <c r="H13" s="109">
        <f t="shared" si="1"/>
        <v>259</v>
      </c>
      <c r="I13" s="16"/>
      <c r="J13" s="16"/>
      <c r="K13" s="16"/>
      <c r="L13" s="17"/>
    </row>
    <row r="14" spans="1:1022" ht="18" customHeight="1">
      <c r="A14" s="14" t="s">
        <v>593</v>
      </c>
      <c r="B14" s="106" t="s">
        <v>27</v>
      </c>
      <c r="C14" s="84" t="s">
        <v>7</v>
      </c>
      <c r="D14" s="107" t="s">
        <v>647</v>
      </c>
      <c r="E14" s="114" t="s">
        <v>644</v>
      </c>
      <c r="F14" s="20" t="s">
        <v>28</v>
      </c>
      <c r="G14" s="110">
        <v>162</v>
      </c>
      <c r="H14" s="111">
        <f t="shared" si="1"/>
        <v>259</v>
      </c>
      <c r="I14" s="16"/>
      <c r="J14" s="16"/>
      <c r="K14" s="21"/>
      <c r="L14" s="17"/>
    </row>
    <row r="15" spans="1:1022" ht="18" customHeight="1">
      <c r="A15" s="14" t="s">
        <v>593</v>
      </c>
      <c r="B15" s="106" t="s">
        <v>29</v>
      </c>
      <c r="C15" s="84" t="s">
        <v>11</v>
      </c>
      <c r="D15" s="107" t="s">
        <v>647</v>
      </c>
      <c r="E15" s="114" t="s">
        <v>644</v>
      </c>
      <c r="F15" s="20" t="s">
        <v>28</v>
      </c>
      <c r="G15" s="110">
        <v>162</v>
      </c>
      <c r="H15" s="111">
        <f t="shared" si="1"/>
        <v>259</v>
      </c>
      <c r="I15" s="16"/>
      <c r="J15" s="16"/>
      <c r="K15" s="21"/>
      <c r="L15" s="17"/>
    </row>
    <row r="16" spans="1:1022" ht="18" customHeight="1">
      <c r="A16" s="14" t="s">
        <v>593</v>
      </c>
      <c r="B16" s="115" t="s">
        <v>30</v>
      </c>
      <c r="C16" s="85" t="s">
        <v>7</v>
      </c>
      <c r="D16" s="107" t="s">
        <v>31</v>
      </c>
      <c r="E16" s="114" t="s">
        <v>32</v>
      </c>
      <c r="F16" s="22" t="s">
        <v>33</v>
      </c>
      <c r="G16" s="116">
        <v>18</v>
      </c>
      <c r="H16" s="117">
        <f t="shared" ref="H16:H24" si="2">ROUND((G16*0.6)+G16,0)</f>
        <v>29</v>
      </c>
      <c r="I16" s="23"/>
      <c r="J16" s="23"/>
      <c r="K16" s="23"/>
      <c r="L16" s="17"/>
      <c r="M16" s="24"/>
    </row>
    <row r="17" spans="1:13" ht="18" customHeight="1">
      <c r="A17" s="14" t="s">
        <v>593</v>
      </c>
      <c r="B17" s="115" t="s">
        <v>34</v>
      </c>
      <c r="C17" s="85" t="s">
        <v>7</v>
      </c>
      <c r="D17" s="107" t="s">
        <v>35</v>
      </c>
      <c r="E17" s="114" t="s">
        <v>32</v>
      </c>
      <c r="F17" s="22" t="s">
        <v>36</v>
      </c>
      <c r="G17" s="116">
        <v>50</v>
      </c>
      <c r="H17" s="117">
        <f t="shared" si="2"/>
        <v>80</v>
      </c>
      <c r="I17" s="23"/>
      <c r="J17" s="23"/>
      <c r="K17" s="23"/>
      <c r="L17" s="17"/>
      <c r="M17" s="24"/>
    </row>
    <row r="18" spans="1:13" ht="18" customHeight="1">
      <c r="A18" s="14" t="s">
        <v>593</v>
      </c>
      <c r="B18" s="115" t="s">
        <v>37</v>
      </c>
      <c r="C18" s="85" t="s">
        <v>7</v>
      </c>
      <c r="D18" s="107" t="s">
        <v>38</v>
      </c>
      <c r="E18" s="114" t="s">
        <v>32</v>
      </c>
      <c r="F18" s="22" t="s">
        <v>36</v>
      </c>
      <c r="G18" s="116">
        <v>32</v>
      </c>
      <c r="H18" s="117">
        <f t="shared" si="2"/>
        <v>51</v>
      </c>
      <c r="I18" s="23">
        <f>G18</f>
        <v>32</v>
      </c>
      <c r="J18" s="23">
        <f>H18</f>
        <v>51</v>
      </c>
      <c r="K18" s="23"/>
      <c r="L18" s="17"/>
      <c r="M18" s="24"/>
    </row>
    <row r="19" spans="1:13" ht="18" customHeight="1">
      <c r="A19" s="14" t="s">
        <v>593</v>
      </c>
      <c r="B19" s="115" t="s">
        <v>39</v>
      </c>
      <c r="C19" s="85" t="s">
        <v>7</v>
      </c>
      <c r="D19" s="107" t="s">
        <v>40</v>
      </c>
      <c r="E19" s="114" t="s">
        <v>32</v>
      </c>
      <c r="F19" s="22" t="s">
        <v>41</v>
      </c>
      <c r="G19" s="116">
        <v>189</v>
      </c>
      <c r="H19" s="117">
        <f t="shared" si="2"/>
        <v>302</v>
      </c>
      <c r="I19" s="23"/>
      <c r="J19" s="23"/>
      <c r="K19" s="23"/>
      <c r="L19" s="17"/>
      <c r="M19" s="24"/>
    </row>
    <row r="20" spans="1:13" ht="18" customHeight="1">
      <c r="A20" s="14" t="s">
        <v>593</v>
      </c>
      <c r="B20" s="118" t="s">
        <v>42</v>
      </c>
      <c r="C20" s="86" t="s">
        <v>7</v>
      </c>
      <c r="D20" s="34" t="s">
        <v>43</v>
      </c>
      <c r="E20" s="119"/>
      <c r="F20" s="120"/>
      <c r="G20" s="121">
        <v>189</v>
      </c>
      <c r="H20" s="122">
        <f t="shared" si="2"/>
        <v>302</v>
      </c>
      <c r="I20" s="23"/>
      <c r="J20" s="23"/>
      <c r="K20" s="23"/>
      <c r="L20" s="17"/>
      <c r="M20" s="24"/>
    </row>
    <row r="21" spans="1:13" ht="27" customHeight="1">
      <c r="A21" s="14" t="s">
        <v>593</v>
      </c>
      <c r="B21" s="123" t="s">
        <v>44</v>
      </c>
      <c r="C21" s="87" t="s">
        <v>7</v>
      </c>
      <c r="D21" s="25" t="s">
        <v>45</v>
      </c>
      <c r="E21" s="124" t="s">
        <v>46</v>
      </c>
      <c r="F21" s="26" t="s">
        <v>47</v>
      </c>
      <c r="G21" s="125">
        <v>33</v>
      </c>
      <c r="H21" s="122">
        <f t="shared" si="2"/>
        <v>53</v>
      </c>
      <c r="L21" s="17"/>
    </row>
    <row r="22" spans="1:13" ht="27" customHeight="1">
      <c r="A22" s="14" t="s">
        <v>593</v>
      </c>
      <c r="B22" s="123" t="s">
        <v>48</v>
      </c>
      <c r="C22" s="87" t="s">
        <v>7</v>
      </c>
      <c r="D22" s="25" t="s">
        <v>45</v>
      </c>
      <c r="E22" s="124" t="s">
        <v>49</v>
      </c>
      <c r="F22" s="26" t="s">
        <v>648</v>
      </c>
      <c r="G22" s="125">
        <v>44</v>
      </c>
      <c r="H22" s="122">
        <f t="shared" si="2"/>
        <v>70</v>
      </c>
      <c r="L22" s="17"/>
    </row>
    <row r="23" spans="1:13" ht="27" customHeight="1">
      <c r="A23" s="14" t="s">
        <v>593</v>
      </c>
      <c r="B23" s="123" t="s">
        <v>50</v>
      </c>
      <c r="C23" s="87" t="s">
        <v>7</v>
      </c>
      <c r="D23" s="25" t="s">
        <v>45</v>
      </c>
      <c r="E23" s="124" t="s">
        <v>51</v>
      </c>
      <c r="F23" s="26" t="s">
        <v>649</v>
      </c>
      <c r="G23" s="125">
        <v>44</v>
      </c>
      <c r="H23" s="122">
        <f t="shared" si="2"/>
        <v>70</v>
      </c>
      <c r="L23" s="17"/>
    </row>
    <row r="24" spans="1:13" ht="18" customHeight="1">
      <c r="A24" s="14" t="s">
        <v>593</v>
      </c>
      <c r="B24" s="115" t="s">
        <v>52</v>
      </c>
      <c r="C24" s="85" t="s">
        <v>7</v>
      </c>
      <c r="D24" s="107" t="s">
        <v>650</v>
      </c>
      <c r="E24" s="114" t="s">
        <v>32</v>
      </c>
      <c r="F24" s="20" t="s">
        <v>53</v>
      </c>
      <c r="G24" s="116">
        <v>69</v>
      </c>
      <c r="H24" s="117">
        <f t="shared" si="2"/>
        <v>110</v>
      </c>
      <c r="L24" s="17"/>
    </row>
    <row r="25" spans="1:13" ht="18" customHeight="1">
      <c r="A25" s="75" t="s">
        <v>595</v>
      </c>
      <c r="B25" s="41" t="s">
        <v>54</v>
      </c>
      <c r="C25" s="57" t="s">
        <v>7</v>
      </c>
      <c r="D25" s="41" t="s">
        <v>55</v>
      </c>
      <c r="E25" s="126" t="s">
        <v>56</v>
      </c>
      <c r="F25" s="29" t="s">
        <v>57</v>
      </c>
      <c r="G25" s="127">
        <v>99</v>
      </c>
      <c r="H25" s="109">
        <f t="shared" ref="H25:H39" si="3">ROUND((G25*0.6)+G25,0)</f>
        <v>158</v>
      </c>
      <c r="I25" s="23"/>
      <c r="J25" s="23"/>
      <c r="K25" s="23"/>
      <c r="L25" s="17"/>
      <c r="M25" s="24"/>
    </row>
    <row r="26" spans="1:13" ht="18" customHeight="1">
      <c r="A26" s="75" t="s">
        <v>595</v>
      </c>
      <c r="B26" s="128" t="s">
        <v>58</v>
      </c>
      <c r="C26" s="57" t="s">
        <v>7</v>
      </c>
      <c r="D26" s="41" t="s">
        <v>55</v>
      </c>
      <c r="E26" s="126" t="s">
        <v>56</v>
      </c>
      <c r="F26" s="29" t="s">
        <v>59</v>
      </c>
      <c r="G26" s="127">
        <v>329</v>
      </c>
      <c r="H26" s="109">
        <f t="shared" si="3"/>
        <v>526</v>
      </c>
      <c r="I26" s="23"/>
      <c r="J26" s="23"/>
      <c r="K26" s="23"/>
      <c r="L26" s="17"/>
      <c r="M26" s="24"/>
    </row>
    <row r="27" spans="1:13" ht="18" customHeight="1">
      <c r="A27" s="75" t="s">
        <v>595</v>
      </c>
      <c r="B27" s="128" t="s">
        <v>60</v>
      </c>
      <c r="C27" s="57" t="s">
        <v>7</v>
      </c>
      <c r="D27" s="41" t="s">
        <v>55</v>
      </c>
      <c r="E27" s="126" t="s">
        <v>56</v>
      </c>
      <c r="F27" s="29" t="s">
        <v>61</v>
      </c>
      <c r="G27" s="127">
        <v>349</v>
      </c>
      <c r="H27" s="109">
        <f t="shared" si="3"/>
        <v>558</v>
      </c>
      <c r="I27" s="23"/>
      <c r="J27" s="23"/>
      <c r="K27" s="23"/>
      <c r="L27" s="17"/>
      <c r="M27" s="24"/>
    </row>
    <row r="28" spans="1:13" ht="18" customHeight="1">
      <c r="A28" s="75" t="s">
        <v>595</v>
      </c>
      <c r="B28" s="41" t="s">
        <v>62</v>
      </c>
      <c r="C28" s="57" t="s">
        <v>7</v>
      </c>
      <c r="D28" s="41" t="s">
        <v>55</v>
      </c>
      <c r="E28" s="126" t="s">
        <v>56</v>
      </c>
      <c r="F28" s="29" t="s">
        <v>63</v>
      </c>
      <c r="G28" s="127">
        <v>356</v>
      </c>
      <c r="H28" s="109">
        <f t="shared" si="3"/>
        <v>570</v>
      </c>
      <c r="I28" s="23"/>
      <c r="J28" s="23"/>
      <c r="K28" s="23"/>
      <c r="L28" s="17"/>
      <c r="M28" s="24"/>
    </row>
    <row r="29" spans="1:13" ht="18" customHeight="1">
      <c r="A29" s="75" t="s">
        <v>595</v>
      </c>
      <c r="B29" s="41" t="s">
        <v>64</v>
      </c>
      <c r="C29" s="57" t="s">
        <v>7</v>
      </c>
      <c r="D29" s="41" t="s">
        <v>55</v>
      </c>
      <c r="E29" s="126" t="s">
        <v>56</v>
      </c>
      <c r="F29" s="29" t="s">
        <v>104</v>
      </c>
      <c r="G29" s="127">
        <v>135</v>
      </c>
      <c r="H29" s="109">
        <f t="shared" si="3"/>
        <v>216</v>
      </c>
      <c r="I29" s="23"/>
      <c r="J29" s="23"/>
      <c r="K29" s="23"/>
      <c r="L29" s="17"/>
      <c r="M29" s="24"/>
    </row>
    <row r="30" spans="1:13" ht="18" customHeight="1">
      <c r="A30" s="75" t="s">
        <v>595</v>
      </c>
      <c r="B30" s="41" t="s">
        <v>65</v>
      </c>
      <c r="C30" s="57" t="s">
        <v>7</v>
      </c>
      <c r="D30" s="41" t="s">
        <v>55</v>
      </c>
      <c r="E30" s="126" t="s">
        <v>56</v>
      </c>
      <c r="F30" s="29" t="s">
        <v>66</v>
      </c>
      <c r="G30" s="127">
        <v>96</v>
      </c>
      <c r="H30" s="109">
        <f t="shared" si="3"/>
        <v>154</v>
      </c>
      <c r="I30" s="23"/>
      <c r="J30" s="23"/>
      <c r="K30" s="23"/>
      <c r="L30" s="17"/>
      <c r="M30" s="24"/>
    </row>
    <row r="31" spans="1:13" ht="18" customHeight="1">
      <c r="A31" s="75" t="s">
        <v>595</v>
      </c>
      <c r="B31" s="41" t="s">
        <v>67</v>
      </c>
      <c r="C31" s="57" t="s">
        <v>7</v>
      </c>
      <c r="D31" s="41" t="s">
        <v>55</v>
      </c>
      <c r="E31" s="126" t="s">
        <v>56</v>
      </c>
      <c r="F31" s="29" t="s">
        <v>68</v>
      </c>
      <c r="G31" s="127">
        <v>259</v>
      </c>
      <c r="H31" s="109">
        <f t="shared" si="3"/>
        <v>414</v>
      </c>
      <c r="I31" s="23"/>
      <c r="J31" s="23"/>
      <c r="K31" s="23"/>
      <c r="L31" s="17"/>
      <c r="M31" s="24"/>
    </row>
    <row r="32" spans="1:13" ht="18" customHeight="1">
      <c r="A32" s="75" t="s">
        <v>595</v>
      </c>
      <c r="B32" s="41" t="s">
        <v>69</v>
      </c>
      <c r="C32" s="57" t="s">
        <v>7</v>
      </c>
      <c r="D32" s="41" t="s">
        <v>55</v>
      </c>
      <c r="E32" s="126" t="s">
        <v>56</v>
      </c>
      <c r="F32" s="30" t="s">
        <v>70</v>
      </c>
      <c r="G32" s="129">
        <v>105</v>
      </c>
      <c r="H32" s="109">
        <f t="shared" si="3"/>
        <v>168</v>
      </c>
      <c r="I32" s="23"/>
      <c r="J32" s="23"/>
      <c r="K32" s="23"/>
      <c r="L32" s="17"/>
      <c r="M32" s="24"/>
    </row>
    <row r="33" spans="1:13" ht="18" customHeight="1">
      <c r="A33" s="75" t="s">
        <v>595</v>
      </c>
      <c r="B33" s="41" t="s">
        <v>71</v>
      </c>
      <c r="C33" s="57" t="s">
        <v>7</v>
      </c>
      <c r="D33" s="41" t="s">
        <v>55</v>
      </c>
      <c r="E33" s="126" t="s">
        <v>56</v>
      </c>
      <c r="F33" s="30" t="s">
        <v>72</v>
      </c>
      <c r="G33" s="129">
        <v>109</v>
      </c>
      <c r="H33" s="109">
        <f t="shared" si="3"/>
        <v>174</v>
      </c>
      <c r="I33" s="23"/>
      <c r="J33" s="23"/>
      <c r="K33" s="23"/>
      <c r="L33" s="17"/>
      <c r="M33" s="24"/>
    </row>
    <row r="34" spans="1:13" ht="18" customHeight="1">
      <c r="A34" s="75" t="s">
        <v>595</v>
      </c>
      <c r="B34" s="41" t="s">
        <v>73</v>
      </c>
      <c r="C34" s="57" t="s">
        <v>7</v>
      </c>
      <c r="D34" s="41" t="s">
        <v>55</v>
      </c>
      <c r="E34" s="126" t="s">
        <v>56</v>
      </c>
      <c r="F34" s="29" t="s">
        <v>74</v>
      </c>
      <c r="G34" s="127">
        <v>90</v>
      </c>
      <c r="H34" s="109">
        <f t="shared" si="3"/>
        <v>144</v>
      </c>
      <c r="I34" s="23"/>
      <c r="J34" s="23"/>
      <c r="K34" s="23"/>
      <c r="L34" s="17"/>
      <c r="M34" s="24"/>
    </row>
    <row r="35" spans="1:13" ht="18" customHeight="1">
      <c r="A35" s="75" t="s">
        <v>595</v>
      </c>
      <c r="B35" s="41" t="s">
        <v>75</v>
      </c>
      <c r="C35" s="57" t="s">
        <v>7</v>
      </c>
      <c r="D35" s="41" t="s">
        <v>55</v>
      </c>
      <c r="E35" s="126" t="s">
        <v>56</v>
      </c>
      <c r="F35" s="29" t="s">
        <v>76</v>
      </c>
      <c r="G35" s="127">
        <v>99</v>
      </c>
      <c r="H35" s="109">
        <f t="shared" si="3"/>
        <v>158</v>
      </c>
      <c r="I35" s="23"/>
      <c r="J35" s="23"/>
      <c r="K35" s="23"/>
      <c r="L35" s="17"/>
      <c r="M35" s="24"/>
    </row>
    <row r="36" spans="1:13" ht="18" customHeight="1">
      <c r="A36" s="75" t="s">
        <v>595</v>
      </c>
      <c r="B36" s="41" t="s">
        <v>77</v>
      </c>
      <c r="C36" s="57" t="s">
        <v>7</v>
      </c>
      <c r="D36" s="41" t="s">
        <v>55</v>
      </c>
      <c r="E36" s="126" t="s">
        <v>56</v>
      </c>
      <c r="F36" s="29" t="s">
        <v>78</v>
      </c>
      <c r="G36" s="127">
        <v>98</v>
      </c>
      <c r="H36" s="109">
        <f t="shared" si="3"/>
        <v>157</v>
      </c>
      <c r="I36" s="23"/>
      <c r="J36" s="23"/>
      <c r="K36" s="23"/>
      <c r="L36" s="17"/>
      <c r="M36" s="24"/>
    </row>
    <row r="37" spans="1:13" ht="18" customHeight="1">
      <c r="A37" s="75" t="s">
        <v>595</v>
      </c>
      <c r="B37" s="41" t="s">
        <v>79</v>
      </c>
      <c r="C37" s="57" t="s">
        <v>7</v>
      </c>
      <c r="D37" s="41" t="s">
        <v>55</v>
      </c>
      <c r="E37" s="126" t="s">
        <v>56</v>
      </c>
      <c r="F37" s="29" t="s">
        <v>80</v>
      </c>
      <c r="G37" s="127">
        <v>53</v>
      </c>
      <c r="H37" s="109">
        <f t="shared" si="3"/>
        <v>85</v>
      </c>
      <c r="I37" s="23"/>
      <c r="J37" s="23"/>
      <c r="K37" s="23"/>
      <c r="L37" s="17"/>
      <c r="M37" s="24"/>
    </row>
    <row r="38" spans="1:13" ht="18" customHeight="1">
      <c r="A38" s="75" t="s">
        <v>595</v>
      </c>
      <c r="B38" s="41" t="s">
        <v>81</v>
      </c>
      <c r="C38" s="57" t="s">
        <v>7</v>
      </c>
      <c r="D38" s="41" t="s">
        <v>55</v>
      </c>
      <c r="E38" s="126" t="s">
        <v>56</v>
      </c>
      <c r="F38" s="29" t="s">
        <v>82</v>
      </c>
      <c r="G38" s="127">
        <v>170</v>
      </c>
      <c r="H38" s="109">
        <f t="shared" si="3"/>
        <v>272</v>
      </c>
      <c r="I38" s="23"/>
      <c r="J38" s="23"/>
      <c r="K38" s="23"/>
      <c r="L38" s="17"/>
      <c r="M38" s="24"/>
    </row>
    <row r="39" spans="1:13" ht="18" customHeight="1">
      <c r="A39" s="75" t="s">
        <v>595</v>
      </c>
      <c r="B39" s="130" t="s">
        <v>30</v>
      </c>
      <c r="C39" s="57" t="s">
        <v>7</v>
      </c>
      <c r="D39" s="41" t="s">
        <v>55</v>
      </c>
      <c r="E39" s="126" t="s">
        <v>56</v>
      </c>
      <c r="F39" s="31" t="s">
        <v>83</v>
      </c>
      <c r="G39" s="129">
        <v>18</v>
      </c>
      <c r="H39" s="109">
        <f t="shared" si="3"/>
        <v>29</v>
      </c>
      <c r="I39" s="23"/>
      <c r="L39" s="17"/>
    </row>
    <row r="40" spans="1:13" ht="17.100000000000001" customHeight="1">
      <c r="A40" s="75" t="s">
        <v>595</v>
      </c>
      <c r="B40" s="59" t="s">
        <v>84</v>
      </c>
      <c r="C40" s="88" t="s">
        <v>7</v>
      </c>
      <c r="D40" s="130" t="s">
        <v>618</v>
      </c>
      <c r="E40" s="131" t="s">
        <v>85</v>
      </c>
      <c r="F40" s="32" t="s">
        <v>86</v>
      </c>
      <c r="G40" s="132">
        <v>99</v>
      </c>
      <c r="H40" s="109">
        <f t="shared" ref="H40:H54" si="4">ROUND((G40*0.6)+G40,0)</f>
        <v>158</v>
      </c>
      <c r="I40" s="23"/>
      <c r="L40" s="17"/>
    </row>
    <row r="41" spans="1:13" ht="17.100000000000001" customHeight="1">
      <c r="A41" s="75" t="s">
        <v>595</v>
      </c>
      <c r="B41" s="133" t="s">
        <v>87</v>
      </c>
      <c r="C41" s="88" t="s">
        <v>7</v>
      </c>
      <c r="D41" s="130" t="s">
        <v>618</v>
      </c>
      <c r="E41" s="131" t="s">
        <v>85</v>
      </c>
      <c r="F41" s="32" t="s">
        <v>594</v>
      </c>
      <c r="G41" s="134">
        <v>399</v>
      </c>
      <c r="H41" s="109">
        <f t="shared" si="4"/>
        <v>638</v>
      </c>
      <c r="I41" s="23"/>
      <c r="L41" s="17"/>
    </row>
    <row r="42" spans="1:13" ht="17.100000000000001" customHeight="1">
      <c r="A42" s="75" t="s">
        <v>595</v>
      </c>
      <c r="B42" s="133" t="s">
        <v>88</v>
      </c>
      <c r="C42" s="88" t="s">
        <v>11</v>
      </c>
      <c r="D42" s="130" t="s">
        <v>618</v>
      </c>
      <c r="E42" s="131" t="s">
        <v>85</v>
      </c>
      <c r="F42" s="32" t="s">
        <v>594</v>
      </c>
      <c r="G42" s="134">
        <v>399</v>
      </c>
      <c r="H42" s="109">
        <f t="shared" si="4"/>
        <v>638</v>
      </c>
      <c r="I42" s="23"/>
      <c r="L42" s="17"/>
    </row>
    <row r="43" spans="1:13" ht="17.100000000000001" customHeight="1">
      <c r="A43" s="75" t="s">
        <v>595</v>
      </c>
      <c r="B43" s="59" t="s">
        <v>89</v>
      </c>
      <c r="C43" s="88" t="s">
        <v>7</v>
      </c>
      <c r="D43" s="130" t="s">
        <v>618</v>
      </c>
      <c r="E43" s="131" t="s">
        <v>85</v>
      </c>
      <c r="F43" s="32" t="s">
        <v>90</v>
      </c>
      <c r="G43" s="132">
        <v>349</v>
      </c>
      <c r="H43" s="109">
        <f t="shared" si="4"/>
        <v>558</v>
      </c>
      <c r="I43" s="23"/>
      <c r="L43" s="17"/>
    </row>
    <row r="44" spans="1:13" ht="17.100000000000001" customHeight="1">
      <c r="A44" s="75" t="s">
        <v>595</v>
      </c>
      <c r="B44" s="59" t="s">
        <v>91</v>
      </c>
      <c r="C44" s="88" t="s">
        <v>7</v>
      </c>
      <c r="D44" s="130" t="s">
        <v>618</v>
      </c>
      <c r="E44" s="131" t="s">
        <v>85</v>
      </c>
      <c r="F44" s="32" t="s">
        <v>68</v>
      </c>
      <c r="G44" s="132">
        <v>259</v>
      </c>
      <c r="H44" s="109">
        <f t="shared" si="4"/>
        <v>414</v>
      </c>
      <c r="I44" s="23"/>
      <c r="L44" s="17"/>
    </row>
    <row r="45" spans="1:13" ht="17.100000000000001" customHeight="1">
      <c r="A45" s="75" t="s">
        <v>595</v>
      </c>
      <c r="B45" s="59" t="s">
        <v>92</v>
      </c>
      <c r="C45" s="88" t="s">
        <v>7</v>
      </c>
      <c r="D45" s="130" t="s">
        <v>618</v>
      </c>
      <c r="E45" s="131" t="s">
        <v>85</v>
      </c>
      <c r="F45" s="30" t="s">
        <v>70</v>
      </c>
      <c r="G45" s="134">
        <v>105</v>
      </c>
      <c r="H45" s="109">
        <f t="shared" si="4"/>
        <v>168</v>
      </c>
      <c r="I45" s="23"/>
      <c r="L45" s="17"/>
    </row>
    <row r="46" spans="1:13" ht="17.100000000000001" customHeight="1">
      <c r="A46" s="75" t="s">
        <v>595</v>
      </c>
      <c r="B46" s="59" t="s">
        <v>93</v>
      </c>
      <c r="C46" s="88" t="s">
        <v>7</v>
      </c>
      <c r="D46" s="130" t="s">
        <v>618</v>
      </c>
      <c r="E46" s="131" t="s">
        <v>85</v>
      </c>
      <c r="F46" s="30" t="s">
        <v>72</v>
      </c>
      <c r="G46" s="134">
        <v>109</v>
      </c>
      <c r="H46" s="109">
        <f t="shared" si="4"/>
        <v>174</v>
      </c>
      <c r="I46" s="23"/>
      <c r="L46" s="17"/>
    </row>
    <row r="47" spans="1:13" ht="17.100000000000001" customHeight="1">
      <c r="A47" s="75" t="s">
        <v>595</v>
      </c>
      <c r="B47" s="59" t="s">
        <v>73</v>
      </c>
      <c r="C47" s="88" t="s">
        <v>7</v>
      </c>
      <c r="D47" s="130" t="s">
        <v>618</v>
      </c>
      <c r="E47" s="131" t="s">
        <v>85</v>
      </c>
      <c r="F47" s="32" t="s">
        <v>74</v>
      </c>
      <c r="G47" s="132">
        <v>90</v>
      </c>
      <c r="H47" s="109">
        <f t="shared" si="4"/>
        <v>144</v>
      </c>
      <c r="I47" s="23"/>
      <c r="L47" s="17"/>
    </row>
    <row r="48" spans="1:13" ht="17.100000000000001" customHeight="1">
      <c r="A48" s="75" t="s">
        <v>595</v>
      </c>
      <c r="B48" s="59" t="s">
        <v>94</v>
      </c>
      <c r="C48" s="88" t="s">
        <v>7</v>
      </c>
      <c r="D48" s="130" t="s">
        <v>618</v>
      </c>
      <c r="E48" s="131" t="s">
        <v>85</v>
      </c>
      <c r="F48" s="32" t="s">
        <v>78</v>
      </c>
      <c r="G48" s="134">
        <v>98</v>
      </c>
      <c r="H48" s="109">
        <f t="shared" si="4"/>
        <v>157</v>
      </c>
      <c r="I48" s="23"/>
      <c r="L48" s="17"/>
    </row>
    <row r="49" spans="1:12" ht="17.100000000000001" customHeight="1">
      <c r="A49" s="75" t="s">
        <v>595</v>
      </c>
      <c r="B49" s="59" t="s">
        <v>79</v>
      </c>
      <c r="C49" s="88" t="s">
        <v>7</v>
      </c>
      <c r="D49" s="130" t="s">
        <v>618</v>
      </c>
      <c r="E49" s="131" t="s">
        <v>85</v>
      </c>
      <c r="F49" s="32" t="s">
        <v>80</v>
      </c>
      <c r="G49" s="134">
        <v>53</v>
      </c>
      <c r="H49" s="109">
        <f t="shared" si="4"/>
        <v>85</v>
      </c>
      <c r="I49" s="23"/>
      <c r="L49" s="17"/>
    </row>
    <row r="50" spans="1:12" ht="17.100000000000001" customHeight="1">
      <c r="A50" s="75" t="s">
        <v>595</v>
      </c>
      <c r="B50" s="59" t="s">
        <v>95</v>
      </c>
      <c r="C50" s="88" t="s">
        <v>7</v>
      </c>
      <c r="D50" s="130" t="s">
        <v>618</v>
      </c>
      <c r="E50" s="131" t="s">
        <v>85</v>
      </c>
      <c r="F50" s="32" t="s">
        <v>76</v>
      </c>
      <c r="G50" s="132">
        <v>99</v>
      </c>
      <c r="H50" s="109">
        <f t="shared" si="4"/>
        <v>158</v>
      </c>
      <c r="I50" s="23"/>
      <c r="L50" s="17"/>
    </row>
    <row r="51" spans="1:12" ht="17.100000000000001" customHeight="1">
      <c r="A51" s="75" t="s">
        <v>595</v>
      </c>
      <c r="B51" s="59" t="s">
        <v>96</v>
      </c>
      <c r="C51" s="88" t="s">
        <v>7</v>
      </c>
      <c r="D51" s="130" t="s">
        <v>618</v>
      </c>
      <c r="E51" s="131" t="s">
        <v>85</v>
      </c>
      <c r="F51" s="32" t="s">
        <v>82</v>
      </c>
      <c r="G51" s="132">
        <v>170</v>
      </c>
      <c r="H51" s="109">
        <f t="shared" si="4"/>
        <v>272</v>
      </c>
      <c r="I51" s="23"/>
      <c r="L51" s="17"/>
    </row>
    <row r="52" spans="1:12" ht="17.100000000000001" customHeight="1">
      <c r="A52" s="75" t="s">
        <v>595</v>
      </c>
      <c r="B52" s="59" t="s">
        <v>27</v>
      </c>
      <c r="C52" s="88" t="s">
        <v>7</v>
      </c>
      <c r="D52" s="130" t="s">
        <v>618</v>
      </c>
      <c r="E52" s="131" t="s">
        <v>85</v>
      </c>
      <c r="F52" s="32" t="s">
        <v>97</v>
      </c>
      <c r="G52" s="134">
        <v>162</v>
      </c>
      <c r="H52" s="109">
        <f t="shared" si="4"/>
        <v>259</v>
      </c>
      <c r="I52" s="23"/>
      <c r="L52" s="17"/>
    </row>
    <row r="53" spans="1:12" ht="17.100000000000001" customHeight="1">
      <c r="A53" s="75" t="s">
        <v>595</v>
      </c>
      <c r="B53" s="59" t="s">
        <v>29</v>
      </c>
      <c r="C53" s="88" t="s">
        <v>11</v>
      </c>
      <c r="D53" s="130" t="s">
        <v>618</v>
      </c>
      <c r="E53" s="131" t="s">
        <v>85</v>
      </c>
      <c r="F53" s="32" t="s">
        <v>97</v>
      </c>
      <c r="G53" s="132">
        <v>162</v>
      </c>
      <c r="H53" s="109">
        <f t="shared" si="4"/>
        <v>259</v>
      </c>
      <c r="I53" s="23"/>
      <c r="L53" s="17"/>
    </row>
    <row r="54" spans="1:12" ht="17.100000000000001" customHeight="1">
      <c r="A54" s="75" t="s">
        <v>595</v>
      </c>
      <c r="B54" s="135" t="s">
        <v>30</v>
      </c>
      <c r="C54" s="88" t="s">
        <v>7</v>
      </c>
      <c r="D54" s="130" t="s">
        <v>618</v>
      </c>
      <c r="E54" s="131" t="s">
        <v>85</v>
      </c>
      <c r="F54" s="33" t="s">
        <v>83</v>
      </c>
      <c r="G54" s="134">
        <v>18</v>
      </c>
      <c r="H54" s="109">
        <f t="shared" si="4"/>
        <v>29</v>
      </c>
      <c r="I54" s="23"/>
      <c r="L54" s="17"/>
    </row>
    <row r="55" spans="1:12" ht="16.7" customHeight="1">
      <c r="A55" s="75" t="s">
        <v>595</v>
      </c>
      <c r="B55" s="41" t="s">
        <v>84</v>
      </c>
      <c r="C55" s="57" t="s">
        <v>7</v>
      </c>
      <c r="D55" s="41" t="s">
        <v>98</v>
      </c>
      <c r="E55" s="126" t="s">
        <v>99</v>
      </c>
      <c r="F55" s="29" t="s">
        <v>57</v>
      </c>
      <c r="G55" s="127">
        <v>99</v>
      </c>
      <c r="H55" s="109">
        <f t="shared" ref="H55:H72" si="5">ROUND((G55*0.6)+G55,0)</f>
        <v>158</v>
      </c>
      <c r="I55" s="23"/>
      <c r="L55" s="17"/>
    </row>
    <row r="56" spans="1:12" ht="16.7" customHeight="1">
      <c r="A56" s="75" t="s">
        <v>595</v>
      </c>
      <c r="B56" s="128" t="s">
        <v>100</v>
      </c>
      <c r="C56" s="57" t="s">
        <v>7</v>
      </c>
      <c r="D56" s="41" t="s">
        <v>98</v>
      </c>
      <c r="E56" s="126" t="s">
        <v>99</v>
      </c>
      <c r="F56" s="29" t="s">
        <v>59</v>
      </c>
      <c r="G56" s="127">
        <v>329</v>
      </c>
      <c r="H56" s="109">
        <f t="shared" si="5"/>
        <v>526</v>
      </c>
      <c r="I56" s="23"/>
      <c r="L56" s="17"/>
    </row>
    <row r="57" spans="1:12" ht="16.7" customHeight="1">
      <c r="A57" s="75" t="s">
        <v>595</v>
      </c>
      <c r="B57" s="128" t="s">
        <v>101</v>
      </c>
      <c r="C57" s="57" t="s">
        <v>7</v>
      </c>
      <c r="D57" s="41" t="s">
        <v>98</v>
      </c>
      <c r="E57" s="126" t="s">
        <v>99</v>
      </c>
      <c r="F57" s="29" t="s">
        <v>61</v>
      </c>
      <c r="G57" s="127">
        <v>349</v>
      </c>
      <c r="H57" s="109">
        <f t="shared" si="5"/>
        <v>558</v>
      </c>
      <c r="I57" s="23"/>
      <c r="L57" s="17"/>
    </row>
    <row r="58" spans="1:12" ht="16.7" customHeight="1">
      <c r="A58" s="75" t="s">
        <v>595</v>
      </c>
      <c r="B58" s="41" t="s">
        <v>102</v>
      </c>
      <c r="C58" s="57" t="s">
        <v>7</v>
      </c>
      <c r="D58" s="41" t="s">
        <v>98</v>
      </c>
      <c r="E58" s="126" t="s">
        <v>99</v>
      </c>
      <c r="F58" s="29" t="s">
        <v>63</v>
      </c>
      <c r="G58" s="127">
        <v>356</v>
      </c>
      <c r="H58" s="109">
        <f t="shared" si="5"/>
        <v>570</v>
      </c>
      <c r="I58" s="23"/>
      <c r="L58" s="17"/>
    </row>
    <row r="59" spans="1:12" ht="16.7" customHeight="1">
      <c r="A59" s="75" t="s">
        <v>595</v>
      </c>
      <c r="B59" s="41" t="s">
        <v>103</v>
      </c>
      <c r="C59" s="57" t="s">
        <v>7</v>
      </c>
      <c r="D59" s="41" t="s">
        <v>98</v>
      </c>
      <c r="E59" s="126" t="s">
        <v>99</v>
      </c>
      <c r="F59" s="29" t="s">
        <v>104</v>
      </c>
      <c r="G59" s="127">
        <v>135</v>
      </c>
      <c r="H59" s="109">
        <f t="shared" si="5"/>
        <v>216</v>
      </c>
      <c r="I59" s="23"/>
      <c r="L59" s="17"/>
    </row>
    <row r="60" spans="1:12" ht="16.7" customHeight="1">
      <c r="A60" s="75" t="s">
        <v>595</v>
      </c>
      <c r="B60" s="41" t="s">
        <v>91</v>
      </c>
      <c r="C60" s="57" t="s">
        <v>7</v>
      </c>
      <c r="D60" s="41" t="s">
        <v>98</v>
      </c>
      <c r="E60" s="126" t="s">
        <v>99</v>
      </c>
      <c r="F60" s="29" t="s">
        <v>68</v>
      </c>
      <c r="G60" s="127">
        <v>259</v>
      </c>
      <c r="H60" s="109">
        <f t="shared" si="5"/>
        <v>414</v>
      </c>
      <c r="I60" s="23"/>
      <c r="L60" s="17"/>
    </row>
    <row r="61" spans="1:12" ht="16.7" customHeight="1">
      <c r="A61" s="75" t="s">
        <v>595</v>
      </c>
      <c r="B61" s="41" t="s">
        <v>92</v>
      </c>
      <c r="C61" s="57" t="s">
        <v>7</v>
      </c>
      <c r="D61" s="41" t="s">
        <v>98</v>
      </c>
      <c r="E61" s="126" t="s">
        <v>99</v>
      </c>
      <c r="F61" s="30" t="s">
        <v>70</v>
      </c>
      <c r="G61" s="129">
        <v>105</v>
      </c>
      <c r="H61" s="109">
        <f t="shared" si="5"/>
        <v>168</v>
      </c>
      <c r="I61" s="23"/>
      <c r="L61" s="17"/>
    </row>
    <row r="62" spans="1:12" ht="16.7" customHeight="1">
      <c r="A62" s="75" t="s">
        <v>595</v>
      </c>
      <c r="B62" s="41" t="s">
        <v>93</v>
      </c>
      <c r="C62" s="57" t="s">
        <v>7</v>
      </c>
      <c r="D62" s="41" t="s">
        <v>98</v>
      </c>
      <c r="E62" s="126" t="s">
        <v>99</v>
      </c>
      <c r="F62" s="30" t="s">
        <v>72</v>
      </c>
      <c r="G62" s="129">
        <v>109</v>
      </c>
      <c r="H62" s="109">
        <f t="shared" si="5"/>
        <v>174</v>
      </c>
      <c r="I62" s="23"/>
      <c r="L62" s="17"/>
    </row>
    <row r="63" spans="1:12" ht="16.7" customHeight="1">
      <c r="A63" s="75" t="s">
        <v>595</v>
      </c>
      <c r="B63" s="41" t="s">
        <v>73</v>
      </c>
      <c r="C63" s="57" t="s">
        <v>7</v>
      </c>
      <c r="D63" s="41" t="s">
        <v>98</v>
      </c>
      <c r="E63" s="126" t="s">
        <v>99</v>
      </c>
      <c r="F63" s="29" t="s">
        <v>74</v>
      </c>
      <c r="G63" s="127">
        <v>90</v>
      </c>
      <c r="H63" s="109">
        <f t="shared" si="5"/>
        <v>144</v>
      </c>
      <c r="I63" s="23"/>
      <c r="L63" s="17"/>
    </row>
    <row r="64" spans="1:12" ht="16.7" customHeight="1">
      <c r="A64" s="75" t="s">
        <v>595</v>
      </c>
      <c r="B64" s="41" t="s">
        <v>94</v>
      </c>
      <c r="C64" s="57" t="s">
        <v>7</v>
      </c>
      <c r="D64" s="41" t="s">
        <v>98</v>
      </c>
      <c r="E64" s="126" t="s">
        <v>99</v>
      </c>
      <c r="F64" s="29" t="s">
        <v>78</v>
      </c>
      <c r="G64" s="127">
        <v>98</v>
      </c>
      <c r="H64" s="109">
        <f t="shared" si="5"/>
        <v>157</v>
      </c>
      <c r="I64" s="23"/>
      <c r="L64" s="17"/>
    </row>
    <row r="65" spans="1:12" ht="16.7" customHeight="1">
      <c r="A65" s="75" t="s">
        <v>595</v>
      </c>
      <c r="B65" s="41" t="s">
        <v>105</v>
      </c>
      <c r="C65" s="57" t="s">
        <v>7</v>
      </c>
      <c r="D65" s="41" t="s">
        <v>98</v>
      </c>
      <c r="E65" s="126" t="s">
        <v>99</v>
      </c>
      <c r="F65" s="29" t="s">
        <v>106</v>
      </c>
      <c r="G65" s="127">
        <v>79</v>
      </c>
      <c r="H65" s="109">
        <f t="shared" si="5"/>
        <v>126</v>
      </c>
      <c r="I65" s="23"/>
      <c r="L65" s="17"/>
    </row>
    <row r="66" spans="1:12" ht="16.7" customHeight="1">
      <c r="A66" s="75" t="s">
        <v>595</v>
      </c>
      <c r="B66" s="41" t="s">
        <v>79</v>
      </c>
      <c r="C66" s="57" t="s">
        <v>7</v>
      </c>
      <c r="D66" s="41" t="s">
        <v>98</v>
      </c>
      <c r="E66" s="126" t="s">
        <v>107</v>
      </c>
      <c r="F66" s="29" t="s">
        <v>80</v>
      </c>
      <c r="G66" s="129">
        <v>53</v>
      </c>
      <c r="H66" s="109">
        <f t="shared" si="5"/>
        <v>85</v>
      </c>
      <c r="I66" s="23"/>
      <c r="L66" s="17"/>
    </row>
    <row r="67" spans="1:12" ht="16.7" customHeight="1">
      <c r="A67" s="75" t="s">
        <v>595</v>
      </c>
      <c r="B67" s="41" t="s">
        <v>108</v>
      </c>
      <c r="C67" s="57" t="s">
        <v>7</v>
      </c>
      <c r="D67" s="41" t="s">
        <v>98</v>
      </c>
      <c r="E67" s="126" t="s">
        <v>109</v>
      </c>
      <c r="F67" s="29" t="s">
        <v>110</v>
      </c>
      <c r="G67" s="129">
        <v>53</v>
      </c>
      <c r="H67" s="109">
        <f t="shared" si="5"/>
        <v>85</v>
      </c>
      <c r="I67" s="23"/>
      <c r="L67" s="17"/>
    </row>
    <row r="68" spans="1:12" ht="16.7" customHeight="1">
      <c r="A68" s="75" t="s">
        <v>595</v>
      </c>
      <c r="B68" s="41" t="s">
        <v>95</v>
      </c>
      <c r="C68" s="57" t="s">
        <v>7</v>
      </c>
      <c r="D68" s="41" t="s">
        <v>98</v>
      </c>
      <c r="E68" s="126" t="s">
        <v>99</v>
      </c>
      <c r="F68" s="29" t="s">
        <v>76</v>
      </c>
      <c r="G68" s="127">
        <v>99</v>
      </c>
      <c r="H68" s="109">
        <f t="shared" si="5"/>
        <v>158</v>
      </c>
      <c r="I68" s="23"/>
      <c r="L68" s="17"/>
    </row>
    <row r="69" spans="1:12" ht="16.7" customHeight="1">
      <c r="A69" s="75" t="s">
        <v>595</v>
      </c>
      <c r="B69" s="59" t="s">
        <v>96</v>
      </c>
      <c r="C69" s="57" t="s">
        <v>7</v>
      </c>
      <c r="D69" s="41" t="s">
        <v>98</v>
      </c>
      <c r="E69" s="126" t="s">
        <v>99</v>
      </c>
      <c r="F69" s="29" t="s">
        <v>82</v>
      </c>
      <c r="G69" s="127">
        <v>170</v>
      </c>
      <c r="H69" s="109">
        <f t="shared" si="5"/>
        <v>272</v>
      </c>
      <c r="I69" s="23"/>
      <c r="L69" s="17"/>
    </row>
    <row r="70" spans="1:12" ht="16.7" customHeight="1">
      <c r="A70" s="75" t="s">
        <v>595</v>
      </c>
      <c r="B70" s="41" t="s">
        <v>27</v>
      </c>
      <c r="C70" s="57" t="s">
        <v>7</v>
      </c>
      <c r="D70" s="41" t="s">
        <v>98</v>
      </c>
      <c r="E70" s="126" t="s">
        <v>99</v>
      </c>
      <c r="F70" s="32" t="s">
        <v>97</v>
      </c>
      <c r="G70" s="127">
        <v>162</v>
      </c>
      <c r="H70" s="109">
        <f t="shared" si="5"/>
        <v>259</v>
      </c>
      <c r="I70" s="23"/>
      <c r="L70" s="17"/>
    </row>
    <row r="71" spans="1:12" ht="16.7" customHeight="1">
      <c r="A71" s="75" t="s">
        <v>595</v>
      </c>
      <c r="B71" s="41" t="s">
        <v>29</v>
      </c>
      <c r="C71" s="57" t="s">
        <v>11</v>
      </c>
      <c r="D71" s="41" t="s">
        <v>98</v>
      </c>
      <c r="E71" s="126" t="s">
        <v>99</v>
      </c>
      <c r="F71" s="32" t="s">
        <v>97</v>
      </c>
      <c r="G71" s="127">
        <v>162</v>
      </c>
      <c r="H71" s="109">
        <f t="shared" si="5"/>
        <v>259</v>
      </c>
      <c r="I71" s="23"/>
      <c r="L71" s="17"/>
    </row>
    <row r="72" spans="1:12" ht="16.7" customHeight="1">
      <c r="A72" s="75" t="s">
        <v>595</v>
      </c>
      <c r="B72" s="130" t="s">
        <v>30</v>
      </c>
      <c r="C72" s="57" t="s">
        <v>7</v>
      </c>
      <c r="D72" s="41" t="s">
        <v>98</v>
      </c>
      <c r="E72" s="126" t="s">
        <v>99</v>
      </c>
      <c r="F72" s="31" t="s">
        <v>83</v>
      </c>
      <c r="G72" s="129">
        <v>18</v>
      </c>
      <c r="H72" s="109">
        <f t="shared" si="5"/>
        <v>29</v>
      </c>
      <c r="I72" s="23"/>
      <c r="L72" s="17"/>
    </row>
    <row r="73" spans="1:12" ht="16.7" customHeight="1">
      <c r="A73" s="75" t="s">
        <v>595</v>
      </c>
      <c r="B73" s="41" t="s">
        <v>111</v>
      </c>
      <c r="C73" s="88" t="s">
        <v>7</v>
      </c>
      <c r="D73" s="41" t="s">
        <v>112</v>
      </c>
      <c r="E73" s="131" t="s">
        <v>113</v>
      </c>
      <c r="F73" s="32" t="s">
        <v>86</v>
      </c>
      <c r="G73" s="132">
        <v>215</v>
      </c>
      <c r="H73" s="109">
        <f t="shared" ref="H73:H84" si="6">ROUND((G73*0.6)+G73,0)</f>
        <v>344</v>
      </c>
      <c r="I73" s="23"/>
      <c r="L73" s="17"/>
    </row>
    <row r="74" spans="1:12" ht="16.7" customHeight="1">
      <c r="A74" s="75" t="s">
        <v>595</v>
      </c>
      <c r="B74" s="41" t="s">
        <v>114</v>
      </c>
      <c r="C74" s="88" t="s">
        <v>7</v>
      </c>
      <c r="D74" s="41" t="s">
        <v>112</v>
      </c>
      <c r="E74" s="131" t="s">
        <v>113</v>
      </c>
      <c r="F74" s="29" t="s">
        <v>115</v>
      </c>
      <c r="G74" s="132">
        <v>127</v>
      </c>
      <c r="H74" s="109">
        <f t="shared" si="6"/>
        <v>203</v>
      </c>
      <c r="I74" s="23"/>
      <c r="L74" s="17"/>
    </row>
    <row r="75" spans="1:12" ht="16.7" customHeight="1">
      <c r="A75" s="75" t="s">
        <v>595</v>
      </c>
      <c r="B75" s="41" t="s">
        <v>116</v>
      </c>
      <c r="C75" s="88" t="s">
        <v>7</v>
      </c>
      <c r="D75" s="41" t="s">
        <v>112</v>
      </c>
      <c r="E75" s="131" t="s">
        <v>113</v>
      </c>
      <c r="F75" s="32" t="s">
        <v>117</v>
      </c>
      <c r="G75" s="132">
        <v>309</v>
      </c>
      <c r="H75" s="109">
        <f t="shared" si="6"/>
        <v>494</v>
      </c>
      <c r="I75" s="23"/>
      <c r="L75" s="17"/>
    </row>
    <row r="76" spans="1:12" ht="16.7" customHeight="1">
      <c r="A76" s="75" t="s">
        <v>595</v>
      </c>
      <c r="B76" s="41" t="s">
        <v>118</v>
      </c>
      <c r="C76" s="88" t="s">
        <v>7</v>
      </c>
      <c r="D76" s="41" t="s">
        <v>112</v>
      </c>
      <c r="E76" s="131" t="s">
        <v>113</v>
      </c>
      <c r="F76" s="29" t="s">
        <v>61</v>
      </c>
      <c r="G76" s="132">
        <v>329</v>
      </c>
      <c r="H76" s="109">
        <f t="shared" si="6"/>
        <v>526</v>
      </c>
      <c r="I76" s="23"/>
      <c r="L76" s="17"/>
    </row>
    <row r="77" spans="1:12" ht="16.7" customHeight="1">
      <c r="A77" s="75" t="s">
        <v>595</v>
      </c>
      <c r="B77" s="41" t="s">
        <v>119</v>
      </c>
      <c r="C77" s="88" t="s">
        <v>7</v>
      </c>
      <c r="D77" s="41" t="s">
        <v>112</v>
      </c>
      <c r="E77" s="131" t="s">
        <v>113</v>
      </c>
      <c r="F77" s="32" t="s">
        <v>120</v>
      </c>
      <c r="G77" s="132">
        <v>405</v>
      </c>
      <c r="H77" s="109">
        <f t="shared" si="6"/>
        <v>648</v>
      </c>
      <c r="I77" s="23"/>
      <c r="L77" s="17"/>
    </row>
    <row r="78" spans="1:12" ht="16.7" customHeight="1">
      <c r="A78" s="75" t="s">
        <v>595</v>
      </c>
      <c r="B78" s="41" t="s">
        <v>121</v>
      </c>
      <c r="C78" s="88" t="s">
        <v>7</v>
      </c>
      <c r="D78" s="41" t="s">
        <v>112</v>
      </c>
      <c r="E78" s="131" t="s">
        <v>113</v>
      </c>
      <c r="F78" s="29" t="s">
        <v>122</v>
      </c>
      <c r="G78" s="132">
        <v>387</v>
      </c>
      <c r="H78" s="109">
        <f t="shared" si="6"/>
        <v>619</v>
      </c>
      <c r="I78" s="23"/>
      <c r="L78" s="17"/>
    </row>
    <row r="79" spans="1:12" ht="16.7" customHeight="1">
      <c r="A79" s="75" t="s">
        <v>595</v>
      </c>
      <c r="B79" s="41" t="s">
        <v>123</v>
      </c>
      <c r="C79" s="88" t="s">
        <v>7</v>
      </c>
      <c r="D79" s="41" t="s">
        <v>112</v>
      </c>
      <c r="E79" s="131" t="s">
        <v>113</v>
      </c>
      <c r="F79" s="32" t="s">
        <v>66</v>
      </c>
      <c r="G79" s="132">
        <v>104</v>
      </c>
      <c r="H79" s="109">
        <f t="shared" si="6"/>
        <v>166</v>
      </c>
      <c r="I79" s="23"/>
      <c r="L79" s="17"/>
    </row>
    <row r="80" spans="1:12" ht="16.7" customHeight="1">
      <c r="A80" s="75" t="s">
        <v>595</v>
      </c>
      <c r="B80" s="41" t="s">
        <v>92</v>
      </c>
      <c r="C80" s="88" t="s">
        <v>7</v>
      </c>
      <c r="D80" s="41" t="s">
        <v>112</v>
      </c>
      <c r="E80" s="131" t="s">
        <v>124</v>
      </c>
      <c r="F80" s="30" t="s">
        <v>70</v>
      </c>
      <c r="G80" s="134">
        <v>105</v>
      </c>
      <c r="H80" s="109">
        <f t="shared" si="6"/>
        <v>168</v>
      </c>
      <c r="I80" s="23"/>
      <c r="L80" s="17"/>
    </row>
    <row r="81" spans="1:12" ht="16.7" customHeight="1">
      <c r="A81" s="75" t="s">
        <v>595</v>
      </c>
      <c r="B81" s="41" t="s">
        <v>93</v>
      </c>
      <c r="C81" s="88" t="s">
        <v>7</v>
      </c>
      <c r="D81" s="41" t="s">
        <v>112</v>
      </c>
      <c r="E81" s="131" t="s">
        <v>124</v>
      </c>
      <c r="F81" s="30" t="s">
        <v>72</v>
      </c>
      <c r="G81" s="134">
        <v>109</v>
      </c>
      <c r="H81" s="109">
        <f t="shared" si="6"/>
        <v>174</v>
      </c>
      <c r="I81" s="23"/>
      <c r="L81" s="17"/>
    </row>
    <row r="82" spans="1:12" ht="16.7" customHeight="1">
      <c r="A82" s="75" t="s">
        <v>595</v>
      </c>
      <c r="B82" s="41" t="s">
        <v>125</v>
      </c>
      <c r="C82" s="88" t="s">
        <v>7</v>
      </c>
      <c r="D82" s="41" t="s">
        <v>112</v>
      </c>
      <c r="E82" s="131" t="s">
        <v>113</v>
      </c>
      <c r="F82" s="32" t="s">
        <v>78</v>
      </c>
      <c r="G82" s="132">
        <v>98</v>
      </c>
      <c r="H82" s="109">
        <f t="shared" si="6"/>
        <v>157</v>
      </c>
      <c r="I82" s="23"/>
      <c r="L82" s="17"/>
    </row>
    <row r="83" spans="1:12" ht="16.7" customHeight="1">
      <c r="A83" s="75" t="s">
        <v>595</v>
      </c>
      <c r="B83" s="41" t="s">
        <v>108</v>
      </c>
      <c r="C83" s="88" t="s">
        <v>7</v>
      </c>
      <c r="D83" s="41" t="s">
        <v>112</v>
      </c>
      <c r="E83" s="131" t="s">
        <v>113</v>
      </c>
      <c r="F83" s="32" t="s">
        <v>80</v>
      </c>
      <c r="G83" s="132">
        <v>53</v>
      </c>
      <c r="H83" s="109">
        <f t="shared" si="6"/>
        <v>85</v>
      </c>
      <c r="I83" s="23"/>
      <c r="L83" s="17"/>
    </row>
    <row r="84" spans="1:12" ht="16.7" customHeight="1">
      <c r="A84" s="75" t="s">
        <v>595</v>
      </c>
      <c r="B84" s="135" t="s">
        <v>30</v>
      </c>
      <c r="C84" s="88" t="s">
        <v>7</v>
      </c>
      <c r="D84" s="41" t="s">
        <v>112</v>
      </c>
      <c r="E84" s="131" t="s">
        <v>113</v>
      </c>
      <c r="F84" s="31" t="s">
        <v>83</v>
      </c>
      <c r="G84" s="134">
        <v>18</v>
      </c>
      <c r="H84" s="109">
        <f t="shared" si="6"/>
        <v>29</v>
      </c>
      <c r="I84" s="23"/>
      <c r="L84" s="17"/>
    </row>
    <row r="85" spans="1:12" ht="16.7" customHeight="1">
      <c r="A85" s="75" t="s">
        <v>595</v>
      </c>
      <c r="B85" s="34" t="s">
        <v>126</v>
      </c>
      <c r="C85" s="89" t="s">
        <v>7</v>
      </c>
      <c r="D85" s="34" t="s">
        <v>127</v>
      </c>
      <c r="E85" s="136" t="s">
        <v>128</v>
      </c>
      <c r="F85" s="35" t="s">
        <v>86</v>
      </c>
      <c r="G85" s="137">
        <v>89</v>
      </c>
      <c r="H85" s="122">
        <f t="shared" ref="H85:H95" si="7">ROUND((G85*0.6)+G85,0)</f>
        <v>142</v>
      </c>
      <c r="I85" s="23"/>
      <c r="L85" s="17"/>
    </row>
    <row r="86" spans="1:12" ht="16.7" customHeight="1">
      <c r="A86" s="75" t="s">
        <v>595</v>
      </c>
      <c r="B86" s="34" t="s">
        <v>129</v>
      </c>
      <c r="C86" s="89" t="s">
        <v>7</v>
      </c>
      <c r="D86" s="34" t="s">
        <v>127</v>
      </c>
      <c r="E86" s="136" t="s">
        <v>128</v>
      </c>
      <c r="F86" s="35" t="s">
        <v>117</v>
      </c>
      <c r="G86" s="137">
        <v>279</v>
      </c>
      <c r="H86" s="122">
        <f t="shared" si="7"/>
        <v>446</v>
      </c>
      <c r="I86" s="23"/>
      <c r="L86" s="17"/>
    </row>
    <row r="87" spans="1:12" ht="16.7" customHeight="1">
      <c r="A87" s="75" t="s">
        <v>595</v>
      </c>
      <c r="B87" s="34" t="s">
        <v>130</v>
      </c>
      <c r="C87" s="89" t="s">
        <v>7</v>
      </c>
      <c r="D87" s="34" t="s">
        <v>127</v>
      </c>
      <c r="E87" s="136" t="s">
        <v>128</v>
      </c>
      <c r="F87" s="35" t="s">
        <v>61</v>
      </c>
      <c r="G87" s="137">
        <v>299</v>
      </c>
      <c r="H87" s="122">
        <f t="shared" si="7"/>
        <v>478</v>
      </c>
      <c r="I87" s="23"/>
      <c r="L87" s="17"/>
    </row>
    <row r="88" spans="1:12" ht="16.7" customHeight="1">
      <c r="A88" s="75" t="s">
        <v>595</v>
      </c>
      <c r="B88" s="34" t="s">
        <v>131</v>
      </c>
      <c r="C88" s="89" t="s">
        <v>7</v>
      </c>
      <c r="D88" s="34" t="s">
        <v>127</v>
      </c>
      <c r="E88" s="136" t="s">
        <v>128</v>
      </c>
      <c r="F88" s="35" t="s">
        <v>120</v>
      </c>
      <c r="G88" s="137">
        <v>262</v>
      </c>
      <c r="H88" s="122">
        <f t="shared" si="7"/>
        <v>419</v>
      </c>
      <c r="I88" s="23"/>
      <c r="L88" s="17"/>
    </row>
    <row r="89" spans="1:12" ht="16.7" customHeight="1">
      <c r="A89" s="75" t="s">
        <v>595</v>
      </c>
      <c r="B89" s="34" t="s">
        <v>132</v>
      </c>
      <c r="C89" s="89" t="s">
        <v>7</v>
      </c>
      <c r="D89" s="34" t="s">
        <v>127</v>
      </c>
      <c r="E89" s="136" t="s">
        <v>128</v>
      </c>
      <c r="F89" s="35" t="s">
        <v>133</v>
      </c>
      <c r="G89" s="137">
        <v>129</v>
      </c>
      <c r="H89" s="122">
        <f t="shared" si="7"/>
        <v>206</v>
      </c>
      <c r="I89" s="23"/>
      <c r="L89" s="17"/>
    </row>
    <row r="90" spans="1:12" ht="16.7" customHeight="1">
      <c r="A90" s="75" t="s">
        <v>595</v>
      </c>
      <c r="B90" s="34" t="s">
        <v>134</v>
      </c>
      <c r="C90" s="89" t="s">
        <v>7</v>
      </c>
      <c r="D90" s="34" t="s">
        <v>127</v>
      </c>
      <c r="E90" s="136" t="s">
        <v>128</v>
      </c>
      <c r="F90" s="35" t="s">
        <v>135</v>
      </c>
      <c r="G90" s="137">
        <v>189</v>
      </c>
      <c r="H90" s="122">
        <f t="shared" si="7"/>
        <v>302</v>
      </c>
      <c r="I90" s="23"/>
      <c r="L90" s="17"/>
    </row>
    <row r="91" spans="1:12" ht="16.7" customHeight="1">
      <c r="A91" s="75" t="s">
        <v>595</v>
      </c>
      <c r="B91" s="34" t="s">
        <v>136</v>
      </c>
      <c r="C91" s="89" t="s">
        <v>7</v>
      </c>
      <c r="D91" s="34" t="s">
        <v>127</v>
      </c>
      <c r="E91" s="136" t="s">
        <v>128</v>
      </c>
      <c r="F91" s="35" t="s">
        <v>66</v>
      </c>
      <c r="G91" s="137">
        <v>106</v>
      </c>
      <c r="H91" s="122">
        <f t="shared" si="7"/>
        <v>170</v>
      </c>
      <c r="I91" s="23"/>
      <c r="L91" s="17"/>
    </row>
    <row r="92" spans="1:12" ht="16.7" customHeight="1">
      <c r="A92" s="75" t="s">
        <v>595</v>
      </c>
      <c r="B92" s="34" t="s">
        <v>137</v>
      </c>
      <c r="C92" s="89" t="s">
        <v>7</v>
      </c>
      <c r="D92" s="34" t="s">
        <v>127</v>
      </c>
      <c r="E92" s="136" t="s">
        <v>128</v>
      </c>
      <c r="F92" s="35" t="s">
        <v>74</v>
      </c>
      <c r="G92" s="137">
        <v>90</v>
      </c>
      <c r="H92" s="122">
        <f t="shared" si="7"/>
        <v>144</v>
      </c>
      <c r="I92" s="23"/>
      <c r="L92" s="17"/>
    </row>
    <row r="93" spans="1:12" ht="16.7" customHeight="1">
      <c r="A93" s="75" t="s">
        <v>595</v>
      </c>
      <c r="B93" s="34" t="s">
        <v>21</v>
      </c>
      <c r="C93" s="89" t="s">
        <v>7</v>
      </c>
      <c r="D93" s="34" t="s">
        <v>127</v>
      </c>
      <c r="E93" s="136" t="s">
        <v>128</v>
      </c>
      <c r="F93" s="35" t="s">
        <v>138</v>
      </c>
      <c r="G93" s="137">
        <v>119</v>
      </c>
      <c r="H93" s="122">
        <f t="shared" si="7"/>
        <v>190</v>
      </c>
      <c r="I93" s="23"/>
      <c r="L93" s="17"/>
    </row>
    <row r="94" spans="1:12" ht="16.7" customHeight="1">
      <c r="A94" s="75" t="s">
        <v>595</v>
      </c>
      <c r="B94" s="34" t="s">
        <v>23</v>
      </c>
      <c r="C94" s="89" t="s">
        <v>11</v>
      </c>
      <c r="D94" s="34" t="s">
        <v>127</v>
      </c>
      <c r="E94" s="136" t="s">
        <v>128</v>
      </c>
      <c r="F94" s="35" t="s">
        <v>138</v>
      </c>
      <c r="G94" s="137">
        <v>119</v>
      </c>
      <c r="H94" s="122">
        <f t="shared" si="7"/>
        <v>190</v>
      </c>
      <c r="I94" s="23"/>
      <c r="L94" s="17"/>
    </row>
    <row r="95" spans="1:12" ht="16.7" customHeight="1">
      <c r="A95" s="75" t="s">
        <v>595</v>
      </c>
      <c r="B95" s="138" t="s">
        <v>30</v>
      </c>
      <c r="C95" s="55" t="s">
        <v>7</v>
      </c>
      <c r="D95" s="34" t="s">
        <v>127</v>
      </c>
      <c r="E95" s="136" t="s">
        <v>128</v>
      </c>
      <c r="F95" s="37" t="s">
        <v>83</v>
      </c>
      <c r="G95" s="122">
        <v>18</v>
      </c>
      <c r="H95" s="122">
        <f t="shared" si="7"/>
        <v>29</v>
      </c>
      <c r="I95" s="23"/>
      <c r="L95" s="17"/>
    </row>
    <row r="96" spans="1:12" ht="16.7" customHeight="1">
      <c r="A96" s="75" t="s">
        <v>595</v>
      </c>
      <c r="B96" s="41" t="s">
        <v>139</v>
      </c>
      <c r="C96" s="90" t="s">
        <v>7</v>
      </c>
      <c r="D96" s="41" t="s">
        <v>140</v>
      </c>
      <c r="E96" s="126" t="s">
        <v>56</v>
      </c>
      <c r="F96" s="29" t="s">
        <v>86</v>
      </c>
      <c r="G96" s="139">
        <v>199</v>
      </c>
      <c r="H96" s="109">
        <f t="shared" ref="H96:H101" si="8">ROUND((G96*0.6)+G96,0)</f>
        <v>318</v>
      </c>
      <c r="I96" s="23"/>
      <c r="L96" s="17"/>
    </row>
    <row r="97" spans="1:1022" ht="16.7" customHeight="1">
      <c r="A97" s="75" t="s">
        <v>595</v>
      </c>
      <c r="B97" s="41" t="s">
        <v>141</v>
      </c>
      <c r="C97" s="90" t="s">
        <v>7</v>
      </c>
      <c r="D97" s="41" t="s">
        <v>140</v>
      </c>
      <c r="E97" s="126" t="s">
        <v>56</v>
      </c>
      <c r="F97" s="29" t="s">
        <v>142</v>
      </c>
      <c r="G97" s="139">
        <v>149</v>
      </c>
      <c r="H97" s="109">
        <f t="shared" si="8"/>
        <v>238</v>
      </c>
      <c r="I97" s="23"/>
      <c r="L97" s="17"/>
    </row>
    <row r="98" spans="1:1022" s="39" customFormat="1" ht="16.7" customHeight="1">
      <c r="A98" s="75" t="s">
        <v>595</v>
      </c>
      <c r="B98" s="41" t="s">
        <v>143</v>
      </c>
      <c r="C98" s="90" t="s">
        <v>7</v>
      </c>
      <c r="D98" s="41" t="s">
        <v>140</v>
      </c>
      <c r="E98" s="126" t="s">
        <v>56</v>
      </c>
      <c r="F98" s="29" t="s">
        <v>135</v>
      </c>
      <c r="G98" s="139">
        <v>179</v>
      </c>
      <c r="H98" s="109">
        <f t="shared" si="8"/>
        <v>286</v>
      </c>
      <c r="I98" s="23"/>
      <c r="L98" s="40"/>
      <c r="AMG98" s="13"/>
      <c r="AMH98" s="13"/>
    </row>
    <row r="99" spans="1:1022" s="39" customFormat="1" ht="16.7" customHeight="1">
      <c r="A99" s="75" t="s">
        <v>595</v>
      </c>
      <c r="B99" s="41" t="s">
        <v>21</v>
      </c>
      <c r="C99" s="90" t="s">
        <v>7</v>
      </c>
      <c r="D99" s="41" t="s">
        <v>140</v>
      </c>
      <c r="E99" s="126" t="s">
        <v>56</v>
      </c>
      <c r="F99" s="15" t="s">
        <v>138</v>
      </c>
      <c r="G99" s="139">
        <v>119</v>
      </c>
      <c r="H99" s="109">
        <f t="shared" si="8"/>
        <v>190</v>
      </c>
      <c r="I99" s="23"/>
      <c r="L99" s="40"/>
      <c r="AMG99" s="13"/>
      <c r="AMH99" s="13"/>
    </row>
    <row r="100" spans="1:1022" s="39" customFormat="1" ht="16.7" customHeight="1">
      <c r="A100" s="75" t="s">
        <v>595</v>
      </c>
      <c r="B100" s="41" t="s">
        <v>23</v>
      </c>
      <c r="C100" s="91" t="s">
        <v>11</v>
      </c>
      <c r="D100" s="41" t="s">
        <v>140</v>
      </c>
      <c r="E100" s="126" t="s">
        <v>56</v>
      </c>
      <c r="F100" s="15" t="s">
        <v>138</v>
      </c>
      <c r="G100" s="140">
        <v>119</v>
      </c>
      <c r="H100" s="109">
        <f t="shared" si="8"/>
        <v>190</v>
      </c>
      <c r="I100" s="23"/>
      <c r="L100" s="40"/>
      <c r="AMG100" s="13"/>
      <c r="AMH100" s="13"/>
    </row>
    <row r="101" spans="1:1022" s="39" customFormat="1" ht="16.5" customHeight="1">
      <c r="A101" s="75" t="s">
        <v>595</v>
      </c>
      <c r="B101" s="130" t="s">
        <v>30</v>
      </c>
      <c r="C101" s="57" t="s">
        <v>7</v>
      </c>
      <c r="D101" s="41" t="s">
        <v>140</v>
      </c>
      <c r="E101" s="126" t="s">
        <v>56</v>
      </c>
      <c r="F101" s="31" t="s">
        <v>83</v>
      </c>
      <c r="G101" s="129">
        <v>18</v>
      </c>
      <c r="H101" s="109">
        <f t="shared" si="8"/>
        <v>29</v>
      </c>
      <c r="I101" s="23"/>
      <c r="L101" s="40"/>
      <c r="AMG101" s="13"/>
      <c r="AMH101" s="13"/>
    </row>
    <row r="102" spans="1:1022" s="39" customFormat="1" ht="16.7" customHeight="1">
      <c r="A102" s="75" t="s">
        <v>595</v>
      </c>
      <c r="B102" s="41" t="s">
        <v>144</v>
      </c>
      <c r="C102" s="57" t="s">
        <v>7</v>
      </c>
      <c r="D102" s="41" t="s">
        <v>145</v>
      </c>
      <c r="E102" s="126" t="s">
        <v>146</v>
      </c>
      <c r="F102" s="29" t="s">
        <v>147</v>
      </c>
      <c r="G102" s="129">
        <v>159</v>
      </c>
      <c r="H102" s="109">
        <f t="shared" ref="H102:H111" si="9">ROUND((G102*0.6)+G102,0)</f>
        <v>254</v>
      </c>
      <c r="I102" s="23"/>
      <c r="L102" s="40"/>
      <c r="AMG102" s="13"/>
      <c r="AMH102" s="13"/>
    </row>
    <row r="103" spans="1:1022" s="39" customFormat="1" ht="16.7" customHeight="1">
      <c r="A103" s="75" t="s">
        <v>595</v>
      </c>
      <c r="B103" s="41" t="s">
        <v>148</v>
      </c>
      <c r="C103" s="57" t="s">
        <v>7</v>
      </c>
      <c r="D103" s="41" t="s">
        <v>145</v>
      </c>
      <c r="E103" s="126" t="s">
        <v>146</v>
      </c>
      <c r="F103" s="29" t="s">
        <v>149</v>
      </c>
      <c r="G103" s="129">
        <v>159</v>
      </c>
      <c r="H103" s="109">
        <f t="shared" si="9"/>
        <v>254</v>
      </c>
      <c r="I103" s="23"/>
      <c r="L103" s="40"/>
      <c r="AMG103" s="13"/>
      <c r="AMH103" s="13"/>
    </row>
    <row r="104" spans="1:1022" s="39" customFormat="1" ht="16.7" customHeight="1">
      <c r="A104" s="75" t="s">
        <v>595</v>
      </c>
      <c r="B104" s="41" t="s">
        <v>150</v>
      </c>
      <c r="C104" s="57" t="s">
        <v>7</v>
      </c>
      <c r="D104" s="41" t="s">
        <v>145</v>
      </c>
      <c r="E104" s="126" t="s">
        <v>146</v>
      </c>
      <c r="F104" s="29" t="s">
        <v>59</v>
      </c>
      <c r="G104" s="127">
        <v>279</v>
      </c>
      <c r="H104" s="109">
        <f t="shared" si="9"/>
        <v>446</v>
      </c>
      <c r="I104" s="23"/>
      <c r="L104" s="40"/>
      <c r="AMG104" s="13"/>
      <c r="AMH104" s="13"/>
    </row>
    <row r="105" spans="1:1022" s="39" customFormat="1" ht="16.7" customHeight="1">
      <c r="A105" s="75" t="s">
        <v>595</v>
      </c>
      <c r="B105" s="41" t="s">
        <v>151</v>
      </c>
      <c r="C105" s="57" t="s">
        <v>7</v>
      </c>
      <c r="D105" s="41" t="s">
        <v>145</v>
      </c>
      <c r="E105" s="126" t="s">
        <v>146</v>
      </c>
      <c r="F105" s="29" t="s">
        <v>61</v>
      </c>
      <c r="G105" s="127">
        <v>299</v>
      </c>
      <c r="H105" s="109">
        <f t="shared" si="9"/>
        <v>478</v>
      </c>
      <c r="I105" s="23"/>
      <c r="L105" s="40"/>
      <c r="AMG105" s="13"/>
      <c r="AMH105" s="13"/>
    </row>
    <row r="106" spans="1:1022" s="39" customFormat="1" ht="16.7" customHeight="1">
      <c r="A106" s="75" t="s">
        <v>595</v>
      </c>
      <c r="B106" s="41" t="s">
        <v>152</v>
      </c>
      <c r="C106" s="57" t="s">
        <v>7</v>
      </c>
      <c r="D106" s="41" t="s">
        <v>145</v>
      </c>
      <c r="E106" s="126" t="s">
        <v>146</v>
      </c>
      <c r="F106" s="29" t="s">
        <v>120</v>
      </c>
      <c r="G106" s="127">
        <v>359</v>
      </c>
      <c r="H106" s="109">
        <f t="shared" si="9"/>
        <v>574</v>
      </c>
      <c r="I106" s="23"/>
      <c r="L106" s="40"/>
      <c r="AMG106" s="13"/>
      <c r="AMH106" s="13"/>
    </row>
    <row r="107" spans="1:1022" s="39" customFormat="1" ht="16.7" customHeight="1">
      <c r="A107" s="75" t="s">
        <v>595</v>
      </c>
      <c r="B107" s="41" t="s">
        <v>153</v>
      </c>
      <c r="C107" s="57" t="s">
        <v>7</v>
      </c>
      <c r="D107" s="41" t="s">
        <v>145</v>
      </c>
      <c r="E107" s="126" t="s">
        <v>146</v>
      </c>
      <c r="F107" s="29" t="s">
        <v>122</v>
      </c>
      <c r="G107" s="127">
        <v>325</v>
      </c>
      <c r="H107" s="109">
        <f t="shared" si="9"/>
        <v>520</v>
      </c>
      <c r="I107" s="23"/>
      <c r="L107" s="40"/>
      <c r="AMG107" s="13"/>
      <c r="AMH107" s="13"/>
    </row>
    <row r="108" spans="1:1022" s="39" customFormat="1" ht="16.7" customHeight="1">
      <c r="A108" s="75" t="s">
        <v>595</v>
      </c>
      <c r="B108" s="41" t="s">
        <v>108</v>
      </c>
      <c r="C108" s="57" t="s">
        <v>7</v>
      </c>
      <c r="D108" s="41" t="s">
        <v>145</v>
      </c>
      <c r="E108" s="126" t="s">
        <v>146</v>
      </c>
      <c r="F108" s="29" t="s">
        <v>80</v>
      </c>
      <c r="G108" s="129">
        <v>53</v>
      </c>
      <c r="H108" s="109">
        <f t="shared" si="9"/>
        <v>85</v>
      </c>
      <c r="I108" s="23"/>
      <c r="L108" s="40"/>
      <c r="AMG108" s="13"/>
      <c r="AMH108" s="13"/>
    </row>
    <row r="109" spans="1:1022" s="39" customFormat="1" ht="16.7" customHeight="1">
      <c r="A109" s="75" t="s">
        <v>595</v>
      </c>
      <c r="B109" s="41" t="s">
        <v>21</v>
      </c>
      <c r="C109" s="57" t="s">
        <v>7</v>
      </c>
      <c r="D109" s="41" t="s">
        <v>145</v>
      </c>
      <c r="E109" s="126" t="s">
        <v>146</v>
      </c>
      <c r="F109" s="15" t="s">
        <v>138</v>
      </c>
      <c r="G109" s="127">
        <v>119</v>
      </c>
      <c r="H109" s="109">
        <f t="shared" si="9"/>
        <v>190</v>
      </c>
      <c r="I109" s="23"/>
      <c r="L109" s="40"/>
      <c r="AMG109" s="13"/>
      <c r="AMH109" s="13"/>
    </row>
    <row r="110" spans="1:1022" s="39" customFormat="1" ht="16.7" customHeight="1">
      <c r="A110" s="75" t="s">
        <v>595</v>
      </c>
      <c r="B110" s="41" t="s">
        <v>23</v>
      </c>
      <c r="C110" s="57" t="s">
        <v>11</v>
      </c>
      <c r="D110" s="41" t="s">
        <v>145</v>
      </c>
      <c r="E110" s="126" t="s">
        <v>146</v>
      </c>
      <c r="F110" s="15" t="s">
        <v>138</v>
      </c>
      <c r="G110" s="127">
        <v>119</v>
      </c>
      <c r="H110" s="109">
        <f t="shared" si="9"/>
        <v>190</v>
      </c>
      <c r="I110" s="23"/>
      <c r="L110" s="40"/>
      <c r="AMG110" s="13"/>
      <c r="AMH110" s="13"/>
    </row>
    <row r="111" spans="1:1022" s="39" customFormat="1" ht="16.7" customHeight="1">
      <c r="A111" s="75" t="s">
        <v>595</v>
      </c>
      <c r="B111" s="130" t="s">
        <v>30</v>
      </c>
      <c r="C111" s="57" t="s">
        <v>7</v>
      </c>
      <c r="D111" s="41" t="s">
        <v>145</v>
      </c>
      <c r="E111" s="126" t="s">
        <v>146</v>
      </c>
      <c r="F111" s="31" t="s">
        <v>83</v>
      </c>
      <c r="G111" s="129">
        <v>18</v>
      </c>
      <c r="H111" s="109">
        <f t="shared" si="9"/>
        <v>29</v>
      </c>
      <c r="I111" s="23"/>
      <c r="L111" s="40"/>
      <c r="AMG111" s="13"/>
      <c r="AMH111" s="13"/>
    </row>
    <row r="112" spans="1:1022" s="39" customFormat="1" ht="16.7" customHeight="1">
      <c r="A112" s="75" t="s">
        <v>595</v>
      </c>
      <c r="B112" s="41" t="s">
        <v>154</v>
      </c>
      <c r="C112" s="57" t="s">
        <v>7</v>
      </c>
      <c r="D112" s="141" t="s">
        <v>155</v>
      </c>
      <c r="E112" s="142" t="s">
        <v>107</v>
      </c>
      <c r="F112" s="29" t="s">
        <v>156</v>
      </c>
      <c r="G112" s="127">
        <v>205</v>
      </c>
      <c r="H112" s="109">
        <f t="shared" ref="H112:H126" si="10">ROUND((G112*0.6)+G112,0)</f>
        <v>328</v>
      </c>
      <c r="I112" s="42"/>
      <c r="L112" s="40"/>
      <c r="AMG112" s="13"/>
      <c r="AMH112" s="13"/>
    </row>
    <row r="113" spans="1:1022" s="39" customFormat="1" ht="16.7" customHeight="1">
      <c r="A113" s="75" t="s">
        <v>595</v>
      </c>
      <c r="B113" s="115" t="s">
        <v>157</v>
      </c>
      <c r="C113" s="57" t="s">
        <v>7</v>
      </c>
      <c r="D113" s="141" t="s">
        <v>155</v>
      </c>
      <c r="E113" s="142" t="s">
        <v>107</v>
      </c>
      <c r="F113" s="43" t="s">
        <v>158</v>
      </c>
      <c r="G113" s="129">
        <v>319</v>
      </c>
      <c r="H113" s="109">
        <f t="shared" si="10"/>
        <v>510</v>
      </c>
      <c r="I113" s="42"/>
      <c r="L113" s="40"/>
      <c r="AMG113" s="13"/>
      <c r="AMH113" s="13"/>
    </row>
    <row r="114" spans="1:1022" s="39" customFormat="1" ht="16.7" customHeight="1">
      <c r="A114" s="75" t="s">
        <v>595</v>
      </c>
      <c r="B114" s="115" t="s">
        <v>159</v>
      </c>
      <c r="C114" s="57" t="s">
        <v>160</v>
      </c>
      <c r="D114" s="141" t="s">
        <v>155</v>
      </c>
      <c r="E114" s="142" t="s">
        <v>107</v>
      </c>
      <c r="F114" s="43" t="s">
        <v>158</v>
      </c>
      <c r="G114" s="129">
        <v>319</v>
      </c>
      <c r="H114" s="109">
        <f t="shared" si="10"/>
        <v>510</v>
      </c>
      <c r="I114" s="42"/>
      <c r="L114" s="40"/>
      <c r="AMG114" s="13"/>
      <c r="AMH114" s="13"/>
    </row>
    <row r="115" spans="1:1022" s="39" customFormat="1" ht="16.7" customHeight="1">
      <c r="A115" s="75" t="s">
        <v>595</v>
      </c>
      <c r="B115" s="41" t="s">
        <v>161</v>
      </c>
      <c r="C115" s="57" t="s">
        <v>7</v>
      </c>
      <c r="D115" s="141" t="s">
        <v>155</v>
      </c>
      <c r="E115" s="142" t="s">
        <v>107</v>
      </c>
      <c r="F115" s="43" t="s">
        <v>162</v>
      </c>
      <c r="G115" s="129">
        <v>319</v>
      </c>
      <c r="H115" s="109">
        <f t="shared" si="10"/>
        <v>510</v>
      </c>
      <c r="I115" s="42"/>
      <c r="L115" s="40"/>
      <c r="AMG115" s="13"/>
      <c r="AMH115" s="13"/>
    </row>
    <row r="116" spans="1:1022" ht="16.7" customHeight="1">
      <c r="A116" s="75" t="s">
        <v>595</v>
      </c>
      <c r="B116" s="41" t="s">
        <v>163</v>
      </c>
      <c r="C116" s="57" t="s">
        <v>160</v>
      </c>
      <c r="D116" s="141" t="s">
        <v>155</v>
      </c>
      <c r="E116" s="142" t="s">
        <v>107</v>
      </c>
      <c r="F116" s="43" t="s">
        <v>162</v>
      </c>
      <c r="G116" s="129">
        <v>319</v>
      </c>
      <c r="H116" s="109">
        <f t="shared" si="10"/>
        <v>510</v>
      </c>
      <c r="I116" s="42"/>
      <c r="J116" s="23"/>
      <c r="K116" s="23"/>
      <c r="L116" s="17"/>
      <c r="M116" s="24"/>
    </row>
    <row r="117" spans="1:1022" ht="16.7" customHeight="1">
      <c r="A117" s="75" t="s">
        <v>595</v>
      </c>
      <c r="B117" s="41" t="s">
        <v>164</v>
      </c>
      <c r="C117" s="57" t="s">
        <v>7</v>
      </c>
      <c r="D117" s="141" t="s">
        <v>155</v>
      </c>
      <c r="E117" s="142" t="s">
        <v>107</v>
      </c>
      <c r="F117" s="29" t="s">
        <v>165</v>
      </c>
      <c r="G117" s="140">
        <v>128</v>
      </c>
      <c r="H117" s="109">
        <f t="shared" si="10"/>
        <v>205</v>
      </c>
      <c r="I117" s="44"/>
      <c r="J117" s="23"/>
      <c r="K117" s="23"/>
      <c r="L117" s="17"/>
      <c r="M117" s="24"/>
    </row>
    <row r="118" spans="1:1022" ht="16.7" customHeight="1">
      <c r="A118" s="75" t="s">
        <v>595</v>
      </c>
      <c r="B118" s="143" t="s">
        <v>166</v>
      </c>
      <c r="C118" s="57" t="s">
        <v>7</v>
      </c>
      <c r="D118" s="141" t="s">
        <v>155</v>
      </c>
      <c r="E118" s="142" t="s">
        <v>107</v>
      </c>
      <c r="F118" s="43" t="s">
        <v>167</v>
      </c>
      <c r="G118" s="127">
        <v>299</v>
      </c>
      <c r="H118" s="109">
        <f t="shared" si="10"/>
        <v>478</v>
      </c>
      <c r="I118" s="42"/>
      <c r="J118" s="23"/>
      <c r="K118" s="23"/>
      <c r="L118" s="17"/>
      <c r="M118" s="24"/>
    </row>
    <row r="119" spans="1:1022" ht="16.7" customHeight="1">
      <c r="A119" s="75" t="s">
        <v>595</v>
      </c>
      <c r="B119" s="143" t="s">
        <v>168</v>
      </c>
      <c r="C119" s="92" t="s">
        <v>7</v>
      </c>
      <c r="D119" s="141" t="s">
        <v>155</v>
      </c>
      <c r="E119" s="142" t="s">
        <v>107</v>
      </c>
      <c r="F119" s="30" t="s">
        <v>70</v>
      </c>
      <c r="G119" s="144">
        <v>149</v>
      </c>
      <c r="H119" s="109">
        <f t="shared" si="10"/>
        <v>238</v>
      </c>
      <c r="I119" s="42"/>
      <c r="J119" s="23"/>
      <c r="K119" s="23"/>
      <c r="L119" s="17"/>
      <c r="M119" s="24"/>
    </row>
    <row r="120" spans="1:1022" ht="16.7" customHeight="1">
      <c r="A120" s="75" t="s">
        <v>595</v>
      </c>
      <c r="B120" s="143" t="s">
        <v>169</v>
      </c>
      <c r="C120" s="92" t="s">
        <v>7</v>
      </c>
      <c r="D120" s="141" t="s">
        <v>155</v>
      </c>
      <c r="E120" s="142" t="s">
        <v>107</v>
      </c>
      <c r="F120" s="30" t="s">
        <v>72</v>
      </c>
      <c r="G120" s="144">
        <v>149</v>
      </c>
      <c r="H120" s="109">
        <f t="shared" si="10"/>
        <v>238</v>
      </c>
      <c r="I120" s="42"/>
      <c r="J120" s="23"/>
      <c r="K120" s="23"/>
      <c r="L120" s="17"/>
      <c r="M120" s="24"/>
    </row>
    <row r="121" spans="1:1022" ht="16.7" customHeight="1">
      <c r="A121" s="75" t="s">
        <v>595</v>
      </c>
      <c r="B121" s="41" t="s">
        <v>170</v>
      </c>
      <c r="C121" s="57" t="s">
        <v>7</v>
      </c>
      <c r="D121" s="141" t="s">
        <v>155</v>
      </c>
      <c r="E121" s="142" t="s">
        <v>107</v>
      </c>
      <c r="F121" s="29" t="s">
        <v>171</v>
      </c>
      <c r="G121" s="140">
        <v>90</v>
      </c>
      <c r="H121" s="109">
        <f t="shared" si="10"/>
        <v>144</v>
      </c>
      <c r="I121" s="42"/>
      <c r="J121" s="23"/>
      <c r="K121" s="23"/>
      <c r="L121" s="17"/>
      <c r="M121" s="24"/>
    </row>
    <row r="122" spans="1:1022" ht="16.7" customHeight="1">
      <c r="A122" s="75" t="s">
        <v>595</v>
      </c>
      <c r="B122" s="143" t="s">
        <v>172</v>
      </c>
      <c r="C122" s="92" t="s">
        <v>173</v>
      </c>
      <c r="D122" s="141" t="s">
        <v>155</v>
      </c>
      <c r="E122" s="142" t="s">
        <v>107</v>
      </c>
      <c r="F122" s="43" t="s">
        <v>76</v>
      </c>
      <c r="G122" s="127">
        <v>140</v>
      </c>
      <c r="H122" s="109">
        <f t="shared" si="10"/>
        <v>224</v>
      </c>
      <c r="I122" s="42"/>
      <c r="J122" s="23"/>
      <c r="K122" s="23"/>
      <c r="L122" s="17"/>
      <c r="M122" s="24"/>
    </row>
    <row r="123" spans="1:1022" ht="16.7" customHeight="1">
      <c r="A123" s="75" t="s">
        <v>595</v>
      </c>
      <c r="B123" s="41" t="s">
        <v>174</v>
      </c>
      <c r="C123" s="57" t="s">
        <v>7</v>
      </c>
      <c r="D123" s="141" t="s">
        <v>155</v>
      </c>
      <c r="E123" s="142" t="s">
        <v>107</v>
      </c>
      <c r="F123" s="29" t="s">
        <v>175</v>
      </c>
      <c r="G123" s="140">
        <v>98</v>
      </c>
      <c r="H123" s="109">
        <f t="shared" si="10"/>
        <v>157</v>
      </c>
      <c r="I123" s="42"/>
      <c r="J123" s="44"/>
      <c r="K123" s="44"/>
      <c r="L123" s="17"/>
      <c r="M123" s="24"/>
    </row>
    <row r="124" spans="1:1022" ht="16.7" customHeight="1">
      <c r="A124" s="75" t="s">
        <v>595</v>
      </c>
      <c r="B124" s="143" t="s">
        <v>24</v>
      </c>
      <c r="C124" s="92" t="s">
        <v>7</v>
      </c>
      <c r="D124" s="141" t="s">
        <v>155</v>
      </c>
      <c r="E124" s="142" t="s">
        <v>107</v>
      </c>
      <c r="F124" s="43" t="s">
        <v>176</v>
      </c>
      <c r="G124" s="140">
        <v>162</v>
      </c>
      <c r="H124" s="109">
        <f t="shared" si="10"/>
        <v>259</v>
      </c>
      <c r="I124" s="42"/>
      <c r="J124" s="44"/>
      <c r="K124" s="44"/>
      <c r="L124" s="17"/>
      <c r="M124" s="24"/>
    </row>
    <row r="125" spans="1:1022" ht="16.7" customHeight="1">
      <c r="A125" s="75" t="s">
        <v>595</v>
      </c>
      <c r="B125" s="143" t="s">
        <v>26</v>
      </c>
      <c r="C125" s="92" t="s">
        <v>11</v>
      </c>
      <c r="D125" s="141" t="s">
        <v>155</v>
      </c>
      <c r="E125" s="142" t="s">
        <v>107</v>
      </c>
      <c r="F125" s="43" t="s">
        <v>176</v>
      </c>
      <c r="G125" s="140">
        <v>162</v>
      </c>
      <c r="H125" s="109">
        <f t="shared" si="10"/>
        <v>259</v>
      </c>
      <c r="I125" s="42"/>
      <c r="J125" s="44"/>
      <c r="K125" s="44"/>
      <c r="L125" s="17"/>
      <c r="M125" s="24"/>
    </row>
    <row r="126" spans="1:1022" ht="16.7" customHeight="1">
      <c r="A126" s="75" t="s">
        <v>595</v>
      </c>
      <c r="B126" s="41" t="s">
        <v>30</v>
      </c>
      <c r="C126" s="93" t="s">
        <v>7</v>
      </c>
      <c r="D126" s="141" t="s">
        <v>155</v>
      </c>
      <c r="E126" s="142" t="s">
        <v>107</v>
      </c>
      <c r="F126" s="31" t="s">
        <v>83</v>
      </c>
      <c r="G126" s="127">
        <v>18</v>
      </c>
      <c r="H126" s="109">
        <f t="shared" si="10"/>
        <v>29</v>
      </c>
      <c r="I126" s="42"/>
      <c r="J126" s="23"/>
      <c r="K126" s="23"/>
      <c r="L126" s="17"/>
      <c r="M126" s="24"/>
    </row>
    <row r="127" spans="1:1022" ht="17.100000000000001" customHeight="1">
      <c r="A127" s="75" t="s">
        <v>595</v>
      </c>
      <c r="B127" s="41" t="s">
        <v>177</v>
      </c>
      <c r="C127" s="57" t="s">
        <v>7</v>
      </c>
      <c r="D127" s="41" t="s">
        <v>178</v>
      </c>
      <c r="E127" s="126" t="s">
        <v>107</v>
      </c>
      <c r="F127" s="29" t="s">
        <v>57</v>
      </c>
      <c r="G127" s="144">
        <v>226</v>
      </c>
      <c r="H127" s="109">
        <f t="shared" ref="H127:H146" si="11">ROUND((G127*0.6)+G127,0)</f>
        <v>362</v>
      </c>
      <c r="I127" s="42"/>
      <c r="J127" s="23"/>
      <c r="K127" s="23"/>
      <c r="L127" s="17"/>
      <c r="M127" s="24"/>
    </row>
    <row r="128" spans="1:1022" ht="17.100000000000001" customHeight="1">
      <c r="A128" s="75" t="s">
        <v>595</v>
      </c>
      <c r="B128" s="41" t="s">
        <v>179</v>
      </c>
      <c r="C128" s="57" t="s">
        <v>11</v>
      </c>
      <c r="D128" s="41" t="s">
        <v>178</v>
      </c>
      <c r="E128" s="126" t="s">
        <v>107</v>
      </c>
      <c r="F128" s="29" t="s">
        <v>57</v>
      </c>
      <c r="G128" s="144">
        <v>226</v>
      </c>
      <c r="H128" s="109">
        <f t="shared" si="11"/>
        <v>362</v>
      </c>
      <c r="I128" s="42"/>
      <c r="J128" s="23"/>
      <c r="K128" s="23"/>
      <c r="L128" s="17"/>
      <c r="M128" s="24"/>
    </row>
    <row r="129" spans="1:13" ht="17.100000000000001" customHeight="1">
      <c r="A129" s="75" t="s">
        <v>595</v>
      </c>
      <c r="B129" s="41" t="s">
        <v>180</v>
      </c>
      <c r="C129" s="57" t="s">
        <v>7</v>
      </c>
      <c r="D129" s="41" t="s">
        <v>178</v>
      </c>
      <c r="E129" s="126" t="s">
        <v>107</v>
      </c>
      <c r="F129" s="29" t="s">
        <v>117</v>
      </c>
      <c r="G129" s="144">
        <v>479</v>
      </c>
      <c r="H129" s="109">
        <f t="shared" si="11"/>
        <v>766</v>
      </c>
      <c r="I129" s="42"/>
      <c r="J129" s="23"/>
      <c r="K129" s="23"/>
      <c r="L129" s="17"/>
      <c r="M129" s="24"/>
    </row>
    <row r="130" spans="1:13" ht="17.100000000000001" customHeight="1">
      <c r="A130" s="75" t="s">
        <v>595</v>
      </c>
      <c r="B130" s="41" t="s">
        <v>181</v>
      </c>
      <c r="C130" s="57" t="s">
        <v>11</v>
      </c>
      <c r="D130" s="41" t="s">
        <v>178</v>
      </c>
      <c r="E130" s="126" t="s">
        <v>107</v>
      </c>
      <c r="F130" s="29" t="s">
        <v>117</v>
      </c>
      <c r="G130" s="144">
        <v>479</v>
      </c>
      <c r="H130" s="109">
        <f t="shared" si="11"/>
        <v>766</v>
      </c>
      <c r="I130" s="42"/>
      <c r="J130" s="23"/>
      <c r="K130" s="23"/>
      <c r="L130" s="17"/>
      <c r="M130" s="24"/>
    </row>
    <row r="131" spans="1:13" ht="17.100000000000001" customHeight="1">
      <c r="A131" s="75" t="s">
        <v>595</v>
      </c>
      <c r="B131" s="41" t="s">
        <v>182</v>
      </c>
      <c r="C131" s="57" t="s">
        <v>7</v>
      </c>
      <c r="D131" s="41" t="s">
        <v>178</v>
      </c>
      <c r="E131" s="126" t="s">
        <v>107</v>
      </c>
      <c r="F131" s="29" t="s">
        <v>63</v>
      </c>
      <c r="G131" s="129">
        <v>369</v>
      </c>
      <c r="H131" s="109">
        <f t="shared" si="11"/>
        <v>590</v>
      </c>
      <c r="I131" s="42"/>
      <c r="J131" s="23"/>
      <c r="K131" s="23"/>
      <c r="L131" s="17"/>
      <c r="M131" s="24"/>
    </row>
    <row r="132" spans="1:13" ht="17.100000000000001" customHeight="1">
      <c r="A132" s="75" t="s">
        <v>595</v>
      </c>
      <c r="B132" s="41" t="s">
        <v>183</v>
      </c>
      <c r="C132" s="57" t="s">
        <v>11</v>
      </c>
      <c r="D132" s="41" t="s">
        <v>178</v>
      </c>
      <c r="E132" s="126" t="s">
        <v>107</v>
      </c>
      <c r="F132" s="29" t="s">
        <v>63</v>
      </c>
      <c r="G132" s="129">
        <v>369</v>
      </c>
      <c r="H132" s="109">
        <f t="shared" si="11"/>
        <v>590</v>
      </c>
      <c r="I132" s="42"/>
      <c r="J132" s="23"/>
      <c r="K132" s="23"/>
      <c r="L132" s="17"/>
      <c r="M132" s="24"/>
    </row>
    <row r="133" spans="1:13" ht="17.100000000000001" customHeight="1">
      <c r="A133" s="75" t="s">
        <v>595</v>
      </c>
      <c r="B133" s="41" t="s">
        <v>184</v>
      </c>
      <c r="C133" s="57" t="s">
        <v>7</v>
      </c>
      <c r="D133" s="41" t="s">
        <v>178</v>
      </c>
      <c r="E133" s="126" t="s">
        <v>107</v>
      </c>
      <c r="F133" s="29" t="s">
        <v>185</v>
      </c>
      <c r="G133" s="144">
        <v>369</v>
      </c>
      <c r="H133" s="109">
        <f t="shared" si="11"/>
        <v>590</v>
      </c>
      <c r="I133" s="42"/>
      <c r="J133" s="23"/>
      <c r="K133" s="23"/>
      <c r="L133" s="17"/>
      <c r="M133" s="24"/>
    </row>
    <row r="134" spans="1:13" ht="17.100000000000001" customHeight="1">
      <c r="A134" s="75" t="s">
        <v>595</v>
      </c>
      <c r="B134" s="41" t="s">
        <v>186</v>
      </c>
      <c r="C134" s="57" t="s">
        <v>11</v>
      </c>
      <c r="D134" s="41" t="s">
        <v>178</v>
      </c>
      <c r="E134" s="126" t="s">
        <v>107</v>
      </c>
      <c r="F134" s="29" t="s">
        <v>185</v>
      </c>
      <c r="G134" s="144">
        <v>369</v>
      </c>
      <c r="H134" s="109">
        <f t="shared" si="11"/>
        <v>590</v>
      </c>
      <c r="I134" s="42"/>
      <c r="J134" s="23"/>
      <c r="K134" s="23"/>
      <c r="L134" s="17"/>
      <c r="M134" s="24"/>
    </row>
    <row r="135" spans="1:13" ht="17.100000000000001" customHeight="1">
      <c r="A135" s="75" t="s">
        <v>595</v>
      </c>
      <c r="B135" s="41" t="s">
        <v>164</v>
      </c>
      <c r="C135" s="57" t="s">
        <v>7</v>
      </c>
      <c r="D135" s="41" t="s">
        <v>178</v>
      </c>
      <c r="E135" s="126" t="s">
        <v>107</v>
      </c>
      <c r="F135" s="29" t="s">
        <v>165</v>
      </c>
      <c r="G135" s="140">
        <v>128</v>
      </c>
      <c r="H135" s="109">
        <f t="shared" si="11"/>
        <v>205</v>
      </c>
      <c r="I135" s="42"/>
      <c r="J135" s="23"/>
      <c r="K135" s="23"/>
      <c r="L135" s="17"/>
      <c r="M135" s="24"/>
    </row>
    <row r="136" spans="1:13" ht="17.100000000000001" customHeight="1">
      <c r="A136" s="75" t="s">
        <v>595</v>
      </c>
      <c r="B136" s="143" t="s">
        <v>166</v>
      </c>
      <c r="C136" s="57" t="s">
        <v>7</v>
      </c>
      <c r="D136" s="41" t="s">
        <v>178</v>
      </c>
      <c r="E136" s="126" t="s">
        <v>107</v>
      </c>
      <c r="F136" s="43" t="s">
        <v>68</v>
      </c>
      <c r="G136" s="127">
        <v>299</v>
      </c>
      <c r="H136" s="109">
        <f t="shared" si="11"/>
        <v>478</v>
      </c>
      <c r="I136" s="42"/>
      <c r="J136" s="23"/>
      <c r="K136" s="23"/>
      <c r="L136" s="17"/>
      <c r="M136" s="24"/>
    </row>
    <row r="137" spans="1:13" ht="17.100000000000001" customHeight="1">
      <c r="A137" s="75" t="s">
        <v>595</v>
      </c>
      <c r="B137" s="41" t="s">
        <v>168</v>
      </c>
      <c r="C137" s="57" t="s">
        <v>7</v>
      </c>
      <c r="D137" s="41" t="s">
        <v>178</v>
      </c>
      <c r="E137" s="126" t="s">
        <v>107</v>
      </c>
      <c r="F137" s="30" t="s">
        <v>70</v>
      </c>
      <c r="G137" s="140">
        <v>149</v>
      </c>
      <c r="H137" s="109">
        <f t="shared" si="11"/>
        <v>238</v>
      </c>
      <c r="I137" s="42"/>
      <c r="J137" s="23"/>
      <c r="K137" s="23"/>
      <c r="L137" s="17"/>
      <c r="M137" s="24"/>
    </row>
    <row r="138" spans="1:13" ht="17.100000000000001" customHeight="1">
      <c r="A138" s="75" t="s">
        <v>595</v>
      </c>
      <c r="B138" s="143" t="s">
        <v>169</v>
      </c>
      <c r="C138" s="57" t="s">
        <v>7</v>
      </c>
      <c r="D138" s="41" t="s">
        <v>178</v>
      </c>
      <c r="E138" s="126" t="s">
        <v>107</v>
      </c>
      <c r="F138" s="30" t="s">
        <v>72</v>
      </c>
      <c r="G138" s="140">
        <v>149</v>
      </c>
      <c r="H138" s="109">
        <f t="shared" si="11"/>
        <v>238</v>
      </c>
      <c r="I138" s="42"/>
      <c r="J138" s="23"/>
      <c r="K138" s="23"/>
      <c r="L138" s="17"/>
      <c r="M138" s="24"/>
    </row>
    <row r="139" spans="1:13" ht="17.100000000000001" customHeight="1">
      <c r="A139" s="75" t="s">
        <v>595</v>
      </c>
      <c r="B139" s="41" t="s">
        <v>170</v>
      </c>
      <c r="C139" s="57" t="s">
        <v>7</v>
      </c>
      <c r="D139" s="41" t="s">
        <v>178</v>
      </c>
      <c r="E139" s="126" t="s">
        <v>107</v>
      </c>
      <c r="F139" s="29" t="s">
        <v>171</v>
      </c>
      <c r="G139" s="140">
        <v>90</v>
      </c>
      <c r="H139" s="109">
        <f t="shared" si="11"/>
        <v>144</v>
      </c>
      <c r="I139" s="42"/>
      <c r="J139" s="23"/>
      <c r="K139" s="23"/>
      <c r="L139" s="17"/>
      <c r="M139" s="24"/>
    </row>
    <row r="140" spans="1:13" ht="17.100000000000001" customHeight="1">
      <c r="A140" s="75" t="s">
        <v>595</v>
      </c>
      <c r="B140" s="41" t="s">
        <v>174</v>
      </c>
      <c r="C140" s="57" t="s">
        <v>7</v>
      </c>
      <c r="D140" s="41" t="s">
        <v>178</v>
      </c>
      <c r="E140" s="126" t="s">
        <v>107</v>
      </c>
      <c r="F140" s="29" t="s">
        <v>175</v>
      </c>
      <c r="G140" s="140">
        <v>98</v>
      </c>
      <c r="H140" s="109">
        <f t="shared" si="11"/>
        <v>157</v>
      </c>
      <c r="I140" s="42"/>
      <c r="J140" s="44"/>
      <c r="K140" s="44"/>
      <c r="L140" s="17"/>
      <c r="M140" s="24"/>
    </row>
    <row r="141" spans="1:13" ht="17.100000000000001" customHeight="1">
      <c r="A141" s="75" t="s">
        <v>595</v>
      </c>
      <c r="B141" s="143" t="s">
        <v>172</v>
      </c>
      <c r="C141" s="92" t="s">
        <v>173</v>
      </c>
      <c r="D141" s="41" t="s">
        <v>178</v>
      </c>
      <c r="E141" s="126" t="s">
        <v>107</v>
      </c>
      <c r="F141" s="43" t="s">
        <v>76</v>
      </c>
      <c r="G141" s="140">
        <v>140</v>
      </c>
      <c r="H141" s="109">
        <f t="shared" si="11"/>
        <v>224</v>
      </c>
      <c r="I141" s="42"/>
      <c r="J141" s="44"/>
      <c r="K141" s="44"/>
      <c r="L141" s="17"/>
      <c r="M141" s="24"/>
    </row>
    <row r="142" spans="1:13" ht="17.100000000000001" customHeight="1">
      <c r="A142" s="75" t="s">
        <v>595</v>
      </c>
      <c r="B142" s="143" t="s">
        <v>18</v>
      </c>
      <c r="C142" s="92" t="s">
        <v>7</v>
      </c>
      <c r="D142" s="41" t="s">
        <v>178</v>
      </c>
      <c r="E142" s="126" t="s">
        <v>107</v>
      </c>
      <c r="F142" s="43" t="s">
        <v>187</v>
      </c>
      <c r="G142" s="140">
        <v>162</v>
      </c>
      <c r="H142" s="109">
        <f t="shared" si="11"/>
        <v>259</v>
      </c>
      <c r="I142" s="42"/>
      <c r="J142" s="44"/>
      <c r="K142" s="44"/>
      <c r="L142" s="17"/>
      <c r="M142" s="24"/>
    </row>
    <row r="143" spans="1:13" ht="17.100000000000001" customHeight="1">
      <c r="A143" s="75" t="s">
        <v>595</v>
      </c>
      <c r="B143" s="143" t="s">
        <v>20</v>
      </c>
      <c r="C143" s="92" t="s">
        <v>11</v>
      </c>
      <c r="D143" s="41" t="s">
        <v>178</v>
      </c>
      <c r="E143" s="126" t="s">
        <v>107</v>
      </c>
      <c r="F143" s="43" t="s">
        <v>187</v>
      </c>
      <c r="G143" s="140">
        <v>162</v>
      </c>
      <c r="H143" s="109">
        <f t="shared" si="11"/>
        <v>259</v>
      </c>
      <c r="I143" s="42"/>
      <c r="J143" s="23"/>
      <c r="K143" s="23"/>
      <c r="L143" s="17"/>
      <c r="M143" s="24"/>
    </row>
    <row r="144" spans="1:13" ht="17.100000000000001" customHeight="1">
      <c r="A144" s="75" t="s">
        <v>595</v>
      </c>
      <c r="B144" s="143" t="s">
        <v>24</v>
      </c>
      <c r="C144" s="92" t="s">
        <v>7</v>
      </c>
      <c r="D144" s="41" t="s">
        <v>178</v>
      </c>
      <c r="E144" s="126" t="s">
        <v>107</v>
      </c>
      <c r="F144" s="43" t="s">
        <v>176</v>
      </c>
      <c r="G144" s="140">
        <v>162</v>
      </c>
      <c r="H144" s="109">
        <f t="shared" si="11"/>
        <v>259</v>
      </c>
      <c r="I144" s="42"/>
      <c r="J144" s="23"/>
      <c r="K144" s="23"/>
      <c r="L144" s="17"/>
      <c r="M144" s="24"/>
    </row>
    <row r="145" spans="1:13" ht="17.100000000000001" customHeight="1">
      <c r="A145" s="75" t="s">
        <v>595</v>
      </c>
      <c r="B145" s="143" t="s">
        <v>26</v>
      </c>
      <c r="C145" s="92" t="s">
        <v>11</v>
      </c>
      <c r="D145" s="41" t="s">
        <v>178</v>
      </c>
      <c r="E145" s="126" t="s">
        <v>107</v>
      </c>
      <c r="F145" s="43" t="s">
        <v>176</v>
      </c>
      <c r="G145" s="140">
        <v>162</v>
      </c>
      <c r="H145" s="109">
        <f t="shared" si="11"/>
        <v>259</v>
      </c>
      <c r="I145" s="42"/>
      <c r="J145" s="23"/>
      <c r="K145" s="23"/>
      <c r="L145" s="17"/>
      <c r="M145" s="24"/>
    </row>
    <row r="146" spans="1:13" ht="17.100000000000001" customHeight="1">
      <c r="A146" s="75" t="s">
        <v>595</v>
      </c>
      <c r="B146" s="41" t="s">
        <v>30</v>
      </c>
      <c r="C146" s="93" t="s">
        <v>7</v>
      </c>
      <c r="D146" s="41" t="s">
        <v>178</v>
      </c>
      <c r="E146" s="126" t="s">
        <v>107</v>
      </c>
      <c r="F146" s="31" t="s">
        <v>83</v>
      </c>
      <c r="G146" s="127">
        <v>18</v>
      </c>
      <c r="H146" s="109">
        <f t="shared" si="11"/>
        <v>29</v>
      </c>
      <c r="I146" s="42"/>
      <c r="J146" s="23"/>
      <c r="K146" s="23"/>
      <c r="L146" s="17"/>
      <c r="M146" s="24"/>
    </row>
    <row r="147" spans="1:13" ht="17.100000000000001" customHeight="1">
      <c r="A147" s="75" t="s">
        <v>595</v>
      </c>
      <c r="B147" s="41" t="s">
        <v>188</v>
      </c>
      <c r="C147" s="57" t="s">
        <v>7</v>
      </c>
      <c r="D147" s="41" t="s">
        <v>178</v>
      </c>
      <c r="E147" s="126" t="s">
        <v>189</v>
      </c>
      <c r="F147" s="29" t="s">
        <v>156</v>
      </c>
      <c r="G147" s="129">
        <v>225</v>
      </c>
      <c r="H147" s="109">
        <f t="shared" ref="H147:H159" si="12">ROUND((G147*0.6)+G147,0)</f>
        <v>360</v>
      </c>
      <c r="I147" s="42"/>
      <c r="J147" s="23"/>
      <c r="K147" s="23"/>
      <c r="L147" s="17"/>
      <c r="M147" s="24"/>
    </row>
    <row r="148" spans="1:13" ht="17.100000000000001" customHeight="1">
      <c r="A148" s="75" t="s">
        <v>595</v>
      </c>
      <c r="B148" s="41" t="s">
        <v>190</v>
      </c>
      <c r="C148" s="57" t="s">
        <v>11</v>
      </c>
      <c r="D148" s="41" t="s">
        <v>178</v>
      </c>
      <c r="E148" s="126" t="s">
        <v>189</v>
      </c>
      <c r="F148" s="29" t="s">
        <v>156</v>
      </c>
      <c r="G148" s="129">
        <v>225</v>
      </c>
      <c r="H148" s="109">
        <f t="shared" si="12"/>
        <v>360</v>
      </c>
      <c r="I148" s="42"/>
      <c r="J148" s="23"/>
      <c r="K148" s="23"/>
      <c r="L148" s="17"/>
      <c r="M148" s="24"/>
    </row>
    <row r="149" spans="1:13" ht="17.100000000000001" customHeight="1">
      <c r="A149" s="75" t="s">
        <v>595</v>
      </c>
      <c r="B149" s="41" t="s">
        <v>191</v>
      </c>
      <c r="C149" s="57" t="s">
        <v>7</v>
      </c>
      <c r="D149" s="41" t="s">
        <v>178</v>
      </c>
      <c r="E149" s="126" t="s">
        <v>189</v>
      </c>
      <c r="F149" s="29" t="s">
        <v>192</v>
      </c>
      <c r="G149" s="129">
        <v>299</v>
      </c>
      <c r="H149" s="109">
        <f t="shared" si="12"/>
        <v>478</v>
      </c>
      <c r="I149" s="42"/>
      <c r="J149" s="23"/>
      <c r="K149" s="23"/>
      <c r="L149" s="17"/>
      <c r="M149" s="24"/>
    </row>
    <row r="150" spans="1:13" ht="17.100000000000001" customHeight="1">
      <c r="A150" s="75" t="s">
        <v>595</v>
      </c>
      <c r="B150" s="41" t="s">
        <v>193</v>
      </c>
      <c r="C150" s="57" t="s">
        <v>11</v>
      </c>
      <c r="D150" s="41" t="s">
        <v>178</v>
      </c>
      <c r="E150" s="126" t="s">
        <v>189</v>
      </c>
      <c r="F150" s="29" t="s">
        <v>192</v>
      </c>
      <c r="G150" s="129">
        <v>299</v>
      </c>
      <c r="H150" s="109">
        <f t="shared" si="12"/>
        <v>478</v>
      </c>
      <c r="I150" s="42"/>
      <c r="J150" s="23"/>
      <c r="K150" s="23"/>
      <c r="L150" s="17"/>
      <c r="M150" s="24"/>
    </row>
    <row r="151" spans="1:13" ht="17.100000000000001" customHeight="1">
      <c r="A151" s="75" t="s">
        <v>595</v>
      </c>
      <c r="B151" s="41" t="s">
        <v>194</v>
      </c>
      <c r="C151" s="57" t="s">
        <v>7</v>
      </c>
      <c r="D151" s="41" t="s">
        <v>178</v>
      </c>
      <c r="E151" s="126" t="s">
        <v>189</v>
      </c>
      <c r="F151" s="29" t="s">
        <v>195</v>
      </c>
      <c r="G151" s="129">
        <v>369</v>
      </c>
      <c r="H151" s="109">
        <f t="shared" si="12"/>
        <v>590</v>
      </c>
      <c r="I151" s="42"/>
      <c r="J151" s="23"/>
      <c r="K151" s="23"/>
      <c r="L151" s="17"/>
      <c r="M151" s="24"/>
    </row>
    <row r="152" spans="1:13" ht="17.100000000000001" customHeight="1">
      <c r="A152" s="75" t="s">
        <v>595</v>
      </c>
      <c r="B152" s="41" t="s">
        <v>196</v>
      </c>
      <c r="C152" s="57" t="s">
        <v>11</v>
      </c>
      <c r="D152" s="41" t="s">
        <v>178</v>
      </c>
      <c r="E152" s="126" t="s">
        <v>189</v>
      </c>
      <c r="F152" s="29" t="s">
        <v>195</v>
      </c>
      <c r="G152" s="129">
        <v>369</v>
      </c>
      <c r="H152" s="109">
        <f t="shared" si="12"/>
        <v>590</v>
      </c>
      <c r="I152" s="42"/>
      <c r="J152" s="44"/>
      <c r="K152" s="44"/>
      <c r="L152" s="17"/>
      <c r="M152" s="24"/>
    </row>
    <row r="153" spans="1:13" ht="17.100000000000001" customHeight="1">
      <c r="A153" s="75" t="s">
        <v>595</v>
      </c>
      <c r="B153" s="41" t="s">
        <v>197</v>
      </c>
      <c r="C153" s="93" t="s">
        <v>7</v>
      </c>
      <c r="D153" s="41" t="s">
        <v>178</v>
      </c>
      <c r="E153" s="126" t="s">
        <v>189</v>
      </c>
      <c r="F153" s="29" t="s">
        <v>122</v>
      </c>
      <c r="G153" s="129">
        <v>370</v>
      </c>
      <c r="H153" s="109">
        <f t="shared" si="12"/>
        <v>592</v>
      </c>
      <c r="I153" s="42"/>
      <c r="J153" s="44"/>
      <c r="K153" s="44"/>
      <c r="L153" s="17"/>
      <c r="M153" s="24"/>
    </row>
    <row r="154" spans="1:13" ht="17.100000000000001" customHeight="1">
      <c r="A154" s="75" t="s">
        <v>595</v>
      </c>
      <c r="B154" s="41" t="s">
        <v>198</v>
      </c>
      <c r="C154" s="57" t="s">
        <v>11</v>
      </c>
      <c r="D154" s="41" t="s">
        <v>178</v>
      </c>
      <c r="E154" s="126" t="s">
        <v>189</v>
      </c>
      <c r="F154" s="29" t="s">
        <v>122</v>
      </c>
      <c r="G154" s="129">
        <v>370</v>
      </c>
      <c r="H154" s="109">
        <f t="shared" si="12"/>
        <v>592</v>
      </c>
      <c r="I154" s="42"/>
      <c r="J154" s="23"/>
      <c r="K154" s="23"/>
      <c r="L154" s="17"/>
      <c r="M154" s="24"/>
    </row>
    <row r="155" spans="1:13" ht="17.100000000000001" customHeight="1">
      <c r="A155" s="75" t="s">
        <v>595</v>
      </c>
      <c r="B155" s="41" t="s">
        <v>199</v>
      </c>
      <c r="C155" s="93" t="s">
        <v>7</v>
      </c>
      <c r="D155" s="41" t="s">
        <v>178</v>
      </c>
      <c r="E155" s="126" t="s">
        <v>109</v>
      </c>
      <c r="F155" s="29" t="s">
        <v>200</v>
      </c>
      <c r="G155" s="127">
        <v>149</v>
      </c>
      <c r="H155" s="109">
        <f t="shared" si="12"/>
        <v>238</v>
      </c>
      <c r="I155" s="42"/>
      <c r="J155" s="23"/>
      <c r="K155" s="23"/>
      <c r="L155" s="17"/>
      <c r="M155" s="24"/>
    </row>
    <row r="156" spans="1:13" ht="17.100000000000001" customHeight="1">
      <c r="A156" s="75" t="s">
        <v>595</v>
      </c>
      <c r="B156" s="41" t="s">
        <v>201</v>
      </c>
      <c r="C156" s="57" t="s">
        <v>7</v>
      </c>
      <c r="D156" s="41" t="s">
        <v>178</v>
      </c>
      <c r="E156" s="126" t="s">
        <v>189</v>
      </c>
      <c r="F156" s="29" t="s">
        <v>202</v>
      </c>
      <c r="G156" s="127">
        <v>96</v>
      </c>
      <c r="H156" s="109">
        <f t="shared" si="12"/>
        <v>154</v>
      </c>
      <c r="I156" s="42"/>
      <c r="J156" s="23"/>
      <c r="K156" s="23"/>
      <c r="L156" s="17"/>
      <c r="M156" s="24"/>
    </row>
    <row r="157" spans="1:13" ht="17.100000000000001" customHeight="1">
      <c r="A157" s="75" t="s">
        <v>595</v>
      </c>
      <c r="B157" s="41" t="s">
        <v>27</v>
      </c>
      <c r="C157" s="57" t="s">
        <v>7</v>
      </c>
      <c r="D157" s="41" t="s">
        <v>178</v>
      </c>
      <c r="E157" s="126" t="s">
        <v>189</v>
      </c>
      <c r="F157" s="32" t="s">
        <v>97</v>
      </c>
      <c r="G157" s="127">
        <v>162</v>
      </c>
      <c r="H157" s="109">
        <f t="shared" si="12"/>
        <v>259</v>
      </c>
      <c r="I157" s="42"/>
      <c r="J157" s="23"/>
      <c r="K157" s="23"/>
      <c r="L157" s="17"/>
      <c r="M157" s="24"/>
    </row>
    <row r="158" spans="1:13" ht="17.100000000000001" customHeight="1">
      <c r="A158" s="75" t="s">
        <v>595</v>
      </c>
      <c r="B158" s="41" t="s">
        <v>29</v>
      </c>
      <c r="C158" s="57" t="s">
        <v>11</v>
      </c>
      <c r="D158" s="41" t="s">
        <v>178</v>
      </c>
      <c r="E158" s="126" t="s">
        <v>189</v>
      </c>
      <c r="F158" s="32" t="s">
        <v>97</v>
      </c>
      <c r="G158" s="127">
        <v>162</v>
      </c>
      <c r="H158" s="109">
        <f t="shared" si="12"/>
        <v>259</v>
      </c>
      <c r="I158" s="42"/>
      <c r="J158" s="23"/>
      <c r="K158" s="23"/>
      <c r="L158" s="17"/>
      <c r="M158" s="24"/>
    </row>
    <row r="159" spans="1:13" ht="17.100000000000001" customHeight="1">
      <c r="A159" s="75" t="s">
        <v>595</v>
      </c>
      <c r="B159" s="41" t="s">
        <v>30</v>
      </c>
      <c r="C159" s="93" t="s">
        <v>7</v>
      </c>
      <c r="D159" s="41" t="s">
        <v>178</v>
      </c>
      <c r="E159" s="126" t="s">
        <v>203</v>
      </c>
      <c r="F159" s="31" t="s">
        <v>83</v>
      </c>
      <c r="G159" s="127">
        <v>18</v>
      </c>
      <c r="H159" s="109">
        <f t="shared" si="12"/>
        <v>29</v>
      </c>
      <c r="I159" s="42"/>
      <c r="J159" s="23"/>
      <c r="K159" s="23"/>
      <c r="L159" s="17"/>
      <c r="M159" s="24"/>
    </row>
    <row r="160" spans="1:13" ht="17.100000000000001" customHeight="1">
      <c r="A160" s="75" t="s">
        <v>595</v>
      </c>
      <c r="B160" s="41" t="s">
        <v>204</v>
      </c>
      <c r="C160" s="57" t="s">
        <v>7</v>
      </c>
      <c r="D160" s="41" t="s">
        <v>205</v>
      </c>
      <c r="E160" s="126" t="s">
        <v>189</v>
      </c>
      <c r="F160" s="29" t="s">
        <v>57</v>
      </c>
      <c r="G160" s="140">
        <v>289</v>
      </c>
      <c r="H160" s="109">
        <f t="shared" ref="H160:H167" si="13">ROUND((G160*0.6)+G160,0)</f>
        <v>462</v>
      </c>
      <c r="I160" s="42"/>
      <c r="J160" s="23"/>
      <c r="K160" s="23"/>
      <c r="L160" s="17"/>
      <c r="M160" s="24"/>
    </row>
    <row r="161" spans="1:13" ht="17.100000000000001" customHeight="1">
      <c r="A161" s="75" t="s">
        <v>595</v>
      </c>
      <c r="B161" s="41" t="s">
        <v>206</v>
      </c>
      <c r="C161" s="57" t="s">
        <v>7</v>
      </c>
      <c r="D161" s="41" t="s">
        <v>205</v>
      </c>
      <c r="E161" s="126" t="s">
        <v>189</v>
      </c>
      <c r="F161" s="29" t="s">
        <v>192</v>
      </c>
      <c r="G161" s="140">
        <v>313</v>
      </c>
      <c r="H161" s="109">
        <f t="shared" si="13"/>
        <v>501</v>
      </c>
      <c r="I161" s="42"/>
      <c r="J161" s="23"/>
      <c r="K161" s="23"/>
      <c r="L161" s="17"/>
      <c r="M161" s="24"/>
    </row>
    <row r="162" spans="1:13" ht="17.100000000000001" customHeight="1">
      <c r="A162" s="75" t="s">
        <v>595</v>
      </c>
      <c r="B162" s="41" t="s">
        <v>207</v>
      </c>
      <c r="C162" s="57" t="s">
        <v>11</v>
      </c>
      <c r="D162" s="41" t="s">
        <v>205</v>
      </c>
      <c r="E162" s="126" t="s">
        <v>189</v>
      </c>
      <c r="F162" s="29" t="s">
        <v>192</v>
      </c>
      <c r="G162" s="140">
        <v>313</v>
      </c>
      <c r="H162" s="109">
        <f t="shared" si="13"/>
        <v>501</v>
      </c>
      <c r="I162" s="42"/>
      <c r="J162" s="23"/>
      <c r="K162" s="23"/>
      <c r="L162" s="17"/>
      <c r="M162" s="24"/>
    </row>
    <row r="163" spans="1:13" ht="17.100000000000001" customHeight="1">
      <c r="A163" s="75" t="s">
        <v>595</v>
      </c>
      <c r="B163" s="41" t="s">
        <v>208</v>
      </c>
      <c r="C163" s="57" t="s">
        <v>7</v>
      </c>
      <c r="D163" s="41" t="s">
        <v>205</v>
      </c>
      <c r="E163" s="126" t="s">
        <v>189</v>
      </c>
      <c r="F163" s="29" t="s">
        <v>63</v>
      </c>
      <c r="G163" s="140">
        <v>496</v>
      </c>
      <c r="H163" s="109">
        <f t="shared" si="13"/>
        <v>794</v>
      </c>
      <c r="I163" s="42"/>
      <c r="J163" s="23"/>
      <c r="K163" s="23"/>
      <c r="L163" s="17"/>
      <c r="M163" s="24"/>
    </row>
    <row r="164" spans="1:13" ht="17.100000000000001" customHeight="1">
      <c r="A164" s="75" t="s">
        <v>595</v>
      </c>
      <c r="B164" s="41" t="s">
        <v>201</v>
      </c>
      <c r="C164" s="57" t="s">
        <v>7</v>
      </c>
      <c r="D164" s="41" t="s">
        <v>205</v>
      </c>
      <c r="E164" s="126" t="s">
        <v>189</v>
      </c>
      <c r="F164" s="29" t="s">
        <v>202</v>
      </c>
      <c r="G164" s="140">
        <v>96</v>
      </c>
      <c r="H164" s="109">
        <f t="shared" si="13"/>
        <v>154</v>
      </c>
      <c r="I164" s="42"/>
      <c r="J164" s="23"/>
      <c r="K164" s="23"/>
      <c r="L164" s="17"/>
      <c r="M164" s="24"/>
    </row>
    <row r="165" spans="1:13" ht="17.100000000000001" customHeight="1">
      <c r="A165" s="75" t="s">
        <v>595</v>
      </c>
      <c r="B165" s="41" t="s">
        <v>27</v>
      </c>
      <c r="C165" s="57" t="s">
        <v>7</v>
      </c>
      <c r="D165" s="41" t="s">
        <v>205</v>
      </c>
      <c r="E165" s="126" t="s">
        <v>189</v>
      </c>
      <c r="F165" s="32" t="s">
        <v>97</v>
      </c>
      <c r="G165" s="140">
        <v>162</v>
      </c>
      <c r="H165" s="109">
        <f t="shared" si="13"/>
        <v>259</v>
      </c>
      <c r="I165" s="42"/>
      <c r="J165" s="23"/>
      <c r="K165" s="23"/>
      <c r="L165" s="17"/>
      <c r="M165" s="24"/>
    </row>
    <row r="166" spans="1:13" ht="17.100000000000001" customHeight="1">
      <c r="A166" s="75" t="s">
        <v>595</v>
      </c>
      <c r="B166" s="41" t="s">
        <v>29</v>
      </c>
      <c r="C166" s="57" t="s">
        <v>11</v>
      </c>
      <c r="D166" s="41" t="s">
        <v>205</v>
      </c>
      <c r="E166" s="126" t="s">
        <v>189</v>
      </c>
      <c r="F166" s="32" t="s">
        <v>97</v>
      </c>
      <c r="G166" s="140">
        <v>162</v>
      </c>
      <c r="H166" s="109">
        <f t="shared" si="13"/>
        <v>259</v>
      </c>
      <c r="I166" s="42"/>
      <c r="J166" s="23"/>
      <c r="K166" s="23"/>
      <c r="L166" s="17"/>
      <c r="M166" s="24"/>
    </row>
    <row r="167" spans="1:13" ht="17.100000000000001" customHeight="1">
      <c r="A167" s="75" t="s">
        <v>595</v>
      </c>
      <c r="B167" s="41" t="s">
        <v>30</v>
      </c>
      <c r="C167" s="93" t="s">
        <v>7</v>
      </c>
      <c r="D167" s="41" t="s">
        <v>205</v>
      </c>
      <c r="E167" s="126" t="s">
        <v>203</v>
      </c>
      <c r="F167" s="31" t="s">
        <v>83</v>
      </c>
      <c r="G167" s="127">
        <v>18</v>
      </c>
      <c r="H167" s="109">
        <f t="shared" si="13"/>
        <v>29</v>
      </c>
      <c r="I167" s="42"/>
      <c r="J167" s="23"/>
      <c r="K167" s="23"/>
      <c r="L167" s="17"/>
      <c r="M167" s="24"/>
    </row>
    <row r="168" spans="1:13" ht="17.100000000000001" customHeight="1">
      <c r="A168" s="75" t="s">
        <v>595</v>
      </c>
      <c r="B168" s="145" t="s">
        <v>209</v>
      </c>
      <c r="C168" s="92" t="s">
        <v>7</v>
      </c>
      <c r="D168" s="41" t="s">
        <v>212</v>
      </c>
      <c r="E168" s="146" t="s">
        <v>210</v>
      </c>
      <c r="F168" s="45" t="s">
        <v>86</v>
      </c>
      <c r="G168" s="127">
        <v>159</v>
      </c>
      <c r="H168" s="147">
        <f t="shared" ref="H168:H178" si="14">ROUND((G168*0.6)+G168,0)</f>
        <v>254</v>
      </c>
      <c r="I168" s="42"/>
      <c r="J168" s="44"/>
      <c r="K168" s="44"/>
      <c r="L168" s="17"/>
      <c r="M168" s="24"/>
    </row>
    <row r="169" spans="1:13" ht="17.100000000000001" customHeight="1">
      <c r="A169" s="75" t="s">
        <v>595</v>
      </c>
      <c r="B169" s="148" t="s">
        <v>211</v>
      </c>
      <c r="C169" s="55" t="s">
        <v>7</v>
      </c>
      <c r="D169" s="34" t="s">
        <v>212</v>
      </c>
      <c r="E169" s="149" t="s">
        <v>210</v>
      </c>
      <c r="F169" s="46" t="s">
        <v>59</v>
      </c>
      <c r="G169" s="150">
        <v>439</v>
      </c>
      <c r="H169" s="125">
        <f t="shared" si="14"/>
        <v>702</v>
      </c>
      <c r="I169" s="42"/>
      <c r="J169" s="44"/>
      <c r="K169" s="44"/>
      <c r="L169" s="47"/>
      <c r="M169" s="24"/>
    </row>
    <row r="170" spans="1:13" ht="17.100000000000001" customHeight="1">
      <c r="A170" s="75" t="s">
        <v>595</v>
      </c>
      <c r="B170" s="148" t="s">
        <v>213</v>
      </c>
      <c r="C170" s="55" t="s">
        <v>7</v>
      </c>
      <c r="D170" s="34" t="s">
        <v>212</v>
      </c>
      <c r="E170" s="149" t="s">
        <v>210</v>
      </c>
      <c r="F170" s="35" t="s">
        <v>61</v>
      </c>
      <c r="G170" s="151">
        <v>459</v>
      </c>
      <c r="H170" s="125">
        <f t="shared" si="14"/>
        <v>734</v>
      </c>
      <c r="I170" s="42"/>
      <c r="J170" s="44"/>
      <c r="K170" s="44"/>
      <c r="L170" s="47"/>
      <c r="M170" s="24"/>
    </row>
    <row r="171" spans="1:13" ht="17.100000000000001" customHeight="1">
      <c r="A171" s="75" t="s">
        <v>595</v>
      </c>
      <c r="B171" s="148" t="s">
        <v>214</v>
      </c>
      <c r="C171" s="55" t="s">
        <v>7</v>
      </c>
      <c r="D171" s="34" t="s">
        <v>212</v>
      </c>
      <c r="E171" s="149" t="s">
        <v>210</v>
      </c>
      <c r="F171" s="48" t="s">
        <v>66</v>
      </c>
      <c r="G171" s="151">
        <v>159</v>
      </c>
      <c r="H171" s="125">
        <f t="shared" si="14"/>
        <v>254</v>
      </c>
      <c r="I171" s="42"/>
      <c r="J171" s="44"/>
      <c r="K171" s="44"/>
      <c r="L171" s="47"/>
      <c r="M171" s="24"/>
    </row>
    <row r="172" spans="1:13" ht="17.100000000000001" customHeight="1">
      <c r="A172" s="75" t="s">
        <v>595</v>
      </c>
      <c r="B172" s="148" t="s">
        <v>215</v>
      </c>
      <c r="C172" s="55" t="s">
        <v>7</v>
      </c>
      <c r="D172" s="34" t="s">
        <v>212</v>
      </c>
      <c r="E172" s="149" t="s">
        <v>210</v>
      </c>
      <c r="F172" s="48" t="s">
        <v>74</v>
      </c>
      <c r="G172" s="151">
        <v>90</v>
      </c>
      <c r="H172" s="125">
        <f t="shared" si="14"/>
        <v>144</v>
      </c>
      <c r="I172" s="42"/>
      <c r="J172" s="23"/>
      <c r="K172" s="23"/>
      <c r="L172" s="47"/>
      <c r="M172" s="24"/>
    </row>
    <row r="173" spans="1:13" ht="17.100000000000001" customHeight="1">
      <c r="A173" s="75" t="s">
        <v>595</v>
      </c>
      <c r="B173" s="148" t="s">
        <v>174</v>
      </c>
      <c r="C173" s="55" t="s">
        <v>7</v>
      </c>
      <c r="D173" s="34" t="s">
        <v>212</v>
      </c>
      <c r="E173" s="149" t="s">
        <v>210</v>
      </c>
      <c r="F173" s="48" t="s">
        <v>175</v>
      </c>
      <c r="G173" s="151">
        <v>98</v>
      </c>
      <c r="H173" s="125">
        <f t="shared" si="14"/>
        <v>157</v>
      </c>
      <c r="I173" s="42"/>
      <c r="J173" s="44"/>
      <c r="K173" s="44"/>
      <c r="L173" s="47"/>
      <c r="M173" s="24"/>
    </row>
    <row r="174" spans="1:13" ht="17.100000000000001" customHeight="1">
      <c r="A174" s="75" t="s">
        <v>595</v>
      </c>
      <c r="B174" s="34" t="s">
        <v>18</v>
      </c>
      <c r="C174" s="55" t="s">
        <v>7</v>
      </c>
      <c r="D174" s="34" t="s">
        <v>212</v>
      </c>
      <c r="E174" s="149" t="s">
        <v>210</v>
      </c>
      <c r="F174" s="35" t="s">
        <v>187</v>
      </c>
      <c r="G174" s="151">
        <v>162</v>
      </c>
      <c r="H174" s="125">
        <f t="shared" si="14"/>
        <v>259</v>
      </c>
      <c r="I174" s="42"/>
      <c r="J174" s="44"/>
      <c r="K174" s="44"/>
      <c r="L174" s="47"/>
      <c r="M174" s="24"/>
    </row>
    <row r="175" spans="1:13" ht="17.100000000000001" customHeight="1">
      <c r="A175" s="75" t="s">
        <v>595</v>
      </c>
      <c r="B175" s="34" t="s">
        <v>20</v>
      </c>
      <c r="C175" s="55" t="s">
        <v>11</v>
      </c>
      <c r="D175" s="34" t="s">
        <v>212</v>
      </c>
      <c r="E175" s="149" t="s">
        <v>210</v>
      </c>
      <c r="F175" s="35" t="s">
        <v>187</v>
      </c>
      <c r="G175" s="151">
        <v>162</v>
      </c>
      <c r="H175" s="125">
        <f t="shared" si="14"/>
        <v>259</v>
      </c>
      <c r="I175" s="42"/>
      <c r="J175" s="44"/>
      <c r="K175" s="44"/>
      <c r="L175" s="47"/>
      <c r="M175" s="24"/>
    </row>
    <row r="176" spans="1:13" ht="17.100000000000001" customHeight="1">
      <c r="A176" s="75" t="s">
        <v>595</v>
      </c>
      <c r="B176" s="34" t="s">
        <v>24</v>
      </c>
      <c r="C176" s="55" t="s">
        <v>7</v>
      </c>
      <c r="D176" s="34" t="s">
        <v>212</v>
      </c>
      <c r="E176" s="149" t="s">
        <v>210</v>
      </c>
      <c r="F176" s="35" t="s">
        <v>176</v>
      </c>
      <c r="G176" s="151">
        <v>162</v>
      </c>
      <c r="H176" s="125">
        <f t="shared" si="14"/>
        <v>259</v>
      </c>
      <c r="I176" s="42"/>
      <c r="J176" s="44"/>
      <c r="K176" s="44"/>
      <c r="L176" s="47"/>
      <c r="M176" s="24"/>
    </row>
    <row r="177" spans="1:13" ht="17.100000000000001" customHeight="1">
      <c r="A177" s="75" t="s">
        <v>595</v>
      </c>
      <c r="B177" s="34" t="s">
        <v>26</v>
      </c>
      <c r="C177" s="55" t="s">
        <v>11</v>
      </c>
      <c r="D177" s="34" t="s">
        <v>212</v>
      </c>
      <c r="E177" s="149" t="s">
        <v>210</v>
      </c>
      <c r="F177" s="35" t="s">
        <v>176</v>
      </c>
      <c r="G177" s="151">
        <v>162</v>
      </c>
      <c r="H177" s="125">
        <f t="shared" si="14"/>
        <v>259</v>
      </c>
      <c r="I177" s="42"/>
      <c r="J177" s="44"/>
      <c r="K177" s="44"/>
      <c r="L177" s="47"/>
      <c r="M177" s="24"/>
    </row>
    <row r="178" spans="1:13" ht="17.100000000000001" customHeight="1">
      <c r="A178" s="75" t="s">
        <v>595</v>
      </c>
      <c r="B178" s="152" t="s">
        <v>30</v>
      </c>
      <c r="C178" s="94" t="s">
        <v>7</v>
      </c>
      <c r="D178" s="34" t="s">
        <v>212</v>
      </c>
      <c r="E178" s="149" t="s">
        <v>210</v>
      </c>
      <c r="F178" s="49" t="s">
        <v>83</v>
      </c>
      <c r="G178" s="153">
        <v>18</v>
      </c>
      <c r="H178" s="125">
        <f t="shared" si="14"/>
        <v>29</v>
      </c>
      <c r="I178" s="42"/>
      <c r="J178" s="44"/>
      <c r="K178" s="44"/>
      <c r="L178" s="47"/>
      <c r="M178" s="24"/>
    </row>
    <row r="179" spans="1:13" ht="17.100000000000001" customHeight="1">
      <c r="A179" s="76" t="s">
        <v>596</v>
      </c>
      <c r="B179" s="130" t="s">
        <v>216</v>
      </c>
      <c r="C179" s="57" t="s">
        <v>7</v>
      </c>
      <c r="D179" s="154" t="s">
        <v>614</v>
      </c>
      <c r="E179" s="155" t="s">
        <v>124</v>
      </c>
      <c r="F179" s="50" t="s">
        <v>218</v>
      </c>
      <c r="G179" s="129">
        <v>114</v>
      </c>
      <c r="H179" s="109">
        <f t="shared" ref="H179:H203" si="15">ROUND((G179*0.6)+G179,0)</f>
        <v>182</v>
      </c>
      <c r="I179" s="23"/>
      <c r="J179" s="23"/>
      <c r="K179" s="23"/>
      <c r="L179" s="47"/>
      <c r="M179" s="24"/>
    </row>
    <row r="180" spans="1:13" ht="17.100000000000001" customHeight="1">
      <c r="A180" s="76" t="s">
        <v>596</v>
      </c>
      <c r="B180" s="130" t="s">
        <v>219</v>
      </c>
      <c r="C180" s="57" t="s">
        <v>11</v>
      </c>
      <c r="D180" s="154" t="s">
        <v>217</v>
      </c>
      <c r="E180" s="155" t="s">
        <v>124</v>
      </c>
      <c r="F180" s="50" t="s">
        <v>218</v>
      </c>
      <c r="G180" s="129">
        <v>114</v>
      </c>
      <c r="H180" s="109">
        <f t="shared" si="15"/>
        <v>182</v>
      </c>
      <c r="I180" s="23"/>
      <c r="J180" s="23"/>
      <c r="K180" s="23"/>
      <c r="L180" s="47"/>
      <c r="M180" s="24"/>
    </row>
    <row r="181" spans="1:13" ht="17.100000000000001" customHeight="1">
      <c r="A181" s="76" t="s">
        <v>596</v>
      </c>
      <c r="B181" s="130" t="s">
        <v>30</v>
      </c>
      <c r="C181" s="57" t="s">
        <v>7</v>
      </c>
      <c r="D181" s="154" t="s">
        <v>614</v>
      </c>
      <c r="E181" s="155" t="s">
        <v>124</v>
      </c>
      <c r="F181" s="31" t="s">
        <v>83</v>
      </c>
      <c r="G181" s="129">
        <v>18</v>
      </c>
      <c r="H181" s="109">
        <f t="shared" si="15"/>
        <v>29</v>
      </c>
      <c r="I181" s="23"/>
      <c r="J181" s="23"/>
      <c r="K181" s="23"/>
      <c r="L181" s="47"/>
      <c r="M181" s="24"/>
    </row>
    <row r="182" spans="1:13" ht="17.100000000000001" customHeight="1">
      <c r="A182" s="76" t="s">
        <v>596</v>
      </c>
      <c r="B182" s="135" t="s">
        <v>220</v>
      </c>
      <c r="C182" s="88" t="s">
        <v>7</v>
      </c>
      <c r="D182" s="154" t="s">
        <v>615</v>
      </c>
      <c r="E182" s="155" t="s">
        <v>221</v>
      </c>
      <c r="F182" s="50" t="s">
        <v>218</v>
      </c>
      <c r="G182" s="134">
        <v>158</v>
      </c>
      <c r="H182" s="156">
        <f t="shared" si="15"/>
        <v>253</v>
      </c>
      <c r="I182" s="16"/>
      <c r="J182" s="16"/>
      <c r="K182" s="16"/>
      <c r="L182" s="47"/>
      <c r="M182" s="24"/>
    </row>
    <row r="183" spans="1:13" ht="17.100000000000001" customHeight="1">
      <c r="A183" s="76" t="s">
        <v>596</v>
      </c>
      <c r="B183" s="135" t="s">
        <v>222</v>
      </c>
      <c r="C183" s="88" t="s">
        <v>11</v>
      </c>
      <c r="D183" s="154" t="s">
        <v>615</v>
      </c>
      <c r="E183" s="155" t="s">
        <v>221</v>
      </c>
      <c r="F183" s="50" t="s">
        <v>218</v>
      </c>
      <c r="G183" s="134">
        <v>158</v>
      </c>
      <c r="H183" s="156">
        <f t="shared" si="15"/>
        <v>253</v>
      </c>
      <c r="I183" s="16"/>
      <c r="J183" s="16"/>
      <c r="K183" s="16"/>
      <c r="L183" s="47"/>
      <c r="M183" s="24"/>
    </row>
    <row r="184" spans="1:13" ht="16.5" customHeight="1">
      <c r="A184" s="76" t="s">
        <v>596</v>
      </c>
      <c r="B184" s="135" t="s">
        <v>30</v>
      </c>
      <c r="C184" s="88" t="s">
        <v>7</v>
      </c>
      <c r="D184" s="154" t="s">
        <v>615</v>
      </c>
      <c r="E184" s="155" t="s">
        <v>221</v>
      </c>
      <c r="F184" s="31" t="s">
        <v>83</v>
      </c>
      <c r="G184" s="134">
        <v>18</v>
      </c>
      <c r="H184" s="156">
        <f t="shared" si="15"/>
        <v>29</v>
      </c>
      <c r="I184" s="16"/>
      <c r="J184" s="16"/>
      <c r="K184" s="16"/>
      <c r="L184" s="47"/>
      <c r="M184" s="24"/>
    </row>
    <row r="185" spans="1:13" ht="17.100000000000001" customHeight="1">
      <c r="A185" s="76" t="s">
        <v>596</v>
      </c>
      <c r="B185" s="130" t="s">
        <v>223</v>
      </c>
      <c r="C185" s="57" t="s">
        <v>7</v>
      </c>
      <c r="D185" s="154" t="s">
        <v>616</v>
      </c>
      <c r="E185" s="155" t="s">
        <v>224</v>
      </c>
      <c r="F185" s="51" t="s">
        <v>156</v>
      </c>
      <c r="G185" s="127">
        <v>105</v>
      </c>
      <c r="H185" s="156">
        <f t="shared" si="15"/>
        <v>168</v>
      </c>
      <c r="I185" s="16"/>
      <c r="J185" s="16"/>
      <c r="K185" s="16"/>
      <c r="L185" s="47"/>
      <c r="M185" s="24"/>
    </row>
    <row r="186" spans="1:13" ht="17.100000000000001" customHeight="1">
      <c r="A186" s="76" t="s">
        <v>596</v>
      </c>
      <c r="B186" s="130" t="s">
        <v>30</v>
      </c>
      <c r="C186" s="57" t="s">
        <v>7</v>
      </c>
      <c r="D186" s="154" t="s">
        <v>616</v>
      </c>
      <c r="E186" s="155" t="s">
        <v>224</v>
      </c>
      <c r="F186" s="31" t="s">
        <v>83</v>
      </c>
      <c r="G186" s="129">
        <v>18</v>
      </c>
      <c r="H186" s="156">
        <f t="shared" si="15"/>
        <v>29</v>
      </c>
      <c r="I186" s="16"/>
      <c r="J186" s="16"/>
      <c r="K186" s="16"/>
      <c r="L186" s="47"/>
      <c r="M186" s="24"/>
    </row>
    <row r="187" spans="1:13" ht="17.100000000000001" customHeight="1">
      <c r="A187" s="76" t="s">
        <v>596</v>
      </c>
      <c r="B187" s="135" t="s">
        <v>225</v>
      </c>
      <c r="C187" s="88" t="s">
        <v>7</v>
      </c>
      <c r="D187" s="154" t="s">
        <v>227</v>
      </c>
      <c r="E187" s="155" t="s">
        <v>107</v>
      </c>
      <c r="F187" s="50" t="s">
        <v>218</v>
      </c>
      <c r="G187" s="134">
        <v>110</v>
      </c>
      <c r="H187" s="156">
        <f t="shared" si="15"/>
        <v>176</v>
      </c>
      <c r="I187" s="16"/>
      <c r="J187" s="16"/>
      <c r="K187" s="16"/>
      <c r="L187" s="47"/>
      <c r="M187" s="24"/>
    </row>
    <row r="188" spans="1:13" ht="17.100000000000001" customHeight="1">
      <c r="A188" s="76" t="s">
        <v>596</v>
      </c>
      <c r="B188" s="135" t="s">
        <v>226</v>
      </c>
      <c r="C188" s="88" t="s">
        <v>11</v>
      </c>
      <c r="D188" s="154" t="s">
        <v>227</v>
      </c>
      <c r="E188" s="155" t="s">
        <v>107</v>
      </c>
      <c r="F188" s="50" t="s">
        <v>218</v>
      </c>
      <c r="G188" s="134">
        <v>110</v>
      </c>
      <c r="H188" s="156">
        <f t="shared" si="15"/>
        <v>176</v>
      </c>
      <c r="I188" s="16"/>
      <c r="J188" s="16"/>
      <c r="K188" s="16"/>
      <c r="L188" s="47"/>
      <c r="M188" s="24"/>
    </row>
    <row r="189" spans="1:13" ht="17.100000000000001" customHeight="1">
      <c r="A189" s="76" t="s">
        <v>596</v>
      </c>
      <c r="B189" s="135" t="s">
        <v>21</v>
      </c>
      <c r="C189" s="88" t="s">
        <v>7</v>
      </c>
      <c r="D189" s="154" t="s">
        <v>227</v>
      </c>
      <c r="E189" s="155" t="s">
        <v>107</v>
      </c>
      <c r="F189" s="15" t="s">
        <v>138</v>
      </c>
      <c r="G189" s="134">
        <v>119</v>
      </c>
      <c r="H189" s="156">
        <f t="shared" si="15"/>
        <v>190</v>
      </c>
      <c r="I189" s="16"/>
      <c r="J189" s="16"/>
      <c r="K189" s="16"/>
      <c r="L189" s="47"/>
      <c r="M189" s="24"/>
    </row>
    <row r="190" spans="1:13" ht="17.100000000000001" customHeight="1">
      <c r="A190" s="76" t="s">
        <v>596</v>
      </c>
      <c r="B190" s="135" t="s">
        <v>23</v>
      </c>
      <c r="C190" s="88" t="s">
        <v>11</v>
      </c>
      <c r="D190" s="154" t="s">
        <v>227</v>
      </c>
      <c r="E190" s="155" t="s">
        <v>107</v>
      </c>
      <c r="F190" s="15" t="s">
        <v>138</v>
      </c>
      <c r="G190" s="134">
        <v>119</v>
      </c>
      <c r="H190" s="156">
        <f t="shared" si="15"/>
        <v>190</v>
      </c>
      <c r="I190" s="16"/>
      <c r="J190" s="16"/>
      <c r="K190" s="16"/>
      <c r="L190" s="47"/>
      <c r="M190" s="24"/>
    </row>
    <row r="191" spans="1:13" ht="17.100000000000001" customHeight="1">
      <c r="A191" s="76" t="s">
        <v>596</v>
      </c>
      <c r="B191" s="135" t="s">
        <v>30</v>
      </c>
      <c r="C191" s="88" t="s">
        <v>7</v>
      </c>
      <c r="D191" s="154" t="s">
        <v>227</v>
      </c>
      <c r="E191" s="155" t="s">
        <v>107</v>
      </c>
      <c r="F191" s="31" t="s">
        <v>83</v>
      </c>
      <c r="G191" s="134">
        <v>18</v>
      </c>
      <c r="H191" s="156">
        <f t="shared" si="15"/>
        <v>29</v>
      </c>
      <c r="I191" s="16"/>
      <c r="J191" s="16"/>
      <c r="K191" s="16"/>
      <c r="L191" s="47"/>
      <c r="M191" s="24"/>
    </row>
    <row r="192" spans="1:13" ht="17.100000000000001" customHeight="1">
      <c r="A192" s="76" t="s">
        <v>596</v>
      </c>
      <c r="B192" s="130" t="s">
        <v>228</v>
      </c>
      <c r="C192" s="57" t="s">
        <v>7</v>
      </c>
      <c r="D192" s="154" t="s">
        <v>617</v>
      </c>
      <c r="E192" s="155" t="s">
        <v>229</v>
      </c>
      <c r="F192" s="50" t="s">
        <v>218</v>
      </c>
      <c r="G192" s="129">
        <v>114</v>
      </c>
      <c r="H192" s="156">
        <f t="shared" si="15"/>
        <v>182</v>
      </c>
      <c r="I192" s="16"/>
      <c r="J192" s="16"/>
      <c r="K192" s="16"/>
      <c r="L192" s="47"/>
      <c r="M192" s="24"/>
    </row>
    <row r="193" spans="1:1022" ht="17.100000000000001" customHeight="1">
      <c r="A193" s="76" t="s">
        <v>596</v>
      </c>
      <c r="B193" s="130" t="s">
        <v>230</v>
      </c>
      <c r="C193" s="57" t="s">
        <v>11</v>
      </c>
      <c r="D193" s="154" t="s">
        <v>617</v>
      </c>
      <c r="E193" s="155" t="s">
        <v>229</v>
      </c>
      <c r="F193" s="50" t="s">
        <v>218</v>
      </c>
      <c r="G193" s="129">
        <v>114</v>
      </c>
      <c r="H193" s="156">
        <f t="shared" si="15"/>
        <v>182</v>
      </c>
      <c r="I193" s="16"/>
      <c r="J193" s="16"/>
      <c r="K193" s="16"/>
      <c r="L193" s="47"/>
      <c r="M193" s="24"/>
    </row>
    <row r="194" spans="1:1022" ht="17.100000000000001" customHeight="1">
      <c r="A194" s="76" t="s">
        <v>596</v>
      </c>
      <c r="B194" s="130" t="s">
        <v>21</v>
      </c>
      <c r="C194" s="57" t="s">
        <v>7</v>
      </c>
      <c r="D194" s="154" t="s">
        <v>617</v>
      </c>
      <c r="E194" s="155" t="s">
        <v>229</v>
      </c>
      <c r="F194" s="15" t="s">
        <v>138</v>
      </c>
      <c r="G194" s="129">
        <v>119</v>
      </c>
      <c r="H194" s="156">
        <f t="shared" si="15"/>
        <v>190</v>
      </c>
      <c r="I194" s="16"/>
      <c r="J194" s="16"/>
      <c r="K194" s="16"/>
      <c r="L194" s="47"/>
      <c r="M194" s="24"/>
    </row>
    <row r="195" spans="1:1022" ht="17.100000000000001" customHeight="1">
      <c r="A195" s="76" t="s">
        <v>596</v>
      </c>
      <c r="B195" s="130" t="s">
        <v>23</v>
      </c>
      <c r="C195" s="57" t="s">
        <v>11</v>
      </c>
      <c r="D195" s="154" t="s">
        <v>617</v>
      </c>
      <c r="E195" s="155" t="s">
        <v>229</v>
      </c>
      <c r="F195" s="15" t="s">
        <v>138</v>
      </c>
      <c r="G195" s="129">
        <v>119</v>
      </c>
      <c r="H195" s="156">
        <f t="shared" si="15"/>
        <v>190</v>
      </c>
      <c r="I195" s="16"/>
      <c r="J195" s="16"/>
      <c r="K195" s="16"/>
      <c r="L195" s="47"/>
      <c r="M195" s="24"/>
    </row>
    <row r="196" spans="1:1022" ht="17.100000000000001" customHeight="1">
      <c r="A196" s="76" t="s">
        <v>596</v>
      </c>
      <c r="B196" s="130" t="s">
        <v>30</v>
      </c>
      <c r="C196" s="57" t="s">
        <v>7</v>
      </c>
      <c r="D196" s="154" t="s">
        <v>617</v>
      </c>
      <c r="E196" s="155" t="s">
        <v>229</v>
      </c>
      <c r="F196" s="31" t="s">
        <v>83</v>
      </c>
      <c r="G196" s="129">
        <v>18</v>
      </c>
      <c r="H196" s="156">
        <f t="shared" si="15"/>
        <v>29</v>
      </c>
      <c r="I196" s="16"/>
      <c r="J196" s="16"/>
      <c r="K196" s="16"/>
      <c r="L196" s="47"/>
      <c r="M196" s="24"/>
    </row>
    <row r="197" spans="1:1022" s="53" customFormat="1" ht="17.25" customHeight="1">
      <c r="A197" s="77" t="s">
        <v>597</v>
      </c>
      <c r="B197" s="41" t="s">
        <v>231</v>
      </c>
      <c r="C197" s="91" t="s">
        <v>7</v>
      </c>
      <c r="D197" s="41" t="s">
        <v>611</v>
      </c>
      <c r="E197" s="126" t="s">
        <v>128</v>
      </c>
      <c r="F197" s="29" t="s">
        <v>156</v>
      </c>
      <c r="G197" s="127">
        <v>226</v>
      </c>
      <c r="H197" s="109">
        <f t="shared" si="15"/>
        <v>362</v>
      </c>
      <c r="I197" s="23"/>
      <c r="J197" s="23"/>
      <c r="K197" s="18"/>
      <c r="L197" s="52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MG197" s="13"/>
      <c r="AMH197" s="13"/>
    </row>
    <row r="198" spans="1:1022" ht="17.25" customHeight="1">
      <c r="A198" s="77" t="s">
        <v>597</v>
      </c>
      <c r="B198" s="41" t="s">
        <v>232</v>
      </c>
      <c r="C198" s="91" t="s">
        <v>7</v>
      </c>
      <c r="D198" s="41" t="s">
        <v>611</v>
      </c>
      <c r="E198" s="126" t="s">
        <v>128</v>
      </c>
      <c r="F198" s="29" t="s">
        <v>66</v>
      </c>
      <c r="G198" s="127">
        <v>117</v>
      </c>
      <c r="H198" s="109">
        <f t="shared" si="15"/>
        <v>187</v>
      </c>
      <c r="I198" s="23"/>
      <c r="J198" s="23"/>
    </row>
    <row r="199" spans="1:1022" ht="17.25" customHeight="1">
      <c r="A199" s="77" t="s">
        <v>597</v>
      </c>
      <c r="B199" s="41" t="s">
        <v>30</v>
      </c>
      <c r="C199" s="93" t="s">
        <v>7</v>
      </c>
      <c r="D199" s="41" t="s">
        <v>611</v>
      </c>
      <c r="E199" s="126" t="s">
        <v>128</v>
      </c>
      <c r="F199" s="31" t="s">
        <v>83</v>
      </c>
      <c r="G199" s="127">
        <v>18</v>
      </c>
      <c r="H199" s="109">
        <f t="shared" si="15"/>
        <v>29</v>
      </c>
      <c r="I199" s="23"/>
      <c r="J199" s="23"/>
    </row>
    <row r="200" spans="1:1022" ht="17.25" customHeight="1">
      <c r="A200" s="77" t="s">
        <v>597</v>
      </c>
      <c r="B200" s="41" t="s">
        <v>231</v>
      </c>
      <c r="C200" s="91" t="s">
        <v>7</v>
      </c>
      <c r="D200" s="41" t="s">
        <v>612</v>
      </c>
      <c r="E200" s="126" t="s">
        <v>210</v>
      </c>
      <c r="F200" s="29" t="s">
        <v>156</v>
      </c>
      <c r="G200" s="127">
        <v>226</v>
      </c>
      <c r="H200" s="109">
        <f t="shared" si="15"/>
        <v>362</v>
      </c>
      <c r="I200" s="23"/>
      <c r="J200" s="23"/>
    </row>
    <row r="201" spans="1:1022" ht="17.25" customHeight="1">
      <c r="A201" s="77" t="s">
        <v>597</v>
      </c>
      <c r="B201" s="41" t="s">
        <v>232</v>
      </c>
      <c r="C201" s="91" t="s">
        <v>7</v>
      </c>
      <c r="D201" s="41" t="s">
        <v>612</v>
      </c>
      <c r="E201" s="126" t="s">
        <v>210</v>
      </c>
      <c r="F201" s="29" t="s">
        <v>66</v>
      </c>
      <c r="G201" s="127">
        <v>117</v>
      </c>
      <c r="H201" s="109">
        <f t="shared" si="15"/>
        <v>187</v>
      </c>
      <c r="I201" s="23"/>
      <c r="J201" s="23"/>
    </row>
    <row r="202" spans="1:1022" ht="17.25" customHeight="1">
      <c r="A202" s="77" t="s">
        <v>597</v>
      </c>
      <c r="B202" s="41" t="s">
        <v>233</v>
      </c>
      <c r="C202" s="91" t="s">
        <v>7</v>
      </c>
      <c r="D202" s="41" t="s">
        <v>612</v>
      </c>
      <c r="E202" s="126" t="s">
        <v>210</v>
      </c>
      <c r="F202" s="29" t="s">
        <v>78</v>
      </c>
      <c r="G202" s="127">
        <v>98</v>
      </c>
      <c r="H202" s="109">
        <f t="shared" si="15"/>
        <v>157</v>
      </c>
      <c r="I202" s="23"/>
      <c r="J202" s="23"/>
    </row>
    <row r="203" spans="1:1022" ht="17.25" customHeight="1">
      <c r="A203" s="77" t="s">
        <v>597</v>
      </c>
      <c r="B203" s="41" t="s">
        <v>30</v>
      </c>
      <c r="C203" s="91" t="s">
        <v>7</v>
      </c>
      <c r="D203" s="41" t="s">
        <v>612</v>
      </c>
      <c r="E203" s="126" t="s">
        <v>210</v>
      </c>
      <c r="F203" s="31" t="s">
        <v>83</v>
      </c>
      <c r="G203" s="127">
        <v>18</v>
      </c>
      <c r="H203" s="109">
        <f t="shared" si="15"/>
        <v>29</v>
      </c>
      <c r="I203" s="23"/>
      <c r="J203" s="23"/>
    </row>
    <row r="204" spans="1:1022" ht="17.25" customHeight="1">
      <c r="A204" s="77" t="s">
        <v>597</v>
      </c>
      <c r="B204" s="41" t="s">
        <v>231</v>
      </c>
      <c r="C204" s="91" t="s">
        <v>7</v>
      </c>
      <c r="D204" s="41" t="s">
        <v>613</v>
      </c>
      <c r="E204" s="126" t="s">
        <v>210</v>
      </c>
      <c r="F204" s="29" t="s">
        <v>156</v>
      </c>
      <c r="G204" s="127">
        <v>226</v>
      </c>
      <c r="H204" s="109">
        <f t="shared" ref="H204:H210" si="16">ROUND((G204*0.6)+G204,0)</f>
        <v>362</v>
      </c>
      <c r="I204" s="23"/>
      <c r="J204" s="23"/>
    </row>
    <row r="205" spans="1:1022" ht="17.25" customHeight="1">
      <c r="A205" s="77" t="s">
        <v>597</v>
      </c>
      <c r="B205" s="41" t="s">
        <v>232</v>
      </c>
      <c r="C205" s="91" t="s">
        <v>7</v>
      </c>
      <c r="D205" s="41" t="s">
        <v>613</v>
      </c>
      <c r="E205" s="126" t="s">
        <v>210</v>
      </c>
      <c r="F205" s="29" t="s">
        <v>66</v>
      </c>
      <c r="G205" s="127">
        <v>117</v>
      </c>
      <c r="H205" s="109">
        <f t="shared" si="16"/>
        <v>187</v>
      </c>
      <c r="I205" s="23"/>
      <c r="J205" s="23"/>
    </row>
    <row r="206" spans="1:1022" ht="17.25" customHeight="1">
      <c r="A206" s="77" t="s">
        <v>597</v>
      </c>
      <c r="B206" s="41" t="s">
        <v>233</v>
      </c>
      <c r="C206" s="91" t="s">
        <v>7</v>
      </c>
      <c r="D206" s="41" t="s">
        <v>613</v>
      </c>
      <c r="E206" s="126" t="s">
        <v>210</v>
      </c>
      <c r="F206" s="29" t="s">
        <v>78</v>
      </c>
      <c r="G206" s="127">
        <v>98</v>
      </c>
      <c r="H206" s="109">
        <f t="shared" si="16"/>
        <v>157</v>
      </c>
      <c r="I206" s="23"/>
      <c r="J206" s="23"/>
    </row>
    <row r="207" spans="1:1022" ht="17.25" customHeight="1">
      <c r="A207" s="77" t="s">
        <v>597</v>
      </c>
      <c r="B207" s="41" t="s">
        <v>234</v>
      </c>
      <c r="C207" s="91" t="s">
        <v>7</v>
      </c>
      <c r="D207" s="41" t="s">
        <v>613</v>
      </c>
      <c r="E207" s="126" t="s">
        <v>124</v>
      </c>
      <c r="F207" s="29" t="s">
        <v>86</v>
      </c>
      <c r="G207" s="127">
        <v>119</v>
      </c>
      <c r="H207" s="109">
        <f t="shared" si="16"/>
        <v>190</v>
      </c>
      <c r="I207" s="23"/>
      <c r="J207" s="23"/>
    </row>
    <row r="208" spans="1:1022" ht="17.25" customHeight="1">
      <c r="A208" s="77" t="s">
        <v>597</v>
      </c>
      <c r="B208" s="41" t="s">
        <v>235</v>
      </c>
      <c r="C208" s="91" t="s">
        <v>7</v>
      </c>
      <c r="D208" s="41" t="s">
        <v>613</v>
      </c>
      <c r="E208" s="126" t="s">
        <v>124</v>
      </c>
      <c r="F208" s="54" t="s">
        <v>120</v>
      </c>
      <c r="G208" s="127">
        <v>396</v>
      </c>
      <c r="H208" s="109">
        <f t="shared" si="16"/>
        <v>634</v>
      </c>
      <c r="I208" s="23"/>
      <c r="J208" s="23"/>
    </row>
    <row r="209" spans="1:13" ht="17.25" customHeight="1">
      <c r="A209" s="77" t="s">
        <v>597</v>
      </c>
      <c r="B209" s="41" t="s">
        <v>236</v>
      </c>
      <c r="C209" s="91" t="s">
        <v>7</v>
      </c>
      <c r="D209" s="41" t="s">
        <v>613</v>
      </c>
      <c r="E209" s="126" t="s">
        <v>124</v>
      </c>
      <c r="F209" s="29" t="s">
        <v>122</v>
      </c>
      <c r="G209" s="127">
        <v>199</v>
      </c>
      <c r="H209" s="109">
        <f t="shared" si="16"/>
        <v>318</v>
      </c>
      <c r="I209" s="23"/>
      <c r="J209" s="23"/>
    </row>
    <row r="210" spans="1:13" ht="17.25" customHeight="1">
      <c r="A210" s="77" t="s">
        <v>597</v>
      </c>
      <c r="B210" s="41" t="s">
        <v>30</v>
      </c>
      <c r="C210" s="91" t="s">
        <v>7</v>
      </c>
      <c r="D210" s="41" t="s">
        <v>613</v>
      </c>
      <c r="E210" s="126" t="s">
        <v>113</v>
      </c>
      <c r="F210" s="31" t="s">
        <v>83</v>
      </c>
      <c r="G210" s="127">
        <v>18</v>
      </c>
      <c r="H210" s="109">
        <f t="shared" si="16"/>
        <v>29</v>
      </c>
      <c r="I210" s="23"/>
      <c r="J210" s="23"/>
    </row>
    <row r="211" spans="1:13" ht="17.25" customHeight="1">
      <c r="A211" s="78" t="s">
        <v>598</v>
      </c>
      <c r="B211" s="138" t="s">
        <v>237</v>
      </c>
      <c r="C211" s="55" t="s">
        <v>7</v>
      </c>
      <c r="D211" s="36" t="s">
        <v>241</v>
      </c>
      <c r="E211" s="157" t="s">
        <v>238</v>
      </c>
      <c r="F211" s="56" t="s">
        <v>239</v>
      </c>
      <c r="G211" s="158">
        <v>69</v>
      </c>
      <c r="H211" s="125">
        <f>ROUND((G211*0.6)+G211,0)</f>
        <v>110</v>
      </c>
      <c r="I211" s="23"/>
      <c r="L211" s="17"/>
    </row>
    <row r="212" spans="1:13" ht="17.25" customHeight="1">
      <c r="A212" s="78" t="s">
        <v>598</v>
      </c>
      <c r="B212" s="130" t="s">
        <v>240</v>
      </c>
      <c r="C212" s="57" t="s">
        <v>7</v>
      </c>
      <c r="D212" s="159" t="s">
        <v>241</v>
      </c>
      <c r="E212" s="160" t="s">
        <v>242</v>
      </c>
      <c r="F212" s="50" t="s">
        <v>218</v>
      </c>
      <c r="G212" s="134">
        <v>125</v>
      </c>
      <c r="H212" s="109">
        <f>ROUND((G212*0.6)+G212,0)</f>
        <v>200</v>
      </c>
      <c r="I212" s="23"/>
      <c r="J212" s="23"/>
      <c r="K212" s="23"/>
      <c r="L212" s="17"/>
      <c r="M212" s="24"/>
    </row>
    <row r="213" spans="1:13" ht="17.25" customHeight="1">
      <c r="A213" s="78" t="s">
        <v>598</v>
      </c>
      <c r="B213" s="130" t="s">
        <v>243</v>
      </c>
      <c r="C213" s="57" t="s">
        <v>11</v>
      </c>
      <c r="D213" s="159" t="s">
        <v>241</v>
      </c>
      <c r="E213" s="160" t="s">
        <v>242</v>
      </c>
      <c r="F213" s="50" t="s">
        <v>218</v>
      </c>
      <c r="G213" s="134">
        <v>125</v>
      </c>
      <c r="H213" s="109">
        <f>ROUND((G213*0.6)+G213,0)</f>
        <v>200</v>
      </c>
      <c r="I213" s="23"/>
      <c r="J213" s="23"/>
      <c r="K213" s="23"/>
      <c r="L213" s="17"/>
      <c r="M213" s="24"/>
    </row>
    <row r="214" spans="1:13" ht="17.25" customHeight="1">
      <c r="A214" s="78" t="s">
        <v>598</v>
      </c>
      <c r="B214" s="130" t="s">
        <v>30</v>
      </c>
      <c r="C214" s="57" t="s">
        <v>7</v>
      </c>
      <c r="D214" s="159" t="s">
        <v>241</v>
      </c>
      <c r="E214" s="160" t="s">
        <v>244</v>
      </c>
      <c r="F214" s="31" t="s">
        <v>83</v>
      </c>
      <c r="G214" s="129">
        <v>18</v>
      </c>
      <c r="H214" s="109">
        <f>ROUND((G214*0.6)+G214,0)</f>
        <v>29</v>
      </c>
      <c r="I214" s="23"/>
      <c r="J214" s="23"/>
      <c r="K214" s="23"/>
      <c r="L214" s="17"/>
      <c r="M214" s="24"/>
    </row>
    <row r="215" spans="1:13" ht="17.25" customHeight="1">
      <c r="A215" s="78" t="s">
        <v>598</v>
      </c>
      <c r="B215" s="41" t="s">
        <v>245</v>
      </c>
      <c r="C215" s="57" t="s">
        <v>7</v>
      </c>
      <c r="D215" s="41" t="s">
        <v>604</v>
      </c>
      <c r="E215" s="126" t="s">
        <v>210</v>
      </c>
      <c r="F215" s="50" t="s">
        <v>218</v>
      </c>
      <c r="G215" s="129">
        <v>141</v>
      </c>
      <c r="H215" s="109">
        <f t="shared" ref="H215:H221" si="17">ROUND((G215*0.6)+G215,0)</f>
        <v>226</v>
      </c>
      <c r="I215" s="16"/>
      <c r="J215" s="16"/>
      <c r="K215" s="16"/>
      <c r="L215" s="17"/>
      <c r="M215" s="24"/>
    </row>
    <row r="216" spans="1:13" ht="17.25" customHeight="1">
      <c r="A216" s="78" t="s">
        <v>598</v>
      </c>
      <c r="B216" s="41" t="s">
        <v>246</v>
      </c>
      <c r="C216" s="57" t="s">
        <v>11</v>
      </c>
      <c r="D216" s="41" t="s">
        <v>604</v>
      </c>
      <c r="E216" s="126" t="s">
        <v>210</v>
      </c>
      <c r="F216" s="50" t="s">
        <v>218</v>
      </c>
      <c r="G216" s="129">
        <v>141</v>
      </c>
      <c r="H216" s="109">
        <f t="shared" si="17"/>
        <v>226</v>
      </c>
      <c r="I216" s="16"/>
      <c r="J216" s="16"/>
      <c r="K216" s="16"/>
      <c r="L216" s="17"/>
      <c r="M216" s="24"/>
    </row>
    <row r="217" spans="1:13" ht="17.25" customHeight="1">
      <c r="A217" s="78" t="s">
        <v>598</v>
      </c>
      <c r="B217" s="41" t="s">
        <v>247</v>
      </c>
      <c r="C217" s="57" t="s">
        <v>7</v>
      </c>
      <c r="D217" s="41" t="s">
        <v>604</v>
      </c>
      <c r="E217" s="126" t="s">
        <v>210</v>
      </c>
      <c r="F217" s="29" t="s">
        <v>192</v>
      </c>
      <c r="G217" s="127">
        <v>107</v>
      </c>
      <c r="H217" s="109">
        <f t="shared" si="17"/>
        <v>171</v>
      </c>
      <c r="I217" s="23"/>
      <c r="J217" s="16"/>
      <c r="K217" s="16"/>
      <c r="L217" s="17"/>
      <c r="M217" s="24"/>
    </row>
    <row r="218" spans="1:13" ht="17.25" customHeight="1">
      <c r="A218" s="78" t="s">
        <v>598</v>
      </c>
      <c r="B218" s="41" t="s">
        <v>248</v>
      </c>
      <c r="C218" s="57" t="s">
        <v>7</v>
      </c>
      <c r="D218" s="41" t="s">
        <v>604</v>
      </c>
      <c r="E218" s="126" t="s">
        <v>210</v>
      </c>
      <c r="F218" s="29" t="s">
        <v>249</v>
      </c>
      <c r="G218" s="127">
        <v>104</v>
      </c>
      <c r="H218" s="109">
        <f t="shared" si="17"/>
        <v>166</v>
      </c>
      <c r="I218" s="23"/>
      <c r="J218" s="16"/>
      <c r="K218" s="16"/>
      <c r="L218" s="17"/>
      <c r="M218" s="24"/>
    </row>
    <row r="219" spans="1:13" ht="17.25" customHeight="1">
      <c r="A219" s="78" t="s">
        <v>598</v>
      </c>
      <c r="B219" s="41" t="s">
        <v>21</v>
      </c>
      <c r="C219" s="57" t="s">
        <v>7</v>
      </c>
      <c r="D219" s="41" t="s">
        <v>604</v>
      </c>
      <c r="E219" s="126" t="s">
        <v>210</v>
      </c>
      <c r="F219" s="15" t="s">
        <v>138</v>
      </c>
      <c r="G219" s="127">
        <v>119</v>
      </c>
      <c r="H219" s="109">
        <f t="shared" si="17"/>
        <v>190</v>
      </c>
      <c r="I219" s="23"/>
      <c r="J219" s="16"/>
      <c r="K219" s="16"/>
      <c r="L219" s="17"/>
      <c r="M219" s="24"/>
    </row>
    <row r="220" spans="1:13" ht="17.25" customHeight="1">
      <c r="A220" s="78" t="s">
        <v>598</v>
      </c>
      <c r="B220" s="41" t="s">
        <v>23</v>
      </c>
      <c r="C220" s="57" t="s">
        <v>11</v>
      </c>
      <c r="D220" s="41" t="s">
        <v>604</v>
      </c>
      <c r="E220" s="126" t="s">
        <v>210</v>
      </c>
      <c r="F220" s="15" t="s">
        <v>138</v>
      </c>
      <c r="G220" s="127">
        <v>119</v>
      </c>
      <c r="H220" s="109">
        <f t="shared" si="17"/>
        <v>190</v>
      </c>
      <c r="I220" s="23"/>
      <c r="J220" s="16"/>
      <c r="K220" s="16"/>
      <c r="L220" s="17"/>
      <c r="M220" s="24"/>
    </row>
    <row r="221" spans="1:13" ht="17.25" customHeight="1">
      <c r="A221" s="78" t="s">
        <v>598</v>
      </c>
      <c r="B221" s="130" t="s">
        <v>30</v>
      </c>
      <c r="C221" s="57" t="s">
        <v>7</v>
      </c>
      <c r="D221" s="41" t="s">
        <v>604</v>
      </c>
      <c r="E221" s="126" t="s">
        <v>210</v>
      </c>
      <c r="F221" s="31" t="s">
        <v>83</v>
      </c>
      <c r="G221" s="129">
        <v>18</v>
      </c>
      <c r="H221" s="109">
        <f t="shared" si="17"/>
        <v>29</v>
      </c>
      <c r="I221" s="23"/>
      <c r="J221" s="16"/>
      <c r="K221" s="16"/>
      <c r="L221" s="17"/>
      <c r="M221" s="24"/>
    </row>
    <row r="222" spans="1:13" ht="17.25" customHeight="1">
      <c r="A222" s="78" t="s">
        <v>598</v>
      </c>
      <c r="B222" s="130" t="s">
        <v>250</v>
      </c>
      <c r="C222" s="57" t="s">
        <v>7</v>
      </c>
      <c r="D222" s="154" t="s">
        <v>251</v>
      </c>
      <c r="E222" s="155" t="s">
        <v>252</v>
      </c>
      <c r="F222" s="50" t="s">
        <v>218</v>
      </c>
      <c r="G222" s="129">
        <v>141</v>
      </c>
      <c r="H222" s="109">
        <f>ROUND((G222*0.6)+G222,0)</f>
        <v>226</v>
      </c>
      <c r="I222" s="23"/>
      <c r="J222" s="16"/>
      <c r="K222" s="16"/>
      <c r="L222" s="17"/>
      <c r="M222" s="24"/>
    </row>
    <row r="223" spans="1:13" ht="17.25" customHeight="1">
      <c r="A223" s="78" t="s">
        <v>598</v>
      </c>
      <c r="B223" s="130" t="s">
        <v>253</v>
      </c>
      <c r="C223" s="57" t="s">
        <v>11</v>
      </c>
      <c r="D223" s="154" t="s">
        <v>251</v>
      </c>
      <c r="E223" s="155" t="s">
        <v>252</v>
      </c>
      <c r="F223" s="50" t="s">
        <v>218</v>
      </c>
      <c r="G223" s="129">
        <v>141</v>
      </c>
      <c r="H223" s="109">
        <f>ROUND((G223*0.6)+G223,0)</f>
        <v>226</v>
      </c>
      <c r="I223" s="23"/>
      <c r="J223" s="16"/>
      <c r="K223" s="16"/>
      <c r="L223" s="17"/>
      <c r="M223" s="24"/>
    </row>
    <row r="224" spans="1:13" ht="17.25" customHeight="1">
      <c r="A224" s="78" t="s">
        <v>598</v>
      </c>
      <c r="B224" s="130" t="s">
        <v>21</v>
      </c>
      <c r="C224" s="57" t="s">
        <v>7</v>
      </c>
      <c r="D224" s="154" t="s">
        <v>251</v>
      </c>
      <c r="E224" s="155" t="s">
        <v>252</v>
      </c>
      <c r="F224" s="15" t="s">
        <v>138</v>
      </c>
      <c r="G224" s="129">
        <v>119</v>
      </c>
      <c r="H224" s="109">
        <f>ROUND((G224*0.6)+G224,0)</f>
        <v>190</v>
      </c>
      <c r="I224" s="23"/>
      <c r="J224" s="16"/>
      <c r="K224" s="16"/>
      <c r="L224" s="17"/>
      <c r="M224" s="24"/>
    </row>
    <row r="225" spans="1:13" ht="17.25" customHeight="1">
      <c r="A225" s="78" t="s">
        <v>598</v>
      </c>
      <c r="B225" s="130" t="s">
        <v>23</v>
      </c>
      <c r="C225" s="57" t="s">
        <v>11</v>
      </c>
      <c r="D225" s="154" t="s">
        <v>251</v>
      </c>
      <c r="E225" s="155" t="s">
        <v>252</v>
      </c>
      <c r="F225" s="15" t="s">
        <v>138</v>
      </c>
      <c r="G225" s="129">
        <v>119</v>
      </c>
      <c r="H225" s="109">
        <f>ROUND((G225*0.6)+G225,0)</f>
        <v>190</v>
      </c>
      <c r="I225" s="23"/>
      <c r="J225" s="16"/>
      <c r="K225" s="16"/>
      <c r="L225" s="17"/>
      <c r="M225" s="24"/>
    </row>
    <row r="226" spans="1:13" ht="17.25" customHeight="1">
      <c r="A226" s="78" t="s">
        <v>598</v>
      </c>
      <c r="B226" s="130" t="s">
        <v>30</v>
      </c>
      <c r="C226" s="57" t="s">
        <v>7</v>
      </c>
      <c r="D226" s="154" t="s">
        <v>251</v>
      </c>
      <c r="E226" s="155" t="s">
        <v>252</v>
      </c>
      <c r="F226" s="31" t="s">
        <v>83</v>
      </c>
      <c r="G226" s="129">
        <v>18</v>
      </c>
      <c r="H226" s="109">
        <f>ROUND((G226*0.6)+G226,0)</f>
        <v>29</v>
      </c>
      <c r="I226" s="23"/>
      <c r="J226" s="16"/>
      <c r="K226" s="16"/>
      <c r="L226" s="17"/>
      <c r="M226" s="24"/>
    </row>
    <row r="227" spans="1:13" ht="17.25" customHeight="1">
      <c r="A227" s="78" t="s">
        <v>598</v>
      </c>
      <c r="B227" s="143" t="s">
        <v>254</v>
      </c>
      <c r="C227" s="95" t="s">
        <v>7</v>
      </c>
      <c r="D227" s="41" t="s">
        <v>605</v>
      </c>
      <c r="E227" s="126" t="s">
        <v>210</v>
      </c>
      <c r="F227" s="29" t="s">
        <v>57</v>
      </c>
      <c r="G227" s="129">
        <v>209</v>
      </c>
      <c r="H227" s="109">
        <f t="shared" ref="H227:H237" si="18">ROUND((G227*0.6)+G227,0)</f>
        <v>334</v>
      </c>
      <c r="I227" s="23"/>
      <c r="J227" s="16"/>
      <c r="K227" s="16"/>
      <c r="L227" s="17"/>
      <c r="M227" s="24"/>
    </row>
    <row r="228" spans="1:13" ht="17.25" customHeight="1">
      <c r="A228" s="78" t="s">
        <v>598</v>
      </c>
      <c r="B228" s="143" t="s">
        <v>255</v>
      </c>
      <c r="C228" s="95" t="s">
        <v>7</v>
      </c>
      <c r="D228" s="41" t="s">
        <v>605</v>
      </c>
      <c r="E228" s="126" t="s">
        <v>256</v>
      </c>
      <c r="F228" s="29" t="s">
        <v>156</v>
      </c>
      <c r="G228" s="129">
        <v>179</v>
      </c>
      <c r="H228" s="109">
        <f t="shared" si="18"/>
        <v>286</v>
      </c>
      <c r="I228" s="23"/>
      <c r="J228" s="16"/>
      <c r="K228" s="16"/>
      <c r="L228" s="17"/>
      <c r="M228" s="24"/>
    </row>
    <row r="229" spans="1:13" ht="17.25" customHeight="1">
      <c r="A229" s="78" t="s">
        <v>598</v>
      </c>
      <c r="B229" s="143" t="s">
        <v>257</v>
      </c>
      <c r="C229" s="95" t="s">
        <v>7</v>
      </c>
      <c r="D229" s="41" t="s">
        <v>605</v>
      </c>
      <c r="E229" s="126" t="s">
        <v>85</v>
      </c>
      <c r="F229" s="43" t="s">
        <v>115</v>
      </c>
      <c r="G229" s="127">
        <v>149</v>
      </c>
      <c r="H229" s="109">
        <f t="shared" si="18"/>
        <v>238</v>
      </c>
      <c r="I229" s="23"/>
      <c r="J229" s="16"/>
      <c r="K229" s="16"/>
      <c r="L229" s="17"/>
      <c r="M229" s="24"/>
    </row>
    <row r="230" spans="1:13" ht="17.25" customHeight="1">
      <c r="A230" s="78" t="s">
        <v>598</v>
      </c>
      <c r="B230" s="143" t="s">
        <v>258</v>
      </c>
      <c r="C230" s="95" t="s">
        <v>7</v>
      </c>
      <c r="D230" s="41" t="s">
        <v>605</v>
      </c>
      <c r="E230" s="126" t="s">
        <v>210</v>
      </c>
      <c r="F230" s="29" t="s">
        <v>63</v>
      </c>
      <c r="G230" s="129">
        <v>229</v>
      </c>
      <c r="H230" s="109">
        <f t="shared" si="18"/>
        <v>366</v>
      </c>
      <c r="I230" s="23"/>
      <c r="J230" s="16"/>
      <c r="K230" s="16"/>
      <c r="L230" s="17"/>
      <c r="M230" s="24"/>
    </row>
    <row r="231" spans="1:13" ht="17.25" customHeight="1">
      <c r="A231" s="78" t="s">
        <v>598</v>
      </c>
      <c r="B231" s="143" t="s">
        <v>259</v>
      </c>
      <c r="C231" s="95" t="s">
        <v>7</v>
      </c>
      <c r="D231" s="41" t="s">
        <v>605</v>
      </c>
      <c r="E231" s="126" t="s">
        <v>210</v>
      </c>
      <c r="F231" s="43" t="s">
        <v>260</v>
      </c>
      <c r="G231" s="129">
        <v>136</v>
      </c>
      <c r="H231" s="109">
        <f t="shared" si="18"/>
        <v>218</v>
      </c>
      <c r="I231" s="23"/>
      <c r="J231" s="16"/>
      <c r="K231" s="16"/>
      <c r="L231" s="17"/>
      <c r="M231" s="24"/>
    </row>
    <row r="232" spans="1:13" ht="17.25" customHeight="1">
      <c r="A232" s="78" t="s">
        <v>598</v>
      </c>
      <c r="B232" s="143" t="s">
        <v>261</v>
      </c>
      <c r="C232" s="95" t="s">
        <v>7</v>
      </c>
      <c r="D232" s="41" t="s">
        <v>605</v>
      </c>
      <c r="E232" s="126" t="s">
        <v>210</v>
      </c>
      <c r="F232" s="43" t="s">
        <v>66</v>
      </c>
      <c r="G232" s="129">
        <v>89</v>
      </c>
      <c r="H232" s="109">
        <f t="shared" si="18"/>
        <v>142</v>
      </c>
      <c r="I232" s="23"/>
      <c r="J232" s="16"/>
      <c r="K232" s="16"/>
      <c r="L232" s="17"/>
      <c r="M232" s="24"/>
    </row>
    <row r="233" spans="1:13" ht="17.25" customHeight="1">
      <c r="A233" s="78" t="s">
        <v>598</v>
      </c>
      <c r="B233" s="143" t="s">
        <v>262</v>
      </c>
      <c r="C233" s="95" t="s">
        <v>7</v>
      </c>
      <c r="D233" s="41" t="s">
        <v>605</v>
      </c>
      <c r="E233" s="126" t="s">
        <v>210</v>
      </c>
      <c r="F233" s="43" t="s">
        <v>68</v>
      </c>
      <c r="G233" s="127">
        <v>215</v>
      </c>
      <c r="H233" s="109">
        <f t="shared" si="18"/>
        <v>344</v>
      </c>
      <c r="I233" s="23"/>
      <c r="J233" s="16"/>
      <c r="K233" s="16"/>
      <c r="L233" s="17"/>
      <c r="M233" s="24"/>
    </row>
    <row r="234" spans="1:13" ht="17.25" customHeight="1">
      <c r="A234" s="78" t="s">
        <v>598</v>
      </c>
      <c r="B234" s="143" t="s">
        <v>263</v>
      </c>
      <c r="C234" s="95" t="s">
        <v>7</v>
      </c>
      <c r="D234" s="41" t="s">
        <v>605</v>
      </c>
      <c r="E234" s="126" t="s">
        <v>85</v>
      </c>
      <c r="F234" s="43" t="s">
        <v>74</v>
      </c>
      <c r="G234" s="129">
        <v>90</v>
      </c>
      <c r="H234" s="109">
        <f t="shared" si="18"/>
        <v>144</v>
      </c>
      <c r="I234" s="23"/>
      <c r="J234" s="16"/>
      <c r="K234" s="16"/>
      <c r="L234" s="17"/>
      <c r="M234" s="24"/>
    </row>
    <row r="235" spans="1:13" ht="17.25" customHeight="1">
      <c r="A235" s="78" t="s">
        <v>598</v>
      </c>
      <c r="B235" s="143" t="s">
        <v>21</v>
      </c>
      <c r="C235" s="95" t="s">
        <v>7</v>
      </c>
      <c r="D235" s="41" t="s">
        <v>605</v>
      </c>
      <c r="E235" s="126" t="s">
        <v>85</v>
      </c>
      <c r="F235" s="15" t="s">
        <v>138</v>
      </c>
      <c r="G235" s="129">
        <v>119</v>
      </c>
      <c r="H235" s="109">
        <f t="shared" si="18"/>
        <v>190</v>
      </c>
      <c r="I235" s="23"/>
      <c r="J235" s="16"/>
      <c r="K235" s="16"/>
      <c r="L235" s="17"/>
      <c r="M235" s="24"/>
    </row>
    <row r="236" spans="1:13" ht="17.25" customHeight="1">
      <c r="A236" s="78" t="s">
        <v>598</v>
      </c>
      <c r="B236" s="143" t="s">
        <v>23</v>
      </c>
      <c r="C236" s="95" t="s">
        <v>11</v>
      </c>
      <c r="D236" s="41" t="s">
        <v>605</v>
      </c>
      <c r="E236" s="126" t="s">
        <v>85</v>
      </c>
      <c r="F236" s="15" t="s">
        <v>138</v>
      </c>
      <c r="G236" s="129">
        <v>119</v>
      </c>
      <c r="H236" s="109">
        <f t="shared" si="18"/>
        <v>190</v>
      </c>
      <c r="I236" s="23"/>
      <c r="J236" s="16"/>
      <c r="K236" s="16"/>
      <c r="L236" s="17"/>
      <c r="M236" s="24"/>
    </row>
    <row r="237" spans="1:13" ht="17.25" customHeight="1">
      <c r="A237" s="78" t="s">
        <v>598</v>
      </c>
      <c r="B237" s="41" t="s">
        <v>30</v>
      </c>
      <c r="C237" s="95" t="s">
        <v>7</v>
      </c>
      <c r="D237" s="41" t="s">
        <v>605</v>
      </c>
      <c r="E237" s="126" t="s">
        <v>85</v>
      </c>
      <c r="F237" s="31" t="s">
        <v>83</v>
      </c>
      <c r="G237" s="127">
        <v>18</v>
      </c>
      <c r="H237" s="109">
        <f t="shared" si="18"/>
        <v>29</v>
      </c>
      <c r="I237" s="23"/>
      <c r="J237" s="16"/>
      <c r="K237" s="16"/>
      <c r="L237" s="17"/>
      <c r="M237" s="24"/>
    </row>
    <row r="238" spans="1:13" ht="17.25" customHeight="1">
      <c r="A238" s="78" t="s">
        <v>598</v>
      </c>
      <c r="B238" s="143" t="s">
        <v>254</v>
      </c>
      <c r="C238" s="96" t="s">
        <v>7</v>
      </c>
      <c r="D238" s="41" t="s">
        <v>264</v>
      </c>
      <c r="E238" s="126" t="s">
        <v>210</v>
      </c>
      <c r="F238" s="29" t="s">
        <v>57</v>
      </c>
      <c r="G238" s="129">
        <v>209</v>
      </c>
      <c r="H238" s="109">
        <f t="shared" ref="H238:H243" si="19">ROUND((G238*0.6)+G238,0)</f>
        <v>334</v>
      </c>
      <c r="I238" s="23"/>
      <c r="J238" s="16"/>
      <c r="K238" s="16"/>
      <c r="L238" s="17"/>
      <c r="M238" s="24"/>
    </row>
    <row r="239" spans="1:13" ht="17.25" customHeight="1">
      <c r="A239" s="78" t="s">
        <v>598</v>
      </c>
      <c r="B239" s="143" t="s">
        <v>255</v>
      </c>
      <c r="C239" s="96" t="s">
        <v>7</v>
      </c>
      <c r="D239" s="41" t="s">
        <v>264</v>
      </c>
      <c r="E239" s="126" t="s">
        <v>256</v>
      </c>
      <c r="F239" s="29" t="s">
        <v>156</v>
      </c>
      <c r="G239" s="129">
        <v>179</v>
      </c>
      <c r="H239" s="109">
        <f t="shared" si="19"/>
        <v>286</v>
      </c>
      <c r="I239" s="23"/>
      <c r="J239" s="16"/>
      <c r="K239" s="16"/>
      <c r="L239" s="17"/>
      <c r="M239" s="24"/>
    </row>
    <row r="240" spans="1:13" ht="17.25" customHeight="1">
      <c r="A240" s="78" t="s">
        <v>598</v>
      </c>
      <c r="B240" s="143" t="s">
        <v>258</v>
      </c>
      <c r="C240" s="96" t="s">
        <v>7</v>
      </c>
      <c r="D240" s="41" t="s">
        <v>264</v>
      </c>
      <c r="E240" s="126" t="s">
        <v>210</v>
      </c>
      <c r="F240" s="29" t="s">
        <v>63</v>
      </c>
      <c r="G240" s="129">
        <v>229</v>
      </c>
      <c r="H240" s="109">
        <f t="shared" si="19"/>
        <v>366</v>
      </c>
      <c r="I240" s="23"/>
      <c r="J240" s="16"/>
      <c r="K240" s="16"/>
      <c r="L240" s="17"/>
      <c r="M240" s="24"/>
    </row>
    <row r="241" spans="1:13" ht="17.25" customHeight="1">
      <c r="A241" s="78" t="s">
        <v>598</v>
      </c>
      <c r="B241" s="143" t="s">
        <v>261</v>
      </c>
      <c r="C241" s="96" t="s">
        <v>7</v>
      </c>
      <c r="D241" s="41" t="s">
        <v>264</v>
      </c>
      <c r="E241" s="126" t="s">
        <v>210</v>
      </c>
      <c r="F241" s="43" t="s">
        <v>66</v>
      </c>
      <c r="G241" s="129">
        <v>89</v>
      </c>
      <c r="H241" s="109">
        <f t="shared" si="19"/>
        <v>142</v>
      </c>
      <c r="I241" s="23"/>
      <c r="J241" s="16"/>
      <c r="K241" s="16"/>
      <c r="L241" s="17"/>
      <c r="M241" s="24"/>
    </row>
    <row r="242" spans="1:13" ht="17.25" customHeight="1">
      <c r="A242" s="78" t="s">
        <v>598</v>
      </c>
      <c r="B242" s="143" t="s">
        <v>263</v>
      </c>
      <c r="C242" s="96" t="s">
        <v>7</v>
      </c>
      <c r="D242" s="41" t="s">
        <v>264</v>
      </c>
      <c r="E242" s="126" t="s">
        <v>85</v>
      </c>
      <c r="F242" s="43" t="s">
        <v>74</v>
      </c>
      <c r="G242" s="129">
        <v>90</v>
      </c>
      <c r="H242" s="109">
        <f t="shared" si="19"/>
        <v>144</v>
      </c>
      <c r="I242" s="23"/>
      <c r="J242" s="16"/>
      <c r="K242" s="16"/>
      <c r="L242" s="17"/>
      <c r="M242" s="24"/>
    </row>
    <row r="243" spans="1:13" ht="17.25" customHeight="1">
      <c r="A243" s="78" t="s">
        <v>598</v>
      </c>
      <c r="B243" s="41" t="s">
        <v>30</v>
      </c>
      <c r="C243" s="96" t="s">
        <v>7</v>
      </c>
      <c r="D243" s="41" t="s">
        <v>264</v>
      </c>
      <c r="E243" s="126" t="s">
        <v>85</v>
      </c>
      <c r="F243" s="31" t="s">
        <v>83</v>
      </c>
      <c r="G243" s="127">
        <v>18</v>
      </c>
      <c r="H243" s="109">
        <f t="shared" si="19"/>
        <v>29</v>
      </c>
      <c r="I243" s="23"/>
      <c r="J243" s="16"/>
      <c r="K243" s="16"/>
      <c r="L243" s="17"/>
      <c r="M243" s="24"/>
    </row>
    <row r="244" spans="1:13" ht="16.7" customHeight="1">
      <c r="A244" s="78" t="s">
        <v>598</v>
      </c>
      <c r="B244" s="41" t="s">
        <v>265</v>
      </c>
      <c r="C244" s="91" t="s">
        <v>7</v>
      </c>
      <c r="D244" s="41" t="s">
        <v>266</v>
      </c>
      <c r="E244" s="126" t="s">
        <v>107</v>
      </c>
      <c r="F244" s="29" t="s">
        <v>57</v>
      </c>
      <c r="G244" s="127">
        <v>209</v>
      </c>
      <c r="H244" s="109">
        <f t="shared" ref="H244:H258" si="20">ROUND((G244*0.6)+G244,0)</f>
        <v>334</v>
      </c>
      <c r="I244" s="23">
        <f>G244</f>
        <v>209</v>
      </c>
      <c r="J244" s="23">
        <f>H244</f>
        <v>334</v>
      </c>
      <c r="K244" s="16"/>
      <c r="L244" s="17"/>
      <c r="M244" s="24"/>
    </row>
    <row r="245" spans="1:13" ht="16.7" customHeight="1">
      <c r="A245" s="78" t="s">
        <v>598</v>
      </c>
      <c r="B245" s="41" t="s">
        <v>267</v>
      </c>
      <c r="C245" s="91" t="s">
        <v>7</v>
      </c>
      <c r="D245" s="41" t="s">
        <v>266</v>
      </c>
      <c r="E245" s="126" t="s">
        <v>107</v>
      </c>
      <c r="F245" s="29" t="s">
        <v>59</v>
      </c>
      <c r="G245" s="127">
        <v>249</v>
      </c>
      <c r="H245" s="109">
        <f t="shared" si="20"/>
        <v>398</v>
      </c>
      <c r="I245" s="23"/>
      <c r="J245" s="16"/>
      <c r="K245" s="16"/>
      <c r="L245" s="17"/>
      <c r="M245" s="24"/>
    </row>
    <row r="246" spans="1:13" ht="16.7" customHeight="1">
      <c r="A246" s="78" t="s">
        <v>598</v>
      </c>
      <c r="B246" s="41" t="s">
        <v>268</v>
      </c>
      <c r="C246" s="91" t="s">
        <v>7</v>
      </c>
      <c r="D246" s="41" t="s">
        <v>266</v>
      </c>
      <c r="E246" s="126" t="s">
        <v>107</v>
      </c>
      <c r="F246" s="29" t="s">
        <v>61</v>
      </c>
      <c r="G246" s="127">
        <v>269</v>
      </c>
      <c r="H246" s="109">
        <f t="shared" si="20"/>
        <v>430</v>
      </c>
      <c r="I246" s="23">
        <f>G246</f>
        <v>269</v>
      </c>
      <c r="J246" s="23">
        <f>H246</f>
        <v>430</v>
      </c>
      <c r="K246" s="16"/>
      <c r="L246" s="17"/>
      <c r="M246" s="24"/>
    </row>
    <row r="247" spans="1:13" ht="16.7" customHeight="1">
      <c r="A247" s="78" t="s">
        <v>598</v>
      </c>
      <c r="B247" s="41" t="s">
        <v>269</v>
      </c>
      <c r="C247" s="91" t="s">
        <v>7</v>
      </c>
      <c r="D247" s="41" t="s">
        <v>266</v>
      </c>
      <c r="E247" s="126" t="s">
        <v>107</v>
      </c>
      <c r="F247" s="29" t="s">
        <v>63</v>
      </c>
      <c r="G247" s="127">
        <v>322</v>
      </c>
      <c r="H247" s="109">
        <f t="shared" si="20"/>
        <v>515</v>
      </c>
      <c r="I247" s="23"/>
      <c r="J247" s="16"/>
      <c r="K247" s="16"/>
      <c r="L247" s="17"/>
      <c r="M247" s="24"/>
    </row>
    <row r="248" spans="1:13" ht="16.7" customHeight="1">
      <c r="A248" s="78" t="s">
        <v>598</v>
      </c>
      <c r="B248" s="41" t="s">
        <v>270</v>
      </c>
      <c r="C248" s="91" t="s">
        <v>7</v>
      </c>
      <c r="D248" s="41" t="s">
        <v>266</v>
      </c>
      <c r="E248" s="126" t="s">
        <v>107</v>
      </c>
      <c r="F248" s="29" t="s">
        <v>104</v>
      </c>
      <c r="G248" s="127">
        <v>139</v>
      </c>
      <c r="H248" s="109">
        <f t="shared" si="20"/>
        <v>222</v>
      </c>
      <c r="I248" s="23"/>
      <c r="J248" s="16"/>
      <c r="K248" s="16"/>
      <c r="L248" s="17"/>
      <c r="M248" s="24"/>
    </row>
    <row r="249" spans="1:13" ht="16.7" customHeight="1">
      <c r="A249" s="78" t="s">
        <v>598</v>
      </c>
      <c r="B249" s="41" t="s">
        <v>259</v>
      </c>
      <c r="C249" s="91" t="s">
        <v>7</v>
      </c>
      <c r="D249" s="41" t="s">
        <v>266</v>
      </c>
      <c r="E249" s="126" t="s">
        <v>107</v>
      </c>
      <c r="F249" s="29" t="s">
        <v>260</v>
      </c>
      <c r="G249" s="127">
        <v>136</v>
      </c>
      <c r="H249" s="109">
        <f t="shared" si="20"/>
        <v>218</v>
      </c>
      <c r="I249" s="23">
        <f>G249</f>
        <v>136</v>
      </c>
      <c r="J249" s="23">
        <f>H249</f>
        <v>218</v>
      </c>
      <c r="K249" s="16"/>
      <c r="L249" s="17"/>
      <c r="M249" s="24"/>
    </row>
    <row r="250" spans="1:13" ht="16.7" customHeight="1">
      <c r="A250" s="78" t="s">
        <v>598</v>
      </c>
      <c r="B250" s="41" t="s">
        <v>271</v>
      </c>
      <c r="C250" s="91" t="s">
        <v>7</v>
      </c>
      <c r="D250" s="41" t="s">
        <v>266</v>
      </c>
      <c r="E250" s="126" t="s">
        <v>107</v>
      </c>
      <c r="F250" s="29" t="s">
        <v>66</v>
      </c>
      <c r="G250" s="127">
        <v>89</v>
      </c>
      <c r="H250" s="109">
        <f t="shared" si="20"/>
        <v>142</v>
      </c>
      <c r="I250" s="23"/>
      <c r="J250" s="16"/>
      <c r="K250" s="16"/>
      <c r="L250" s="17"/>
      <c r="M250" s="24"/>
    </row>
    <row r="251" spans="1:13" ht="16.7" customHeight="1">
      <c r="A251" s="78" t="s">
        <v>598</v>
      </c>
      <c r="B251" s="41" t="s">
        <v>262</v>
      </c>
      <c r="C251" s="91" t="s">
        <v>7</v>
      </c>
      <c r="D251" s="41" t="s">
        <v>266</v>
      </c>
      <c r="E251" s="126" t="s">
        <v>128</v>
      </c>
      <c r="F251" s="29" t="s">
        <v>68</v>
      </c>
      <c r="G251" s="129">
        <v>215</v>
      </c>
      <c r="H251" s="109">
        <f t="shared" si="20"/>
        <v>344</v>
      </c>
      <c r="I251" s="23"/>
      <c r="J251" s="16"/>
      <c r="K251" s="16"/>
      <c r="L251" s="17"/>
      <c r="M251" s="24"/>
    </row>
    <row r="252" spans="1:13" ht="16.7" customHeight="1">
      <c r="A252" s="78" t="s">
        <v>598</v>
      </c>
      <c r="B252" s="41" t="s">
        <v>272</v>
      </c>
      <c r="C252" s="91" t="s">
        <v>7</v>
      </c>
      <c r="D252" s="41" t="s">
        <v>266</v>
      </c>
      <c r="E252" s="126" t="s">
        <v>273</v>
      </c>
      <c r="F252" s="29" t="s">
        <v>68</v>
      </c>
      <c r="G252" s="129">
        <v>215</v>
      </c>
      <c r="H252" s="109">
        <f t="shared" si="20"/>
        <v>344</v>
      </c>
      <c r="I252" s="23"/>
      <c r="J252" s="16"/>
      <c r="K252" s="16"/>
      <c r="L252" s="17"/>
      <c r="M252" s="24"/>
    </row>
    <row r="253" spans="1:13" ht="16.7" customHeight="1">
      <c r="A253" s="78" t="s">
        <v>598</v>
      </c>
      <c r="B253" s="41" t="s">
        <v>263</v>
      </c>
      <c r="C253" s="91" t="s">
        <v>7</v>
      </c>
      <c r="D253" s="41" t="s">
        <v>266</v>
      </c>
      <c r="E253" s="126" t="s">
        <v>107</v>
      </c>
      <c r="F253" s="29" t="s">
        <v>74</v>
      </c>
      <c r="G253" s="127">
        <v>90</v>
      </c>
      <c r="H253" s="109">
        <f t="shared" si="20"/>
        <v>144</v>
      </c>
      <c r="I253" s="23"/>
      <c r="J253" s="16"/>
      <c r="K253" s="16"/>
      <c r="L253" s="17"/>
      <c r="M253" s="24"/>
    </row>
    <row r="254" spans="1:13" ht="16.7" customHeight="1">
      <c r="A254" s="78" t="s">
        <v>598</v>
      </c>
      <c r="B254" s="41" t="s">
        <v>274</v>
      </c>
      <c r="C254" s="91" t="s">
        <v>7</v>
      </c>
      <c r="D254" s="41" t="s">
        <v>266</v>
      </c>
      <c r="E254" s="126" t="s">
        <v>273</v>
      </c>
      <c r="F254" s="29" t="s">
        <v>78</v>
      </c>
      <c r="G254" s="129">
        <v>98</v>
      </c>
      <c r="H254" s="109">
        <f t="shared" si="20"/>
        <v>157</v>
      </c>
      <c r="I254" s="23"/>
      <c r="J254" s="16"/>
      <c r="K254" s="16"/>
      <c r="L254" s="17"/>
      <c r="M254" s="24"/>
    </row>
    <row r="255" spans="1:13" ht="16.7" customHeight="1">
      <c r="A255" s="78" t="s">
        <v>598</v>
      </c>
      <c r="B255" s="41" t="s">
        <v>275</v>
      </c>
      <c r="C255" s="91" t="s">
        <v>7</v>
      </c>
      <c r="D255" s="41" t="s">
        <v>266</v>
      </c>
      <c r="E255" s="126" t="s">
        <v>128</v>
      </c>
      <c r="F255" s="29" t="s">
        <v>78</v>
      </c>
      <c r="G255" s="129">
        <v>98</v>
      </c>
      <c r="H255" s="109">
        <f t="shared" si="20"/>
        <v>157</v>
      </c>
      <c r="I255" s="23"/>
      <c r="J255" s="16"/>
      <c r="K255" s="16"/>
      <c r="L255" s="17"/>
      <c r="M255" s="24"/>
    </row>
    <row r="256" spans="1:13" ht="16.7" customHeight="1">
      <c r="A256" s="78" t="s">
        <v>598</v>
      </c>
      <c r="B256" s="143" t="s">
        <v>21</v>
      </c>
      <c r="C256" s="91" t="s">
        <v>7</v>
      </c>
      <c r="D256" s="41" t="s">
        <v>266</v>
      </c>
      <c r="E256" s="126" t="s">
        <v>107</v>
      </c>
      <c r="F256" s="15" t="s">
        <v>138</v>
      </c>
      <c r="G256" s="129">
        <v>119</v>
      </c>
      <c r="H256" s="109">
        <f t="shared" si="20"/>
        <v>190</v>
      </c>
      <c r="I256" s="23"/>
      <c r="J256" s="16"/>
      <c r="K256" s="16"/>
      <c r="L256" s="17"/>
      <c r="M256" s="24"/>
    </row>
    <row r="257" spans="1:13" ht="16.7" customHeight="1">
      <c r="A257" s="78" t="s">
        <v>598</v>
      </c>
      <c r="B257" s="143" t="s">
        <v>23</v>
      </c>
      <c r="C257" s="95" t="s">
        <v>11</v>
      </c>
      <c r="D257" s="41" t="s">
        <v>266</v>
      </c>
      <c r="E257" s="126" t="s">
        <v>107</v>
      </c>
      <c r="F257" s="15" t="s">
        <v>138</v>
      </c>
      <c r="G257" s="129">
        <v>119</v>
      </c>
      <c r="H257" s="109">
        <f t="shared" si="20"/>
        <v>190</v>
      </c>
      <c r="I257" s="23"/>
      <c r="J257" s="16"/>
      <c r="K257" s="16"/>
      <c r="L257" s="17"/>
      <c r="M257" s="24"/>
    </row>
    <row r="258" spans="1:13" ht="16.7" customHeight="1">
      <c r="A258" s="78" t="s">
        <v>598</v>
      </c>
      <c r="B258" s="41" t="s">
        <v>30</v>
      </c>
      <c r="C258" s="91" t="s">
        <v>7</v>
      </c>
      <c r="D258" s="41" t="s">
        <v>266</v>
      </c>
      <c r="E258" s="126" t="s">
        <v>107</v>
      </c>
      <c r="F258" s="31" t="s">
        <v>83</v>
      </c>
      <c r="G258" s="127">
        <v>18</v>
      </c>
      <c r="H258" s="109">
        <f t="shared" si="20"/>
        <v>29</v>
      </c>
      <c r="I258" s="23"/>
      <c r="J258" s="16"/>
      <c r="K258" s="16"/>
      <c r="L258" s="17"/>
      <c r="M258" s="24"/>
    </row>
    <row r="259" spans="1:13" ht="16.7" customHeight="1">
      <c r="A259" s="78" t="s">
        <v>598</v>
      </c>
      <c r="B259" s="41" t="s">
        <v>276</v>
      </c>
      <c r="C259" s="57" t="s">
        <v>7</v>
      </c>
      <c r="D259" s="161" t="s">
        <v>277</v>
      </c>
      <c r="E259" s="126" t="s">
        <v>224</v>
      </c>
      <c r="F259" s="29" t="s">
        <v>57</v>
      </c>
      <c r="G259" s="129">
        <v>292</v>
      </c>
      <c r="H259" s="109">
        <f t="shared" ref="H259:H264" si="21">ROUND((G259*0.6)+G259,0)</f>
        <v>467</v>
      </c>
      <c r="I259" s="23"/>
      <c r="J259" s="16"/>
      <c r="K259" s="16"/>
      <c r="L259" s="17"/>
      <c r="M259" s="24"/>
    </row>
    <row r="260" spans="1:13" ht="16.7" customHeight="1">
      <c r="A260" s="78" t="s">
        <v>598</v>
      </c>
      <c r="B260" s="41" t="s">
        <v>278</v>
      </c>
      <c r="C260" s="57" t="s">
        <v>7</v>
      </c>
      <c r="D260" s="161" t="s">
        <v>277</v>
      </c>
      <c r="E260" s="126" t="s">
        <v>224</v>
      </c>
      <c r="F260" s="29" t="s">
        <v>63</v>
      </c>
      <c r="G260" s="129">
        <v>405</v>
      </c>
      <c r="H260" s="109">
        <f t="shared" si="21"/>
        <v>648</v>
      </c>
      <c r="I260" s="23"/>
      <c r="J260" s="16"/>
      <c r="K260" s="16"/>
      <c r="L260" s="17"/>
      <c r="M260" s="24"/>
    </row>
    <row r="261" spans="1:13" ht="16.7" customHeight="1">
      <c r="A261" s="78" t="s">
        <v>598</v>
      </c>
      <c r="B261" s="41" t="s">
        <v>279</v>
      </c>
      <c r="C261" s="57" t="s">
        <v>7</v>
      </c>
      <c r="D261" s="161" t="s">
        <v>277</v>
      </c>
      <c r="E261" s="126" t="s">
        <v>224</v>
      </c>
      <c r="F261" s="29" t="s">
        <v>104</v>
      </c>
      <c r="G261" s="129">
        <v>139</v>
      </c>
      <c r="H261" s="109">
        <f t="shared" si="21"/>
        <v>222</v>
      </c>
      <c r="I261" s="23"/>
      <c r="J261" s="16"/>
      <c r="K261" s="16"/>
      <c r="L261" s="17"/>
      <c r="M261" s="24"/>
    </row>
    <row r="262" spans="1:13" ht="16.7" customHeight="1">
      <c r="A262" s="78" t="s">
        <v>598</v>
      </c>
      <c r="B262" s="41" t="s">
        <v>21</v>
      </c>
      <c r="C262" s="57" t="s">
        <v>7</v>
      </c>
      <c r="D262" s="161" t="s">
        <v>277</v>
      </c>
      <c r="E262" s="126" t="s">
        <v>224</v>
      </c>
      <c r="F262" s="15" t="s">
        <v>138</v>
      </c>
      <c r="G262" s="129">
        <v>119</v>
      </c>
      <c r="H262" s="109">
        <f t="shared" si="21"/>
        <v>190</v>
      </c>
      <c r="I262" s="23"/>
      <c r="J262" s="16"/>
      <c r="K262" s="16"/>
      <c r="L262" s="17"/>
      <c r="M262" s="24"/>
    </row>
    <row r="263" spans="1:13" ht="16.7" customHeight="1">
      <c r="A263" s="78" t="s">
        <v>598</v>
      </c>
      <c r="B263" s="41" t="s">
        <v>23</v>
      </c>
      <c r="C263" s="57" t="s">
        <v>11</v>
      </c>
      <c r="D263" s="161" t="s">
        <v>277</v>
      </c>
      <c r="E263" s="126" t="s">
        <v>224</v>
      </c>
      <c r="F263" s="15" t="s">
        <v>138</v>
      </c>
      <c r="G263" s="129">
        <v>119</v>
      </c>
      <c r="H263" s="109">
        <f t="shared" si="21"/>
        <v>190</v>
      </c>
      <c r="I263" s="23"/>
      <c r="J263" s="16"/>
      <c r="K263" s="16"/>
      <c r="L263" s="17"/>
      <c r="M263" s="24"/>
    </row>
    <row r="264" spans="1:13" ht="16.7" customHeight="1">
      <c r="A264" s="78" t="s">
        <v>598</v>
      </c>
      <c r="B264" s="41" t="s">
        <v>30</v>
      </c>
      <c r="C264" s="91" t="s">
        <v>7</v>
      </c>
      <c r="D264" s="161" t="s">
        <v>277</v>
      </c>
      <c r="E264" s="126" t="s">
        <v>224</v>
      </c>
      <c r="F264" s="31" t="s">
        <v>83</v>
      </c>
      <c r="G264" s="127">
        <v>18</v>
      </c>
      <c r="H264" s="109">
        <f t="shared" si="21"/>
        <v>29</v>
      </c>
      <c r="I264" s="23"/>
      <c r="J264" s="16"/>
      <c r="K264" s="16"/>
      <c r="L264" s="17"/>
      <c r="M264" s="24"/>
    </row>
    <row r="265" spans="1:13" ht="17.649999999999999" customHeight="1">
      <c r="A265" s="78" t="s">
        <v>598</v>
      </c>
      <c r="B265" s="91" t="s">
        <v>276</v>
      </c>
      <c r="C265" s="57" t="s">
        <v>7</v>
      </c>
      <c r="D265" s="41" t="s">
        <v>280</v>
      </c>
      <c r="E265" s="126" t="s">
        <v>224</v>
      </c>
      <c r="F265" s="29" t="s">
        <v>57</v>
      </c>
      <c r="G265" s="129">
        <v>292</v>
      </c>
      <c r="H265" s="109">
        <f>ROUND((G265*0.6)+G265,0)</f>
        <v>467</v>
      </c>
      <c r="I265" s="23"/>
      <c r="J265" s="16"/>
      <c r="K265" s="16"/>
      <c r="L265" s="17"/>
      <c r="M265" s="24"/>
    </row>
    <row r="266" spans="1:13" ht="17.649999999999999" customHeight="1">
      <c r="A266" s="78" t="s">
        <v>598</v>
      </c>
      <c r="B266" s="91" t="s">
        <v>278</v>
      </c>
      <c r="C266" s="57" t="s">
        <v>7</v>
      </c>
      <c r="D266" s="41" t="s">
        <v>280</v>
      </c>
      <c r="E266" s="126" t="s">
        <v>224</v>
      </c>
      <c r="F266" s="29" t="s">
        <v>63</v>
      </c>
      <c r="G266" s="129">
        <v>405</v>
      </c>
      <c r="H266" s="109">
        <f>ROUND((G266*0.6)+G266,0)</f>
        <v>648</v>
      </c>
      <c r="I266" s="23"/>
      <c r="J266" s="16"/>
      <c r="K266" s="16"/>
      <c r="L266" s="17"/>
      <c r="M266" s="24"/>
    </row>
    <row r="267" spans="1:13" ht="17.649999999999999" customHeight="1">
      <c r="A267" s="78" t="s">
        <v>598</v>
      </c>
      <c r="B267" s="91" t="s">
        <v>279</v>
      </c>
      <c r="C267" s="57" t="s">
        <v>7</v>
      </c>
      <c r="D267" s="41" t="s">
        <v>280</v>
      </c>
      <c r="E267" s="126" t="s">
        <v>224</v>
      </c>
      <c r="F267" s="29" t="s">
        <v>104</v>
      </c>
      <c r="G267" s="129">
        <v>139</v>
      </c>
      <c r="H267" s="109">
        <f>ROUND((G267*0.6)+G267,0)</f>
        <v>222</v>
      </c>
      <c r="I267" s="23"/>
      <c r="J267" s="16"/>
      <c r="K267" s="16"/>
      <c r="L267" s="17"/>
      <c r="M267" s="24"/>
    </row>
    <row r="268" spans="1:13" ht="17.649999999999999" customHeight="1">
      <c r="A268" s="78" t="s">
        <v>598</v>
      </c>
      <c r="B268" s="41" t="s">
        <v>30</v>
      </c>
      <c r="C268" s="57" t="s">
        <v>7</v>
      </c>
      <c r="D268" s="41" t="s">
        <v>280</v>
      </c>
      <c r="E268" s="126" t="s">
        <v>224</v>
      </c>
      <c r="F268" s="31" t="s">
        <v>83</v>
      </c>
      <c r="G268" s="127">
        <v>18</v>
      </c>
      <c r="H268" s="109">
        <f>ROUND((G268*0.6)+G268,0)</f>
        <v>29</v>
      </c>
      <c r="I268" s="23"/>
      <c r="J268" s="16"/>
      <c r="K268" s="16"/>
      <c r="L268" s="17"/>
      <c r="M268" s="24"/>
    </row>
    <row r="269" spans="1:13" ht="17.25" customHeight="1">
      <c r="A269" s="78" t="s">
        <v>598</v>
      </c>
      <c r="B269" s="130" t="s">
        <v>281</v>
      </c>
      <c r="C269" s="57" t="s">
        <v>7</v>
      </c>
      <c r="D269" s="28" t="s">
        <v>619</v>
      </c>
      <c r="E269" s="155" t="s">
        <v>85</v>
      </c>
      <c r="F269" s="50" t="s">
        <v>218</v>
      </c>
      <c r="G269" s="129">
        <v>120</v>
      </c>
      <c r="H269" s="156">
        <f t="shared" ref="H269:H280" si="22">ROUND((G269*0.6)+G269,0)</f>
        <v>192</v>
      </c>
      <c r="I269" s="16"/>
      <c r="J269" s="16"/>
      <c r="K269" s="16"/>
      <c r="L269" s="17"/>
      <c r="M269" s="24"/>
    </row>
    <row r="270" spans="1:13" ht="17.649999999999999" customHeight="1">
      <c r="A270" s="78" t="s">
        <v>598</v>
      </c>
      <c r="B270" s="130" t="s">
        <v>282</v>
      </c>
      <c r="C270" s="57" t="s">
        <v>11</v>
      </c>
      <c r="D270" s="28" t="s">
        <v>619</v>
      </c>
      <c r="E270" s="155" t="s">
        <v>85</v>
      </c>
      <c r="F270" s="50" t="s">
        <v>218</v>
      </c>
      <c r="G270" s="129">
        <v>120</v>
      </c>
      <c r="H270" s="156">
        <f t="shared" si="22"/>
        <v>192</v>
      </c>
      <c r="I270" s="16"/>
      <c r="J270" s="16"/>
      <c r="K270" s="16"/>
      <c r="L270" s="17"/>
      <c r="M270" s="24"/>
    </row>
    <row r="271" spans="1:13" ht="17.649999999999999" customHeight="1">
      <c r="A271" s="78" t="s">
        <v>598</v>
      </c>
      <c r="B271" s="130" t="s">
        <v>283</v>
      </c>
      <c r="C271" s="57" t="s">
        <v>7</v>
      </c>
      <c r="D271" s="28" t="s">
        <v>619</v>
      </c>
      <c r="E271" s="155" t="s">
        <v>85</v>
      </c>
      <c r="F271" s="58" t="s">
        <v>284</v>
      </c>
      <c r="G271" s="129">
        <v>57</v>
      </c>
      <c r="H271" s="156">
        <f t="shared" si="22"/>
        <v>91</v>
      </c>
      <c r="I271" s="16"/>
      <c r="J271" s="16"/>
      <c r="K271" s="16"/>
      <c r="L271" s="17"/>
      <c r="M271" s="24"/>
    </row>
    <row r="272" spans="1:13" ht="17.649999999999999" customHeight="1">
      <c r="A272" s="78" t="s">
        <v>598</v>
      </c>
      <c r="B272" s="130" t="s">
        <v>285</v>
      </c>
      <c r="C272" s="57" t="s">
        <v>11</v>
      </c>
      <c r="D272" s="28" t="s">
        <v>619</v>
      </c>
      <c r="E272" s="155" t="s">
        <v>85</v>
      </c>
      <c r="F272" s="58" t="s">
        <v>284</v>
      </c>
      <c r="G272" s="129">
        <v>57</v>
      </c>
      <c r="H272" s="156">
        <f t="shared" si="22"/>
        <v>91</v>
      </c>
      <c r="I272" s="16"/>
      <c r="J272" s="16"/>
      <c r="K272" s="16"/>
      <c r="L272" s="17"/>
      <c r="M272" s="24"/>
    </row>
    <row r="273" spans="1:13" ht="17.649999999999999" customHeight="1">
      <c r="A273" s="78" t="s">
        <v>598</v>
      </c>
      <c r="B273" s="130" t="s">
        <v>651</v>
      </c>
      <c r="C273" s="57" t="s">
        <v>655</v>
      </c>
      <c r="D273" s="28" t="s">
        <v>619</v>
      </c>
      <c r="E273" s="155" t="s">
        <v>85</v>
      </c>
      <c r="F273" s="58" t="s">
        <v>284</v>
      </c>
      <c r="G273" s="129">
        <v>57</v>
      </c>
      <c r="H273" s="156">
        <f t="shared" ref="H273:H276" si="23">ROUND((G273*0.6)+G273,0)</f>
        <v>91</v>
      </c>
      <c r="I273" s="16"/>
      <c r="J273" s="16"/>
      <c r="K273" s="16"/>
      <c r="L273" s="17"/>
      <c r="M273" s="24"/>
    </row>
    <row r="274" spans="1:13" ht="17.649999999999999" customHeight="1">
      <c r="A274" s="78" t="s">
        <v>598</v>
      </c>
      <c r="B274" s="130" t="s">
        <v>652</v>
      </c>
      <c r="C274" s="57" t="s">
        <v>656</v>
      </c>
      <c r="D274" s="28" t="s">
        <v>619</v>
      </c>
      <c r="E274" s="155" t="s">
        <v>85</v>
      </c>
      <c r="F274" s="58" t="s">
        <v>284</v>
      </c>
      <c r="G274" s="129">
        <v>57</v>
      </c>
      <c r="H274" s="156">
        <f t="shared" si="23"/>
        <v>91</v>
      </c>
      <c r="I274" s="16"/>
      <c r="J274" s="16"/>
      <c r="K274" s="16"/>
      <c r="L274" s="17"/>
      <c r="M274" s="24"/>
    </row>
    <row r="275" spans="1:13" ht="17.649999999999999" customHeight="1">
      <c r="A275" s="78" t="s">
        <v>598</v>
      </c>
      <c r="B275" s="130" t="s">
        <v>653</v>
      </c>
      <c r="C275" s="57" t="s">
        <v>657</v>
      </c>
      <c r="D275" s="28" t="s">
        <v>619</v>
      </c>
      <c r="E275" s="155" t="s">
        <v>85</v>
      </c>
      <c r="F275" s="58" t="s">
        <v>284</v>
      </c>
      <c r="G275" s="129">
        <v>57</v>
      </c>
      <c r="H275" s="156">
        <f t="shared" si="23"/>
        <v>91</v>
      </c>
      <c r="I275" s="16"/>
      <c r="J275" s="16"/>
      <c r="K275" s="16"/>
      <c r="L275" s="17"/>
      <c r="M275" s="24"/>
    </row>
    <row r="276" spans="1:13" ht="17.649999999999999" customHeight="1">
      <c r="A276" s="78" t="s">
        <v>598</v>
      </c>
      <c r="B276" s="130" t="s">
        <v>654</v>
      </c>
      <c r="C276" s="57" t="s">
        <v>658</v>
      </c>
      <c r="D276" s="28" t="s">
        <v>619</v>
      </c>
      <c r="E276" s="155" t="s">
        <v>85</v>
      </c>
      <c r="F276" s="58" t="s">
        <v>284</v>
      </c>
      <c r="G276" s="129">
        <v>57</v>
      </c>
      <c r="H276" s="156">
        <f t="shared" si="23"/>
        <v>91</v>
      </c>
      <c r="I276" s="16"/>
      <c r="J276" s="16"/>
      <c r="K276" s="16"/>
      <c r="L276" s="17"/>
      <c r="M276" s="24"/>
    </row>
    <row r="277" spans="1:13" ht="17.649999999999999" customHeight="1">
      <c r="A277" s="78" t="s">
        <v>598</v>
      </c>
      <c r="B277" s="130" t="s">
        <v>286</v>
      </c>
      <c r="C277" s="57" t="s">
        <v>287</v>
      </c>
      <c r="D277" s="28" t="s">
        <v>619</v>
      </c>
      <c r="E277" s="155" t="s">
        <v>85</v>
      </c>
      <c r="F277" s="58" t="s">
        <v>284</v>
      </c>
      <c r="G277" s="127">
        <v>66</v>
      </c>
      <c r="H277" s="156">
        <f t="shared" si="22"/>
        <v>106</v>
      </c>
      <c r="I277" s="16"/>
      <c r="J277" s="16"/>
      <c r="K277" s="16"/>
      <c r="L277" s="17"/>
      <c r="M277" s="24"/>
    </row>
    <row r="278" spans="1:13" ht="17.649999999999999" customHeight="1">
      <c r="A278" s="78" t="s">
        <v>598</v>
      </c>
      <c r="B278" s="130" t="s">
        <v>21</v>
      </c>
      <c r="C278" s="57" t="s">
        <v>7</v>
      </c>
      <c r="D278" s="28" t="s">
        <v>619</v>
      </c>
      <c r="E278" s="155" t="s">
        <v>85</v>
      </c>
      <c r="F278" s="15" t="s">
        <v>138</v>
      </c>
      <c r="G278" s="127">
        <v>119</v>
      </c>
      <c r="H278" s="156">
        <f t="shared" si="22"/>
        <v>190</v>
      </c>
      <c r="I278" s="16"/>
      <c r="J278" s="16"/>
      <c r="K278" s="16"/>
      <c r="L278" s="17"/>
      <c r="M278" s="24"/>
    </row>
    <row r="279" spans="1:13" ht="17.649999999999999" customHeight="1">
      <c r="A279" s="78" t="s">
        <v>598</v>
      </c>
      <c r="B279" s="130" t="s">
        <v>23</v>
      </c>
      <c r="C279" s="57" t="s">
        <v>11</v>
      </c>
      <c r="D279" s="28" t="s">
        <v>619</v>
      </c>
      <c r="E279" s="155" t="s">
        <v>85</v>
      </c>
      <c r="F279" s="15" t="s">
        <v>138</v>
      </c>
      <c r="G279" s="127">
        <v>119</v>
      </c>
      <c r="H279" s="156">
        <f t="shared" si="22"/>
        <v>190</v>
      </c>
      <c r="I279" s="16"/>
      <c r="J279" s="16"/>
      <c r="K279" s="16"/>
      <c r="L279" s="17"/>
      <c r="M279" s="24"/>
    </row>
    <row r="280" spans="1:13" ht="17.649999999999999" customHeight="1">
      <c r="A280" s="78" t="s">
        <v>598</v>
      </c>
      <c r="B280" s="130" t="s">
        <v>30</v>
      </c>
      <c r="C280" s="57" t="s">
        <v>7</v>
      </c>
      <c r="D280" s="28" t="s">
        <v>619</v>
      </c>
      <c r="E280" s="155" t="s">
        <v>85</v>
      </c>
      <c r="F280" s="31" t="s">
        <v>83</v>
      </c>
      <c r="G280" s="129">
        <v>18</v>
      </c>
      <c r="H280" s="156">
        <f t="shared" si="22"/>
        <v>29</v>
      </c>
      <c r="I280" s="16"/>
      <c r="J280" s="16"/>
      <c r="K280" s="16"/>
      <c r="L280" s="17"/>
      <c r="M280" s="24"/>
    </row>
    <row r="281" spans="1:13" ht="17.649999999999999" customHeight="1">
      <c r="A281" s="78" t="s">
        <v>598</v>
      </c>
      <c r="B281" s="130" t="s">
        <v>288</v>
      </c>
      <c r="C281" s="57" t="s">
        <v>7</v>
      </c>
      <c r="D281" s="130" t="s">
        <v>289</v>
      </c>
      <c r="E281" s="155" t="s">
        <v>85</v>
      </c>
      <c r="F281" s="29" t="s">
        <v>239</v>
      </c>
      <c r="G281" s="127">
        <v>114</v>
      </c>
      <c r="H281" s="156">
        <f>ROUND((G281*0.6)+G281,0)</f>
        <v>182</v>
      </c>
      <c r="I281" s="16"/>
      <c r="J281" s="16"/>
      <c r="K281" s="16"/>
      <c r="L281" s="17"/>
      <c r="M281" s="24"/>
    </row>
    <row r="282" spans="1:13" ht="17.649999999999999" customHeight="1">
      <c r="A282" s="78" t="s">
        <v>598</v>
      </c>
      <c r="B282" s="130" t="s">
        <v>21</v>
      </c>
      <c r="C282" s="57" t="s">
        <v>7</v>
      </c>
      <c r="D282" s="130" t="s">
        <v>289</v>
      </c>
      <c r="E282" s="155" t="s">
        <v>85</v>
      </c>
      <c r="F282" s="15" t="s">
        <v>138</v>
      </c>
      <c r="G282" s="127">
        <v>119</v>
      </c>
      <c r="H282" s="156">
        <f>ROUND((G282*0.6)+G282,0)</f>
        <v>190</v>
      </c>
      <c r="I282" s="16"/>
      <c r="J282" s="16"/>
      <c r="K282" s="16"/>
      <c r="L282" s="17"/>
      <c r="M282" s="24"/>
    </row>
    <row r="283" spans="1:13" ht="17.649999999999999" customHeight="1">
      <c r="A283" s="78" t="s">
        <v>598</v>
      </c>
      <c r="B283" s="130" t="s">
        <v>23</v>
      </c>
      <c r="C283" s="57" t="s">
        <v>11</v>
      </c>
      <c r="D283" s="130" t="s">
        <v>289</v>
      </c>
      <c r="E283" s="155" t="s">
        <v>85</v>
      </c>
      <c r="F283" s="15" t="s">
        <v>138</v>
      </c>
      <c r="G283" s="127">
        <v>119</v>
      </c>
      <c r="H283" s="156">
        <f>ROUND((G283*0.6)+G283,0)</f>
        <v>190</v>
      </c>
      <c r="I283" s="16"/>
      <c r="J283" s="16"/>
      <c r="K283" s="16"/>
      <c r="L283" s="17"/>
      <c r="M283" s="24"/>
    </row>
    <row r="284" spans="1:13" ht="17.649999999999999" customHeight="1">
      <c r="A284" s="78" t="s">
        <v>598</v>
      </c>
      <c r="B284" s="130" t="s">
        <v>30</v>
      </c>
      <c r="C284" s="57" t="s">
        <v>7</v>
      </c>
      <c r="D284" s="130" t="s">
        <v>289</v>
      </c>
      <c r="E284" s="155" t="s">
        <v>85</v>
      </c>
      <c r="F284" s="31" t="s">
        <v>83</v>
      </c>
      <c r="G284" s="129">
        <v>18</v>
      </c>
      <c r="H284" s="156">
        <f>ROUND((G284*0.6)+G284,0)</f>
        <v>29</v>
      </c>
      <c r="I284" s="16"/>
      <c r="J284" s="16"/>
      <c r="K284" s="16"/>
      <c r="L284" s="17"/>
      <c r="M284" s="24"/>
    </row>
    <row r="285" spans="1:13" ht="17.649999999999999" customHeight="1">
      <c r="A285" s="78" t="s">
        <v>598</v>
      </c>
      <c r="B285" s="130" t="s">
        <v>290</v>
      </c>
      <c r="C285" s="57" t="s">
        <v>7</v>
      </c>
      <c r="D285" s="28" t="s">
        <v>291</v>
      </c>
      <c r="E285" s="155" t="s">
        <v>292</v>
      </c>
      <c r="F285" s="50" t="s">
        <v>218</v>
      </c>
      <c r="G285" s="129">
        <v>114</v>
      </c>
      <c r="H285" s="156">
        <f t="shared" ref="H285:H292" si="24">ROUND((G285*0.6)+G285,0)</f>
        <v>182</v>
      </c>
      <c r="I285" s="16"/>
      <c r="J285" s="16"/>
      <c r="K285" s="16"/>
      <c r="L285" s="17"/>
      <c r="M285" s="24"/>
    </row>
    <row r="286" spans="1:13" ht="17.649999999999999" customHeight="1">
      <c r="A286" s="78" t="s">
        <v>598</v>
      </c>
      <c r="B286" s="162" t="s">
        <v>293</v>
      </c>
      <c r="C286" s="97" t="s">
        <v>11</v>
      </c>
      <c r="D286" s="28" t="s">
        <v>291</v>
      </c>
      <c r="E286" s="155" t="s">
        <v>292</v>
      </c>
      <c r="F286" s="50" t="s">
        <v>218</v>
      </c>
      <c r="G286" s="163">
        <v>114</v>
      </c>
      <c r="H286" s="156">
        <f t="shared" si="24"/>
        <v>182</v>
      </c>
      <c r="I286" s="16"/>
      <c r="J286" s="16"/>
      <c r="K286" s="16"/>
      <c r="L286" s="17"/>
      <c r="M286" s="24"/>
    </row>
    <row r="287" spans="1:13" ht="17.649999999999999" customHeight="1">
      <c r="A287" s="78" t="s">
        <v>598</v>
      </c>
      <c r="B287" s="130" t="s">
        <v>294</v>
      </c>
      <c r="C287" s="57" t="s">
        <v>7</v>
      </c>
      <c r="D287" s="28" t="s">
        <v>291</v>
      </c>
      <c r="E287" s="155" t="s">
        <v>292</v>
      </c>
      <c r="F287" s="58" t="s">
        <v>284</v>
      </c>
      <c r="G287" s="129">
        <v>57</v>
      </c>
      <c r="H287" s="156">
        <f t="shared" si="24"/>
        <v>91</v>
      </c>
      <c r="I287" s="16"/>
      <c r="J287" s="16"/>
      <c r="K287" s="16"/>
      <c r="L287" s="17"/>
      <c r="M287" s="24"/>
    </row>
    <row r="288" spans="1:13" ht="17.649999999999999" customHeight="1">
      <c r="A288" s="78" t="s">
        <v>598</v>
      </c>
      <c r="B288" s="130" t="s">
        <v>295</v>
      </c>
      <c r="C288" s="57" t="s">
        <v>11</v>
      </c>
      <c r="D288" s="28" t="s">
        <v>291</v>
      </c>
      <c r="E288" s="155" t="s">
        <v>292</v>
      </c>
      <c r="F288" s="58" t="s">
        <v>284</v>
      </c>
      <c r="G288" s="129">
        <v>57</v>
      </c>
      <c r="H288" s="156">
        <f t="shared" si="24"/>
        <v>91</v>
      </c>
      <c r="I288" s="16"/>
      <c r="J288" s="16"/>
      <c r="K288" s="16"/>
      <c r="L288" s="17"/>
      <c r="M288" s="24"/>
    </row>
    <row r="289" spans="1:13" ht="17.649999999999999" customHeight="1">
      <c r="A289" s="78" t="s">
        <v>598</v>
      </c>
      <c r="B289" s="130" t="s">
        <v>296</v>
      </c>
      <c r="C289" s="57" t="s">
        <v>287</v>
      </c>
      <c r="D289" s="28" t="s">
        <v>291</v>
      </c>
      <c r="E289" s="155" t="s">
        <v>292</v>
      </c>
      <c r="F289" s="58" t="s">
        <v>284</v>
      </c>
      <c r="G289" s="127">
        <v>66</v>
      </c>
      <c r="H289" s="156">
        <f t="shared" si="24"/>
        <v>106</v>
      </c>
      <c r="I289" s="16"/>
      <c r="J289" s="16"/>
      <c r="K289" s="16"/>
      <c r="L289" s="17"/>
      <c r="M289" s="24"/>
    </row>
    <row r="290" spans="1:13" ht="17.649999999999999" customHeight="1">
      <c r="A290" s="78" t="s">
        <v>598</v>
      </c>
      <c r="B290" s="130" t="s">
        <v>21</v>
      </c>
      <c r="C290" s="57" t="s">
        <v>7</v>
      </c>
      <c r="D290" s="28" t="s">
        <v>291</v>
      </c>
      <c r="E290" s="155" t="s">
        <v>292</v>
      </c>
      <c r="F290" s="15" t="s">
        <v>138</v>
      </c>
      <c r="G290" s="127">
        <v>119</v>
      </c>
      <c r="H290" s="156">
        <f t="shared" si="24"/>
        <v>190</v>
      </c>
      <c r="I290" s="16"/>
      <c r="J290" s="16"/>
      <c r="K290" s="16"/>
      <c r="L290" s="17"/>
      <c r="M290" s="24"/>
    </row>
    <row r="291" spans="1:13" ht="17.649999999999999" customHeight="1">
      <c r="A291" s="78" t="s">
        <v>598</v>
      </c>
      <c r="B291" s="130" t="s">
        <v>23</v>
      </c>
      <c r="C291" s="57" t="s">
        <v>11</v>
      </c>
      <c r="D291" s="28" t="s">
        <v>291</v>
      </c>
      <c r="E291" s="155" t="s">
        <v>292</v>
      </c>
      <c r="F291" s="15" t="s">
        <v>138</v>
      </c>
      <c r="G291" s="127">
        <v>119</v>
      </c>
      <c r="H291" s="156">
        <f t="shared" si="24"/>
        <v>190</v>
      </c>
      <c r="I291" s="16"/>
      <c r="J291" s="16"/>
      <c r="K291" s="16"/>
      <c r="L291" s="17"/>
      <c r="M291" s="24"/>
    </row>
    <row r="292" spans="1:13" ht="17.649999999999999" customHeight="1">
      <c r="A292" s="78" t="s">
        <v>598</v>
      </c>
      <c r="B292" s="130" t="s">
        <v>30</v>
      </c>
      <c r="C292" s="57" t="s">
        <v>7</v>
      </c>
      <c r="D292" s="28" t="s">
        <v>291</v>
      </c>
      <c r="E292" s="155" t="s">
        <v>292</v>
      </c>
      <c r="F292" s="31" t="s">
        <v>83</v>
      </c>
      <c r="G292" s="129">
        <v>18</v>
      </c>
      <c r="H292" s="156">
        <f t="shared" si="24"/>
        <v>29</v>
      </c>
      <c r="I292" s="16"/>
      <c r="J292" s="16"/>
      <c r="K292" s="16"/>
      <c r="L292" s="17"/>
      <c r="M292" s="24"/>
    </row>
    <row r="293" spans="1:13" ht="17.649999999999999" customHeight="1">
      <c r="A293" s="78" t="s">
        <v>598</v>
      </c>
      <c r="B293" s="130" t="s">
        <v>297</v>
      </c>
      <c r="C293" s="57" t="s">
        <v>7</v>
      </c>
      <c r="D293" s="28" t="s">
        <v>298</v>
      </c>
      <c r="E293" s="155" t="s">
        <v>299</v>
      </c>
      <c r="F293" s="58" t="s">
        <v>284</v>
      </c>
      <c r="G293" s="129">
        <v>57</v>
      </c>
      <c r="H293" s="156">
        <f t="shared" ref="H293:H298" si="25">ROUND((G293*0.6)+G293,0)</f>
        <v>91</v>
      </c>
      <c r="I293" s="23"/>
      <c r="J293" s="16"/>
      <c r="K293" s="16"/>
      <c r="L293" s="17"/>
      <c r="M293" s="24"/>
    </row>
    <row r="294" spans="1:13" ht="17.649999999999999" customHeight="1">
      <c r="A294" s="78" t="s">
        <v>598</v>
      </c>
      <c r="B294" s="130" t="s">
        <v>300</v>
      </c>
      <c r="C294" s="57" t="s">
        <v>11</v>
      </c>
      <c r="D294" s="28" t="s">
        <v>298</v>
      </c>
      <c r="E294" s="155" t="s">
        <v>299</v>
      </c>
      <c r="F294" s="58" t="s">
        <v>284</v>
      </c>
      <c r="G294" s="129">
        <v>57</v>
      </c>
      <c r="H294" s="156">
        <f t="shared" si="25"/>
        <v>91</v>
      </c>
      <c r="I294" s="23"/>
      <c r="J294" s="16"/>
      <c r="K294" s="16"/>
      <c r="L294" s="17"/>
      <c r="M294" s="24"/>
    </row>
    <row r="295" spans="1:13" ht="17.649999999999999" customHeight="1">
      <c r="A295" s="78" t="s">
        <v>598</v>
      </c>
      <c r="B295" s="130" t="s">
        <v>301</v>
      </c>
      <c r="C295" s="57" t="s">
        <v>287</v>
      </c>
      <c r="D295" s="28" t="s">
        <v>298</v>
      </c>
      <c r="E295" s="155" t="s">
        <v>299</v>
      </c>
      <c r="F295" s="58" t="s">
        <v>284</v>
      </c>
      <c r="G295" s="164">
        <v>66</v>
      </c>
      <c r="H295" s="156">
        <f t="shared" si="25"/>
        <v>106</v>
      </c>
      <c r="I295" s="23"/>
      <c r="J295" s="16"/>
      <c r="K295" s="16"/>
      <c r="L295" s="17"/>
      <c r="M295" s="24"/>
    </row>
    <row r="296" spans="1:13" ht="17.649999999999999" customHeight="1">
      <c r="A296" s="78" t="s">
        <v>598</v>
      </c>
      <c r="B296" s="130" t="s">
        <v>21</v>
      </c>
      <c r="C296" s="57" t="s">
        <v>7</v>
      </c>
      <c r="D296" s="28" t="s">
        <v>298</v>
      </c>
      <c r="E296" s="155" t="s">
        <v>299</v>
      </c>
      <c r="F296" s="15" t="s">
        <v>138</v>
      </c>
      <c r="G296" s="127">
        <v>119</v>
      </c>
      <c r="H296" s="156">
        <f t="shared" si="25"/>
        <v>190</v>
      </c>
      <c r="I296" s="23"/>
      <c r="J296" s="16"/>
      <c r="K296" s="16"/>
      <c r="L296" s="17"/>
      <c r="M296" s="24"/>
    </row>
    <row r="297" spans="1:13" ht="17.649999999999999" customHeight="1">
      <c r="A297" s="78" t="s">
        <v>598</v>
      </c>
      <c r="B297" s="130" t="s">
        <v>23</v>
      </c>
      <c r="C297" s="57" t="s">
        <v>11</v>
      </c>
      <c r="D297" s="28" t="s">
        <v>298</v>
      </c>
      <c r="E297" s="155" t="s">
        <v>299</v>
      </c>
      <c r="F297" s="15" t="s">
        <v>138</v>
      </c>
      <c r="G297" s="127">
        <v>119</v>
      </c>
      <c r="H297" s="156">
        <f t="shared" si="25"/>
        <v>190</v>
      </c>
      <c r="I297" s="23"/>
      <c r="J297" s="16"/>
      <c r="K297" s="16"/>
      <c r="L297" s="17"/>
      <c r="M297" s="24"/>
    </row>
    <row r="298" spans="1:13" ht="17.649999999999999" customHeight="1">
      <c r="A298" s="78" t="s">
        <v>598</v>
      </c>
      <c r="B298" s="130" t="s">
        <v>30</v>
      </c>
      <c r="C298" s="57" t="s">
        <v>7</v>
      </c>
      <c r="D298" s="28" t="s">
        <v>298</v>
      </c>
      <c r="E298" s="155" t="s">
        <v>299</v>
      </c>
      <c r="F298" s="31" t="s">
        <v>83</v>
      </c>
      <c r="G298" s="129">
        <v>18</v>
      </c>
      <c r="H298" s="156">
        <f t="shared" si="25"/>
        <v>29</v>
      </c>
      <c r="I298" s="23"/>
      <c r="J298" s="16"/>
      <c r="K298" s="16"/>
      <c r="L298" s="17"/>
      <c r="M298" s="24"/>
    </row>
    <row r="299" spans="1:13" ht="17.649999999999999" customHeight="1">
      <c r="A299" s="78" t="s">
        <v>598</v>
      </c>
      <c r="B299" s="41" t="s">
        <v>302</v>
      </c>
      <c r="C299" s="57" t="s">
        <v>7</v>
      </c>
      <c r="D299" s="41" t="s">
        <v>303</v>
      </c>
      <c r="E299" s="126" t="s">
        <v>304</v>
      </c>
      <c r="F299" s="29" t="s">
        <v>57</v>
      </c>
      <c r="G299" s="127">
        <v>327</v>
      </c>
      <c r="H299" s="109">
        <f t="shared" ref="H299:H304" si="26">ROUND((G299*0.6)+G299,0)</f>
        <v>523</v>
      </c>
      <c r="I299" s="23"/>
      <c r="J299" s="16"/>
      <c r="K299" s="16"/>
      <c r="L299" s="17"/>
      <c r="M299" s="24"/>
    </row>
    <row r="300" spans="1:13" ht="17.649999999999999" customHeight="1">
      <c r="A300" s="78" t="s">
        <v>598</v>
      </c>
      <c r="B300" s="41" t="s">
        <v>305</v>
      </c>
      <c r="C300" s="57" t="s">
        <v>7</v>
      </c>
      <c r="D300" s="41" t="s">
        <v>303</v>
      </c>
      <c r="E300" s="126" t="s">
        <v>304</v>
      </c>
      <c r="F300" s="29" t="s">
        <v>63</v>
      </c>
      <c r="G300" s="127">
        <v>405</v>
      </c>
      <c r="H300" s="109">
        <f t="shared" si="26"/>
        <v>648</v>
      </c>
      <c r="I300" s="23"/>
      <c r="J300" s="16"/>
      <c r="K300" s="16"/>
      <c r="L300" s="17"/>
      <c r="M300" s="24"/>
    </row>
    <row r="301" spans="1:13" ht="17.649999999999999" customHeight="1">
      <c r="A301" s="78" t="s">
        <v>598</v>
      </c>
      <c r="B301" s="41" t="s">
        <v>306</v>
      </c>
      <c r="C301" s="57" t="s">
        <v>7</v>
      </c>
      <c r="D301" s="41" t="s">
        <v>303</v>
      </c>
      <c r="E301" s="126" t="s">
        <v>304</v>
      </c>
      <c r="F301" s="29" t="s">
        <v>185</v>
      </c>
      <c r="G301" s="127">
        <v>354</v>
      </c>
      <c r="H301" s="109">
        <f t="shared" si="26"/>
        <v>566</v>
      </c>
      <c r="I301" s="23"/>
      <c r="J301" s="16"/>
      <c r="K301" s="16"/>
      <c r="L301" s="17"/>
      <c r="M301" s="24"/>
    </row>
    <row r="302" spans="1:13" ht="17.649999999999999" customHeight="1">
      <c r="A302" s="78" t="s">
        <v>598</v>
      </c>
      <c r="B302" s="41" t="s">
        <v>21</v>
      </c>
      <c r="C302" s="57" t="s">
        <v>7</v>
      </c>
      <c r="D302" s="41" t="s">
        <v>303</v>
      </c>
      <c r="E302" s="126" t="s">
        <v>304</v>
      </c>
      <c r="F302" s="15" t="s">
        <v>138</v>
      </c>
      <c r="G302" s="127">
        <v>119</v>
      </c>
      <c r="H302" s="109">
        <f t="shared" si="26"/>
        <v>190</v>
      </c>
      <c r="I302" s="23"/>
      <c r="J302" s="16"/>
      <c r="K302" s="16"/>
      <c r="L302" s="17"/>
      <c r="M302" s="24"/>
    </row>
    <row r="303" spans="1:13" ht="17.649999999999999" customHeight="1">
      <c r="A303" s="78" t="s">
        <v>598</v>
      </c>
      <c r="B303" s="41" t="s">
        <v>23</v>
      </c>
      <c r="C303" s="57" t="s">
        <v>11</v>
      </c>
      <c r="D303" s="41" t="s">
        <v>303</v>
      </c>
      <c r="E303" s="126" t="s">
        <v>304</v>
      </c>
      <c r="F303" s="15" t="s">
        <v>138</v>
      </c>
      <c r="G303" s="127">
        <v>119</v>
      </c>
      <c r="H303" s="109">
        <f t="shared" si="26"/>
        <v>190</v>
      </c>
      <c r="I303" s="23"/>
      <c r="J303" s="23"/>
      <c r="K303" s="23"/>
      <c r="L303" s="17"/>
      <c r="M303" s="24"/>
    </row>
    <row r="304" spans="1:13" ht="17.649999999999999" customHeight="1">
      <c r="A304" s="78" t="s">
        <v>598</v>
      </c>
      <c r="B304" s="41" t="s">
        <v>30</v>
      </c>
      <c r="C304" s="91" t="s">
        <v>7</v>
      </c>
      <c r="D304" s="41" t="s">
        <v>303</v>
      </c>
      <c r="E304" s="126" t="s">
        <v>304</v>
      </c>
      <c r="F304" s="31" t="s">
        <v>83</v>
      </c>
      <c r="G304" s="127">
        <v>18</v>
      </c>
      <c r="H304" s="109">
        <f t="shared" si="26"/>
        <v>29</v>
      </c>
      <c r="I304" s="23"/>
      <c r="J304" s="23"/>
      <c r="K304" s="23"/>
      <c r="L304" s="17"/>
      <c r="M304" s="24"/>
    </row>
    <row r="305" spans="1:13" ht="17.649999999999999" customHeight="1">
      <c r="A305" s="78" t="s">
        <v>598</v>
      </c>
      <c r="B305" s="41" t="s">
        <v>307</v>
      </c>
      <c r="C305" s="90" t="s">
        <v>7</v>
      </c>
      <c r="D305" s="130" t="s">
        <v>620</v>
      </c>
      <c r="E305" s="126" t="s">
        <v>304</v>
      </c>
      <c r="F305" s="29" t="s">
        <v>59</v>
      </c>
      <c r="G305" s="140">
        <v>333</v>
      </c>
      <c r="H305" s="109">
        <f t="shared" ref="H305:H310" si="27">ROUND((G305*0.6)+G305,0)</f>
        <v>533</v>
      </c>
      <c r="I305" s="42"/>
      <c r="J305" s="23"/>
      <c r="K305" s="23"/>
      <c r="L305" s="17"/>
      <c r="M305" s="24"/>
    </row>
    <row r="306" spans="1:13" ht="17.649999999999999" customHeight="1">
      <c r="A306" s="78" t="s">
        <v>598</v>
      </c>
      <c r="B306" s="41" t="s">
        <v>308</v>
      </c>
      <c r="C306" s="90" t="s">
        <v>7</v>
      </c>
      <c r="D306" s="130" t="s">
        <v>620</v>
      </c>
      <c r="E306" s="126" t="s">
        <v>304</v>
      </c>
      <c r="F306" s="29" t="s">
        <v>61</v>
      </c>
      <c r="G306" s="140">
        <v>353</v>
      </c>
      <c r="H306" s="109">
        <f t="shared" si="27"/>
        <v>565</v>
      </c>
      <c r="I306" s="42"/>
      <c r="J306" s="23"/>
      <c r="K306" s="23"/>
      <c r="L306" s="17"/>
      <c r="M306" s="24"/>
    </row>
    <row r="307" spans="1:13" ht="17.649999999999999" customHeight="1">
      <c r="A307" s="78" t="s">
        <v>598</v>
      </c>
      <c r="B307" s="41" t="s">
        <v>309</v>
      </c>
      <c r="C307" s="90" t="s">
        <v>7</v>
      </c>
      <c r="D307" s="130" t="s">
        <v>620</v>
      </c>
      <c r="E307" s="126" t="s">
        <v>304</v>
      </c>
      <c r="F307" s="29" t="s">
        <v>120</v>
      </c>
      <c r="G307" s="140">
        <v>319</v>
      </c>
      <c r="H307" s="109">
        <f t="shared" si="27"/>
        <v>510</v>
      </c>
      <c r="I307" s="42"/>
      <c r="J307" s="23"/>
      <c r="K307" s="23"/>
      <c r="L307" s="17"/>
      <c r="M307" s="24"/>
    </row>
    <row r="308" spans="1:13" ht="17.649999999999999" customHeight="1">
      <c r="A308" s="78" t="s">
        <v>598</v>
      </c>
      <c r="B308" s="41" t="s">
        <v>21</v>
      </c>
      <c r="C308" s="90" t="s">
        <v>7</v>
      </c>
      <c r="D308" s="130" t="s">
        <v>620</v>
      </c>
      <c r="E308" s="126" t="s">
        <v>304</v>
      </c>
      <c r="F308" s="15" t="s">
        <v>138</v>
      </c>
      <c r="G308" s="140">
        <v>119</v>
      </c>
      <c r="H308" s="109">
        <f t="shared" si="27"/>
        <v>190</v>
      </c>
      <c r="I308" s="42"/>
      <c r="J308" s="16"/>
      <c r="K308" s="16"/>
      <c r="L308" s="17"/>
      <c r="M308" s="24"/>
    </row>
    <row r="309" spans="1:13" ht="17.649999999999999" customHeight="1">
      <c r="A309" s="78" t="s">
        <v>598</v>
      </c>
      <c r="B309" s="41" t="s">
        <v>23</v>
      </c>
      <c r="C309" s="98" t="s">
        <v>11</v>
      </c>
      <c r="D309" s="130" t="s">
        <v>620</v>
      </c>
      <c r="E309" s="126" t="s">
        <v>304</v>
      </c>
      <c r="F309" s="15" t="s">
        <v>138</v>
      </c>
      <c r="G309" s="140">
        <v>119</v>
      </c>
      <c r="H309" s="109">
        <f t="shared" si="27"/>
        <v>190</v>
      </c>
      <c r="I309" s="42"/>
      <c r="J309" s="23"/>
      <c r="K309" s="23"/>
      <c r="L309" s="17"/>
      <c r="M309" s="24"/>
    </row>
    <row r="310" spans="1:13" ht="17.649999999999999" customHeight="1">
      <c r="A310" s="78" t="s">
        <v>598</v>
      </c>
      <c r="B310" s="130" t="s">
        <v>30</v>
      </c>
      <c r="C310" s="57" t="s">
        <v>7</v>
      </c>
      <c r="D310" s="130" t="s">
        <v>620</v>
      </c>
      <c r="E310" s="126" t="s">
        <v>107</v>
      </c>
      <c r="F310" s="31" t="s">
        <v>83</v>
      </c>
      <c r="G310" s="129">
        <v>18</v>
      </c>
      <c r="H310" s="109">
        <f t="shared" si="27"/>
        <v>29</v>
      </c>
      <c r="I310" s="42"/>
      <c r="J310" s="23"/>
      <c r="K310" s="23"/>
      <c r="L310" s="17"/>
      <c r="M310" s="24"/>
    </row>
    <row r="311" spans="1:13" ht="15.95" customHeight="1">
      <c r="A311" s="78" t="s">
        <v>598</v>
      </c>
      <c r="B311" s="143" t="s">
        <v>310</v>
      </c>
      <c r="C311" s="91" t="s">
        <v>7</v>
      </c>
      <c r="D311" s="41" t="s">
        <v>621</v>
      </c>
      <c r="E311" s="126" t="s">
        <v>210</v>
      </c>
      <c r="F311" s="29" t="s">
        <v>57</v>
      </c>
      <c r="G311" s="127">
        <v>209</v>
      </c>
      <c r="H311" s="109">
        <f t="shared" ref="H311:H333" si="28">ROUND((G311*0.6)+G311,0)</f>
        <v>334</v>
      </c>
      <c r="J311" s="16"/>
      <c r="K311" s="16"/>
      <c r="L311" s="17"/>
      <c r="M311" s="24"/>
    </row>
    <row r="312" spans="1:13" ht="15.95" customHeight="1">
      <c r="A312" s="78" t="s">
        <v>598</v>
      </c>
      <c r="B312" s="143" t="s">
        <v>311</v>
      </c>
      <c r="C312" s="91" t="s">
        <v>7</v>
      </c>
      <c r="D312" s="41" t="s">
        <v>621</v>
      </c>
      <c r="E312" s="126" t="s">
        <v>304</v>
      </c>
      <c r="F312" s="29" t="s">
        <v>57</v>
      </c>
      <c r="G312" s="129">
        <v>209</v>
      </c>
      <c r="H312" s="109">
        <f t="shared" si="28"/>
        <v>334</v>
      </c>
      <c r="J312" s="23"/>
      <c r="K312" s="23"/>
      <c r="L312" s="17"/>
      <c r="M312" s="24"/>
    </row>
    <row r="313" spans="1:13" ht="15.95" customHeight="1">
      <c r="A313" s="78" t="s">
        <v>598</v>
      </c>
      <c r="B313" s="34" t="s">
        <v>312</v>
      </c>
      <c r="C313" s="89" t="s">
        <v>7</v>
      </c>
      <c r="D313" s="34" t="s">
        <v>621</v>
      </c>
      <c r="E313" s="136" t="s">
        <v>107</v>
      </c>
      <c r="F313" s="35" t="s">
        <v>59</v>
      </c>
      <c r="G313" s="122">
        <v>319</v>
      </c>
      <c r="H313" s="125">
        <f t="shared" si="28"/>
        <v>510</v>
      </c>
      <c r="I313" s="27">
        <f>H313*0.9</f>
        <v>459</v>
      </c>
      <c r="J313" s="23"/>
      <c r="K313" s="23"/>
      <c r="L313" s="17"/>
      <c r="M313" s="24"/>
    </row>
    <row r="314" spans="1:13" ht="15.95" customHeight="1">
      <c r="A314" s="78" t="s">
        <v>598</v>
      </c>
      <c r="B314" s="34" t="s">
        <v>313</v>
      </c>
      <c r="C314" s="89" t="s">
        <v>7</v>
      </c>
      <c r="D314" s="34" t="s">
        <v>621</v>
      </c>
      <c r="E314" s="136" t="s">
        <v>107</v>
      </c>
      <c r="F314" s="35" t="s">
        <v>61</v>
      </c>
      <c r="G314" s="122">
        <v>339</v>
      </c>
      <c r="H314" s="125">
        <f t="shared" si="28"/>
        <v>542</v>
      </c>
      <c r="I314" s="27">
        <f t="shared" ref="I314:I317" si="29">H314*0.9</f>
        <v>487.8</v>
      </c>
      <c r="J314" s="23"/>
      <c r="K314" s="23"/>
      <c r="L314" s="17"/>
      <c r="M314" s="24"/>
    </row>
    <row r="315" spans="1:13" ht="15.95" customHeight="1">
      <c r="A315" s="78" t="s">
        <v>598</v>
      </c>
      <c r="B315" s="34" t="s">
        <v>314</v>
      </c>
      <c r="C315" s="89" t="s">
        <v>11</v>
      </c>
      <c r="D315" s="34" t="s">
        <v>621</v>
      </c>
      <c r="E315" s="136" t="s">
        <v>107</v>
      </c>
      <c r="F315" s="35" t="s">
        <v>59</v>
      </c>
      <c r="G315" s="122">
        <v>319</v>
      </c>
      <c r="H315" s="125">
        <f t="shared" si="28"/>
        <v>510</v>
      </c>
      <c r="I315" s="27">
        <f t="shared" si="29"/>
        <v>459</v>
      </c>
      <c r="J315" s="23"/>
      <c r="K315" s="23"/>
      <c r="L315" s="17"/>
      <c r="M315" s="24"/>
    </row>
    <row r="316" spans="1:13" ht="15.95" customHeight="1">
      <c r="A316" s="78" t="s">
        <v>598</v>
      </c>
      <c r="B316" s="34" t="s">
        <v>315</v>
      </c>
      <c r="C316" s="89" t="s">
        <v>11</v>
      </c>
      <c r="D316" s="34" t="s">
        <v>621</v>
      </c>
      <c r="E316" s="136" t="s">
        <v>107</v>
      </c>
      <c r="F316" s="35" t="s">
        <v>61</v>
      </c>
      <c r="G316" s="122">
        <v>339</v>
      </c>
      <c r="H316" s="125">
        <f t="shared" si="28"/>
        <v>542</v>
      </c>
      <c r="I316" s="27">
        <f t="shared" si="29"/>
        <v>487.8</v>
      </c>
      <c r="J316" s="23"/>
      <c r="K316" s="23"/>
      <c r="L316" s="17"/>
      <c r="M316" s="24"/>
    </row>
    <row r="317" spans="1:13" ht="15.95" customHeight="1">
      <c r="A317" s="78" t="s">
        <v>598</v>
      </c>
      <c r="B317" s="143" t="s">
        <v>316</v>
      </c>
      <c r="C317" s="91" t="s">
        <v>7</v>
      </c>
      <c r="D317" s="41" t="s">
        <v>621</v>
      </c>
      <c r="E317" s="126" t="s">
        <v>107</v>
      </c>
      <c r="F317" s="29" t="s">
        <v>317</v>
      </c>
      <c r="G317" s="129">
        <v>319</v>
      </c>
      <c r="H317" s="109">
        <f t="shared" si="28"/>
        <v>510</v>
      </c>
      <c r="I317" s="27">
        <f t="shared" si="29"/>
        <v>459</v>
      </c>
      <c r="J317" s="23"/>
      <c r="K317" s="23"/>
      <c r="L317" s="17"/>
      <c r="M317" s="24"/>
    </row>
    <row r="318" spans="1:13" ht="15.95" customHeight="1">
      <c r="A318" s="78" t="s">
        <v>598</v>
      </c>
      <c r="B318" s="143" t="s">
        <v>318</v>
      </c>
      <c r="C318" s="91" t="s">
        <v>7</v>
      </c>
      <c r="D318" s="41" t="s">
        <v>621</v>
      </c>
      <c r="E318" s="126" t="s">
        <v>107</v>
      </c>
      <c r="F318" s="29" t="s">
        <v>319</v>
      </c>
      <c r="G318" s="129">
        <v>339</v>
      </c>
      <c r="H318" s="109">
        <f t="shared" si="28"/>
        <v>542</v>
      </c>
      <c r="J318" s="23"/>
      <c r="K318" s="23"/>
      <c r="L318" s="17"/>
      <c r="M318" s="24"/>
    </row>
    <row r="319" spans="1:13" ht="15.95" customHeight="1">
      <c r="A319" s="78" t="s">
        <v>598</v>
      </c>
      <c r="B319" s="143" t="s">
        <v>320</v>
      </c>
      <c r="C319" s="91" t="s">
        <v>7</v>
      </c>
      <c r="D319" s="41" t="s">
        <v>621</v>
      </c>
      <c r="E319" s="126" t="s">
        <v>210</v>
      </c>
      <c r="F319" s="29" t="s">
        <v>63</v>
      </c>
      <c r="G319" s="127">
        <v>349</v>
      </c>
      <c r="H319" s="109">
        <f t="shared" si="28"/>
        <v>558</v>
      </c>
      <c r="J319" s="16"/>
      <c r="K319" s="16"/>
      <c r="L319" s="17"/>
      <c r="M319" s="24"/>
    </row>
    <row r="320" spans="1:13" ht="15.95" customHeight="1">
      <c r="A320" s="78" t="s">
        <v>598</v>
      </c>
      <c r="B320" s="143" t="s">
        <v>321</v>
      </c>
      <c r="C320" s="91" t="s">
        <v>7</v>
      </c>
      <c r="D320" s="41" t="s">
        <v>621</v>
      </c>
      <c r="E320" s="126" t="s">
        <v>304</v>
      </c>
      <c r="F320" s="29" t="s">
        <v>63</v>
      </c>
      <c r="G320" s="129">
        <v>349</v>
      </c>
      <c r="H320" s="109">
        <f t="shared" si="28"/>
        <v>558</v>
      </c>
      <c r="J320" s="16"/>
      <c r="K320" s="16"/>
      <c r="L320" s="17"/>
      <c r="M320" s="24"/>
    </row>
    <row r="321" spans="1:13" ht="15.95" customHeight="1">
      <c r="A321" s="78" t="s">
        <v>598</v>
      </c>
      <c r="B321" s="143" t="s">
        <v>322</v>
      </c>
      <c r="C321" s="91" t="s">
        <v>7</v>
      </c>
      <c r="D321" s="41" t="s">
        <v>621</v>
      </c>
      <c r="E321" s="126" t="s">
        <v>210</v>
      </c>
      <c r="F321" s="43" t="s">
        <v>104</v>
      </c>
      <c r="G321" s="129">
        <v>139</v>
      </c>
      <c r="H321" s="109">
        <f t="shared" si="28"/>
        <v>222</v>
      </c>
      <c r="J321" s="16"/>
      <c r="K321" s="16"/>
      <c r="L321" s="17"/>
      <c r="M321" s="24"/>
    </row>
    <row r="322" spans="1:13" ht="15.95" customHeight="1">
      <c r="A322" s="78" t="s">
        <v>598</v>
      </c>
      <c r="B322" s="143" t="s">
        <v>323</v>
      </c>
      <c r="C322" s="91" t="s">
        <v>7</v>
      </c>
      <c r="D322" s="41" t="s">
        <v>621</v>
      </c>
      <c r="E322" s="126" t="s">
        <v>304</v>
      </c>
      <c r="F322" s="43" t="s">
        <v>104</v>
      </c>
      <c r="G322" s="129">
        <v>139</v>
      </c>
      <c r="H322" s="109">
        <f t="shared" si="28"/>
        <v>222</v>
      </c>
      <c r="J322" s="23"/>
      <c r="K322" s="23"/>
      <c r="L322" s="17"/>
      <c r="M322" s="24"/>
    </row>
    <row r="323" spans="1:13" ht="15.95" customHeight="1">
      <c r="A323" s="78" t="s">
        <v>598</v>
      </c>
      <c r="B323" s="143" t="s">
        <v>324</v>
      </c>
      <c r="C323" s="91" t="s">
        <v>7</v>
      </c>
      <c r="D323" s="41" t="s">
        <v>621</v>
      </c>
      <c r="E323" s="126" t="s">
        <v>107</v>
      </c>
      <c r="F323" s="43" t="s">
        <v>135</v>
      </c>
      <c r="G323" s="129">
        <v>199</v>
      </c>
      <c r="H323" s="109">
        <f t="shared" si="28"/>
        <v>318</v>
      </c>
      <c r="J323" s="23"/>
      <c r="K323" s="23"/>
      <c r="L323" s="17"/>
      <c r="M323" s="24"/>
    </row>
    <row r="324" spans="1:13" ht="15.95" customHeight="1">
      <c r="A324" s="78" t="s">
        <v>598</v>
      </c>
      <c r="B324" s="143" t="s">
        <v>325</v>
      </c>
      <c r="C324" s="91" t="s">
        <v>7</v>
      </c>
      <c r="D324" s="41" t="s">
        <v>621</v>
      </c>
      <c r="E324" s="126" t="s">
        <v>107</v>
      </c>
      <c r="F324" s="43" t="s">
        <v>66</v>
      </c>
      <c r="G324" s="129">
        <v>89</v>
      </c>
      <c r="H324" s="109">
        <f t="shared" si="28"/>
        <v>142</v>
      </c>
      <c r="J324" s="23"/>
      <c r="K324" s="23"/>
      <c r="L324" s="17"/>
      <c r="M324" s="24"/>
    </row>
    <row r="325" spans="1:13" ht="15.95" customHeight="1">
      <c r="A325" s="78" t="s">
        <v>598</v>
      </c>
      <c r="B325" s="143" t="s">
        <v>326</v>
      </c>
      <c r="C325" s="91" t="s">
        <v>7</v>
      </c>
      <c r="D325" s="41" t="s">
        <v>621</v>
      </c>
      <c r="E325" s="126" t="s">
        <v>107</v>
      </c>
      <c r="F325" s="43" t="s">
        <v>68</v>
      </c>
      <c r="G325" s="129">
        <v>259</v>
      </c>
      <c r="H325" s="109">
        <f t="shared" si="28"/>
        <v>414</v>
      </c>
      <c r="J325" s="23"/>
      <c r="K325" s="23"/>
      <c r="L325" s="17"/>
      <c r="M325" s="24"/>
    </row>
    <row r="326" spans="1:13" ht="15.95" customHeight="1">
      <c r="A326" s="78" t="s">
        <v>598</v>
      </c>
      <c r="B326" s="41" t="s">
        <v>327</v>
      </c>
      <c r="C326" s="91" t="s">
        <v>7</v>
      </c>
      <c r="D326" s="41" t="s">
        <v>621</v>
      </c>
      <c r="E326" s="126" t="s">
        <v>224</v>
      </c>
      <c r="F326" s="29" t="s">
        <v>74</v>
      </c>
      <c r="G326" s="127">
        <v>90</v>
      </c>
      <c r="H326" s="109">
        <f t="shared" si="28"/>
        <v>144</v>
      </c>
      <c r="J326" s="23"/>
      <c r="K326" s="23"/>
      <c r="L326" s="17"/>
      <c r="M326" s="24"/>
    </row>
    <row r="327" spans="1:13" ht="15.95" customHeight="1">
      <c r="A327" s="78" t="s">
        <v>598</v>
      </c>
      <c r="B327" s="41" t="s">
        <v>263</v>
      </c>
      <c r="C327" s="91" t="s">
        <v>7</v>
      </c>
      <c r="D327" s="41" t="s">
        <v>621</v>
      </c>
      <c r="E327" s="126" t="s">
        <v>328</v>
      </c>
      <c r="F327" s="29" t="s">
        <v>74</v>
      </c>
      <c r="G327" s="127">
        <v>90</v>
      </c>
      <c r="H327" s="109">
        <f t="shared" si="28"/>
        <v>144</v>
      </c>
      <c r="L327" s="17"/>
    </row>
    <row r="328" spans="1:13" ht="15.95" customHeight="1">
      <c r="A328" s="78" t="s">
        <v>598</v>
      </c>
      <c r="B328" s="143" t="s">
        <v>275</v>
      </c>
      <c r="C328" s="91" t="s">
        <v>7</v>
      </c>
      <c r="D328" s="41" t="s">
        <v>621</v>
      </c>
      <c r="E328" s="126" t="s">
        <v>210</v>
      </c>
      <c r="F328" s="43" t="s">
        <v>78</v>
      </c>
      <c r="G328" s="127">
        <v>98</v>
      </c>
      <c r="H328" s="109">
        <f t="shared" si="28"/>
        <v>157</v>
      </c>
      <c r="J328" s="23"/>
      <c r="K328" s="23"/>
      <c r="L328" s="17"/>
      <c r="M328" s="24"/>
    </row>
    <row r="329" spans="1:13" ht="15.95" customHeight="1">
      <c r="A329" s="78" t="s">
        <v>598</v>
      </c>
      <c r="B329" s="143" t="s">
        <v>329</v>
      </c>
      <c r="C329" s="91" t="s">
        <v>7</v>
      </c>
      <c r="D329" s="41" t="s">
        <v>621</v>
      </c>
      <c r="E329" s="126" t="s">
        <v>304</v>
      </c>
      <c r="F329" s="43" t="s">
        <v>78</v>
      </c>
      <c r="G329" s="129">
        <v>98</v>
      </c>
      <c r="H329" s="109">
        <f t="shared" si="28"/>
        <v>157</v>
      </c>
      <c r="J329" s="23"/>
      <c r="K329" s="23"/>
      <c r="L329" s="17"/>
      <c r="M329" s="24"/>
    </row>
    <row r="330" spans="1:13" ht="15.95" customHeight="1">
      <c r="A330" s="78" t="s">
        <v>598</v>
      </c>
      <c r="B330" s="34" t="s">
        <v>330</v>
      </c>
      <c r="C330" s="89" t="s">
        <v>7</v>
      </c>
      <c r="D330" s="34" t="s">
        <v>621</v>
      </c>
      <c r="E330" s="136" t="s">
        <v>210</v>
      </c>
      <c r="F330" s="35" t="s">
        <v>331</v>
      </c>
      <c r="G330" s="122">
        <v>79</v>
      </c>
      <c r="H330" s="125">
        <f t="shared" si="28"/>
        <v>126</v>
      </c>
      <c r="J330" s="23"/>
      <c r="K330" s="23"/>
      <c r="L330" s="17"/>
      <c r="M330" s="24"/>
    </row>
    <row r="331" spans="1:13" ht="15.95" customHeight="1">
      <c r="A331" s="78" t="s">
        <v>598</v>
      </c>
      <c r="B331" s="143" t="s">
        <v>21</v>
      </c>
      <c r="C331" s="91" t="s">
        <v>7</v>
      </c>
      <c r="D331" s="41" t="s">
        <v>621</v>
      </c>
      <c r="E331" s="126" t="s">
        <v>107</v>
      </c>
      <c r="F331" s="15" t="s">
        <v>138</v>
      </c>
      <c r="G331" s="129">
        <v>119</v>
      </c>
      <c r="H331" s="109">
        <f t="shared" si="28"/>
        <v>190</v>
      </c>
      <c r="J331" s="23"/>
      <c r="K331" s="23"/>
      <c r="L331" s="17"/>
      <c r="M331" s="24"/>
    </row>
    <row r="332" spans="1:13" ht="15.95" customHeight="1">
      <c r="A332" s="78" t="s">
        <v>598</v>
      </c>
      <c r="B332" s="143" t="s">
        <v>23</v>
      </c>
      <c r="C332" s="92" t="s">
        <v>11</v>
      </c>
      <c r="D332" s="41" t="s">
        <v>621</v>
      </c>
      <c r="E332" s="126" t="s">
        <v>107</v>
      </c>
      <c r="F332" s="15" t="s">
        <v>138</v>
      </c>
      <c r="G332" s="129">
        <v>119</v>
      </c>
      <c r="H332" s="109">
        <f t="shared" si="28"/>
        <v>190</v>
      </c>
      <c r="J332" s="23"/>
      <c r="K332" s="23"/>
      <c r="L332" s="17"/>
      <c r="M332" s="24"/>
    </row>
    <row r="333" spans="1:13" ht="15.95" customHeight="1">
      <c r="A333" s="78" t="s">
        <v>598</v>
      </c>
      <c r="B333" s="41" t="s">
        <v>30</v>
      </c>
      <c r="C333" s="91" t="s">
        <v>7</v>
      </c>
      <c r="D333" s="41" t="s">
        <v>621</v>
      </c>
      <c r="E333" s="126" t="s">
        <v>107</v>
      </c>
      <c r="F333" s="31" t="s">
        <v>83</v>
      </c>
      <c r="G333" s="127">
        <v>18</v>
      </c>
      <c r="H333" s="109">
        <f t="shared" si="28"/>
        <v>29</v>
      </c>
      <c r="J333" s="23"/>
      <c r="K333" s="23"/>
      <c r="L333" s="17"/>
      <c r="M333" s="24"/>
    </row>
    <row r="334" spans="1:13" ht="17.649999999999999" customHeight="1">
      <c r="A334" s="78" t="s">
        <v>598</v>
      </c>
      <c r="B334" s="130" t="s">
        <v>332</v>
      </c>
      <c r="C334" s="57" t="s">
        <v>7</v>
      </c>
      <c r="D334" s="130" t="s">
        <v>333</v>
      </c>
      <c r="E334" s="126" t="s">
        <v>224</v>
      </c>
      <c r="F334" s="29" t="s">
        <v>239</v>
      </c>
      <c r="G334" s="127">
        <v>79</v>
      </c>
      <c r="H334" s="109">
        <f t="shared" ref="H334:H349" si="30">ROUND((G334*0.6)+G334,0)</f>
        <v>126</v>
      </c>
      <c r="I334" s="23"/>
      <c r="J334" s="23"/>
      <c r="K334" s="23"/>
      <c r="L334" s="17"/>
      <c r="M334" s="24"/>
    </row>
    <row r="335" spans="1:13" ht="17.649999999999999" customHeight="1">
      <c r="A335" s="78" t="s">
        <v>598</v>
      </c>
      <c r="B335" s="130" t="s">
        <v>334</v>
      </c>
      <c r="C335" s="57" t="s">
        <v>7</v>
      </c>
      <c r="D335" s="130" t="s">
        <v>333</v>
      </c>
      <c r="E335" s="126" t="s">
        <v>328</v>
      </c>
      <c r="F335" s="29" t="s">
        <v>239</v>
      </c>
      <c r="G335" s="127">
        <v>103</v>
      </c>
      <c r="H335" s="109">
        <f t="shared" si="30"/>
        <v>165</v>
      </c>
      <c r="I335" s="23"/>
      <c r="J335" s="23"/>
      <c r="K335" s="23"/>
      <c r="L335" s="17"/>
      <c r="M335" s="24"/>
    </row>
    <row r="336" spans="1:13" ht="17.649999999999999" customHeight="1">
      <c r="A336" s="78" t="s">
        <v>598</v>
      </c>
      <c r="B336" s="130" t="s">
        <v>30</v>
      </c>
      <c r="C336" s="57" t="s">
        <v>7</v>
      </c>
      <c r="D336" s="130" t="s">
        <v>333</v>
      </c>
      <c r="E336" s="126" t="s">
        <v>107</v>
      </c>
      <c r="F336" s="31" t="s">
        <v>83</v>
      </c>
      <c r="G336" s="129">
        <v>18</v>
      </c>
      <c r="H336" s="109">
        <f t="shared" si="30"/>
        <v>29</v>
      </c>
      <c r="I336" s="23"/>
      <c r="J336" s="23"/>
      <c r="K336" s="23"/>
      <c r="L336" s="17"/>
      <c r="M336" s="24"/>
    </row>
    <row r="337" spans="1:1022" ht="17.649999999999999" customHeight="1">
      <c r="A337" s="78" t="s">
        <v>598</v>
      </c>
      <c r="B337" s="165" t="s">
        <v>335</v>
      </c>
      <c r="C337" s="92" t="s">
        <v>11</v>
      </c>
      <c r="D337" s="166" t="s">
        <v>336</v>
      </c>
      <c r="E337" s="126" t="s">
        <v>56</v>
      </c>
      <c r="F337" s="43" t="s">
        <v>239</v>
      </c>
      <c r="G337" s="127">
        <v>137</v>
      </c>
      <c r="H337" s="109">
        <f t="shared" si="30"/>
        <v>219</v>
      </c>
      <c r="I337" s="23"/>
      <c r="J337" s="23"/>
      <c r="K337" s="23"/>
      <c r="L337" s="17"/>
      <c r="M337" s="24"/>
    </row>
    <row r="338" spans="1:1022" ht="17.649999999999999" customHeight="1">
      <c r="A338" s="78" t="s">
        <v>598</v>
      </c>
      <c r="B338" s="130" t="s">
        <v>30</v>
      </c>
      <c r="C338" s="57" t="s">
        <v>7</v>
      </c>
      <c r="D338" s="166" t="s">
        <v>336</v>
      </c>
      <c r="E338" s="126" t="s">
        <v>56</v>
      </c>
      <c r="F338" s="31" t="s">
        <v>83</v>
      </c>
      <c r="G338" s="129">
        <v>18</v>
      </c>
      <c r="H338" s="109">
        <f t="shared" si="30"/>
        <v>29</v>
      </c>
      <c r="I338" s="23"/>
      <c r="J338" s="23"/>
      <c r="K338" s="23"/>
      <c r="L338" s="17"/>
      <c r="M338" s="24"/>
    </row>
    <row r="339" spans="1:1022" ht="17.100000000000001" customHeight="1">
      <c r="A339" s="78" t="s">
        <v>598</v>
      </c>
      <c r="B339" s="165" t="s">
        <v>337</v>
      </c>
      <c r="C339" s="92" t="s">
        <v>11</v>
      </c>
      <c r="D339" s="166" t="s">
        <v>338</v>
      </c>
      <c r="E339" s="126" t="s">
        <v>210</v>
      </c>
      <c r="F339" s="43" t="s">
        <v>239</v>
      </c>
      <c r="G339" s="127">
        <v>147</v>
      </c>
      <c r="H339" s="109">
        <f t="shared" si="30"/>
        <v>235</v>
      </c>
      <c r="I339" s="23"/>
      <c r="J339" s="23"/>
      <c r="K339" s="23"/>
      <c r="L339" s="17"/>
      <c r="M339" s="24"/>
    </row>
    <row r="340" spans="1:1022" ht="17.100000000000001" customHeight="1">
      <c r="A340" s="78" t="s">
        <v>598</v>
      </c>
      <c r="B340" s="130" t="s">
        <v>30</v>
      </c>
      <c r="C340" s="57" t="s">
        <v>7</v>
      </c>
      <c r="D340" s="166" t="s">
        <v>338</v>
      </c>
      <c r="E340" s="126" t="s">
        <v>210</v>
      </c>
      <c r="F340" s="31" t="s">
        <v>83</v>
      </c>
      <c r="G340" s="129">
        <v>18</v>
      </c>
      <c r="H340" s="109">
        <f t="shared" si="30"/>
        <v>29</v>
      </c>
      <c r="I340" s="23"/>
      <c r="J340" s="23"/>
      <c r="K340" s="23"/>
      <c r="L340" s="17"/>
      <c r="M340" s="24"/>
    </row>
    <row r="341" spans="1:1022" ht="17.100000000000001" customHeight="1">
      <c r="A341" s="78" t="s">
        <v>598</v>
      </c>
      <c r="B341" s="41" t="s">
        <v>339</v>
      </c>
      <c r="C341" s="57" t="s">
        <v>7</v>
      </c>
      <c r="D341" s="41" t="s">
        <v>622</v>
      </c>
      <c r="E341" s="126" t="s">
        <v>340</v>
      </c>
      <c r="F341" s="29" t="s">
        <v>86</v>
      </c>
      <c r="G341" s="127">
        <v>163</v>
      </c>
      <c r="H341" s="109">
        <f t="shared" si="30"/>
        <v>261</v>
      </c>
      <c r="I341" s="23"/>
      <c r="J341" s="23"/>
      <c r="K341" s="23"/>
      <c r="L341" s="17"/>
      <c r="M341" s="24"/>
    </row>
    <row r="342" spans="1:1022" ht="17.100000000000001" customHeight="1">
      <c r="A342" s="78" t="s">
        <v>598</v>
      </c>
      <c r="B342" s="41" t="s">
        <v>341</v>
      </c>
      <c r="C342" s="57" t="s">
        <v>7</v>
      </c>
      <c r="D342" s="41" t="s">
        <v>622</v>
      </c>
      <c r="E342" s="126" t="s">
        <v>340</v>
      </c>
      <c r="F342" s="29" t="s">
        <v>59</v>
      </c>
      <c r="G342" s="127">
        <v>380</v>
      </c>
      <c r="H342" s="109">
        <f t="shared" si="30"/>
        <v>608</v>
      </c>
      <c r="I342" s="44"/>
      <c r="J342" s="16"/>
      <c r="K342" s="16"/>
      <c r="L342" s="17"/>
      <c r="M342" s="24"/>
    </row>
    <row r="343" spans="1:1022" ht="17.100000000000001" customHeight="1">
      <c r="A343" s="78" t="s">
        <v>598</v>
      </c>
      <c r="B343" s="41" t="s">
        <v>342</v>
      </c>
      <c r="C343" s="57" t="s">
        <v>7</v>
      </c>
      <c r="D343" s="41" t="s">
        <v>622</v>
      </c>
      <c r="E343" s="126" t="s">
        <v>340</v>
      </c>
      <c r="F343" s="29" t="s">
        <v>120</v>
      </c>
      <c r="G343" s="127">
        <v>367</v>
      </c>
      <c r="H343" s="109">
        <f t="shared" si="30"/>
        <v>587</v>
      </c>
      <c r="I343" s="23"/>
      <c r="J343" s="42"/>
      <c r="K343" s="42"/>
      <c r="L343" s="17"/>
      <c r="M343" s="24"/>
    </row>
    <row r="344" spans="1:1022" ht="17.100000000000001" customHeight="1">
      <c r="A344" s="78" t="s">
        <v>598</v>
      </c>
      <c r="B344" s="41" t="s">
        <v>343</v>
      </c>
      <c r="C344" s="57" t="s">
        <v>7</v>
      </c>
      <c r="D344" s="41" t="s">
        <v>622</v>
      </c>
      <c r="E344" s="126" t="s">
        <v>340</v>
      </c>
      <c r="F344" s="29" t="s">
        <v>122</v>
      </c>
      <c r="G344" s="127">
        <v>354</v>
      </c>
      <c r="H344" s="109">
        <f t="shared" si="30"/>
        <v>566</v>
      </c>
      <c r="I344" s="23"/>
      <c r="J344" s="42"/>
      <c r="K344" s="42"/>
      <c r="L344" s="17"/>
      <c r="M344" s="24"/>
    </row>
    <row r="345" spans="1:1022" ht="17.100000000000001" customHeight="1">
      <c r="A345" s="78" t="s">
        <v>598</v>
      </c>
      <c r="B345" s="41" t="s">
        <v>30</v>
      </c>
      <c r="C345" s="57" t="s">
        <v>7</v>
      </c>
      <c r="D345" s="41" t="s">
        <v>622</v>
      </c>
      <c r="E345" s="126" t="s">
        <v>340</v>
      </c>
      <c r="F345" s="31" t="s">
        <v>83</v>
      </c>
      <c r="G345" s="127">
        <v>18</v>
      </c>
      <c r="H345" s="109">
        <f t="shared" si="30"/>
        <v>29</v>
      </c>
      <c r="I345" s="23"/>
      <c r="J345" s="42"/>
      <c r="K345" s="42"/>
      <c r="L345" s="17"/>
      <c r="M345" s="24"/>
    </row>
    <row r="346" spans="1:1022" ht="17.100000000000001" customHeight="1">
      <c r="A346" s="78" t="s">
        <v>598</v>
      </c>
      <c r="B346" s="41" t="s">
        <v>344</v>
      </c>
      <c r="C346" s="57" t="s">
        <v>7</v>
      </c>
      <c r="D346" s="41" t="s">
        <v>345</v>
      </c>
      <c r="E346" s="126" t="s">
        <v>210</v>
      </c>
      <c r="F346" s="29" t="s">
        <v>142</v>
      </c>
      <c r="G346" s="127">
        <v>145</v>
      </c>
      <c r="H346" s="109">
        <f t="shared" si="30"/>
        <v>232</v>
      </c>
      <c r="I346" s="23"/>
      <c r="J346" s="23"/>
      <c r="K346" s="23"/>
      <c r="L346" s="17"/>
      <c r="M346" s="24"/>
    </row>
    <row r="347" spans="1:1022" ht="17.100000000000001" customHeight="1">
      <c r="A347" s="78" t="s">
        <v>598</v>
      </c>
      <c r="B347" s="41" t="s">
        <v>346</v>
      </c>
      <c r="C347" s="57" t="s">
        <v>7</v>
      </c>
      <c r="D347" s="41" t="s">
        <v>345</v>
      </c>
      <c r="E347" s="126" t="s">
        <v>210</v>
      </c>
      <c r="F347" s="29" t="s">
        <v>120</v>
      </c>
      <c r="G347" s="127">
        <v>276</v>
      </c>
      <c r="H347" s="109">
        <f t="shared" si="30"/>
        <v>442</v>
      </c>
      <c r="I347" s="23"/>
      <c r="J347" s="23"/>
      <c r="K347" s="23"/>
      <c r="L347" s="17"/>
      <c r="M347" s="24"/>
    </row>
    <row r="348" spans="1:1022" ht="17.100000000000001" customHeight="1">
      <c r="A348" s="78" t="s">
        <v>598</v>
      </c>
      <c r="B348" s="41" t="s">
        <v>347</v>
      </c>
      <c r="C348" s="57" t="s">
        <v>7</v>
      </c>
      <c r="D348" s="41" t="s">
        <v>345</v>
      </c>
      <c r="E348" s="126" t="s">
        <v>210</v>
      </c>
      <c r="F348" s="29" t="s">
        <v>348</v>
      </c>
      <c r="G348" s="127">
        <v>139</v>
      </c>
      <c r="H348" s="109">
        <f t="shared" si="30"/>
        <v>222</v>
      </c>
      <c r="I348" s="23"/>
      <c r="J348" s="23"/>
      <c r="K348" s="23"/>
      <c r="L348" s="17"/>
      <c r="M348" s="24"/>
    </row>
    <row r="349" spans="1:1022" ht="17.100000000000001" customHeight="1">
      <c r="A349" s="78" t="s">
        <v>598</v>
      </c>
      <c r="B349" s="130" t="s">
        <v>30</v>
      </c>
      <c r="C349" s="57" t="s">
        <v>7</v>
      </c>
      <c r="D349" s="41" t="s">
        <v>345</v>
      </c>
      <c r="E349" s="126" t="s">
        <v>210</v>
      </c>
      <c r="F349" s="31" t="s">
        <v>83</v>
      </c>
      <c r="G349" s="129">
        <v>18</v>
      </c>
      <c r="H349" s="109">
        <f t="shared" si="30"/>
        <v>29</v>
      </c>
      <c r="I349" s="23"/>
      <c r="J349" s="23"/>
      <c r="K349" s="23"/>
      <c r="L349" s="17"/>
      <c r="M349" s="24"/>
    </row>
    <row r="350" spans="1:1022" ht="17.100000000000001" customHeight="1">
      <c r="A350" s="78" t="s">
        <v>598</v>
      </c>
      <c r="B350" s="167" t="s">
        <v>349</v>
      </c>
      <c r="C350" s="99" t="s">
        <v>7</v>
      </c>
      <c r="D350" s="34" t="s">
        <v>352</v>
      </c>
      <c r="E350" s="168" t="s">
        <v>113</v>
      </c>
      <c r="F350" s="60" t="s">
        <v>59</v>
      </c>
      <c r="G350" s="169">
        <v>259</v>
      </c>
      <c r="H350" s="125">
        <f t="shared" ref="H350:H355" si="31">ROUND((G350*0.6)+G350,0)</f>
        <v>414</v>
      </c>
      <c r="I350" s="23"/>
      <c r="L350" s="17"/>
      <c r="M350" s="24"/>
    </row>
    <row r="351" spans="1:1022" ht="17.100000000000001" customHeight="1">
      <c r="A351" s="78" t="s">
        <v>598</v>
      </c>
      <c r="B351" s="167" t="s">
        <v>350</v>
      </c>
      <c r="C351" s="100" t="s">
        <v>7</v>
      </c>
      <c r="D351" s="34" t="s">
        <v>352</v>
      </c>
      <c r="E351" s="168" t="s">
        <v>113</v>
      </c>
      <c r="F351" s="60" t="s">
        <v>61</v>
      </c>
      <c r="G351" s="169">
        <v>279</v>
      </c>
      <c r="H351" s="125">
        <f t="shared" si="31"/>
        <v>446</v>
      </c>
      <c r="I351" s="23"/>
      <c r="J351" s="23"/>
      <c r="K351" s="23"/>
      <c r="L351" s="17"/>
      <c r="M351" s="24"/>
    </row>
    <row r="352" spans="1:1022" s="53" customFormat="1" ht="17.100000000000001" customHeight="1">
      <c r="A352" s="78" t="s">
        <v>598</v>
      </c>
      <c r="B352" s="59" t="s">
        <v>351</v>
      </c>
      <c r="C352" s="101" t="s">
        <v>7</v>
      </c>
      <c r="D352" s="170" t="s">
        <v>352</v>
      </c>
      <c r="E352" s="171" t="s">
        <v>113</v>
      </c>
      <c r="F352" s="32" t="s">
        <v>120</v>
      </c>
      <c r="G352" s="132">
        <v>262</v>
      </c>
      <c r="H352" s="109">
        <f t="shared" si="31"/>
        <v>419</v>
      </c>
      <c r="I352" s="23"/>
      <c r="J352" s="61"/>
      <c r="K352" s="61"/>
      <c r="L352" s="62"/>
      <c r="M352" s="63"/>
      <c r="AMG352" s="13"/>
      <c r="AMH352" s="13"/>
    </row>
    <row r="353" spans="1:1022" s="53" customFormat="1" ht="17.100000000000001" customHeight="1">
      <c r="A353" s="78" t="s">
        <v>598</v>
      </c>
      <c r="B353" s="59" t="s">
        <v>353</v>
      </c>
      <c r="C353" s="101" t="s">
        <v>7</v>
      </c>
      <c r="D353" s="170" t="s">
        <v>352</v>
      </c>
      <c r="E353" s="171" t="s">
        <v>113</v>
      </c>
      <c r="F353" s="32" t="s">
        <v>348</v>
      </c>
      <c r="G353" s="132">
        <v>147</v>
      </c>
      <c r="H353" s="109">
        <f t="shared" si="31"/>
        <v>235</v>
      </c>
      <c r="I353" s="23"/>
      <c r="J353" s="61"/>
      <c r="K353" s="61"/>
      <c r="L353" s="62"/>
      <c r="M353" s="63"/>
      <c r="AMG353" s="13"/>
      <c r="AMH353" s="13"/>
    </row>
    <row r="354" spans="1:1022" ht="17.100000000000001" customHeight="1">
      <c r="A354" s="78" t="s">
        <v>598</v>
      </c>
      <c r="B354" s="59" t="s">
        <v>354</v>
      </c>
      <c r="C354" s="101" t="s">
        <v>7</v>
      </c>
      <c r="D354" s="170" t="s">
        <v>352</v>
      </c>
      <c r="E354" s="171" t="s">
        <v>113</v>
      </c>
      <c r="F354" s="32" t="s">
        <v>68</v>
      </c>
      <c r="G354" s="132">
        <v>99</v>
      </c>
      <c r="H354" s="109">
        <f t="shared" si="31"/>
        <v>158</v>
      </c>
      <c r="I354" s="23"/>
      <c r="J354" s="23"/>
      <c r="K354" s="23"/>
      <c r="L354" s="17"/>
      <c r="M354" s="24"/>
    </row>
    <row r="355" spans="1:1022" s="53" customFormat="1" ht="17.100000000000001" customHeight="1">
      <c r="A355" s="78" t="s">
        <v>598</v>
      </c>
      <c r="B355" s="130" t="s">
        <v>30</v>
      </c>
      <c r="C355" s="57" t="s">
        <v>7</v>
      </c>
      <c r="D355" s="170" t="s">
        <v>352</v>
      </c>
      <c r="E355" s="171" t="s">
        <v>113</v>
      </c>
      <c r="F355" s="31" t="s">
        <v>83</v>
      </c>
      <c r="G355" s="129">
        <v>18</v>
      </c>
      <c r="H355" s="109">
        <f t="shared" si="31"/>
        <v>29</v>
      </c>
      <c r="I355" s="23"/>
      <c r="J355" s="61"/>
      <c r="K355" s="61"/>
      <c r="L355" s="62"/>
      <c r="M355" s="63"/>
      <c r="AMG355" s="13"/>
      <c r="AMH355" s="13"/>
    </row>
    <row r="356" spans="1:1022" ht="17.100000000000001" customHeight="1">
      <c r="A356" s="79" t="s">
        <v>599</v>
      </c>
      <c r="B356" s="41" t="s">
        <v>355</v>
      </c>
      <c r="C356" s="57" t="s">
        <v>7</v>
      </c>
      <c r="D356" s="106" t="s">
        <v>356</v>
      </c>
      <c r="E356" s="172" t="s">
        <v>357</v>
      </c>
      <c r="F356" s="29" t="s">
        <v>86</v>
      </c>
      <c r="G356" s="127">
        <v>227</v>
      </c>
      <c r="H356" s="109">
        <f t="shared" ref="H356:H366" si="32">ROUND((G356*0.6)+G356,0)</f>
        <v>363</v>
      </c>
      <c r="I356" s="23"/>
      <c r="J356" s="42"/>
      <c r="K356" s="42"/>
      <c r="L356" s="17"/>
      <c r="M356" s="24"/>
    </row>
    <row r="357" spans="1:1022" ht="17.100000000000001" customHeight="1">
      <c r="A357" s="79" t="s">
        <v>599</v>
      </c>
      <c r="B357" s="41" t="s">
        <v>358</v>
      </c>
      <c r="C357" s="57" t="s">
        <v>7</v>
      </c>
      <c r="D357" s="106" t="s">
        <v>356</v>
      </c>
      <c r="E357" s="172" t="s">
        <v>357</v>
      </c>
      <c r="F357" s="29" t="s">
        <v>120</v>
      </c>
      <c r="G357" s="127">
        <v>362</v>
      </c>
      <c r="H357" s="109">
        <f t="shared" si="32"/>
        <v>579</v>
      </c>
      <c r="I357" s="23"/>
      <c r="J357" s="42"/>
      <c r="K357" s="42"/>
      <c r="L357" s="17"/>
      <c r="M357" s="24"/>
    </row>
    <row r="358" spans="1:1022" ht="17.100000000000001" customHeight="1">
      <c r="A358" s="79" t="s">
        <v>599</v>
      </c>
      <c r="B358" s="41" t="s">
        <v>359</v>
      </c>
      <c r="C358" s="57" t="s">
        <v>7</v>
      </c>
      <c r="D358" s="106" t="s">
        <v>356</v>
      </c>
      <c r="E358" s="172" t="s">
        <v>357</v>
      </c>
      <c r="F358" s="29" t="s">
        <v>66</v>
      </c>
      <c r="G358" s="127">
        <v>97</v>
      </c>
      <c r="H358" s="109">
        <f t="shared" si="32"/>
        <v>155</v>
      </c>
      <c r="I358" s="23"/>
      <c r="J358" s="42"/>
      <c r="K358" s="42"/>
      <c r="L358" s="17"/>
      <c r="M358" s="24"/>
    </row>
    <row r="359" spans="1:1022" ht="17.100000000000001" customHeight="1">
      <c r="A359" s="79" t="s">
        <v>599</v>
      </c>
      <c r="B359" s="41" t="s">
        <v>30</v>
      </c>
      <c r="C359" s="57" t="s">
        <v>7</v>
      </c>
      <c r="D359" s="106" t="s">
        <v>356</v>
      </c>
      <c r="E359" s="172" t="s">
        <v>357</v>
      </c>
      <c r="F359" s="31" t="s">
        <v>83</v>
      </c>
      <c r="G359" s="127">
        <v>18</v>
      </c>
      <c r="H359" s="109">
        <f t="shared" si="32"/>
        <v>29</v>
      </c>
      <c r="I359" s="23"/>
      <c r="J359" s="42"/>
      <c r="K359" s="42"/>
      <c r="L359" s="17"/>
      <c r="M359" s="24"/>
    </row>
    <row r="360" spans="1:1022" ht="17.100000000000001" customHeight="1">
      <c r="A360" s="79" t="s">
        <v>599</v>
      </c>
      <c r="B360" s="41" t="s">
        <v>360</v>
      </c>
      <c r="C360" s="91" t="s">
        <v>7</v>
      </c>
      <c r="D360" s="41" t="s">
        <v>624</v>
      </c>
      <c r="E360" s="126" t="s">
        <v>107</v>
      </c>
      <c r="F360" s="29" t="s">
        <v>156</v>
      </c>
      <c r="G360" s="140">
        <v>226</v>
      </c>
      <c r="H360" s="109">
        <f t="shared" si="32"/>
        <v>362</v>
      </c>
      <c r="I360" s="23"/>
      <c r="L360" s="17"/>
    </row>
    <row r="361" spans="1:1022" ht="17.100000000000001" customHeight="1">
      <c r="A361" s="79" t="s">
        <v>599</v>
      </c>
      <c r="B361" s="41" t="s">
        <v>361</v>
      </c>
      <c r="C361" s="91" t="s">
        <v>7</v>
      </c>
      <c r="D361" s="41" t="s">
        <v>624</v>
      </c>
      <c r="E361" s="126" t="s">
        <v>107</v>
      </c>
      <c r="F361" s="29" t="s">
        <v>66</v>
      </c>
      <c r="G361" s="140">
        <v>99</v>
      </c>
      <c r="H361" s="109">
        <f t="shared" si="32"/>
        <v>158</v>
      </c>
      <c r="I361" s="23"/>
      <c r="L361" s="17"/>
    </row>
    <row r="362" spans="1:1022" ht="17.100000000000001" customHeight="1">
      <c r="A362" s="79" t="s">
        <v>599</v>
      </c>
      <c r="B362" s="41" t="s">
        <v>108</v>
      </c>
      <c r="C362" s="91" t="s">
        <v>7</v>
      </c>
      <c r="D362" s="41" t="s">
        <v>624</v>
      </c>
      <c r="E362" s="126" t="s">
        <v>107</v>
      </c>
      <c r="F362" s="29" t="s">
        <v>80</v>
      </c>
      <c r="G362" s="140">
        <v>53</v>
      </c>
      <c r="H362" s="109">
        <f t="shared" si="32"/>
        <v>85</v>
      </c>
      <c r="I362" s="23"/>
      <c r="L362" s="17"/>
    </row>
    <row r="363" spans="1:1022" ht="16.5" customHeight="1">
      <c r="A363" s="79" t="s">
        <v>599</v>
      </c>
      <c r="B363" s="130" t="s">
        <v>30</v>
      </c>
      <c r="C363" s="57" t="s">
        <v>7</v>
      </c>
      <c r="D363" s="41" t="s">
        <v>624</v>
      </c>
      <c r="E363" s="126" t="s">
        <v>107</v>
      </c>
      <c r="F363" s="31" t="s">
        <v>83</v>
      </c>
      <c r="G363" s="129">
        <v>18</v>
      </c>
      <c r="H363" s="109">
        <f t="shared" si="32"/>
        <v>29</v>
      </c>
      <c r="I363" s="23"/>
      <c r="J363" s="23"/>
      <c r="K363" s="23"/>
      <c r="L363" s="17"/>
      <c r="M363" s="24"/>
    </row>
    <row r="364" spans="1:1022" ht="17.100000000000001" customHeight="1">
      <c r="A364" s="79" t="s">
        <v>599</v>
      </c>
      <c r="B364" s="143" t="s">
        <v>362</v>
      </c>
      <c r="C364" s="92" t="s">
        <v>7</v>
      </c>
      <c r="D364" s="41" t="s">
        <v>623</v>
      </c>
      <c r="E364" s="126" t="s">
        <v>85</v>
      </c>
      <c r="F364" s="43" t="s">
        <v>86</v>
      </c>
      <c r="G364" s="127">
        <v>323</v>
      </c>
      <c r="H364" s="109">
        <f t="shared" si="32"/>
        <v>517</v>
      </c>
      <c r="I364" s="23"/>
      <c r="J364" s="23"/>
      <c r="K364" s="23"/>
      <c r="L364" s="17"/>
      <c r="M364" s="24"/>
    </row>
    <row r="365" spans="1:1022" ht="17.100000000000001" customHeight="1">
      <c r="A365" s="79" t="s">
        <v>599</v>
      </c>
      <c r="B365" s="143" t="s">
        <v>363</v>
      </c>
      <c r="C365" s="92" t="s">
        <v>7</v>
      </c>
      <c r="D365" s="41" t="s">
        <v>623</v>
      </c>
      <c r="E365" s="126" t="s">
        <v>85</v>
      </c>
      <c r="F365" s="43" t="s">
        <v>66</v>
      </c>
      <c r="G365" s="127">
        <v>119</v>
      </c>
      <c r="H365" s="109">
        <f t="shared" si="32"/>
        <v>190</v>
      </c>
      <c r="I365" s="23"/>
      <c r="J365" s="23"/>
      <c r="K365" s="23"/>
      <c r="L365" s="17"/>
      <c r="M365" s="24"/>
    </row>
    <row r="366" spans="1:1022" ht="17.100000000000001" customHeight="1">
      <c r="A366" s="79" t="s">
        <v>599</v>
      </c>
      <c r="B366" s="41" t="s">
        <v>30</v>
      </c>
      <c r="C366" s="92" t="s">
        <v>7</v>
      </c>
      <c r="D366" s="41" t="s">
        <v>623</v>
      </c>
      <c r="E366" s="126" t="s">
        <v>85</v>
      </c>
      <c r="F366" s="31" t="s">
        <v>83</v>
      </c>
      <c r="G366" s="127">
        <v>18</v>
      </c>
      <c r="H366" s="109">
        <f t="shared" si="32"/>
        <v>29</v>
      </c>
      <c r="I366" s="23"/>
      <c r="J366" s="23"/>
      <c r="K366" s="23"/>
      <c r="L366" s="17"/>
      <c r="M366" s="24"/>
    </row>
    <row r="367" spans="1:1022" ht="17.100000000000001" customHeight="1">
      <c r="A367" s="79" t="s">
        <v>599</v>
      </c>
      <c r="B367" s="41" t="s">
        <v>364</v>
      </c>
      <c r="C367" s="91" t="s">
        <v>7</v>
      </c>
      <c r="D367" s="41" t="s">
        <v>625</v>
      </c>
      <c r="E367" s="126" t="s">
        <v>128</v>
      </c>
      <c r="F367" s="29" t="s">
        <v>86</v>
      </c>
      <c r="G367" s="140">
        <v>99</v>
      </c>
      <c r="H367" s="109">
        <f t="shared" ref="H367:H378" si="33">ROUND((G367*0.6)+G367,0)</f>
        <v>158</v>
      </c>
      <c r="I367" s="23"/>
      <c r="J367" s="23"/>
      <c r="K367" s="23"/>
      <c r="L367" s="17"/>
      <c r="M367" s="24"/>
    </row>
    <row r="368" spans="1:1022" ht="17.100000000000001" customHeight="1">
      <c r="A368" s="79" t="s">
        <v>599</v>
      </c>
      <c r="B368" s="41" t="s">
        <v>365</v>
      </c>
      <c r="C368" s="91" t="s">
        <v>7</v>
      </c>
      <c r="D368" s="41" t="s">
        <v>625</v>
      </c>
      <c r="E368" s="126" t="s">
        <v>128</v>
      </c>
      <c r="F368" s="29" t="s">
        <v>59</v>
      </c>
      <c r="G368" s="140">
        <v>279</v>
      </c>
      <c r="H368" s="109">
        <f t="shared" si="33"/>
        <v>446</v>
      </c>
      <c r="I368" s="23"/>
      <c r="J368" s="23"/>
      <c r="K368" s="23"/>
      <c r="L368" s="17"/>
      <c r="M368" s="24"/>
    </row>
    <row r="369" spans="1:13" ht="17.100000000000001" customHeight="1">
      <c r="A369" s="79" t="s">
        <v>599</v>
      </c>
      <c r="B369" s="41" t="s">
        <v>366</v>
      </c>
      <c r="C369" s="91" t="s">
        <v>7</v>
      </c>
      <c r="D369" s="41" t="s">
        <v>625</v>
      </c>
      <c r="E369" s="126" t="s">
        <v>128</v>
      </c>
      <c r="F369" s="29" t="s">
        <v>61</v>
      </c>
      <c r="G369" s="140">
        <v>299</v>
      </c>
      <c r="H369" s="109">
        <f t="shared" si="33"/>
        <v>478</v>
      </c>
      <c r="I369" s="23"/>
      <c r="J369" s="23"/>
      <c r="K369" s="23"/>
      <c r="L369" s="17"/>
      <c r="M369" s="24"/>
    </row>
    <row r="370" spans="1:13" ht="17.100000000000001" customHeight="1">
      <c r="A370" s="79" t="s">
        <v>599</v>
      </c>
      <c r="B370" s="41" t="s">
        <v>367</v>
      </c>
      <c r="C370" s="91" t="s">
        <v>7</v>
      </c>
      <c r="D370" s="41" t="s">
        <v>625</v>
      </c>
      <c r="E370" s="126" t="s">
        <v>128</v>
      </c>
      <c r="F370" s="29" t="s">
        <v>120</v>
      </c>
      <c r="G370" s="140">
        <v>299</v>
      </c>
      <c r="H370" s="109">
        <f t="shared" si="33"/>
        <v>478</v>
      </c>
      <c r="I370" s="23"/>
      <c r="J370" s="23"/>
      <c r="K370" s="23"/>
      <c r="L370" s="17"/>
      <c r="M370" s="24"/>
    </row>
    <row r="371" spans="1:13" ht="17.100000000000001" customHeight="1">
      <c r="A371" s="79" t="s">
        <v>599</v>
      </c>
      <c r="B371" s="41" t="s">
        <v>368</v>
      </c>
      <c r="C371" s="91" t="s">
        <v>7</v>
      </c>
      <c r="D371" s="41" t="s">
        <v>625</v>
      </c>
      <c r="E371" s="126" t="s">
        <v>128</v>
      </c>
      <c r="F371" s="29" t="s">
        <v>348</v>
      </c>
      <c r="G371" s="140">
        <v>149</v>
      </c>
      <c r="H371" s="109">
        <f t="shared" si="33"/>
        <v>238</v>
      </c>
      <c r="I371" s="23"/>
      <c r="J371" s="23"/>
      <c r="K371" s="23"/>
      <c r="L371" s="17"/>
      <c r="M371" s="24"/>
    </row>
    <row r="372" spans="1:13" ht="17.100000000000001" customHeight="1">
      <c r="A372" s="79" t="s">
        <v>599</v>
      </c>
      <c r="B372" s="41" t="s">
        <v>369</v>
      </c>
      <c r="C372" s="91" t="s">
        <v>7</v>
      </c>
      <c r="D372" s="41" t="s">
        <v>625</v>
      </c>
      <c r="E372" s="126" t="s">
        <v>128</v>
      </c>
      <c r="F372" s="29" t="s">
        <v>135</v>
      </c>
      <c r="G372" s="140">
        <v>149</v>
      </c>
      <c r="H372" s="109">
        <f t="shared" si="33"/>
        <v>238</v>
      </c>
      <c r="I372" s="23"/>
      <c r="J372" s="23"/>
      <c r="K372" s="23"/>
      <c r="L372" s="17"/>
      <c r="M372" s="24"/>
    </row>
    <row r="373" spans="1:13" ht="17.100000000000001" customHeight="1">
      <c r="A373" s="79" t="s">
        <v>599</v>
      </c>
      <c r="B373" s="41" t="s">
        <v>370</v>
      </c>
      <c r="C373" s="91" t="s">
        <v>7</v>
      </c>
      <c r="D373" s="41" t="s">
        <v>625</v>
      </c>
      <c r="E373" s="126" t="s">
        <v>128</v>
      </c>
      <c r="F373" s="29" t="s">
        <v>68</v>
      </c>
      <c r="G373" s="140">
        <v>215</v>
      </c>
      <c r="H373" s="109">
        <f t="shared" si="33"/>
        <v>344</v>
      </c>
      <c r="I373" s="23"/>
      <c r="J373" s="23"/>
      <c r="K373" s="23"/>
      <c r="L373" s="17"/>
      <c r="M373" s="24"/>
    </row>
    <row r="374" spans="1:13" ht="17.100000000000001" customHeight="1">
      <c r="A374" s="79" t="s">
        <v>599</v>
      </c>
      <c r="B374" s="41" t="s">
        <v>371</v>
      </c>
      <c r="C374" s="91" t="s">
        <v>7</v>
      </c>
      <c r="D374" s="41" t="s">
        <v>625</v>
      </c>
      <c r="E374" s="126" t="s">
        <v>128</v>
      </c>
      <c r="F374" s="29" t="s">
        <v>74</v>
      </c>
      <c r="G374" s="140">
        <v>90</v>
      </c>
      <c r="H374" s="109">
        <f t="shared" si="33"/>
        <v>144</v>
      </c>
      <c r="I374" s="23"/>
      <c r="J374" s="23"/>
      <c r="K374" s="23"/>
      <c r="L374" s="17"/>
      <c r="M374" s="24"/>
    </row>
    <row r="375" spans="1:13" ht="17.100000000000001" customHeight="1">
      <c r="A375" s="79" t="s">
        <v>599</v>
      </c>
      <c r="B375" s="41" t="s">
        <v>108</v>
      </c>
      <c r="C375" s="91" t="s">
        <v>7</v>
      </c>
      <c r="D375" s="41" t="s">
        <v>625</v>
      </c>
      <c r="E375" s="126" t="s">
        <v>128</v>
      </c>
      <c r="F375" s="29" t="s">
        <v>80</v>
      </c>
      <c r="G375" s="140">
        <v>53</v>
      </c>
      <c r="H375" s="109">
        <f t="shared" si="33"/>
        <v>85</v>
      </c>
      <c r="I375" s="23"/>
      <c r="J375" s="23"/>
      <c r="K375" s="23"/>
      <c r="L375" s="17"/>
      <c r="M375" s="24"/>
    </row>
    <row r="376" spans="1:13" ht="17.100000000000001" customHeight="1">
      <c r="A376" s="79" t="s">
        <v>599</v>
      </c>
      <c r="B376" s="41" t="s">
        <v>21</v>
      </c>
      <c r="C376" s="91" t="s">
        <v>7</v>
      </c>
      <c r="D376" s="41" t="s">
        <v>625</v>
      </c>
      <c r="E376" s="126" t="s">
        <v>128</v>
      </c>
      <c r="F376" s="15" t="s">
        <v>138</v>
      </c>
      <c r="G376" s="140">
        <v>119</v>
      </c>
      <c r="H376" s="109">
        <f t="shared" si="33"/>
        <v>190</v>
      </c>
      <c r="I376" s="23"/>
      <c r="J376" s="23"/>
      <c r="K376" s="23"/>
      <c r="L376" s="17"/>
      <c r="M376" s="24"/>
    </row>
    <row r="377" spans="1:13" ht="17.100000000000001" customHeight="1">
      <c r="A377" s="79" t="s">
        <v>599</v>
      </c>
      <c r="B377" s="41" t="s">
        <v>23</v>
      </c>
      <c r="C377" s="91" t="s">
        <v>11</v>
      </c>
      <c r="D377" s="41" t="s">
        <v>625</v>
      </c>
      <c r="E377" s="126" t="s">
        <v>128</v>
      </c>
      <c r="F377" s="15" t="s">
        <v>138</v>
      </c>
      <c r="G377" s="140">
        <v>119</v>
      </c>
      <c r="H377" s="109">
        <f t="shared" si="33"/>
        <v>190</v>
      </c>
      <c r="I377" s="23"/>
      <c r="J377" s="23"/>
      <c r="K377" s="23"/>
      <c r="L377" s="17"/>
      <c r="M377" s="24"/>
    </row>
    <row r="378" spans="1:13" ht="17.100000000000001" customHeight="1">
      <c r="A378" s="79" t="s">
        <v>599</v>
      </c>
      <c r="B378" s="130" t="s">
        <v>30</v>
      </c>
      <c r="C378" s="57" t="s">
        <v>7</v>
      </c>
      <c r="D378" s="41" t="s">
        <v>625</v>
      </c>
      <c r="E378" s="126" t="s">
        <v>128</v>
      </c>
      <c r="F378" s="31" t="s">
        <v>83</v>
      </c>
      <c r="G378" s="129">
        <v>18</v>
      </c>
      <c r="H378" s="109">
        <f t="shared" si="33"/>
        <v>29</v>
      </c>
      <c r="I378" s="23"/>
      <c r="J378" s="23"/>
      <c r="K378" s="23"/>
      <c r="L378" s="17"/>
      <c r="M378" s="24"/>
    </row>
    <row r="379" spans="1:13" ht="17.100000000000001" customHeight="1">
      <c r="A379" s="79" t="s">
        <v>599</v>
      </c>
      <c r="B379" s="143" t="s">
        <v>372</v>
      </c>
      <c r="C379" s="92" t="s">
        <v>7</v>
      </c>
      <c r="D379" s="41" t="s">
        <v>606</v>
      </c>
      <c r="E379" s="126" t="s">
        <v>224</v>
      </c>
      <c r="F379" s="43" t="s">
        <v>156</v>
      </c>
      <c r="G379" s="127">
        <v>210</v>
      </c>
      <c r="H379" s="109">
        <f t="shared" ref="H379:H388" si="34">ROUND((G379*0.6)+G379,0)</f>
        <v>336</v>
      </c>
      <c r="I379" s="23"/>
      <c r="J379" s="23"/>
      <c r="K379" s="23"/>
      <c r="L379" s="17"/>
      <c r="M379" s="24"/>
    </row>
    <row r="380" spans="1:13" ht="17.100000000000001" customHeight="1">
      <c r="A380" s="79" t="s">
        <v>599</v>
      </c>
      <c r="B380" s="143" t="s">
        <v>373</v>
      </c>
      <c r="C380" s="92" t="s">
        <v>7</v>
      </c>
      <c r="D380" s="41" t="s">
        <v>606</v>
      </c>
      <c r="E380" s="126" t="s">
        <v>224</v>
      </c>
      <c r="F380" s="43" t="s">
        <v>59</v>
      </c>
      <c r="G380" s="127">
        <v>379</v>
      </c>
      <c r="H380" s="109">
        <f t="shared" si="34"/>
        <v>606</v>
      </c>
      <c r="I380" s="23"/>
      <c r="J380" s="23"/>
      <c r="K380" s="23"/>
      <c r="L380" s="17"/>
      <c r="M380" s="24"/>
    </row>
    <row r="381" spans="1:13" ht="17.100000000000001" customHeight="1">
      <c r="A381" s="79" t="s">
        <v>599</v>
      </c>
      <c r="B381" s="143" t="s">
        <v>374</v>
      </c>
      <c r="C381" s="92" t="s">
        <v>7</v>
      </c>
      <c r="D381" s="41" t="s">
        <v>606</v>
      </c>
      <c r="E381" s="126" t="s">
        <v>224</v>
      </c>
      <c r="F381" s="43" t="s">
        <v>61</v>
      </c>
      <c r="G381" s="127">
        <v>399</v>
      </c>
      <c r="H381" s="109">
        <f t="shared" si="34"/>
        <v>638</v>
      </c>
      <c r="I381" s="23"/>
      <c r="J381" s="23"/>
      <c r="K381" s="23"/>
      <c r="L381" s="17"/>
      <c r="M381" s="24"/>
    </row>
    <row r="382" spans="1:13" ht="17.100000000000001" customHeight="1">
      <c r="A382" s="79" t="s">
        <v>599</v>
      </c>
      <c r="B382" s="143" t="s">
        <v>375</v>
      </c>
      <c r="C382" s="92" t="s">
        <v>7</v>
      </c>
      <c r="D382" s="41" t="s">
        <v>606</v>
      </c>
      <c r="E382" s="126" t="s">
        <v>224</v>
      </c>
      <c r="F382" s="43" t="s">
        <v>120</v>
      </c>
      <c r="G382" s="127">
        <v>335</v>
      </c>
      <c r="H382" s="109">
        <f t="shared" si="34"/>
        <v>536</v>
      </c>
      <c r="I382" s="23"/>
      <c r="J382" s="23"/>
      <c r="K382" s="23"/>
      <c r="L382" s="17"/>
      <c r="M382" s="24"/>
    </row>
    <row r="383" spans="1:13" ht="17.100000000000001" customHeight="1">
      <c r="A383" s="79" t="s">
        <v>599</v>
      </c>
      <c r="B383" s="143" t="s">
        <v>376</v>
      </c>
      <c r="C383" s="92" t="s">
        <v>7</v>
      </c>
      <c r="D383" s="41" t="s">
        <v>606</v>
      </c>
      <c r="E383" s="126" t="s">
        <v>224</v>
      </c>
      <c r="F383" s="43" t="s">
        <v>122</v>
      </c>
      <c r="G383" s="127">
        <v>335</v>
      </c>
      <c r="H383" s="109">
        <f t="shared" si="34"/>
        <v>536</v>
      </c>
      <c r="I383" s="23"/>
      <c r="J383" s="23"/>
      <c r="K383" s="23"/>
      <c r="L383" s="17"/>
      <c r="M383" s="24"/>
    </row>
    <row r="384" spans="1:13" ht="17.100000000000001" customHeight="1">
      <c r="A384" s="79" t="s">
        <v>599</v>
      </c>
      <c r="B384" s="143" t="s">
        <v>377</v>
      </c>
      <c r="C384" s="92" t="s">
        <v>7</v>
      </c>
      <c r="D384" s="41" t="s">
        <v>606</v>
      </c>
      <c r="E384" s="126" t="s">
        <v>224</v>
      </c>
      <c r="F384" s="43" t="s">
        <v>66</v>
      </c>
      <c r="G384" s="127">
        <v>99</v>
      </c>
      <c r="H384" s="109">
        <f t="shared" si="34"/>
        <v>158</v>
      </c>
      <c r="I384" s="23"/>
      <c r="J384" s="23"/>
      <c r="K384" s="23"/>
      <c r="L384" s="17"/>
      <c r="M384" s="24"/>
    </row>
    <row r="385" spans="1:1022" ht="17.100000000000001" customHeight="1">
      <c r="A385" s="79" t="s">
        <v>599</v>
      </c>
      <c r="B385" s="143" t="s">
        <v>378</v>
      </c>
      <c r="C385" s="92" t="s">
        <v>7</v>
      </c>
      <c r="D385" s="41" t="s">
        <v>606</v>
      </c>
      <c r="E385" s="126" t="s">
        <v>224</v>
      </c>
      <c r="F385" s="43" t="s">
        <v>78</v>
      </c>
      <c r="G385" s="127">
        <v>98</v>
      </c>
      <c r="H385" s="109">
        <f t="shared" si="34"/>
        <v>157</v>
      </c>
      <c r="I385" s="23"/>
      <c r="J385" s="23"/>
      <c r="K385" s="23"/>
      <c r="L385" s="17"/>
      <c r="M385" s="24"/>
    </row>
    <row r="386" spans="1:1022" ht="17.100000000000001" customHeight="1">
      <c r="A386" s="79" t="s">
        <v>599</v>
      </c>
      <c r="B386" s="41" t="s">
        <v>12</v>
      </c>
      <c r="C386" s="92" t="s">
        <v>7</v>
      </c>
      <c r="D386" s="41" t="s">
        <v>606</v>
      </c>
      <c r="E386" s="126" t="s">
        <v>224</v>
      </c>
      <c r="F386" s="29" t="s">
        <v>379</v>
      </c>
      <c r="G386" s="127">
        <v>119</v>
      </c>
      <c r="H386" s="109">
        <f t="shared" si="34"/>
        <v>190</v>
      </c>
      <c r="I386" s="23"/>
      <c r="J386" s="23"/>
      <c r="K386" s="23"/>
      <c r="L386" s="17"/>
      <c r="M386" s="24"/>
    </row>
    <row r="387" spans="1:1022" ht="17.100000000000001" customHeight="1">
      <c r="A387" s="79" t="s">
        <v>599</v>
      </c>
      <c r="B387" s="41" t="s">
        <v>14</v>
      </c>
      <c r="C387" s="57" t="s">
        <v>11</v>
      </c>
      <c r="D387" s="41" t="s">
        <v>606</v>
      </c>
      <c r="E387" s="126" t="s">
        <v>224</v>
      </c>
      <c r="F387" s="29" t="s">
        <v>379</v>
      </c>
      <c r="G387" s="127">
        <v>119</v>
      </c>
      <c r="H387" s="109">
        <f t="shared" si="34"/>
        <v>190</v>
      </c>
      <c r="I387" s="23"/>
      <c r="J387" s="23"/>
      <c r="K387" s="23"/>
      <c r="L387" s="17"/>
      <c r="M387" s="24"/>
    </row>
    <row r="388" spans="1:1022" ht="17.100000000000001" customHeight="1">
      <c r="A388" s="79" t="s">
        <v>599</v>
      </c>
      <c r="B388" s="41" t="s">
        <v>30</v>
      </c>
      <c r="C388" s="57" t="s">
        <v>7</v>
      </c>
      <c r="D388" s="41" t="s">
        <v>606</v>
      </c>
      <c r="E388" s="126" t="s">
        <v>224</v>
      </c>
      <c r="F388" s="31" t="s">
        <v>83</v>
      </c>
      <c r="G388" s="127">
        <v>18</v>
      </c>
      <c r="H388" s="109">
        <f t="shared" si="34"/>
        <v>29</v>
      </c>
      <c r="I388" s="23"/>
      <c r="J388" s="23"/>
      <c r="K388" s="23"/>
      <c r="L388" s="17"/>
      <c r="M388" s="24"/>
    </row>
    <row r="389" spans="1:1022" ht="17.100000000000001" customHeight="1">
      <c r="A389" s="79" t="s">
        <v>599</v>
      </c>
      <c r="B389" s="41" t="s">
        <v>380</v>
      </c>
      <c r="C389" s="92" t="s">
        <v>7</v>
      </c>
      <c r="D389" s="41" t="s">
        <v>606</v>
      </c>
      <c r="E389" s="126" t="s">
        <v>381</v>
      </c>
      <c r="F389" s="29" t="s">
        <v>57</v>
      </c>
      <c r="G389" s="127">
        <v>226</v>
      </c>
      <c r="H389" s="109">
        <f t="shared" ref="H389:H397" si="35">ROUND((G389*0.6)+G389,0)</f>
        <v>362</v>
      </c>
      <c r="I389" s="23"/>
      <c r="J389" s="23"/>
      <c r="K389" s="23"/>
      <c r="L389" s="17"/>
      <c r="M389" s="24"/>
    </row>
    <row r="390" spans="1:1022" ht="17.100000000000001" customHeight="1">
      <c r="A390" s="79" t="s">
        <v>599</v>
      </c>
      <c r="B390" s="41" t="s">
        <v>382</v>
      </c>
      <c r="C390" s="92" t="s">
        <v>7</v>
      </c>
      <c r="D390" s="41" t="s">
        <v>606</v>
      </c>
      <c r="E390" s="126" t="s">
        <v>381</v>
      </c>
      <c r="F390" s="29" t="s">
        <v>59</v>
      </c>
      <c r="G390" s="127">
        <v>379</v>
      </c>
      <c r="H390" s="109">
        <f t="shared" si="35"/>
        <v>606</v>
      </c>
      <c r="I390" s="23"/>
      <c r="J390" s="23"/>
      <c r="K390" s="23"/>
      <c r="L390" s="17"/>
      <c r="M390" s="24"/>
    </row>
    <row r="391" spans="1:1022" ht="17.100000000000001" customHeight="1">
      <c r="A391" s="79" t="s">
        <v>599</v>
      </c>
      <c r="B391" s="41" t="s">
        <v>383</v>
      </c>
      <c r="C391" s="92" t="s">
        <v>7</v>
      </c>
      <c r="D391" s="41" t="s">
        <v>606</v>
      </c>
      <c r="E391" s="126" t="s">
        <v>381</v>
      </c>
      <c r="F391" s="29" t="s">
        <v>61</v>
      </c>
      <c r="G391" s="127">
        <v>399</v>
      </c>
      <c r="H391" s="109">
        <f t="shared" si="35"/>
        <v>638</v>
      </c>
      <c r="I391" s="23"/>
      <c r="J391" s="23"/>
      <c r="K391" s="23"/>
      <c r="L391" s="17"/>
      <c r="M391" s="24"/>
    </row>
    <row r="392" spans="1:1022" ht="17.100000000000001" customHeight="1">
      <c r="A392" s="79" t="s">
        <v>599</v>
      </c>
      <c r="B392" s="41" t="s">
        <v>384</v>
      </c>
      <c r="C392" s="92" t="s">
        <v>7</v>
      </c>
      <c r="D392" s="41" t="s">
        <v>606</v>
      </c>
      <c r="E392" s="126" t="s">
        <v>381</v>
      </c>
      <c r="F392" s="29" t="s">
        <v>63</v>
      </c>
      <c r="G392" s="127">
        <v>362</v>
      </c>
      <c r="H392" s="109">
        <f t="shared" si="35"/>
        <v>579</v>
      </c>
      <c r="I392" s="23"/>
      <c r="J392" s="23"/>
      <c r="K392" s="23"/>
      <c r="L392" s="17"/>
      <c r="M392" s="24"/>
    </row>
    <row r="393" spans="1:1022" ht="17.100000000000001" customHeight="1">
      <c r="A393" s="79" t="s">
        <v>599</v>
      </c>
      <c r="B393" s="38" t="s">
        <v>385</v>
      </c>
      <c r="C393" s="92" t="s">
        <v>7</v>
      </c>
      <c r="D393" s="41" t="s">
        <v>606</v>
      </c>
      <c r="E393" s="126" t="s">
        <v>381</v>
      </c>
      <c r="F393" s="64" t="s">
        <v>104</v>
      </c>
      <c r="G393" s="116">
        <v>129</v>
      </c>
      <c r="H393" s="109">
        <f t="shared" si="35"/>
        <v>206</v>
      </c>
      <c r="I393" s="23"/>
      <c r="J393" s="23"/>
      <c r="K393" s="23"/>
      <c r="L393" s="17"/>
      <c r="M393" s="24"/>
    </row>
    <row r="394" spans="1:1022" ht="17.100000000000001" customHeight="1">
      <c r="A394" s="79" t="s">
        <v>599</v>
      </c>
      <c r="B394" s="41" t="s">
        <v>359</v>
      </c>
      <c r="C394" s="92" t="s">
        <v>7</v>
      </c>
      <c r="D394" s="41" t="s">
        <v>606</v>
      </c>
      <c r="E394" s="126" t="s">
        <v>381</v>
      </c>
      <c r="F394" s="64" t="s">
        <v>386</v>
      </c>
      <c r="G394" s="127">
        <v>97</v>
      </c>
      <c r="H394" s="109">
        <f t="shared" si="35"/>
        <v>155</v>
      </c>
      <c r="I394" s="23"/>
      <c r="J394" s="23"/>
      <c r="K394" s="23"/>
      <c r="L394" s="17"/>
      <c r="M394" s="24"/>
    </row>
    <row r="395" spans="1:1022" ht="17.100000000000001" customHeight="1">
      <c r="A395" s="79" t="s">
        <v>599</v>
      </c>
      <c r="B395" s="41" t="s">
        <v>12</v>
      </c>
      <c r="C395" s="92" t="s">
        <v>7</v>
      </c>
      <c r="D395" s="41" t="s">
        <v>606</v>
      </c>
      <c r="E395" s="126" t="s">
        <v>113</v>
      </c>
      <c r="F395" s="29" t="s">
        <v>379</v>
      </c>
      <c r="G395" s="127">
        <v>119</v>
      </c>
      <c r="H395" s="109">
        <f t="shared" si="35"/>
        <v>190</v>
      </c>
      <c r="I395" s="23"/>
      <c r="J395" s="23"/>
      <c r="K395" s="23"/>
      <c r="L395" s="17"/>
      <c r="M395" s="24"/>
    </row>
    <row r="396" spans="1:1022" ht="17.100000000000001" customHeight="1">
      <c r="A396" s="79" t="s">
        <v>599</v>
      </c>
      <c r="B396" s="41" t="s">
        <v>14</v>
      </c>
      <c r="C396" s="57" t="s">
        <v>11</v>
      </c>
      <c r="D396" s="41" t="s">
        <v>606</v>
      </c>
      <c r="E396" s="126" t="s">
        <v>113</v>
      </c>
      <c r="F396" s="29" t="s">
        <v>379</v>
      </c>
      <c r="G396" s="127">
        <v>119</v>
      </c>
      <c r="H396" s="109">
        <f t="shared" si="35"/>
        <v>190</v>
      </c>
      <c r="I396" s="23"/>
      <c r="J396" s="23"/>
      <c r="K396" s="23"/>
      <c r="L396" s="17"/>
      <c r="M396" s="24"/>
    </row>
    <row r="397" spans="1:1022" ht="17.100000000000001" customHeight="1">
      <c r="A397" s="79" t="s">
        <v>599</v>
      </c>
      <c r="B397" s="41" t="s">
        <v>30</v>
      </c>
      <c r="C397" s="57" t="s">
        <v>7</v>
      </c>
      <c r="D397" s="41" t="s">
        <v>606</v>
      </c>
      <c r="E397" s="126" t="s">
        <v>113</v>
      </c>
      <c r="F397" s="31" t="s">
        <v>83</v>
      </c>
      <c r="G397" s="127">
        <v>18</v>
      </c>
      <c r="H397" s="109">
        <f t="shared" si="35"/>
        <v>29</v>
      </c>
      <c r="I397" s="23"/>
      <c r="J397" s="23"/>
      <c r="K397" s="23"/>
      <c r="L397" s="17"/>
      <c r="M397" s="24"/>
    </row>
    <row r="398" spans="1:1022" ht="17.100000000000001" customHeight="1">
      <c r="A398" s="79" t="s">
        <v>599</v>
      </c>
      <c r="B398" s="41" t="s">
        <v>387</v>
      </c>
      <c r="C398" s="57" t="s">
        <v>7</v>
      </c>
      <c r="D398" s="41" t="s">
        <v>607</v>
      </c>
      <c r="E398" s="126" t="s">
        <v>224</v>
      </c>
      <c r="F398" s="29" t="s">
        <v>86</v>
      </c>
      <c r="G398" s="127">
        <v>149</v>
      </c>
      <c r="H398" s="109">
        <f t="shared" ref="H398:H407" si="36">ROUND((G398*0.6)+G398,0)</f>
        <v>238</v>
      </c>
      <c r="I398" s="23"/>
      <c r="J398" s="42"/>
      <c r="K398" s="42"/>
      <c r="L398" s="17"/>
      <c r="M398" s="24"/>
    </row>
    <row r="399" spans="1:1022" ht="17.100000000000001" customHeight="1">
      <c r="A399" s="79" t="s">
        <v>599</v>
      </c>
      <c r="B399" s="41" t="s">
        <v>388</v>
      </c>
      <c r="C399" s="57" t="s">
        <v>7</v>
      </c>
      <c r="D399" s="41" t="s">
        <v>607</v>
      </c>
      <c r="E399" s="126" t="s">
        <v>224</v>
      </c>
      <c r="F399" s="29" t="s">
        <v>59</v>
      </c>
      <c r="G399" s="127">
        <v>449</v>
      </c>
      <c r="H399" s="109">
        <f t="shared" si="36"/>
        <v>718</v>
      </c>
      <c r="I399" s="23"/>
      <c r="J399" s="23"/>
      <c r="K399" s="23"/>
      <c r="L399" s="17"/>
      <c r="M399" s="24"/>
    </row>
    <row r="400" spans="1:1022" s="53" customFormat="1" ht="17.100000000000001" customHeight="1">
      <c r="A400" s="79" t="s">
        <v>599</v>
      </c>
      <c r="B400" s="41" t="s">
        <v>389</v>
      </c>
      <c r="C400" s="57" t="s">
        <v>7</v>
      </c>
      <c r="D400" s="41" t="s">
        <v>607</v>
      </c>
      <c r="E400" s="126" t="s">
        <v>224</v>
      </c>
      <c r="F400" s="29" t="s">
        <v>61</v>
      </c>
      <c r="G400" s="127">
        <v>469</v>
      </c>
      <c r="H400" s="109">
        <f t="shared" si="36"/>
        <v>750</v>
      </c>
      <c r="I400" s="23"/>
      <c r="J400" s="61"/>
      <c r="K400" s="61"/>
      <c r="L400" s="62"/>
      <c r="M400" s="63"/>
      <c r="AMG400" s="13"/>
      <c r="AMH400" s="13"/>
    </row>
    <row r="401" spans="1:1022" ht="17.100000000000001" customHeight="1">
      <c r="A401" s="79" t="s">
        <v>599</v>
      </c>
      <c r="B401" s="41" t="s">
        <v>390</v>
      </c>
      <c r="C401" s="57" t="s">
        <v>7</v>
      </c>
      <c r="D401" s="41" t="s">
        <v>607</v>
      </c>
      <c r="E401" s="126" t="s">
        <v>224</v>
      </c>
      <c r="F401" s="29" t="s">
        <v>120</v>
      </c>
      <c r="G401" s="127">
        <v>378</v>
      </c>
      <c r="H401" s="109">
        <f t="shared" si="36"/>
        <v>605</v>
      </c>
      <c r="I401" s="23"/>
      <c r="J401" s="44"/>
      <c r="K401" s="44"/>
      <c r="L401" s="17"/>
      <c r="M401" s="24"/>
    </row>
    <row r="402" spans="1:1022" s="53" customFormat="1" ht="17.100000000000001" customHeight="1">
      <c r="A402" s="79" t="s">
        <v>599</v>
      </c>
      <c r="B402" s="41" t="s">
        <v>391</v>
      </c>
      <c r="C402" s="57" t="s">
        <v>7</v>
      </c>
      <c r="D402" s="41" t="s">
        <v>607</v>
      </c>
      <c r="E402" s="126" t="s">
        <v>224</v>
      </c>
      <c r="F402" s="43" t="s">
        <v>122</v>
      </c>
      <c r="G402" s="127">
        <v>378</v>
      </c>
      <c r="H402" s="109">
        <f t="shared" si="36"/>
        <v>605</v>
      </c>
      <c r="I402" s="23"/>
      <c r="J402" s="61"/>
      <c r="K402" s="61"/>
      <c r="L402" s="62"/>
      <c r="M402" s="63"/>
      <c r="AMG402" s="13"/>
      <c r="AMH402" s="13"/>
    </row>
    <row r="403" spans="1:1022" ht="17.100000000000001" customHeight="1">
      <c r="A403" s="79" t="s">
        <v>599</v>
      </c>
      <c r="B403" s="41" t="s">
        <v>392</v>
      </c>
      <c r="C403" s="57" t="s">
        <v>7</v>
      </c>
      <c r="D403" s="41" t="s">
        <v>607</v>
      </c>
      <c r="E403" s="126" t="s">
        <v>224</v>
      </c>
      <c r="F403" s="29" t="s">
        <v>393</v>
      </c>
      <c r="G403" s="127">
        <v>119</v>
      </c>
      <c r="H403" s="109">
        <f t="shared" si="36"/>
        <v>190</v>
      </c>
      <c r="I403" s="23"/>
      <c r="J403" s="23"/>
      <c r="K403" s="23"/>
      <c r="L403" s="17"/>
      <c r="M403" s="24"/>
    </row>
    <row r="404" spans="1:1022" s="53" customFormat="1" ht="17.100000000000001" customHeight="1">
      <c r="A404" s="79" t="s">
        <v>599</v>
      </c>
      <c r="B404" s="41" t="s">
        <v>378</v>
      </c>
      <c r="C404" s="57" t="s">
        <v>7</v>
      </c>
      <c r="D404" s="41" t="s">
        <v>607</v>
      </c>
      <c r="E404" s="126" t="s">
        <v>224</v>
      </c>
      <c r="F404" s="29" t="s">
        <v>78</v>
      </c>
      <c r="G404" s="127">
        <v>98</v>
      </c>
      <c r="H404" s="109">
        <f t="shared" si="36"/>
        <v>157</v>
      </c>
      <c r="I404" s="23"/>
      <c r="J404" s="61"/>
      <c r="K404" s="61"/>
      <c r="L404" s="62"/>
      <c r="M404" s="63"/>
      <c r="AMG404" s="13"/>
      <c r="AMH404" s="13"/>
    </row>
    <row r="405" spans="1:1022" ht="17.100000000000001" customHeight="1">
      <c r="A405" s="79" t="s">
        <v>599</v>
      </c>
      <c r="B405" s="41" t="s">
        <v>21</v>
      </c>
      <c r="C405" s="57" t="s">
        <v>7</v>
      </c>
      <c r="D405" s="41" t="s">
        <v>607</v>
      </c>
      <c r="E405" s="126" t="s">
        <v>229</v>
      </c>
      <c r="F405" s="15" t="s">
        <v>138</v>
      </c>
      <c r="G405" s="127">
        <v>119</v>
      </c>
      <c r="H405" s="109">
        <f t="shared" si="36"/>
        <v>190</v>
      </c>
      <c r="I405" s="23"/>
      <c r="J405" s="23"/>
      <c r="K405" s="23"/>
      <c r="L405" s="17"/>
      <c r="M405" s="24"/>
    </row>
    <row r="406" spans="1:1022" s="53" customFormat="1" ht="17.100000000000001" customHeight="1">
      <c r="A406" s="79" t="s">
        <v>599</v>
      </c>
      <c r="B406" s="41" t="s">
        <v>23</v>
      </c>
      <c r="C406" s="57" t="s">
        <v>11</v>
      </c>
      <c r="D406" s="41" t="s">
        <v>607</v>
      </c>
      <c r="E406" s="126" t="s">
        <v>229</v>
      </c>
      <c r="F406" s="15" t="s">
        <v>138</v>
      </c>
      <c r="G406" s="127">
        <v>119</v>
      </c>
      <c r="H406" s="109">
        <f t="shared" si="36"/>
        <v>190</v>
      </c>
      <c r="I406" s="23"/>
      <c r="J406" s="61"/>
      <c r="K406" s="61"/>
      <c r="L406" s="62"/>
      <c r="M406" s="63"/>
      <c r="AMG406" s="13"/>
      <c r="AMH406" s="13"/>
    </row>
    <row r="407" spans="1:1022" ht="17.100000000000001" customHeight="1">
      <c r="A407" s="79" t="s">
        <v>599</v>
      </c>
      <c r="B407" s="41" t="s">
        <v>30</v>
      </c>
      <c r="C407" s="57" t="s">
        <v>7</v>
      </c>
      <c r="D407" s="41" t="s">
        <v>607</v>
      </c>
      <c r="E407" s="126" t="s">
        <v>229</v>
      </c>
      <c r="F407" s="31" t="s">
        <v>83</v>
      </c>
      <c r="G407" s="127">
        <v>18</v>
      </c>
      <c r="H407" s="109">
        <f t="shared" si="36"/>
        <v>29</v>
      </c>
      <c r="I407" s="23"/>
      <c r="J407" s="23"/>
      <c r="K407" s="23"/>
      <c r="L407" s="17"/>
      <c r="M407" s="24"/>
    </row>
    <row r="408" spans="1:1022" ht="18" customHeight="1">
      <c r="A408" s="79" t="s">
        <v>599</v>
      </c>
      <c r="B408" s="41" t="s">
        <v>387</v>
      </c>
      <c r="C408" s="57" t="s">
        <v>7</v>
      </c>
      <c r="D408" s="41" t="s">
        <v>607</v>
      </c>
      <c r="E408" s="126" t="s">
        <v>394</v>
      </c>
      <c r="F408" s="29" t="s">
        <v>86</v>
      </c>
      <c r="G408" s="127">
        <v>149</v>
      </c>
      <c r="H408" s="109">
        <f t="shared" ref="H408:H415" si="37">ROUND((G408*0.6)+G408,0)</f>
        <v>238</v>
      </c>
      <c r="I408" s="23"/>
      <c r="J408" s="23"/>
      <c r="K408" s="23"/>
      <c r="L408" s="17"/>
      <c r="M408" s="24"/>
    </row>
    <row r="409" spans="1:1022" s="53" customFormat="1" ht="18" customHeight="1">
      <c r="A409" s="79" t="s">
        <v>599</v>
      </c>
      <c r="B409" s="41" t="s">
        <v>395</v>
      </c>
      <c r="C409" s="57" t="s">
        <v>7</v>
      </c>
      <c r="D409" s="41" t="s">
        <v>607</v>
      </c>
      <c r="E409" s="126" t="s">
        <v>394</v>
      </c>
      <c r="F409" s="29" t="s">
        <v>59</v>
      </c>
      <c r="G409" s="127">
        <v>415</v>
      </c>
      <c r="H409" s="109">
        <f t="shared" si="37"/>
        <v>664</v>
      </c>
      <c r="I409" s="23"/>
      <c r="J409" s="61"/>
      <c r="K409" s="61"/>
      <c r="L409" s="62"/>
      <c r="M409" s="63"/>
      <c r="AMG409" s="13"/>
      <c r="AMH409" s="13"/>
    </row>
    <row r="410" spans="1:1022" ht="18" customHeight="1">
      <c r="A410" s="79" t="s">
        <v>599</v>
      </c>
      <c r="B410" s="41" t="s">
        <v>396</v>
      </c>
      <c r="C410" s="57" t="s">
        <v>7</v>
      </c>
      <c r="D410" s="41" t="s">
        <v>607</v>
      </c>
      <c r="E410" s="126" t="s">
        <v>394</v>
      </c>
      <c r="F410" s="29" t="s">
        <v>120</v>
      </c>
      <c r="G410" s="127">
        <v>395</v>
      </c>
      <c r="H410" s="109">
        <f t="shared" si="37"/>
        <v>632</v>
      </c>
      <c r="I410" s="23"/>
      <c r="J410" s="23"/>
      <c r="K410" s="23"/>
      <c r="L410" s="17"/>
      <c r="M410" s="24"/>
    </row>
    <row r="411" spans="1:1022" ht="18" customHeight="1">
      <c r="A411" s="79" t="s">
        <v>599</v>
      </c>
      <c r="B411" s="41" t="s">
        <v>397</v>
      </c>
      <c r="C411" s="57" t="s">
        <v>7</v>
      </c>
      <c r="D411" s="41" t="s">
        <v>607</v>
      </c>
      <c r="E411" s="126" t="s">
        <v>394</v>
      </c>
      <c r="F411" s="43" t="s">
        <v>122</v>
      </c>
      <c r="G411" s="127">
        <v>299</v>
      </c>
      <c r="H411" s="109">
        <f t="shared" si="37"/>
        <v>478</v>
      </c>
      <c r="I411" s="23"/>
      <c r="J411" s="44"/>
      <c r="K411" s="44"/>
      <c r="L411" s="17"/>
      <c r="M411" s="24"/>
    </row>
    <row r="412" spans="1:1022" s="53" customFormat="1" ht="18" customHeight="1">
      <c r="A412" s="79" t="s">
        <v>599</v>
      </c>
      <c r="B412" s="41" t="s">
        <v>398</v>
      </c>
      <c r="C412" s="57" t="s">
        <v>7</v>
      </c>
      <c r="D412" s="41" t="s">
        <v>607</v>
      </c>
      <c r="E412" s="126" t="s">
        <v>394</v>
      </c>
      <c r="F412" s="29" t="s">
        <v>331</v>
      </c>
      <c r="G412" s="127">
        <v>79</v>
      </c>
      <c r="H412" s="109">
        <f t="shared" si="37"/>
        <v>126</v>
      </c>
      <c r="I412" s="23"/>
      <c r="J412" s="61"/>
      <c r="K412" s="61"/>
      <c r="L412" s="62"/>
      <c r="M412" s="63"/>
      <c r="AMG412" s="13"/>
      <c r="AMH412" s="13"/>
    </row>
    <row r="413" spans="1:1022" ht="18" customHeight="1">
      <c r="A413" s="79" t="s">
        <v>599</v>
      </c>
      <c r="B413" s="41" t="s">
        <v>21</v>
      </c>
      <c r="C413" s="57" t="s">
        <v>7</v>
      </c>
      <c r="D413" s="41" t="s">
        <v>607</v>
      </c>
      <c r="E413" s="126" t="s">
        <v>229</v>
      </c>
      <c r="F413" s="15" t="s">
        <v>138</v>
      </c>
      <c r="G413" s="127">
        <v>119</v>
      </c>
      <c r="H413" s="109">
        <f t="shared" si="37"/>
        <v>190</v>
      </c>
      <c r="I413" s="23"/>
      <c r="J413" s="23"/>
      <c r="K413" s="23"/>
      <c r="L413" s="17"/>
      <c r="M413" s="24"/>
    </row>
    <row r="414" spans="1:1022" s="53" customFormat="1" ht="18" customHeight="1">
      <c r="A414" s="79" t="s">
        <v>599</v>
      </c>
      <c r="B414" s="41" t="s">
        <v>23</v>
      </c>
      <c r="C414" s="57" t="s">
        <v>11</v>
      </c>
      <c r="D414" s="41" t="s">
        <v>607</v>
      </c>
      <c r="E414" s="126" t="s">
        <v>229</v>
      </c>
      <c r="F414" s="15" t="s">
        <v>138</v>
      </c>
      <c r="G414" s="127">
        <v>119</v>
      </c>
      <c r="H414" s="109">
        <f t="shared" si="37"/>
        <v>190</v>
      </c>
      <c r="I414" s="23"/>
      <c r="J414" s="61"/>
      <c r="K414" s="61"/>
      <c r="L414" s="62"/>
      <c r="M414" s="63"/>
      <c r="AMG414" s="13"/>
      <c r="AMH414" s="13"/>
    </row>
    <row r="415" spans="1:1022" ht="18" customHeight="1">
      <c r="A415" s="79" t="s">
        <v>599</v>
      </c>
      <c r="B415" s="41" t="s">
        <v>30</v>
      </c>
      <c r="C415" s="57" t="s">
        <v>7</v>
      </c>
      <c r="D415" s="41" t="s">
        <v>607</v>
      </c>
      <c r="E415" s="126" t="s">
        <v>229</v>
      </c>
      <c r="F415" s="31" t="s">
        <v>83</v>
      </c>
      <c r="G415" s="127">
        <v>18</v>
      </c>
      <c r="H415" s="109">
        <f t="shared" si="37"/>
        <v>29</v>
      </c>
      <c r="I415" s="23"/>
      <c r="J415" s="23"/>
      <c r="K415" s="23"/>
      <c r="L415" s="17"/>
      <c r="M415" s="24"/>
    </row>
    <row r="416" spans="1:1022" ht="18" customHeight="1">
      <c r="A416" s="79" t="s">
        <v>599</v>
      </c>
      <c r="B416" s="41" t="s">
        <v>360</v>
      </c>
      <c r="C416" s="91" t="s">
        <v>7</v>
      </c>
      <c r="D416" s="41" t="s">
        <v>399</v>
      </c>
      <c r="E416" s="126" t="s">
        <v>224</v>
      </c>
      <c r="F416" s="29" t="s">
        <v>156</v>
      </c>
      <c r="G416" s="140">
        <v>226</v>
      </c>
      <c r="H416" s="109">
        <f t="shared" ref="H416:H427" si="38">ROUND((G416*0.6)+G416,0)</f>
        <v>362</v>
      </c>
      <c r="I416" s="23"/>
      <c r="J416" s="23"/>
      <c r="K416" s="23"/>
      <c r="L416" s="17"/>
      <c r="M416" s="24"/>
    </row>
    <row r="417" spans="1:1022" s="53" customFormat="1" ht="18" customHeight="1">
      <c r="A417" s="79" t="s">
        <v>599</v>
      </c>
      <c r="B417" s="41" t="s">
        <v>361</v>
      </c>
      <c r="C417" s="91" t="s">
        <v>7</v>
      </c>
      <c r="D417" s="41" t="s">
        <v>399</v>
      </c>
      <c r="E417" s="126" t="s">
        <v>224</v>
      </c>
      <c r="F417" s="29" t="s">
        <v>66</v>
      </c>
      <c r="G417" s="140">
        <v>99</v>
      </c>
      <c r="H417" s="109">
        <f t="shared" si="38"/>
        <v>158</v>
      </c>
      <c r="I417" s="23"/>
      <c r="J417" s="61"/>
      <c r="K417" s="61"/>
      <c r="L417" s="62"/>
      <c r="M417" s="63"/>
      <c r="AMG417" s="13"/>
      <c r="AMH417" s="13"/>
    </row>
    <row r="418" spans="1:1022" s="53" customFormat="1" ht="18" customHeight="1">
      <c r="A418" s="79" t="s">
        <v>599</v>
      </c>
      <c r="B418" s="41" t="s">
        <v>108</v>
      </c>
      <c r="C418" s="91" t="s">
        <v>7</v>
      </c>
      <c r="D418" s="41" t="s">
        <v>399</v>
      </c>
      <c r="E418" s="126" t="s">
        <v>224</v>
      </c>
      <c r="F418" s="29" t="s">
        <v>80</v>
      </c>
      <c r="G418" s="140">
        <v>53</v>
      </c>
      <c r="H418" s="109">
        <f t="shared" si="38"/>
        <v>85</v>
      </c>
      <c r="I418" s="23"/>
      <c r="J418" s="61"/>
      <c r="K418" s="61"/>
      <c r="L418" s="62"/>
      <c r="M418" s="63"/>
      <c r="AMG418" s="13"/>
      <c r="AMH418" s="13"/>
    </row>
    <row r="419" spans="1:1022" s="53" customFormat="1" ht="18" customHeight="1">
      <c r="A419" s="79" t="s">
        <v>599</v>
      </c>
      <c r="B419" s="130" t="s">
        <v>30</v>
      </c>
      <c r="C419" s="57" t="s">
        <v>7</v>
      </c>
      <c r="D419" s="41" t="s">
        <v>399</v>
      </c>
      <c r="E419" s="126" t="s">
        <v>224</v>
      </c>
      <c r="F419" s="31" t="s">
        <v>83</v>
      </c>
      <c r="G419" s="129">
        <v>18</v>
      </c>
      <c r="H419" s="109">
        <f t="shared" si="38"/>
        <v>29</v>
      </c>
      <c r="I419" s="23"/>
      <c r="J419" s="61"/>
      <c r="K419" s="61"/>
      <c r="L419" s="62"/>
      <c r="M419" s="63"/>
      <c r="AMG419" s="13"/>
      <c r="AMH419" s="13"/>
    </row>
    <row r="420" spans="1:1022" s="53" customFormat="1" ht="18" customHeight="1">
      <c r="A420" s="79" t="s">
        <v>599</v>
      </c>
      <c r="B420" s="41" t="s">
        <v>392</v>
      </c>
      <c r="C420" s="57" t="s">
        <v>7</v>
      </c>
      <c r="D420" s="41" t="s">
        <v>400</v>
      </c>
      <c r="E420" s="126" t="s">
        <v>109</v>
      </c>
      <c r="F420" s="29" t="s">
        <v>393</v>
      </c>
      <c r="G420" s="127">
        <v>119</v>
      </c>
      <c r="H420" s="109">
        <f t="shared" si="38"/>
        <v>190</v>
      </c>
      <c r="I420" s="23"/>
      <c r="J420" s="61"/>
      <c r="K420" s="61"/>
      <c r="L420" s="62"/>
      <c r="M420" s="63"/>
      <c r="AMG420" s="13"/>
      <c r="AMH420" s="13"/>
    </row>
    <row r="421" spans="1:1022" ht="18" customHeight="1">
      <c r="A421" s="79" t="s">
        <v>599</v>
      </c>
      <c r="B421" s="41" t="s">
        <v>30</v>
      </c>
      <c r="C421" s="57" t="s">
        <v>7</v>
      </c>
      <c r="D421" s="41" t="s">
        <v>400</v>
      </c>
      <c r="E421" s="126" t="s">
        <v>109</v>
      </c>
      <c r="F421" s="31" t="s">
        <v>83</v>
      </c>
      <c r="G421" s="127">
        <v>18</v>
      </c>
      <c r="H421" s="109">
        <f t="shared" si="38"/>
        <v>29</v>
      </c>
      <c r="I421" s="23"/>
      <c r="J421" s="23"/>
      <c r="K421" s="23"/>
      <c r="L421" s="17"/>
      <c r="M421" s="24"/>
    </row>
    <row r="422" spans="1:1022" s="53" customFormat="1" ht="18" customHeight="1">
      <c r="A422" s="79" t="s">
        <v>599</v>
      </c>
      <c r="B422" s="41" t="s">
        <v>392</v>
      </c>
      <c r="C422" s="57" t="s">
        <v>7</v>
      </c>
      <c r="D422" s="41" t="s">
        <v>401</v>
      </c>
      <c r="E422" s="126" t="s">
        <v>107</v>
      </c>
      <c r="F422" s="29" t="s">
        <v>393</v>
      </c>
      <c r="G422" s="127">
        <v>119</v>
      </c>
      <c r="H422" s="109">
        <f t="shared" si="38"/>
        <v>190</v>
      </c>
      <c r="I422" s="23"/>
      <c r="J422" s="23"/>
      <c r="K422" s="23"/>
      <c r="L422" s="47"/>
      <c r="M422" s="24"/>
      <c r="AMG422" s="13"/>
      <c r="AMH422" s="13"/>
    </row>
    <row r="423" spans="1:1022" s="53" customFormat="1" ht="18" customHeight="1">
      <c r="A423" s="79" t="s">
        <v>599</v>
      </c>
      <c r="B423" s="41" t="s">
        <v>21</v>
      </c>
      <c r="C423" s="57" t="s">
        <v>7</v>
      </c>
      <c r="D423" s="41" t="s">
        <v>401</v>
      </c>
      <c r="E423" s="126" t="s">
        <v>107</v>
      </c>
      <c r="F423" s="15" t="s">
        <v>138</v>
      </c>
      <c r="G423" s="127">
        <v>119</v>
      </c>
      <c r="H423" s="109">
        <f t="shared" si="38"/>
        <v>190</v>
      </c>
      <c r="I423" s="23"/>
      <c r="J423" s="61"/>
      <c r="K423" s="61"/>
      <c r="L423" s="62"/>
      <c r="M423" s="63"/>
      <c r="AMG423" s="13"/>
      <c r="AMH423" s="13"/>
    </row>
    <row r="424" spans="1:1022" s="53" customFormat="1" ht="18" customHeight="1">
      <c r="A424" s="79" t="s">
        <v>599</v>
      </c>
      <c r="B424" s="41" t="s">
        <v>23</v>
      </c>
      <c r="C424" s="57" t="s">
        <v>11</v>
      </c>
      <c r="D424" s="41" t="s">
        <v>401</v>
      </c>
      <c r="E424" s="126" t="s">
        <v>107</v>
      </c>
      <c r="F424" s="15" t="s">
        <v>138</v>
      </c>
      <c r="G424" s="127">
        <v>119</v>
      </c>
      <c r="H424" s="109">
        <f t="shared" si="38"/>
        <v>190</v>
      </c>
      <c r="I424" s="23"/>
      <c r="J424" s="61"/>
      <c r="K424" s="61"/>
      <c r="L424" s="62"/>
      <c r="M424" s="63"/>
      <c r="AMG424" s="13"/>
      <c r="AMH424" s="13"/>
    </row>
    <row r="425" spans="1:1022" s="53" customFormat="1" ht="18" customHeight="1">
      <c r="A425" s="79" t="s">
        <v>599</v>
      </c>
      <c r="B425" s="41" t="s">
        <v>30</v>
      </c>
      <c r="C425" s="57" t="s">
        <v>7</v>
      </c>
      <c r="D425" s="41" t="s">
        <v>401</v>
      </c>
      <c r="E425" s="126" t="s">
        <v>107</v>
      </c>
      <c r="F425" s="31" t="s">
        <v>83</v>
      </c>
      <c r="G425" s="127">
        <v>18</v>
      </c>
      <c r="H425" s="109">
        <f t="shared" si="38"/>
        <v>29</v>
      </c>
      <c r="I425" s="23"/>
      <c r="J425" s="23"/>
      <c r="K425" s="23"/>
      <c r="L425" s="47"/>
      <c r="M425" s="24"/>
      <c r="AMG425" s="13"/>
      <c r="AMH425" s="13"/>
    </row>
    <row r="426" spans="1:1022" ht="15.6" customHeight="1">
      <c r="A426" s="80" t="s">
        <v>600</v>
      </c>
      <c r="B426" s="173" t="s">
        <v>402</v>
      </c>
      <c r="C426" s="85" t="s">
        <v>7</v>
      </c>
      <c r="D426" s="130" t="s">
        <v>608</v>
      </c>
      <c r="E426" s="174" t="s">
        <v>128</v>
      </c>
      <c r="F426" s="65" t="s">
        <v>86</v>
      </c>
      <c r="G426" s="116">
        <v>171</v>
      </c>
      <c r="H426" s="111">
        <f t="shared" si="38"/>
        <v>274</v>
      </c>
      <c r="I426" s="42"/>
      <c r="J426" s="42"/>
      <c r="K426" s="42"/>
      <c r="L426" s="17"/>
      <c r="M426" s="24"/>
    </row>
    <row r="427" spans="1:1022" ht="15.6" customHeight="1">
      <c r="A427" s="80" t="s">
        <v>600</v>
      </c>
      <c r="B427" s="173" t="s">
        <v>30</v>
      </c>
      <c r="C427" s="85" t="s">
        <v>7</v>
      </c>
      <c r="D427" s="130" t="s">
        <v>608</v>
      </c>
      <c r="E427" s="126" t="s">
        <v>128</v>
      </c>
      <c r="F427" s="65" t="s">
        <v>83</v>
      </c>
      <c r="G427" s="116">
        <v>18</v>
      </c>
      <c r="H427" s="111">
        <f t="shared" si="38"/>
        <v>29</v>
      </c>
      <c r="I427" s="23"/>
      <c r="J427" s="23"/>
      <c r="K427" s="23"/>
      <c r="L427" s="17"/>
      <c r="M427" s="24"/>
    </row>
    <row r="428" spans="1:1022" ht="18" customHeight="1">
      <c r="A428" s="81" t="s">
        <v>601</v>
      </c>
      <c r="B428" s="34" t="s">
        <v>403</v>
      </c>
      <c r="C428" s="55" t="s">
        <v>7</v>
      </c>
      <c r="D428" s="34" t="s">
        <v>609</v>
      </c>
      <c r="E428" s="136" t="s">
        <v>404</v>
      </c>
      <c r="F428" s="35" t="s">
        <v>86</v>
      </c>
      <c r="G428" s="158">
        <v>179</v>
      </c>
      <c r="H428" s="175">
        <f t="shared" ref="H428:H449" si="39">ROUND((G428*0.6)+G428,0)</f>
        <v>286</v>
      </c>
      <c r="I428" s="23"/>
      <c r="J428" s="23"/>
      <c r="K428" s="23"/>
      <c r="L428" s="17"/>
      <c r="M428" s="24"/>
    </row>
    <row r="429" spans="1:1022" ht="18" customHeight="1">
      <c r="A429" s="81" t="s">
        <v>601</v>
      </c>
      <c r="B429" s="41" t="s">
        <v>405</v>
      </c>
      <c r="C429" s="57" t="s">
        <v>7</v>
      </c>
      <c r="D429" s="41" t="s">
        <v>610</v>
      </c>
      <c r="E429" s="126" t="s">
        <v>406</v>
      </c>
      <c r="F429" s="29" t="s">
        <v>86</v>
      </c>
      <c r="G429" s="129">
        <v>99</v>
      </c>
      <c r="H429" s="109">
        <f t="shared" si="39"/>
        <v>158</v>
      </c>
      <c r="I429" s="23"/>
      <c r="J429" s="23"/>
      <c r="K429" s="23"/>
      <c r="L429" s="17"/>
      <c r="M429" s="24"/>
    </row>
    <row r="430" spans="1:1022" ht="18" customHeight="1">
      <c r="A430" s="81" t="s">
        <v>601</v>
      </c>
      <c r="B430" s="41" t="s">
        <v>407</v>
      </c>
      <c r="C430" s="57" t="s">
        <v>7</v>
      </c>
      <c r="D430" s="41" t="s">
        <v>610</v>
      </c>
      <c r="E430" s="126" t="s">
        <v>408</v>
      </c>
      <c r="F430" s="29" t="s">
        <v>86</v>
      </c>
      <c r="G430" s="129">
        <v>99</v>
      </c>
      <c r="H430" s="109">
        <f t="shared" si="39"/>
        <v>158</v>
      </c>
      <c r="I430" s="23"/>
      <c r="J430" s="23"/>
      <c r="K430" s="23"/>
      <c r="L430" s="17"/>
      <c r="M430" s="24"/>
    </row>
    <row r="431" spans="1:1022" ht="18" customHeight="1">
      <c r="A431" s="81" t="s">
        <v>601</v>
      </c>
      <c r="B431" s="34" t="s">
        <v>409</v>
      </c>
      <c r="C431" s="55" t="s">
        <v>7</v>
      </c>
      <c r="D431" s="41" t="s">
        <v>610</v>
      </c>
      <c r="E431" s="176" t="s">
        <v>85</v>
      </c>
      <c r="F431" s="66" t="s">
        <v>59</v>
      </c>
      <c r="G431" s="158">
        <v>375</v>
      </c>
      <c r="H431" s="175">
        <f t="shared" si="39"/>
        <v>600</v>
      </c>
      <c r="I431" s="23"/>
      <c r="J431" s="23"/>
      <c r="K431" s="23"/>
      <c r="L431" s="17"/>
      <c r="M431" s="24"/>
    </row>
    <row r="432" spans="1:1022" ht="18" customHeight="1">
      <c r="A432" s="81" t="s">
        <v>601</v>
      </c>
      <c r="B432" s="34" t="s">
        <v>410</v>
      </c>
      <c r="C432" s="55" t="s">
        <v>7</v>
      </c>
      <c r="D432" s="41" t="s">
        <v>610</v>
      </c>
      <c r="E432" s="176" t="s">
        <v>85</v>
      </c>
      <c r="F432" s="66" t="s">
        <v>61</v>
      </c>
      <c r="G432" s="158">
        <v>395</v>
      </c>
      <c r="H432" s="175">
        <f t="shared" si="39"/>
        <v>632</v>
      </c>
      <c r="I432" s="23"/>
      <c r="J432" s="23"/>
      <c r="K432" s="23"/>
      <c r="L432" s="17"/>
      <c r="M432" s="24"/>
    </row>
    <row r="433" spans="1:1022" ht="18" customHeight="1">
      <c r="A433" s="81" t="s">
        <v>601</v>
      </c>
      <c r="B433" s="41" t="s">
        <v>411</v>
      </c>
      <c r="C433" s="57" t="s">
        <v>7</v>
      </c>
      <c r="D433" s="41" t="s">
        <v>610</v>
      </c>
      <c r="E433" s="126" t="s">
        <v>408</v>
      </c>
      <c r="F433" s="43" t="s">
        <v>117</v>
      </c>
      <c r="G433" s="127">
        <v>375</v>
      </c>
      <c r="H433" s="109">
        <f t="shared" si="39"/>
        <v>600</v>
      </c>
      <c r="I433" s="23"/>
      <c r="J433" s="23"/>
      <c r="K433" s="23"/>
      <c r="L433" s="17"/>
      <c r="M433" s="24"/>
    </row>
    <row r="434" spans="1:1022" ht="18" customHeight="1">
      <c r="A434" s="81" t="s">
        <v>601</v>
      </c>
      <c r="B434" s="41" t="s">
        <v>412</v>
      </c>
      <c r="C434" s="57" t="s">
        <v>7</v>
      </c>
      <c r="D434" s="41" t="s">
        <v>610</v>
      </c>
      <c r="E434" s="126" t="s">
        <v>408</v>
      </c>
      <c r="F434" s="43" t="s">
        <v>61</v>
      </c>
      <c r="G434" s="127">
        <v>395</v>
      </c>
      <c r="H434" s="109">
        <f t="shared" si="39"/>
        <v>632</v>
      </c>
      <c r="I434" s="67"/>
      <c r="J434" s="23"/>
      <c r="K434" s="68"/>
      <c r="L434" s="17"/>
      <c r="M434" s="24"/>
    </row>
    <row r="435" spans="1:1022" ht="18" customHeight="1">
      <c r="A435" s="81" t="s">
        <v>601</v>
      </c>
      <c r="B435" s="34" t="s">
        <v>413</v>
      </c>
      <c r="C435" s="55" t="s">
        <v>7</v>
      </c>
      <c r="D435" s="41" t="s">
        <v>610</v>
      </c>
      <c r="E435" s="136" t="s">
        <v>404</v>
      </c>
      <c r="F435" s="35" t="s">
        <v>120</v>
      </c>
      <c r="G435" s="158">
        <v>350</v>
      </c>
      <c r="H435" s="175">
        <f t="shared" si="39"/>
        <v>560</v>
      </c>
      <c r="I435" s="23"/>
      <c r="J435" s="23"/>
      <c r="K435" s="23"/>
      <c r="L435" s="17"/>
      <c r="M435" s="24"/>
    </row>
    <row r="436" spans="1:1022" ht="18" customHeight="1">
      <c r="A436" s="81" t="s">
        <v>601</v>
      </c>
      <c r="B436" s="41" t="s">
        <v>414</v>
      </c>
      <c r="C436" s="57" t="s">
        <v>7</v>
      </c>
      <c r="D436" s="41" t="s">
        <v>610</v>
      </c>
      <c r="E436" s="126" t="s">
        <v>406</v>
      </c>
      <c r="F436" s="29" t="s">
        <v>120</v>
      </c>
      <c r="G436" s="127">
        <v>350</v>
      </c>
      <c r="H436" s="109">
        <f t="shared" si="39"/>
        <v>560</v>
      </c>
      <c r="I436" s="23"/>
      <c r="J436" s="23"/>
      <c r="K436" s="23"/>
      <c r="L436" s="17"/>
      <c r="M436" s="24"/>
    </row>
    <row r="437" spans="1:1022" ht="18" customHeight="1">
      <c r="A437" s="81" t="s">
        <v>601</v>
      </c>
      <c r="B437" s="41" t="s">
        <v>415</v>
      </c>
      <c r="C437" s="57" t="s">
        <v>7</v>
      </c>
      <c r="D437" s="41" t="s">
        <v>610</v>
      </c>
      <c r="E437" s="126" t="s">
        <v>408</v>
      </c>
      <c r="F437" s="29" t="s">
        <v>120</v>
      </c>
      <c r="G437" s="127">
        <v>350</v>
      </c>
      <c r="H437" s="109">
        <f t="shared" si="39"/>
        <v>560</v>
      </c>
      <c r="I437" s="23"/>
      <c r="J437" s="23"/>
      <c r="K437" s="23"/>
      <c r="L437" s="17"/>
      <c r="M437" s="24"/>
    </row>
    <row r="438" spans="1:1022" ht="18" customHeight="1">
      <c r="A438" s="81" t="s">
        <v>601</v>
      </c>
      <c r="B438" s="34" t="s">
        <v>416</v>
      </c>
      <c r="C438" s="55" t="s">
        <v>7</v>
      </c>
      <c r="D438" s="41" t="s">
        <v>610</v>
      </c>
      <c r="E438" s="136" t="s">
        <v>404</v>
      </c>
      <c r="F438" s="35" t="s">
        <v>348</v>
      </c>
      <c r="G438" s="158">
        <v>139</v>
      </c>
      <c r="H438" s="175">
        <f t="shared" si="39"/>
        <v>222</v>
      </c>
      <c r="I438" s="23"/>
      <c r="J438" s="23"/>
      <c r="K438" s="23"/>
      <c r="L438" s="17"/>
      <c r="M438" s="24"/>
    </row>
    <row r="439" spans="1:1022" ht="18" customHeight="1">
      <c r="A439" s="81" t="s">
        <v>601</v>
      </c>
      <c r="B439" s="41" t="s">
        <v>417</v>
      </c>
      <c r="C439" s="57" t="s">
        <v>7</v>
      </c>
      <c r="D439" s="41" t="s">
        <v>610</v>
      </c>
      <c r="E439" s="126" t="s">
        <v>406</v>
      </c>
      <c r="F439" s="29" t="s">
        <v>122</v>
      </c>
      <c r="G439" s="177">
        <v>350</v>
      </c>
      <c r="H439" s="109">
        <f t="shared" si="39"/>
        <v>560</v>
      </c>
      <c r="I439" s="23"/>
      <c r="J439" s="23"/>
      <c r="K439" s="23"/>
      <c r="L439" s="17"/>
      <c r="M439" s="24"/>
    </row>
    <row r="440" spans="1:1022" s="53" customFormat="1" ht="18" customHeight="1">
      <c r="A440" s="81" t="s">
        <v>601</v>
      </c>
      <c r="B440" s="41" t="s">
        <v>418</v>
      </c>
      <c r="C440" s="57" t="s">
        <v>7</v>
      </c>
      <c r="D440" s="41" t="s">
        <v>610</v>
      </c>
      <c r="E440" s="126" t="s">
        <v>408</v>
      </c>
      <c r="F440" s="29" t="s">
        <v>122</v>
      </c>
      <c r="G440" s="127">
        <v>350</v>
      </c>
      <c r="H440" s="109">
        <f t="shared" si="39"/>
        <v>560</v>
      </c>
      <c r="I440" s="23"/>
      <c r="J440" s="61"/>
      <c r="K440" s="61"/>
      <c r="L440" s="62"/>
      <c r="M440" s="63"/>
      <c r="AMG440" s="13"/>
      <c r="AMH440" s="13"/>
    </row>
    <row r="441" spans="1:1022" ht="18" customHeight="1">
      <c r="A441" s="81" t="s">
        <v>601</v>
      </c>
      <c r="B441" s="34" t="s">
        <v>419</v>
      </c>
      <c r="C441" s="55" t="s">
        <v>7</v>
      </c>
      <c r="D441" s="41" t="s">
        <v>610</v>
      </c>
      <c r="E441" s="136" t="s">
        <v>420</v>
      </c>
      <c r="F441" s="35" t="s">
        <v>135</v>
      </c>
      <c r="G441" s="158">
        <v>199</v>
      </c>
      <c r="H441" s="175">
        <f t="shared" si="39"/>
        <v>318</v>
      </c>
      <c r="I441" s="23"/>
      <c r="J441" s="23"/>
      <c r="K441" s="23"/>
      <c r="L441" s="17"/>
      <c r="M441" s="24"/>
    </row>
    <row r="442" spans="1:1022" ht="18" customHeight="1">
      <c r="A442" s="81" t="s">
        <v>601</v>
      </c>
      <c r="B442" s="34" t="s">
        <v>421</v>
      </c>
      <c r="C442" s="55" t="s">
        <v>7</v>
      </c>
      <c r="D442" s="41" t="s">
        <v>610</v>
      </c>
      <c r="E442" s="136" t="s">
        <v>404</v>
      </c>
      <c r="F442" s="35" t="s">
        <v>66</v>
      </c>
      <c r="G442" s="158">
        <v>99</v>
      </c>
      <c r="H442" s="175">
        <f t="shared" si="39"/>
        <v>158</v>
      </c>
      <c r="I442" s="23"/>
      <c r="J442" s="23"/>
      <c r="K442" s="23"/>
      <c r="L442" s="17"/>
      <c r="M442" s="24"/>
    </row>
    <row r="443" spans="1:1022" ht="18" customHeight="1">
      <c r="A443" s="81" t="s">
        <v>601</v>
      </c>
      <c r="B443" s="41" t="s">
        <v>422</v>
      </c>
      <c r="C443" s="57" t="s">
        <v>7</v>
      </c>
      <c r="D443" s="41" t="s">
        <v>610</v>
      </c>
      <c r="E443" s="126" t="s">
        <v>406</v>
      </c>
      <c r="F443" s="29" t="s">
        <v>66</v>
      </c>
      <c r="G443" s="177">
        <v>99</v>
      </c>
      <c r="H443" s="109">
        <f t="shared" si="39"/>
        <v>158</v>
      </c>
      <c r="I443" s="23"/>
      <c r="J443" s="23"/>
      <c r="K443" s="23"/>
      <c r="L443" s="17"/>
      <c r="M443" s="24"/>
    </row>
    <row r="444" spans="1:1022" s="53" customFormat="1" ht="18" customHeight="1">
      <c r="A444" s="81" t="s">
        <v>601</v>
      </c>
      <c r="B444" s="41" t="s">
        <v>423</v>
      </c>
      <c r="C444" s="57" t="s">
        <v>7</v>
      </c>
      <c r="D444" s="41" t="s">
        <v>610</v>
      </c>
      <c r="E444" s="126" t="s">
        <v>420</v>
      </c>
      <c r="F444" s="29" t="s">
        <v>68</v>
      </c>
      <c r="G444" s="127">
        <v>259</v>
      </c>
      <c r="H444" s="109">
        <f t="shared" si="39"/>
        <v>414</v>
      </c>
      <c r="I444" s="23"/>
      <c r="J444" s="61"/>
      <c r="K444" s="61"/>
      <c r="L444" s="62"/>
      <c r="M444" s="63"/>
      <c r="AMG444" s="13"/>
      <c r="AMH444" s="13"/>
    </row>
    <row r="445" spans="1:1022" s="53" customFormat="1" ht="18" customHeight="1">
      <c r="A445" s="81" t="s">
        <v>601</v>
      </c>
      <c r="B445" s="41" t="s">
        <v>424</v>
      </c>
      <c r="C445" s="57" t="s">
        <v>7</v>
      </c>
      <c r="D445" s="41" t="s">
        <v>610</v>
      </c>
      <c r="E445" s="126" t="s">
        <v>420</v>
      </c>
      <c r="F445" s="29" t="s">
        <v>74</v>
      </c>
      <c r="G445" s="129">
        <v>90</v>
      </c>
      <c r="H445" s="109">
        <f t="shared" si="39"/>
        <v>144</v>
      </c>
      <c r="I445" s="23"/>
      <c r="J445" s="61"/>
      <c r="K445" s="61"/>
      <c r="L445" s="62"/>
      <c r="M445" s="63"/>
      <c r="AMG445" s="13"/>
      <c r="AMH445" s="13"/>
    </row>
    <row r="446" spans="1:1022" ht="18" customHeight="1">
      <c r="A446" s="81" t="s">
        <v>601</v>
      </c>
      <c r="B446" s="34" t="s">
        <v>425</v>
      </c>
      <c r="C446" s="55" t="s">
        <v>7</v>
      </c>
      <c r="D446" s="41" t="s">
        <v>610</v>
      </c>
      <c r="E446" s="136" t="s">
        <v>404</v>
      </c>
      <c r="F446" s="35" t="s">
        <v>331</v>
      </c>
      <c r="G446" s="158">
        <v>79</v>
      </c>
      <c r="H446" s="175">
        <f t="shared" si="39"/>
        <v>126</v>
      </c>
      <c r="I446" s="23"/>
      <c r="J446" s="23"/>
      <c r="K446" s="23"/>
      <c r="L446" s="17"/>
      <c r="M446" s="24"/>
    </row>
    <row r="447" spans="1:1022" s="53" customFormat="1" ht="18" customHeight="1">
      <c r="A447" s="81" t="s">
        <v>601</v>
      </c>
      <c r="B447" s="41" t="s">
        <v>21</v>
      </c>
      <c r="C447" s="57" t="s">
        <v>7</v>
      </c>
      <c r="D447" s="41" t="s">
        <v>610</v>
      </c>
      <c r="E447" s="126" t="s">
        <v>420</v>
      </c>
      <c r="F447" s="15" t="s">
        <v>138</v>
      </c>
      <c r="G447" s="127">
        <v>119</v>
      </c>
      <c r="H447" s="109">
        <f t="shared" si="39"/>
        <v>190</v>
      </c>
      <c r="I447" s="23"/>
      <c r="J447" s="61"/>
      <c r="K447" s="61"/>
      <c r="L447" s="62"/>
      <c r="M447" s="63"/>
      <c r="AMG447" s="13"/>
      <c r="AMH447" s="13"/>
    </row>
    <row r="448" spans="1:1022" s="53" customFormat="1" ht="18" customHeight="1">
      <c r="A448" s="81" t="s">
        <v>601</v>
      </c>
      <c r="B448" s="41" t="s">
        <v>23</v>
      </c>
      <c r="C448" s="57" t="s">
        <v>11</v>
      </c>
      <c r="D448" s="41" t="s">
        <v>610</v>
      </c>
      <c r="E448" s="126" t="s">
        <v>420</v>
      </c>
      <c r="F448" s="15" t="s">
        <v>138</v>
      </c>
      <c r="G448" s="177">
        <v>119</v>
      </c>
      <c r="H448" s="109">
        <f t="shared" si="39"/>
        <v>190</v>
      </c>
      <c r="I448" s="23"/>
      <c r="J448" s="61"/>
      <c r="K448" s="61"/>
      <c r="L448" s="62"/>
      <c r="M448" s="63"/>
      <c r="AMG448" s="13"/>
      <c r="AMH448" s="13"/>
    </row>
    <row r="449" spans="1:1022" s="53" customFormat="1" ht="18" customHeight="1">
      <c r="A449" s="81" t="s">
        <v>601</v>
      </c>
      <c r="B449" s="41" t="s">
        <v>30</v>
      </c>
      <c r="C449" s="57" t="s">
        <v>7</v>
      </c>
      <c r="D449" s="41" t="s">
        <v>610</v>
      </c>
      <c r="E449" s="126" t="s">
        <v>420</v>
      </c>
      <c r="F449" s="31" t="s">
        <v>83</v>
      </c>
      <c r="G449" s="127">
        <v>18</v>
      </c>
      <c r="H449" s="109">
        <f t="shared" si="39"/>
        <v>29</v>
      </c>
      <c r="I449" s="23"/>
      <c r="J449" s="61"/>
      <c r="K449" s="61"/>
      <c r="L449" s="62"/>
      <c r="M449" s="63"/>
      <c r="AMG449" s="13"/>
      <c r="AMH449" s="13"/>
    </row>
    <row r="450" spans="1:1022" ht="18" customHeight="1">
      <c r="A450" s="81" t="s">
        <v>601</v>
      </c>
      <c r="B450" s="41" t="s">
        <v>403</v>
      </c>
      <c r="C450" s="57" t="s">
        <v>7</v>
      </c>
      <c r="D450" s="41" t="s">
        <v>609</v>
      </c>
      <c r="E450" s="126" t="s">
        <v>85</v>
      </c>
      <c r="F450" s="29" t="s">
        <v>156</v>
      </c>
      <c r="G450" s="129">
        <v>179</v>
      </c>
      <c r="H450" s="109">
        <f t="shared" ref="H450:H462" si="40">ROUND((G450*0.6)+G450,0)</f>
        <v>286</v>
      </c>
      <c r="I450" s="42"/>
      <c r="J450" s="42"/>
      <c r="K450" s="42"/>
      <c r="L450" s="17"/>
    </row>
    <row r="451" spans="1:1022" ht="18" customHeight="1">
      <c r="A451" s="81" t="s">
        <v>601</v>
      </c>
      <c r="B451" s="41" t="s">
        <v>426</v>
      </c>
      <c r="C451" s="57" t="s">
        <v>7</v>
      </c>
      <c r="D451" s="41" t="s">
        <v>626</v>
      </c>
      <c r="E451" s="126" t="s">
        <v>85</v>
      </c>
      <c r="F451" s="29" t="s">
        <v>59</v>
      </c>
      <c r="G451" s="127">
        <v>375</v>
      </c>
      <c r="H451" s="109">
        <f t="shared" si="40"/>
        <v>600</v>
      </c>
      <c r="I451" s="42"/>
      <c r="J451" s="42"/>
      <c r="K451" s="42"/>
      <c r="L451" s="17"/>
      <c r="M451" s="24"/>
    </row>
    <row r="452" spans="1:1022" ht="18" customHeight="1">
      <c r="A452" s="81" t="s">
        <v>601</v>
      </c>
      <c r="B452" s="41" t="s">
        <v>427</v>
      </c>
      <c r="C452" s="57" t="s">
        <v>7</v>
      </c>
      <c r="D452" s="41" t="s">
        <v>626</v>
      </c>
      <c r="E452" s="126" t="s">
        <v>85</v>
      </c>
      <c r="F452" s="29" t="s">
        <v>61</v>
      </c>
      <c r="G452" s="127">
        <v>395</v>
      </c>
      <c r="H452" s="109">
        <f t="shared" si="40"/>
        <v>632</v>
      </c>
      <c r="I452" s="42"/>
      <c r="J452" s="42"/>
      <c r="K452" s="42"/>
      <c r="L452" s="17"/>
      <c r="M452" s="24"/>
    </row>
    <row r="453" spans="1:1022" ht="18" customHeight="1">
      <c r="A453" s="81" t="s">
        <v>601</v>
      </c>
      <c r="B453" s="41" t="s">
        <v>428</v>
      </c>
      <c r="C453" s="57" t="s">
        <v>7</v>
      </c>
      <c r="D453" s="41" t="s">
        <v>626</v>
      </c>
      <c r="E453" s="126" t="s">
        <v>85</v>
      </c>
      <c r="F453" s="29" t="s">
        <v>120</v>
      </c>
      <c r="G453" s="129">
        <v>349</v>
      </c>
      <c r="H453" s="109">
        <f t="shared" si="40"/>
        <v>558</v>
      </c>
      <c r="I453" s="42"/>
      <c r="J453" s="42"/>
      <c r="K453" s="42"/>
      <c r="L453" s="17"/>
      <c r="M453" s="24"/>
    </row>
    <row r="454" spans="1:1022" ht="18" customHeight="1">
      <c r="A454" s="81" t="s">
        <v>601</v>
      </c>
      <c r="B454" s="41" t="s">
        <v>416</v>
      </c>
      <c r="C454" s="57" t="s">
        <v>7</v>
      </c>
      <c r="D454" s="41" t="s">
        <v>626</v>
      </c>
      <c r="E454" s="126" t="s">
        <v>85</v>
      </c>
      <c r="F454" s="29" t="s">
        <v>348</v>
      </c>
      <c r="G454" s="129">
        <v>139</v>
      </c>
      <c r="H454" s="109">
        <f t="shared" si="40"/>
        <v>222</v>
      </c>
      <c r="I454" s="42"/>
      <c r="J454" s="42"/>
      <c r="K454" s="42"/>
      <c r="L454" s="17"/>
      <c r="M454" s="24"/>
    </row>
    <row r="455" spans="1:1022" ht="18" customHeight="1">
      <c r="A455" s="81" t="s">
        <v>601</v>
      </c>
      <c r="B455" s="34" t="s">
        <v>429</v>
      </c>
      <c r="C455" s="102" t="s">
        <v>7</v>
      </c>
      <c r="D455" s="41" t="s">
        <v>626</v>
      </c>
      <c r="E455" s="136" t="s">
        <v>85</v>
      </c>
      <c r="F455" s="35" t="s">
        <v>135</v>
      </c>
      <c r="G455" s="122">
        <v>219</v>
      </c>
      <c r="H455" s="125">
        <f t="shared" si="40"/>
        <v>350</v>
      </c>
      <c r="I455" s="42"/>
      <c r="J455" s="42"/>
      <c r="K455" s="42"/>
      <c r="L455" s="17"/>
      <c r="M455" s="24"/>
    </row>
    <row r="456" spans="1:1022" ht="18" customHeight="1">
      <c r="A456" s="81" t="s">
        <v>601</v>
      </c>
      <c r="B456" s="41" t="s">
        <v>430</v>
      </c>
      <c r="C456" s="57" t="s">
        <v>7</v>
      </c>
      <c r="D456" s="41" t="s">
        <v>626</v>
      </c>
      <c r="E456" s="126" t="s">
        <v>85</v>
      </c>
      <c r="F456" s="29" t="s">
        <v>66</v>
      </c>
      <c r="G456" s="127">
        <v>96</v>
      </c>
      <c r="H456" s="109">
        <f t="shared" si="40"/>
        <v>154</v>
      </c>
      <c r="I456" s="42"/>
      <c r="J456" s="42"/>
      <c r="K456" s="42"/>
      <c r="L456" s="17"/>
      <c r="M456" s="24"/>
    </row>
    <row r="457" spans="1:1022" ht="18" customHeight="1">
      <c r="A457" s="81" t="s">
        <v>601</v>
      </c>
      <c r="B457" s="41" t="s">
        <v>431</v>
      </c>
      <c r="C457" s="57" t="s">
        <v>7</v>
      </c>
      <c r="D457" s="41" t="s">
        <v>626</v>
      </c>
      <c r="E457" s="126" t="s">
        <v>85</v>
      </c>
      <c r="F457" s="29" t="s">
        <v>68</v>
      </c>
      <c r="G457" s="127">
        <v>259</v>
      </c>
      <c r="H457" s="109">
        <f t="shared" si="40"/>
        <v>414</v>
      </c>
      <c r="I457" s="42"/>
      <c r="J457" s="42"/>
      <c r="K457" s="42"/>
      <c r="L457" s="17"/>
      <c r="M457" s="24"/>
    </row>
    <row r="458" spans="1:1022" ht="18" customHeight="1">
      <c r="A458" s="81" t="s">
        <v>601</v>
      </c>
      <c r="B458" s="41" t="s">
        <v>432</v>
      </c>
      <c r="C458" s="57" t="s">
        <v>7</v>
      </c>
      <c r="D458" s="41" t="s">
        <v>626</v>
      </c>
      <c r="E458" s="126" t="s">
        <v>85</v>
      </c>
      <c r="F458" s="29" t="s">
        <v>74</v>
      </c>
      <c r="G458" s="127">
        <v>90</v>
      </c>
      <c r="H458" s="109">
        <f t="shared" si="40"/>
        <v>144</v>
      </c>
      <c r="I458" s="42"/>
      <c r="J458" s="42"/>
      <c r="K458" s="42"/>
      <c r="L458" s="17"/>
      <c r="M458" s="24"/>
    </row>
    <row r="459" spans="1:1022" ht="18" customHeight="1">
      <c r="A459" s="81" t="s">
        <v>601</v>
      </c>
      <c r="B459" s="41" t="s">
        <v>433</v>
      </c>
      <c r="C459" s="57" t="s">
        <v>7</v>
      </c>
      <c r="D459" s="41" t="s">
        <v>626</v>
      </c>
      <c r="E459" s="126" t="s">
        <v>85</v>
      </c>
      <c r="F459" s="29" t="s">
        <v>78</v>
      </c>
      <c r="G459" s="127">
        <v>98</v>
      </c>
      <c r="H459" s="109">
        <f t="shared" si="40"/>
        <v>157</v>
      </c>
      <c r="I459" s="42"/>
      <c r="J459" s="42"/>
      <c r="K459" s="42"/>
      <c r="L459" s="17"/>
      <c r="M459" s="24"/>
    </row>
    <row r="460" spans="1:1022" ht="18" customHeight="1">
      <c r="A460" s="81" t="s">
        <v>601</v>
      </c>
      <c r="B460" s="41" t="s">
        <v>434</v>
      </c>
      <c r="C460" s="57" t="s">
        <v>7</v>
      </c>
      <c r="D460" s="41" t="s">
        <v>626</v>
      </c>
      <c r="E460" s="126" t="s">
        <v>85</v>
      </c>
      <c r="F460" s="29" t="s">
        <v>331</v>
      </c>
      <c r="G460" s="127">
        <v>79</v>
      </c>
      <c r="H460" s="109">
        <f t="shared" si="40"/>
        <v>126</v>
      </c>
      <c r="I460" s="42"/>
      <c r="J460" s="42"/>
      <c r="K460" s="42"/>
      <c r="L460" s="17"/>
      <c r="M460" s="24"/>
    </row>
    <row r="461" spans="1:1022" ht="18" customHeight="1">
      <c r="A461" s="81" t="s">
        <v>601</v>
      </c>
      <c r="B461" s="41" t="s">
        <v>435</v>
      </c>
      <c r="C461" s="57" t="s">
        <v>7</v>
      </c>
      <c r="D461" s="41" t="s">
        <v>626</v>
      </c>
      <c r="E461" s="126" t="s">
        <v>85</v>
      </c>
      <c r="F461" s="29" t="s">
        <v>80</v>
      </c>
      <c r="G461" s="127">
        <v>53</v>
      </c>
      <c r="H461" s="109">
        <f t="shared" si="40"/>
        <v>85</v>
      </c>
      <c r="I461" s="42"/>
      <c r="J461" s="42"/>
      <c r="K461" s="42"/>
      <c r="L461" s="17"/>
      <c r="M461" s="24"/>
    </row>
    <row r="462" spans="1:1022" ht="18" customHeight="1">
      <c r="A462" s="81" t="s">
        <v>601</v>
      </c>
      <c r="B462" s="41" t="s">
        <v>30</v>
      </c>
      <c r="C462" s="57" t="s">
        <v>7</v>
      </c>
      <c r="D462" s="41" t="s">
        <v>626</v>
      </c>
      <c r="E462" s="126" t="s">
        <v>85</v>
      </c>
      <c r="F462" s="31" t="s">
        <v>83</v>
      </c>
      <c r="G462" s="127">
        <v>18</v>
      </c>
      <c r="H462" s="109">
        <f t="shared" si="40"/>
        <v>29</v>
      </c>
      <c r="I462" s="42"/>
      <c r="J462" s="42"/>
      <c r="K462" s="42"/>
      <c r="L462" s="17"/>
      <c r="M462" s="24"/>
    </row>
    <row r="463" spans="1:1022" ht="18" customHeight="1">
      <c r="A463" s="81" t="s">
        <v>601</v>
      </c>
      <c r="B463" s="41" t="s">
        <v>436</v>
      </c>
      <c r="C463" s="57" t="s">
        <v>7</v>
      </c>
      <c r="D463" s="41" t="s">
        <v>626</v>
      </c>
      <c r="E463" s="126" t="s">
        <v>408</v>
      </c>
      <c r="F463" s="29" t="s">
        <v>86</v>
      </c>
      <c r="G463" s="129">
        <v>179</v>
      </c>
      <c r="H463" s="109">
        <f t="shared" ref="H463:H471" si="41">ROUND((G463*0.6)+G463,0)</f>
        <v>286</v>
      </c>
      <c r="I463" s="42"/>
      <c r="J463" s="42"/>
      <c r="K463" s="42"/>
      <c r="L463" s="17"/>
      <c r="M463" s="24"/>
    </row>
    <row r="464" spans="1:1022" ht="18" customHeight="1">
      <c r="A464" s="81" t="s">
        <v>601</v>
      </c>
      <c r="B464" s="41" t="s">
        <v>437</v>
      </c>
      <c r="C464" s="57" t="s">
        <v>7</v>
      </c>
      <c r="D464" s="41" t="s">
        <v>626</v>
      </c>
      <c r="E464" s="126" t="s">
        <v>408</v>
      </c>
      <c r="F464" s="29" t="s">
        <v>59</v>
      </c>
      <c r="G464" s="127">
        <v>375</v>
      </c>
      <c r="H464" s="109">
        <f t="shared" si="41"/>
        <v>600</v>
      </c>
      <c r="I464" s="42"/>
      <c r="J464" s="42"/>
      <c r="K464" s="42"/>
      <c r="L464" s="17"/>
      <c r="M464" s="24"/>
    </row>
    <row r="465" spans="1:13" ht="18" customHeight="1">
      <c r="A465" s="81" t="s">
        <v>601</v>
      </c>
      <c r="B465" s="41" t="s">
        <v>438</v>
      </c>
      <c r="C465" s="57" t="s">
        <v>7</v>
      </c>
      <c r="D465" s="41" t="s">
        <v>626</v>
      </c>
      <c r="E465" s="126" t="s">
        <v>408</v>
      </c>
      <c r="F465" s="29" t="s">
        <v>61</v>
      </c>
      <c r="G465" s="127">
        <v>395</v>
      </c>
      <c r="H465" s="109">
        <f t="shared" si="41"/>
        <v>632</v>
      </c>
      <c r="I465" s="42"/>
      <c r="J465" s="42"/>
      <c r="K465" s="42"/>
      <c r="L465" s="17"/>
      <c r="M465" s="24"/>
    </row>
    <row r="466" spans="1:13" ht="18" customHeight="1">
      <c r="A466" s="81" t="s">
        <v>601</v>
      </c>
      <c r="B466" s="41" t="s">
        <v>439</v>
      </c>
      <c r="C466" s="57" t="s">
        <v>7</v>
      </c>
      <c r="D466" s="41" t="s">
        <v>626</v>
      </c>
      <c r="E466" s="126" t="s">
        <v>408</v>
      </c>
      <c r="F466" s="29" t="s">
        <v>120</v>
      </c>
      <c r="G466" s="129">
        <v>349</v>
      </c>
      <c r="H466" s="109">
        <f t="shared" si="41"/>
        <v>558</v>
      </c>
      <c r="I466" s="42"/>
      <c r="J466" s="42"/>
      <c r="K466" s="42"/>
      <c r="L466" s="17"/>
      <c r="M466" s="24"/>
    </row>
    <row r="467" spans="1:13" ht="18" customHeight="1">
      <c r="A467" s="81" t="s">
        <v>601</v>
      </c>
      <c r="B467" s="41" t="s">
        <v>440</v>
      </c>
      <c r="C467" s="57" t="s">
        <v>7</v>
      </c>
      <c r="D467" s="41" t="s">
        <v>626</v>
      </c>
      <c r="E467" s="126" t="s">
        <v>408</v>
      </c>
      <c r="F467" s="29" t="s">
        <v>122</v>
      </c>
      <c r="G467" s="129">
        <v>349</v>
      </c>
      <c r="H467" s="109">
        <f t="shared" si="41"/>
        <v>558</v>
      </c>
      <c r="I467" s="42"/>
      <c r="J467" s="42"/>
      <c r="K467" s="42"/>
      <c r="L467" s="17"/>
      <c r="M467" s="24"/>
    </row>
    <row r="468" spans="1:13" ht="18" customHeight="1">
      <c r="A468" s="81" t="s">
        <v>601</v>
      </c>
      <c r="B468" s="41" t="s">
        <v>424</v>
      </c>
      <c r="C468" s="57" t="s">
        <v>7</v>
      </c>
      <c r="D468" s="41" t="s">
        <v>626</v>
      </c>
      <c r="E468" s="126" t="s">
        <v>408</v>
      </c>
      <c r="F468" s="29" t="s">
        <v>74</v>
      </c>
      <c r="G468" s="127">
        <v>90</v>
      </c>
      <c r="H468" s="109">
        <f t="shared" si="41"/>
        <v>144</v>
      </c>
      <c r="I468" s="42"/>
      <c r="J468" s="42"/>
      <c r="K468" s="42"/>
      <c r="L468" s="17"/>
      <c r="M468" s="24"/>
    </row>
    <row r="469" spans="1:13" ht="18" customHeight="1">
      <c r="A469" s="81" t="s">
        <v>601</v>
      </c>
      <c r="B469" s="41" t="s">
        <v>21</v>
      </c>
      <c r="C469" s="57" t="s">
        <v>7</v>
      </c>
      <c r="D469" s="41" t="s">
        <v>626</v>
      </c>
      <c r="E469" s="126" t="s">
        <v>408</v>
      </c>
      <c r="F469" s="15" t="s">
        <v>138</v>
      </c>
      <c r="G469" s="127">
        <v>119</v>
      </c>
      <c r="H469" s="109">
        <f t="shared" si="41"/>
        <v>190</v>
      </c>
      <c r="I469" s="42"/>
      <c r="J469" s="42"/>
      <c r="K469" s="42"/>
      <c r="L469" s="17"/>
      <c r="M469" s="24"/>
    </row>
    <row r="470" spans="1:13" ht="18" customHeight="1">
      <c r="A470" s="81" t="s">
        <v>601</v>
      </c>
      <c r="B470" s="41" t="s">
        <v>23</v>
      </c>
      <c r="C470" s="57" t="s">
        <v>11</v>
      </c>
      <c r="D470" s="41" t="s">
        <v>626</v>
      </c>
      <c r="E470" s="126" t="s">
        <v>408</v>
      </c>
      <c r="F470" s="15" t="s">
        <v>138</v>
      </c>
      <c r="G470" s="177">
        <v>119</v>
      </c>
      <c r="H470" s="109">
        <f t="shared" si="41"/>
        <v>190</v>
      </c>
      <c r="I470" s="42"/>
      <c r="J470" s="42"/>
      <c r="K470" s="42"/>
      <c r="L470" s="17"/>
      <c r="M470" s="24"/>
    </row>
    <row r="471" spans="1:13" ht="18" customHeight="1">
      <c r="A471" s="81" t="s">
        <v>601</v>
      </c>
      <c r="B471" s="41" t="s">
        <v>30</v>
      </c>
      <c r="C471" s="57" t="s">
        <v>7</v>
      </c>
      <c r="D471" s="41" t="s">
        <v>626</v>
      </c>
      <c r="E471" s="126" t="s">
        <v>408</v>
      </c>
      <c r="F471" s="31" t="s">
        <v>83</v>
      </c>
      <c r="G471" s="127">
        <v>18</v>
      </c>
      <c r="H471" s="109">
        <f t="shared" si="41"/>
        <v>29</v>
      </c>
      <c r="I471" s="42"/>
      <c r="J471" s="42"/>
      <c r="K471" s="42"/>
      <c r="L471" s="17"/>
      <c r="M471" s="24"/>
    </row>
    <row r="472" spans="1:13" ht="17.100000000000001" customHeight="1">
      <c r="A472" s="82" t="s">
        <v>602</v>
      </c>
      <c r="B472" s="41" t="s">
        <v>441</v>
      </c>
      <c r="C472" s="57" t="s">
        <v>7</v>
      </c>
      <c r="D472" s="41" t="s">
        <v>627</v>
      </c>
      <c r="E472" s="126" t="s">
        <v>229</v>
      </c>
      <c r="F472" s="29" t="s">
        <v>86</v>
      </c>
      <c r="G472" s="178">
        <v>157</v>
      </c>
      <c r="H472" s="109">
        <f t="shared" ref="H472:H489" si="42">ROUND((G472*0.6)+G472,0)</f>
        <v>251</v>
      </c>
      <c r="I472" s="42"/>
      <c r="J472" s="42"/>
      <c r="K472" s="42"/>
      <c r="L472" s="17"/>
      <c r="M472" s="24"/>
    </row>
    <row r="473" spans="1:13" ht="17.100000000000001" customHeight="1">
      <c r="A473" s="82" t="s">
        <v>602</v>
      </c>
      <c r="B473" s="41" t="s">
        <v>442</v>
      </c>
      <c r="C473" s="57" t="s">
        <v>7</v>
      </c>
      <c r="D473" s="41" t="s">
        <v>627</v>
      </c>
      <c r="E473" s="126" t="s">
        <v>224</v>
      </c>
      <c r="F473" s="29" t="s">
        <v>443</v>
      </c>
      <c r="G473" s="179">
        <v>219</v>
      </c>
      <c r="H473" s="109">
        <f t="shared" si="42"/>
        <v>350</v>
      </c>
      <c r="I473" s="42"/>
      <c r="J473" s="42"/>
      <c r="K473" s="42"/>
      <c r="L473" s="17"/>
      <c r="M473" s="24"/>
    </row>
    <row r="474" spans="1:13" ht="17.100000000000001" customHeight="1">
      <c r="A474" s="82" t="s">
        <v>602</v>
      </c>
      <c r="B474" s="41" t="s">
        <v>444</v>
      </c>
      <c r="C474" s="57" t="s">
        <v>7</v>
      </c>
      <c r="D474" s="41" t="s">
        <v>627</v>
      </c>
      <c r="E474" s="126" t="s">
        <v>394</v>
      </c>
      <c r="F474" s="29" t="s">
        <v>443</v>
      </c>
      <c r="G474" s="179">
        <v>219</v>
      </c>
      <c r="H474" s="109">
        <f t="shared" si="42"/>
        <v>350</v>
      </c>
      <c r="I474" s="42"/>
      <c r="J474" s="42"/>
      <c r="K474" s="42"/>
      <c r="L474" s="17"/>
      <c r="M474" s="24"/>
    </row>
    <row r="475" spans="1:13" ht="17.100000000000001" customHeight="1">
      <c r="A475" s="82" t="s">
        <v>602</v>
      </c>
      <c r="B475" s="41" t="s">
        <v>445</v>
      </c>
      <c r="C475" s="57" t="s">
        <v>7</v>
      </c>
      <c r="D475" s="41" t="s">
        <v>627</v>
      </c>
      <c r="E475" s="126" t="s">
        <v>229</v>
      </c>
      <c r="F475" s="29" t="s">
        <v>192</v>
      </c>
      <c r="G475" s="179">
        <v>219</v>
      </c>
      <c r="H475" s="109">
        <f t="shared" si="42"/>
        <v>350</v>
      </c>
      <c r="I475" s="42"/>
      <c r="J475" s="42"/>
      <c r="K475" s="42"/>
      <c r="L475" s="17"/>
      <c r="M475" s="24"/>
    </row>
    <row r="476" spans="1:13" ht="17.100000000000001" customHeight="1">
      <c r="A476" s="82" t="s">
        <v>602</v>
      </c>
      <c r="B476" s="41" t="s">
        <v>446</v>
      </c>
      <c r="C476" s="57" t="s">
        <v>7</v>
      </c>
      <c r="D476" s="41" t="s">
        <v>627</v>
      </c>
      <c r="E476" s="126" t="s">
        <v>229</v>
      </c>
      <c r="F476" s="29" t="s">
        <v>447</v>
      </c>
      <c r="G476" s="178">
        <v>239</v>
      </c>
      <c r="H476" s="109">
        <f t="shared" si="42"/>
        <v>382</v>
      </c>
      <c r="I476" s="42"/>
      <c r="J476" s="42"/>
      <c r="K476" s="42"/>
      <c r="L476" s="17"/>
      <c r="M476" s="24"/>
    </row>
    <row r="477" spans="1:13" ht="17.100000000000001" customHeight="1">
      <c r="A477" s="82" t="s">
        <v>602</v>
      </c>
      <c r="B477" s="41" t="s">
        <v>448</v>
      </c>
      <c r="C477" s="57" t="s">
        <v>7</v>
      </c>
      <c r="D477" s="41" t="s">
        <v>627</v>
      </c>
      <c r="E477" s="126" t="s">
        <v>229</v>
      </c>
      <c r="F477" s="29" t="s">
        <v>120</v>
      </c>
      <c r="G477" s="178">
        <v>367</v>
      </c>
      <c r="H477" s="109">
        <f t="shared" si="42"/>
        <v>587</v>
      </c>
      <c r="I477" s="42"/>
      <c r="J477" s="68"/>
      <c r="K477" s="68"/>
      <c r="L477" s="17"/>
      <c r="M477" s="24"/>
    </row>
    <row r="478" spans="1:13" ht="17.100000000000001" customHeight="1">
      <c r="A478" s="82" t="s">
        <v>602</v>
      </c>
      <c r="B478" s="41" t="s">
        <v>449</v>
      </c>
      <c r="C478" s="57" t="s">
        <v>7</v>
      </c>
      <c r="D478" s="41" t="s">
        <v>627</v>
      </c>
      <c r="E478" s="126" t="s">
        <v>229</v>
      </c>
      <c r="F478" s="43" t="s">
        <v>348</v>
      </c>
      <c r="G478" s="178">
        <v>129</v>
      </c>
      <c r="H478" s="109">
        <f t="shared" si="42"/>
        <v>206</v>
      </c>
      <c r="I478" s="42"/>
      <c r="J478" s="68"/>
      <c r="K478" s="68"/>
      <c r="L478" s="17"/>
      <c r="M478" s="24"/>
    </row>
    <row r="479" spans="1:13" ht="17.100000000000001" customHeight="1">
      <c r="A479" s="82" t="s">
        <v>602</v>
      </c>
      <c r="B479" s="41" t="s">
        <v>450</v>
      </c>
      <c r="C479" s="57" t="s">
        <v>7</v>
      </c>
      <c r="D479" s="41" t="s">
        <v>627</v>
      </c>
      <c r="E479" s="126" t="s">
        <v>224</v>
      </c>
      <c r="F479" s="29" t="s">
        <v>66</v>
      </c>
      <c r="G479" s="179">
        <v>99</v>
      </c>
      <c r="H479" s="109">
        <f t="shared" si="42"/>
        <v>158</v>
      </c>
      <c r="I479" s="42"/>
      <c r="J479" s="42"/>
      <c r="K479" s="42"/>
      <c r="L479" s="17"/>
      <c r="M479" s="24"/>
    </row>
    <row r="480" spans="1:13" ht="17.100000000000001" customHeight="1">
      <c r="A480" s="82" t="s">
        <v>602</v>
      </c>
      <c r="B480" s="41" t="s">
        <v>451</v>
      </c>
      <c r="C480" s="57" t="s">
        <v>7</v>
      </c>
      <c r="D480" s="41" t="s">
        <v>627</v>
      </c>
      <c r="E480" s="126" t="s">
        <v>394</v>
      </c>
      <c r="F480" s="29" t="s">
        <v>66</v>
      </c>
      <c r="G480" s="179">
        <v>99</v>
      </c>
      <c r="H480" s="109">
        <f t="shared" si="42"/>
        <v>158</v>
      </c>
      <c r="I480" s="42"/>
      <c r="J480" s="42"/>
      <c r="K480" s="42"/>
      <c r="L480" s="17"/>
      <c r="M480" s="24"/>
    </row>
    <row r="481" spans="1:13" ht="17.100000000000001" customHeight="1">
      <c r="A481" s="82" t="s">
        <v>602</v>
      </c>
      <c r="B481" s="41" t="s">
        <v>452</v>
      </c>
      <c r="C481" s="57" t="s">
        <v>7</v>
      </c>
      <c r="D481" s="41" t="s">
        <v>627</v>
      </c>
      <c r="E481" s="126" t="s">
        <v>229</v>
      </c>
      <c r="F481" s="29" t="s">
        <v>68</v>
      </c>
      <c r="G481" s="178">
        <v>259</v>
      </c>
      <c r="H481" s="109">
        <f t="shared" si="42"/>
        <v>414</v>
      </c>
      <c r="I481" s="42"/>
      <c r="J481" s="68"/>
      <c r="K481" s="68"/>
      <c r="L481" s="17"/>
      <c r="M481" s="24"/>
    </row>
    <row r="482" spans="1:13" ht="17.100000000000001" customHeight="1">
      <c r="A482" s="82" t="s">
        <v>602</v>
      </c>
      <c r="B482" s="143" t="s">
        <v>453</v>
      </c>
      <c r="C482" s="57" t="s">
        <v>7</v>
      </c>
      <c r="D482" s="41" t="s">
        <v>627</v>
      </c>
      <c r="E482" s="126" t="s">
        <v>229</v>
      </c>
      <c r="F482" s="30" t="s">
        <v>70</v>
      </c>
      <c r="G482" s="180">
        <v>105</v>
      </c>
      <c r="H482" s="109">
        <f t="shared" si="42"/>
        <v>168</v>
      </c>
      <c r="I482" s="42"/>
      <c r="J482" s="42"/>
      <c r="K482" s="42"/>
      <c r="L482" s="17"/>
      <c r="M482" s="24"/>
    </row>
    <row r="483" spans="1:13" ht="17.100000000000001" customHeight="1">
      <c r="A483" s="82" t="s">
        <v>602</v>
      </c>
      <c r="B483" s="143" t="s">
        <v>454</v>
      </c>
      <c r="C483" s="57" t="s">
        <v>7</v>
      </c>
      <c r="D483" s="41" t="s">
        <v>627</v>
      </c>
      <c r="E483" s="126" t="s">
        <v>229</v>
      </c>
      <c r="F483" s="30" t="s">
        <v>72</v>
      </c>
      <c r="G483" s="180">
        <v>109</v>
      </c>
      <c r="H483" s="109">
        <f t="shared" si="42"/>
        <v>174</v>
      </c>
      <c r="I483" s="42"/>
      <c r="J483" s="42"/>
      <c r="K483" s="42"/>
      <c r="L483" s="17"/>
      <c r="M483" s="24"/>
    </row>
    <row r="484" spans="1:13" ht="17.100000000000001" customHeight="1">
      <c r="A484" s="82" t="s">
        <v>602</v>
      </c>
      <c r="B484" s="41" t="s">
        <v>455</v>
      </c>
      <c r="C484" s="57" t="s">
        <v>7</v>
      </c>
      <c r="D484" s="41" t="s">
        <v>627</v>
      </c>
      <c r="E484" s="126" t="s">
        <v>229</v>
      </c>
      <c r="F484" s="29" t="s">
        <v>78</v>
      </c>
      <c r="G484" s="181">
        <v>98</v>
      </c>
      <c r="H484" s="109">
        <f t="shared" si="42"/>
        <v>157</v>
      </c>
      <c r="I484" s="42"/>
      <c r="J484" s="42"/>
      <c r="K484" s="42"/>
      <c r="L484" s="17"/>
      <c r="M484" s="24"/>
    </row>
    <row r="485" spans="1:13" ht="17.100000000000001" customHeight="1">
      <c r="A485" s="82" t="s">
        <v>602</v>
      </c>
      <c r="B485" s="41" t="s">
        <v>456</v>
      </c>
      <c r="C485" s="57" t="s">
        <v>7</v>
      </c>
      <c r="D485" s="41" t="s">
        <v>627</v>
      </c>
      <c r="E485" s="126" t="s">
        <v>229</v>
      </c>
      <c r="F485" s="29" t="s">
        <v>457</v>
      </c>
      <c r="G485" s="178">
        <v>99</v>
      </c>
      <c r="H485" s="109">
        <f t="shared" si="42"/>
        <v>158</v>
      </c>
      <c r="I485" s="42"/>
      <c r="J485" s="42"/>
      <c r="K485" s="42"/>
      <c r="L485" s="17"/>
      <c r="M485" s="24"/>
    </row>
    <row r="486" spans="1:13" ht="17.100000000000001" customHeight="1">
      <c r="A486" s="82" t="s">
        <v>602</v>
      </c>
      <c r="B486" s="41" t="s">
        <v>108</v>
      </c>
      <c r="C486" s="57" t="s">
        <v>7</v>
      </c>
      <c r="D486" s="41" t="s">
        <v>627</v>
      </c>
      <c r="E486" s="126" t="s">
        <v>229</v>
      </c>
      <c r="F486" s="29" t="s">
        <v>80</v>
      </c>
      <c r="G486" s="178">
        <v>53</v>
      </c>
      <c r="H486" s="109">
        <f t="shared" si="42"/>
        <v>85</v>
      </c>
      <c r="I486" s="42"/>
      <c r="J486" s="42"/>
      <c r="K486" s="42"/>
      <c r="L486" s="17"/>
      <c r="M486" s="24"/>
    </row>
    <row r="487" spans="1:13" ht="17.100000000000001" customHeight="1">
      <c r="A487" s="82" t="s">
        <v>602</v>
      </c>
      <c r="B487" s="143" t="s">
        <v>15</v>
      </c>
      <c r="C487" s="57" t="s">
        <v>7</v>
      </c>
      <c r="D487" s="41" t="s">
        <v>627</v>
      </c>
      <c r="E487" s="126" t="s">
        <v>229</v>
      </c>
      <c r="F487" s="43" t="s">
        <v>458</v>
      </c>
      <c r="G487" s="180">
        <v>119</v>
      </c>
      <c r="H487" s="109">
        <f t="shared" si="42"/>
        <v>190</v>
      </c>
      <c r="I487" s="42"/>
      <c r="J487" s="42"/>
      <c r="K487" s="42"/>
      <c r="L487" s="17"/>
      <c r="M487" s="24"/>
    </row>
    <row r="488" spans="1:13" ht="17.100000000000001" customHeight="1">
      <c r="A488" s="82" t="s">
        <v>602</v>
      </c>
      <c r="B488" s="143" t="s">
        <v>17</v>
      </c>
      <c r="C488" s="91" t="s">
        <v>11</v>
      </c>
      <c r="D488" s="41" t="s">
        <v>627</v>
      </c>
      <c r="E488" s="126" t="s">
        <v>229</v>
      </c>
      <c r="F488" s="43" t="s">
        <v>458</v>
      </c>
      <c r="G488" s="182">
        <v>119</v>
      </c>
      <c r="H488" s="109">
        <f t="shared" si="42"/>
        <v>190</v>
      </c>
      <c r="I488" s="42"/>
      <c r="J488" s="42"/>
      <c r="K488" s="42"/>
      <c r="L488" s="17"/>
      <c r="M488" s="24"/>
    </row>
    <row r="489" spans="1:13" ht="17.100000000000001" customHeight="1">
      <c r="A489" s="82" t="s">
        <v>602</v>
      </c>
      <c r="B489" s="41" t="s">
        <v>30</v>
      </c>
      <c r="C489" s="57" t="s">
        <v>7</v>
      </c>
      <c r="D489" s="41" t="s">
        <v>627</v>
      </c>
      <c r="E489" s="126" t="s">
        <v>229</v>
      </c>
      <c r="F489" s="31" t="s">
        <v>83</v>
      </c>
      <c r="G489" s="127">
        <v>18</v>
      </c>
      <c r="H489" s="109">
        <f t="shared" si="42"/>
        <v>29</v>
      </c>
      <c r="I489" s="42"/>
      <c r="J489" s="42"/>
      <c r="K489" s="42"/>
      <c r="L489" s="17"/>
      <c r="M489" s="24"/>
    </row>
    <row r="490" spans="1:13" ht="17.100000000000001" customHeight="1">
      <c r="A490" s="82" t="s">
        <v>602</v>
      </c>
      <c r="B490" s="183" t="s">
        <v>459</v>
      </c>
      <c r="C490" s="102" t="s">
        <v>7</v>
      </c>
      <c r="D490" s="184" t="s">
        <v>628</v>
      </c>
      <c r="E490" s="185" t="s">
        <v>85</v>
      </c>
      <c r="F490" s="66" t="s">
        <v>86</v>
      </c>
      <c r="G490" s="186">
        <v>199</v>
      </c>
      <c r="H490" s="175">
        <f>ROUND((G490*0.6)+G490,0)</f>
        <v>318</v>
      </c>
      <c r="I490" s="42"/>
      <c r="J490" s="42"/>
      <c r="K490" s="42"/>
      <c r="L490" s="17"/>
      <c r="M490" s="24"/>
    </row>
    <row r="491" spans="1:13" ht="17.100000000000001" customHeight="1">
      <c r="A491" s="82" t="s">
        <v>602</v>
      </c>
      <c r="B491" s="183" t="s">
        <v>30</v>
      </c>
      <c r="C491" s="102" t="s">
        <v>7</v>
      </c>
      <c r="D491" s="184" t="s">
        <v>628</v>
      </c>
      <c r="E491" s="185" t="s">
        <v>85</v>
      </c>
      <c r="F491" s="49" t="s">
        <v>83</v>
      </c>
      <c r="G491" s="186">
        <v>18</v>
      </c>
      <c r="H491" s="175">
        <f>ROUND((G491*0.6)+G491,0)</f>
        <v>29</v>
      </c>
      <c r="I491" s="42"/>
      <c r="J491" s="42"/>
      <c r="K491" s="42"/>
      <c r="L491" s="17"/>
      <c r="M491" s="24"/>
    </row>
    <row r="492" spans="1:13" ht="17.100000000000001" customHeight="1">
      <c r="A492" s="82" t="s">
        <v>602</v>
      </c>
      <c r="B492" s="41" t="s">
        <v>460</v>
      </c>
      <c r="C492" s="57" t="s">
        <v>7</v>
      </c>
      <c r="D492" s="141" t="s">
        <v>629</v>
      </c>
      <c r="E492" s="187" t="s">
        <v>229</v>
      </c>
      <c r="F492" s="29" t="s">
        <v>86</v>
      </c>
      <c r="G492" s="140">
        <v>167</v>
      </c>
      <c r="H492" s="109">
        <f t="shared" ref="H492:H508" si="43">ROUND((G492*0.6)+G492,0)</f>
        <v>267</v>
      </c>
      <c r="I492" s="42"/>
      <c r="J492" s="42"/>
      <c r="K492" s="42"/>
      <c r="L492" s="17"/>
      <c r="M492" s="24"/>
    </row>
    <row r="493" spans="1:13" ht="17.100000000000001" customHeight="1">
      <c r="A493" s="82" t="s">
        <v>602</v>
      </c>
      <c r="B493" s="41" t="s">
        <v>461</v>
      </c>
      <c r="C493" s="57" t="s">
        <v>7</v>
      </c>
      <c r="D493" s="141" t="s">
        <v>629</v>
      </c>
      <c r="E493" s="187" t="s">
        <v>210</v>
      </c>
      <c r="F493" s="29" t="s">
        <v>443</v>
      </c>
      <c r="G493" s="140">
        <v>270</v>
      </c>
      <c r="H493" s="109">
        <f t="shared" si="43"/>
        <v>432</v>
      </c>
      <c r="I493" s="42"/>
      <c r="J493" s="42"/>
      <c r="K493" s="42"/>
      <c r="L493" s="17"/>
      <c r="M493" s="24"/>
    </row>
    <row r="494" spans="1:13" ht="17.100000000000001" customHeight="1">
      <c r="A494" s="82" t="s">
        <v>602</v>
      </c>
      <c r="B494" s="41" t="s">
        <v>462</v>
      </c>
      <c r="C494" s="57" t="s">
        <v>7</v>
      </c>
      <c r="D494" s="141" t="s">
        <v>629</v>
      </c>
      <c r="E494" s="187" t="s">
        <v>463</v>
      </c>
      <c r="F494" s="29" t="s">
        <v>443</v>
      </c>
      <c r="G494" s="140">
        <v>270</v>
      </c>
      <c r="H494" s="109">
        <f t="shared" si="43"/>
        <v>432</v>
      </c>
      <c r="I494" s="42"/>
      <c r="J494" s="42"/>
      <c r="K494" s="42"/>
      <c r="L494" s="17"/>
      <c r="M494" s="24"/>
    </row>
    <row r="495" spans="1:13" ht="17.100000000000001" customHeight="1">
      <c r="A495" s="82" t="s">
        <v>602</v>
      </c>
      <c r="B495" s="41" t="s">
        <v>464</v>
      </c>
      <c r="C495" s="57" t="s">
        <v>7</v>
      </c>
      <c r="D495" s="141" t="s">
        <v>629</v>
      </c>
      <c r="E495" s="187" t="s">
        <v>229</v>
      </c>
      <c r="F495" s="29" t="s">
        <v>142</v>
      </c>
      <c r="G495" s="140">
        <v>290</v>
      </c>
      <c r="H495" s="109">
        <f t="shared" si="43"/>
        <v>464</v>
      </c>
      <c r="I495" s="42"/>
      <c r="J495" s="42"/>
      <c r="K495" s="42"/>
      <c r="L495" s="17"/>
      <c r="M495" s="24"/>
    </row>
    <row r="496" spans="1:13" ht="17.100000000000001" customHeight="1">
      <c r="A496" s="82" t="s">
        <v>602</v>
      </c>
      <c r="B496" s="41" t="s">
        <v>465</v>
      </c>
      <c r="C496" s="57" t="s">
        <v>7</v>
      </c>
      <c r="D496" s="141" t="s">
        <v>629</v>
      </c>
      <c r="E496" s="187" t="s">
        <v>210</v>
      </c>
      <c r="F496" s="29" t="s">
        <v>195</v>
      </c>
      <c r="G496" s="140">
        <v>419</v>
      </c>
      <c r="H496" s="109">
        <f t="shared" si="43"/>
        <v>670</v>
      </c>
      <c r="I496" s="42"/>
      <c r="J496" s="42"/>
      <c r="K496" s="42"/>
      <c r="L496" s="17"/>
      <c r="M496" s="24"/>
    </row>
    <row r="497" spans="1:13" ht="17.100000000000001" customHeight="1">
      <c r="A497" s="82" t="s">
        <v>602</v>
      </c>
      <c r="B497" s="41" t="s">
        <v>466</v>
      </c>
      <c r="C497" s="57" t="s">
        <v>7</v>
      </c>
      <c r="D497" s="141" t="s">
        <v>629</v>
      </c>
      <c r="E497" s="187" t="s">
        <v>463</v>
      </c>
      <c r="F497" s="29" t="s">
        <v>195</v>
      </c>
      <c r="G497" s="140">
        <v>419</v>
      </c>
      <c r="H497" s="109">
        <f t="shared" si="43"/>
        <v>670</v>
      </c>
      <c r="I497" s="42"/>
      <c r="J497" s="42"/>
      <c r="K497" s="42"/>
      <c r="L497" s="17"/>
      <c r="M497" s="24"/>
    </row>
    <row r="498" spans="1:13" ht="17.100000000000001" customHeight="1">
      <c r="A498" s="82" t="s">
        <v>602</v>
      </c>
      <c r="B498" s="41" t="s">
        <v>467</v>
      </c>
      <c r="C498" s="57" t="s">
        <v>7</v>
      </c>
      <c r="D498" s="141" t="s">
        <v>629</v>
      </c>
      <c r="E498" s="187" t="s">
        <v>210</v>
      </c>
      <c r="F498" s="43" t="s">
        <v>122</v>
      </c>
      <c r="G498" s="127">
        <v>350</v>
      </c>
      <c r="H498" s="109">
        <f t="shared" si="43"/>
        <v>560</v>
      </c>
      <c r="I498" s="42"/>
      <c r="J498" s="42"/>
      <c r="K498" s="42"/>
      <c r="L498" s="17"/>
      <c r="M498" s="24"/>
    </row>
    <row r="499" spans="1:13" ht="17.100000000000001" customHeight="1">
      <c r="A499" s="82" t="s">
        <v>602</v>
      </c>
      <c r="B499" s="41" t="s">
        <v>468</v>
      </c>
      <c r="C499" s="57" t="s">
        <v>7</v>
      </c>
      <c r="D499" s="141" t="s">
        <v>629</v>
      </c>
      <c r="E499" s="187" t="s">
        <v>463</v>
      </c>
      <c r="F499" s="43" t="s">
        <v>122</v>
      </c>
      <c r="G499" s="127">
        <v>370</v>
      </c>
      <c r="H499" s="109">
        <f t="shared" si="43"/>
        <v>592</v>
      </c>
      <c r="I499" s="42"/>
      <c r="J499" s="42"/>
      <c r="K499" s="42"/>
      <c r="L499" s="17"/>
      <c r="M499" s="24"/>
    </row>
    <row r="500" spans="1:13" ht="17.100000000000001" customHeight="1">
      <c r="A500" s="82" t="s">
        <v>602</v>
      </c>
      <c r="B500" s="41" t="s">
        <v>469</v>
      </c>
      <c r="C500" s="57" t="s">
        <v>7</v>
      </c>
      <c r="D500" s="141" t="s">
        <v>629</v>
      </c>
      <c r="E500" s="187" t="s">
        <v>229</v>
      </c>
      <c r="F500" s="29" t="s">
        <v>66</v>
      </c>
      <c r="G500" s="140">
        <v>119</v>
      </c>
      <c r="H500" s="109">
        <f t="shared" si="43"/>
        <v>190</v>
      </c>
      <c r="I500" s="42"/>
      <c r="J500" s="23"/>
      <c r="K500" s="23"/>
      <c r="L500" s="17"/>
      <c r="M500" s="24"/>
    </row>
    <row r="501" spans="1:13" ht="17.100000000000001" customHeight="1">
      <c r="A501" s="82" t="s">
        <v>602</v>
      </c>
      <c r="B501" s="41" t="s">
        <v>470</v>
      </c>
      <c r="C501" s="57" t="s">
        <v>7</v>
      </c>
      <c r="D501" s="141" t="s">
        <v>629</v>
      </c>
      <c r="E501" s="187" t="s">
        <v>229</v>
      </c>
      <c r="F501" s="29" t="s">
        <v>68</v>
      </c>
      <c r="G501" s="140">
        <v>299</v>
      </c>
      <c r="H501" s="109">
        <f t="shared" si="43"/>
        <v>478</v>
      </c>
      <c r="I501" s="42"/>
      <c r="J501" s="42"/>
      <c r="K501" s="42"/>
      <c r="L501" s="17"/>
      <c r="M501" s="24"/>
    </row>
    <row r="502" spans="1:13" ht="17.100000000000001" customHeight="1">
      <c r="A502" s="82" t="s">
        <v>602</v>
      </c>
      <c r="B502" s="143" t="s">
        <v>453</v>
      </c>
      <c r="C502" s="57" t="s">
        <v>7</v>
      </c>
      <c r="D502" s="141" t="s">
        <v>629</v>
      </c>
      <c r="E502" s="187" t="s">
        <v>229</v>
      </c>
      <c r="F502" s="30" t="s">
        <v>70</v>
      </c>
      <c r="G502" s="177">
        <v>105</v>
      </c>
      <c r="H502" s="109">
        <f t="shared" si="43"/>
        <v>168</v>
      </c>
      <c r="I502" s="42"/>
      <c r="J502" s="23"/>
      <c r="K502" s="23"/>
      <c r="L502" s="17"/>
      <c r="M502" s="24"/>
    </row>
    <row r="503" spans="1:13" ht="17.100000000000001" customHeight="1">
      <c r="A503" s="82" t="s">
        <v>602</v>
      </c>
      <c r="B503" s="143" t="s">
        <v>454</v>
      </c>
      <c r="C503" s="57" t="s">
        <v>7</v>
      </c>
      <c r="D503" s="141" t="s">
        <v>629</v>
      </c>
      <c r="E503" s="187" t="s">
        <v>229</v>
      </c>
      <c r="F503" s="30" t="s">
        <v>72</v>
      </c>
      <c r="G503" s="177">
        <v>109</v>
      </c>
      <c r="H503" s="109">
        <f t="shared" si="43"/>
        <v>174</v>
      </c>
      <c r="I503" s="42"/>
      <c r="J503" s="23"/>
      <c r="K503" s="23"/>
      <c r="L503" s="17"/>
      <c r="M503" s="24"/>
    </row>
    <row r="504" spans="1:13" ht="17.100000000000001" customHeight="1">
      <c r="A504" s="82" t="s">
        <v>602</v>
      </c>
      <c r="B504" s="41" t="s">
        <v>471</v>
      </c>
      <c r="C504" s="57" t="s">
        <v>7</v>
      </c>
      <c r="D504" s="141" t="s">
        <v>629</v>
      </c>
      <c r="E504" s="187" t="s">
        <v>229</v>
      </c>
      <c r="F504" s="29" t="s">
        <v>78</v>
      </c>
      <c r="G504" s="140">
        <v>98</v>
      </c>
      <c r="H504" s="109">
        <f t="shared" si="43"/>
        <v>157</v>
      </c>
      <c r="I504" s="42"/>
      <c r="J504" s="23"/>
      <c r="K504" s="23"/>
      <c r="L504" s="17"/>
      <c r="M504" s="24"/>
    </row>
    <row r="505" spans="1:13" ht="17.100000000000001" customHeight="1">
      <c r="A505" s="82" t="s">
        <v>602</v>
      </c>
      <c r="B505" s="143" t="s">
        <v>472</v>
      </c>
      <c r="C505" s="57" t="s">
        <v>7</v>
      </c>
      <c r="D505" s="141" t="s">
        <v>629</v>
      </c>
      <c r="E505" s="187" t="s">
        <v>210</v>
      </c>
      <c r="F505" s="43" t="s">
        <v>457</v>
      </c>
      <c r="G505" s="140">
        <v>99</v>
      </c>
      <c r="H505" s="109">
        <f t="shared" si="43"/>
        <v>158</v>
      </c>
      <c r="I505" s="42"/>
      <c r="J505" s="42"/>
      <c r="K505" s="42"/>
      <c r="L505" s="17"/>
      <c r="M505" s="24"/>
    </row>
    <row r="506" spans="1:13" ht="17.100000000000001" customHeight="1">
      <c r="A506" s="82" t="s">
        <v>602</v>
      </c>
      <c r="B506" s="143" t="s">
        <v>15</v>
      </c>
      <c r="C506" s="57" t="s">
        <v>7</v>
      </c>
      <c r="D506" s="141" t="s">
        <v>629</v>
      </c>
      <c r="E506" s="187" t="s">
        <v>229</v>
      </c>
      <c r="F506" s="43" t="s">
        <v>458</v>
      </c>
      <c r="G506" s="182">
        <v>119</v>
      </c>
      <c r="H506" s="109">
        <f t="shared" si="43"/>
        <v>190</v>
      </c>
      <c r="I506" s="42"/>
      <c r="J506" s="23"/>
      <c r="K506" s="23"/>
      <c r="L506" s="17"/>
      <c r="M506" s="24"/>
    </row>
    <row r="507" spans="1:13" ht="17.100000000000001" customHeight="1">
      <c r="A507" s="82" t="s">
        <v>602</v>
      </c>
      <c r="B507" s="143" t="s">
        <v>17</v>
      </c>
      <c r="C507" s="91" t="s">
        <v>11</v>
      </c>
      <c r="D507" s="141" t="s">
        <v>629</v>
      </c>
      <c r="E507" s="187" t="s">
        <v>229</v>
      </c>
      <c r="F507" s="43" t="s">
        <v>458</v>
      </c>
      <c r="G507" s="182">
        <v>119</v>
      </c>
      <c r="H507" s="109">
        <f t="shared" si="43"/>
        <v>190</v>
      </c>
      <c r="I507" s="42"/>
      <c r="J507" s="23"/>
      <c r="K507" s="23"/>
      <c r="L507" s="17"/>
      <c r="M507" s="24"/>
    </row>
    <row r="508" spans="1:13" ht="17.100000000000001" customHeight="1">
      <c r="A508" s="82" t="s">
        <v>602</v>
      </c>
      <c r="B508" s="41" t="s">
        <v>30</v>
      </c>
      <c r="C508" s="57" t="s">
        <v>7</v>
      </c>
      <c r="D508" s="141" t="s">
        <v>629</v>
      </c>
      <c r="E508" s="187" t="s">
        <v>229</v>
      </c>
      <c r="F508" s="31" t="s">
        <v>83</v>
      </c>
      <c r="G508" s="127">
        <v>18</v>
      </c>
      <c r="H508" s="109">
        <f t="shared" si="43"/>
        <v>29</v>
      </c>
      <c r="I508" s="42"/>
      <c r="J508" s="23"/>
      <c r="K508" s="23"/>
      <c r="L508" s="17"/>
      <c r="M508" s="24"/>
    </row>
    <row r="509" spans="1:13" ht="17.100000000000001" customHeight="1">
      <c r="A509" s="83" t="s">
        <v>603</v>
      </c>
      <c r="B509" s="106" t="s">
        <v>473</v>
      </c>
      <c r="C509" s="57" t="s">
        <v>7</v>
      </c>
      <c r="D509" s="106" t="s">
        <v>630</v>
      </c>
      <c r="E509" s="172" t="s">
        <v>85</v>
      </c>
      <c r="F509" s="29" t="s">
        <v>239</v>
      </c>
      <c r="G509" s="127">
        <v>78</v>
      </c>
      <c r="H509" s="109">
        <f>ROUND((G509*0.6)+G509,0)</f>
        <v>125</v>
      </c>
      <c r="I509" s="16"/>
      <c r="J509" s="23"/>
      <c r="K509" s="23"/>
      <c r="L509" s="17"/>
      <c r="M509" s="24"/>
    </row>
    <row r="510" spans="1:13" ht="17.100000000000001" customHeight="1">
      <c r="A510" s="83" t="s">
        <v>603</v>
      </c>
      <c r="B510" s="130" t="s">
        <v>30</v>
      </c>
      <c r="C510" s="57" t="s">
        <v>7</v>
      </c>
      <c r="D510" s="106" t="s">
        <v>630</v>
      </c>
      <c r="E510" s="172" t="s">
        <v>85</v>
      </c>
      <c r="F510" s="31" t="s">
        <v>83</v>
      </c>
      <c r="G510" s="129">
        <v>18</v>
      </c>
      <c r="H510" s="109">
        <f>ROUND((G510*0.6)+G510,0)</f>
        <v>29</v>
      </c>
      <c r="I510" s="16"/>
      <c r="J510" s="16"/>
      <c r="K510" s="16"/>
      <c r="L510" s="17"/>
      <c r="M510" s="24"/>
    </row>
    <row r="511" spans="1:13" ht="17.100000000000001" customHeight="1">
      <c r="A511" s="83" t="s">
        <v>603</v>
      </c>
      <c r="B511" s="130" t="s">
        <v>474</v>
      </c>
      <c r="C511" s="57" t="s">
        <v>7</v>
      </c>
      <c r="D511" s="154" t="s">
        <v>631</v>
      </c>
      <c r="E511" s="155" t="s">
        <v>113</v>
      </c>
      <c r="F511" s="50" t="s">
        <v>218</v>
      </c>
      <c r="G511" s="129">
        <v>92</v>
      </c>
      <c r="H511" s="109">
        <f>ROUND((G511*0.6)+G511,0)</f>
        <v>147</v>
      </c>
      <c r="I511" s="23"/>
      <c r="J511" s="16"/>
      <c r="K511" s="16"/>
      <c r="L511" s="17"/>
      <c r="M511" s="24"/>
    </row>
    <row r="512" spans="1:13" ht="17.100000000000001" customHeight="1">
      <c r="A512" s="83" t="s">
        <v>603</v>
      </c>
      <c r="B512" s="130" t="s">
        <v>475</v>
      </c>
      <c r="C512" s="57" t="s">
        <v>11</v>
      </c>
      <c r="D512" s="154" t="s">
        <v>631</v>
      </c>
      <c r="E512" s="155" t="s">
        <v>113</v>
      </c>
      <c r="F512" s="50" t="s">
        <v>218</v>
      </c>
      <c r="G512" s="129">
        <v>92</v>
      </c>
      <c r="H512" s="109">
        <f>ROUND((G512*0.6)+G512,0)</f>
        <v>147</v>
      </c>
      <c r="I512" s="16"/>
      <c r="J512" s="16"/>
      <c r="K512" s="16"/>
      <c r="L512" s="17"/>
      <c r="M512" s="24"/>
    </row>
    <row r="513" spans="1:13" ht="16.5" customHeight="1">
      <c r="A513" s="83" t="s">
        <v>603</v>
      </c>
      <c r="B513" s="130" t="s">
        <v>30</v>
      </c>
      <c r="C513" s="57" t="s">
        <v>7</v>
      </c>
      <c r="D513" s="154" t="s">
        <v>631</v>
      </c>
      <c r="E513" s="155" t="s">
        <v>113</v>
      </c>
      <c r="F513" s="31" t="s">
        <v>83</v>
      </c>
      <c r="G513" s="129">
        <v>18</v>
      </c>
      <c r="H513" s="109">
        <f>ROUND((G513*0.6)+G513,0)</f>
        <v>29</v>
      </c>
      <c r="I513" s="16"/>
      <c r="J513" s="16"/>
      <c r="K513" s="16"/>
      <c r="L513" s="17"/>
      <c r="M513" s="24"/>
    </row>
    <row r="514" spans="1:13" ht="17.100000000000001" customHeight="1">
      <c r="A514" s="83" t="s">
        <v>603</v>
      </c>
      <c r="B514" s="130" t="s">
        <v>476</v>
      </c>
      <c r="C514" s="57" t="s">
        <v>7</v>
      </c>
      <c r="D514" s="28" t="s">
        <v>632</v>
      </c>
      <c r="E514" s="155" t="s">
        <v>210</v>
      </c>
      <c r="F514" s="50" t="s">
        <v>218</v>
      </c>
      <c r="G514" s="129">
        <v>131</v>
      </c>
      <c r="H514" s="109">
        <f t="shared" ref="H514:H520" si="44">ROUND((G514*0.6)+G514,0)</f>
        <v>210</v>
      </c>
      <c r="I514" s="23"/>
      <c r="J514" s="23"/>
      <c r="K514" s="23"/>
      <c r="L514" s="17"/>
      <c r="M514" s="24"/>
    </row>
    <row r="515" spans="1:13" ht="17.100000000000001" customHeight="1">
      <c r="A515" s="83" t="s">
        <v>603</v>
      </c>
      <c r="B515" s="130" t="s">
        <v>477</v>
      </c>
      <c r="C515" s="57" t="s">
        <v>11</v>
      </c>
      <c r="D515" s="28" t="s">
        <v>632</v>
      </c>
      <c r="E515" s="155" t="s">
        <v>210</v>
      </c>
      <c r="F515" s="50" t="s">
        <v>218</v>
      </c>
      <c r="G515" s="129">
        <v>131</v>
      </c>
      <c r="H515" s="109">
        <f t="shared" si="44"/>
        <v>210</v>
      </c>
      <c r="I515" s="16"/>
      <c r="J515" s="23"/>
      <c r="K515" s="23"/>
      <c r="L515" s="17"/>
      <c r="M515" s="24"/>
    </row>
    <row r="516" spans="1:13" ht="17.100000000000001" customHeight="1">
      <c r="A516" s="83" t="s">
        <v>603</v>
      </c>
      <c r="B516" s="130" t="s">
        <v>478</v>
      </c>
      <c r="C516" s="57" t="s">
        <v>7</v>
      </c>
      <c r="D516" s="28" t="s">
        <v>632</v>
      </c>
      <c r="E516" s="188" t="s">
        <v>252</v>
      </c>
      <c r="F516" s="50" t="s">
        <v>218</v>
      </c>
      <c r="G516" s="129">
        <v>134</v>
      </c>
      <c r="H516" s="109">
        <f t="shared" si="44"/>
        <v>214</v>
      </c>
      <c r="I516" s="16"/>
      <c r="J516" s="23"/>
      <c r="K516" s="23"/>
      <c r="L516" s="17"/>
      <c r="M516" s="24"/>
    </row>
    <row r="517" spans="1:13" ht="17.100000000000001" customHeight="1">
      <c r="A517" s="83" t="s">
        <v>603</v>
      </c>
      <c r="B517" s="130" t="s">
        <v>479</v>
      </c>
      <c r="C517" s="57" t="s">
        <v>11</v>
      </c>
      <c r="D517" s="28" t="s">
        <v>632</v>
      </c>
      <c r="E517" s="188" t="s">
        <v>252</v>
      </c>
      <c r="F517" s="50" t="s">
        <v>218</v>
      </c>
      <c r="G517" s="129">
        <v>134</v>
      </c>
      <c r="H517" s="109">
        <f t="shared" si="44"/>
        <v>214</v>
      </c>
      <c r="I517" s="16"/>
      <c r="J517" s="23"/>
      <c r="K517" s="23"/>
      <c r="L517" s="17"/>
      <c r="M517" s="24"/>
    </row>
    <row r="518" spans="1:13" ht="17.100000000000001" customHeight="1">
      <c r="A518" s="83" t="s">
        <v>603</v>
      </c>
      <c r="B518" s="130" t="s">
        <v>21</v>
      </c>
      <c r="C518" s="57" t="s">
        <v>7</v>
      </c>
      <c r="D518" s="28" t="s">
        <v>632</v>
      </c>
      <c r="E518" s="155" t="s">
        <v>146</v>
      </c>
      <c r="F518" s="15" t="s">
        <v>138</v>
      </c>
      <c r="G518" s="129">
        <v>119</v>
      </c>
      <c r="H518" s="109">
        <f t="shared" si="44"/>
        <v>190</v>
      </c>
      <c r="I518" s="16"/>
      <c r="J518" s="23"/>
      <c r="K518" s="23"/>
      <c r="L518" s="17"/>
      <c r="M518" s="24"/>
    </row>
    <row r="519" spans="1:13" ht="17.100000000000001" customHeight="1">
      <c r="A519" s="83" t="s">
        <v>603</v>
      </c>
      <c r="B519" s="130" t="s">
        <v>23</v>
      </c>
      <c r="C519" s="57" t="s">
        <v>11</v>
      </c>
      <c r="D519" s="28" t="s">
        <v>632</v>
      </c>
      <c r="E519" s="155" t="s">
        <v>146</v>
      </c>
      <c r="F519" s="15" t="s">
        <v>138</v>
      </c>
      <c r="G519" s="129">
        <v>119</v>
      </c>
      <c r="H519" s="109">
        <f t="shared" si="44"/>
        <v>190</v>
      </c>
      <c r="I519" s="16"/>
      <c r="J519" s="23"/>
      <c r="K519" s="23"/>
      <c r="L519" s="17"/>
      <c r="M519" s="24"/>
    </row>
    <row r="520" spans="1:13" ht="16.5" customHeight="1">
      <c r="A520" s="83" t="s">
        <v>603</v>
      </c>
      <c r="B520" s="130" t="s">
        <v>30</v>
      </c>
      <c r="C520" s="57" t="s">
        <v>7</v>
      </c>
      <c r="D520" s="28" t="s">
        <v>632</v>
      </c>
      <c r="E520" s="155" t="s">
        <v>146</v>
      </c>
      <c r="F520" s="31" t="s">
        <v>83</v>
      </c>
      <c r="G520" s="129">
        <v>18</v>
      </c>
      <c r="H520" s="109">
        <f t="shared" si="44"/>
        <v>29</v>
      </c>
      <c r="I520" s="16"/>
      <c r="J520" s="16"/>
      <c r="K520" s="16"/>
      <c r="L520" s="17"/>
      <c r="M520" s="24"/>
    </row>
    <row r="521" spans="1:13" ht="17.100000000000001" customHeight="1">
      <c r="A521" s="83" t="s">
        <v>603</v>
      </c>
      <c r="B521" s="130" t="s">
        <v>480</v>
      </c>
      <c r="C521" s="57" t="s">
        <v>7</v>
      </c>
      <c r="D521" s="28" t="s">
        <v>633</v>
      </c>
      <c r="E521" s="155" t="s">
        <v>85</v>
      </c>
      <c r="F521" s="50" t="s">
        <v>218</v>
      </c>
      <c r="G521" s="129">
        <v>131</v>
      </c>
      <c r="H521" s="109">
        <f>ROUND((G521*0.6)+G521,0)</f>
        <v>210</v>
      </c>
      <c r="I521" s="23"/>
      <c r="J521" s="23"/>
      <c r="K521" s="23"/>
      <c r="L521" s="17"/>
      <c r="M521" s="24"/>
    </row>
    <row r="522" spans="1:13" ht="17.100000000000001" customHeight="1">
      <c r="A522" s="83" t="s">
        <v>603</v>
      </c>
      <c r="B522" s="130" t="s">
        <v>481</v>
      </c>
      <c r="C522" s="57" t="s">
        <v>11</v>
      </c>
      <c r="D522" s="28" t="s">
        <v>633</v>
      </c>
      <c r="E522" s="155" t="s">
        <v>85</v>
      </c>
      <c r="F522" s="50" t="s">
        <v>218</v>
      </c>
      <c r="G522" s="129">
        <v>131</v>
      </c>
      <c r="H522" s="109">
        <f>ROUND((G522*0.6)+G522,0)</f>
        <v>210</v>
      </c>
      <c r="I522" s="23"/>
      <c r="J522" s="23"/>
      <c r="K522" s="23"/>
      <c r="L522" s="17"/>
      <c r="M522" s="24"/>
    </row>
    <row r="523" spans="1:13" ht="17.100000000000001" customHeight="1">
      <c r="A523" s="83" t="s">
        <v>603</v>
      </c>
      <c r="B523" s="130" t="s">
        <v>21</v>
      </c>
      <c r="C523" s="57" t="s">
        <v>7</v>
      </c>
      <c r="D523" s="28" t="s">
        <v>633</v>
      </c>
      <c r="E523" s="155" t="s">
        <v>85</v>
      </c>
      <c r="F523" s="15" t="s">
        <v>138</v>
      </c>
      <c r="G523" s="129">
        <v>119</v>
      </c>
      <c r="H523" s="109">
        <f>ROUND((G523*0.6)+G523,0)</f>
        <v>190</v>
      </c>
      <c r="I523" s="23"/>
      <c r="J523" s="16"/>
      <c r="K523" s="16"/>
      <c r="L523" s="17"/>
      <c r="M523" s="24"/>
    </row>
    <row r="524" spans="1:13" ht="17.100000000000001" customHeight="1">
      <c r="A524" s="83" t="s">
        <v>603</v>
      </c>
      <c r="B524" s="130" t="s">
        <v>23</v>
      </c>
      <c r="C524" s="57" t="s">
        <v>11</v>
      </c>
      <c r="D524" s="28" t="s">
        <v>633</v>
      </c>
      <c r="E524" s="155" t="s">
        <v>85</v>
      </c>
      <c r="F524" s="15" t="s">
        <v>138</v>
      </c>
      <c r="G524" s="129">
        <v>119</v>
      </c>
      <c r="H524" s="109">
        <f>ROUND((G524*0.6)+G524,0)</f>
        <v>190</v>
      </c>
      <c r="I524" s="23"/>
      <c r="J524" s="16"/>
      <c r="K524" s="16"/>
      <c r="L524" s="17"/>
      <c r="M524" s="24"/>
    </row>
    <row r="525" spans="1:13" ht="17.100000000000001" customHeight="1">
      <c r="A525" s="83" t="s">
        <v>603</v>
      </c>
      <c r="B525" s="130" t="s">
        <v>30</v>
      </c>
      <c r="C525" s="57" t="s">
        <v>7</v>
      </c>
      <c r="D525" s="28" t="s">
        <v>633</v>
      </c>
      <c r="E525" s="155" t="s">
        <v>85</v>
      </c>
      <c r="F525" s="31" t="s">
        <v>83</v>
      </c>
      <c r="G525" s="129">
        <v>18</v>
      </c>
      <c r="H525" s="109">
        <f>ROUND((G525*0.6)+G525,0)</f>
        <v>29</v>
      </c>
      <c r="I525" s="23"/>
      <c r="J525" s="16"/>
      <c r="K525" s="16"/>
      <c r="L525" s="17"/>
      <c r="M525" s="24"/>
    </row>
    <row r="526" spans="1:13" ht="17.100000000000001" customHeight="1">
      <c r="A526" s="83" t="s">
        <v>603</v>
      </c>
      <c r="B526" s="123" t="s">
        <v>482</v>
      </c>
      <c r="C526" s="87" t="s">
        <v>11</v>
      </c>
      <c r="D526" s="36" t="s">
        <v>633</v>
      </c>
      <c r="E526" s="189" t="s">
        <v>128</v>
      </c>
      <c r="F526" s="69" t="s">
        <v>218</v>
      </c>
      <c r="G526" s="125">
        <v>141</v>
      </c>
      <c r="H526" s="125">
        <f t="shared" ref="H526:H535" si="45">ROUND((G526*0.6)+G526,0)</f>
        <v>226</v>
      </c>
      <c r="I526" s="23"/>
      <c r="J526" s="16"/>
      <c r="K526" s="16"/>
      <c r="L526" s="17"/>
      <c r="M526" s="24"/>
    </row>
    <row r="527" spans="1:13" ht="17.100000000000001" customHeight="1">
      <c r="A527" s="83" t="s">
        <v>603</v>
      </c>
      <c r="B527" s="123" t="s">
        <v>483</v>
      </c>
      <c r="C527" s="87" t="s">
        <v>7</v>
      </c>
      <c r="D527" s="36" t="s">
        <v>633</v>
      </c>
      <c r="E527" s="189" t="s">
        <v>128</v>
      </c>
      <c r="F527" s="69" t="s">
        <v>218</v>
      </c>
      <c r="G527" s="125">
        <v>141</v>
      </c>
      <c r="H527" s="125">
        <f t="shared" si="45"/>
        <v>226</v>
      </c>
      <c r="I527" s="23"/>
      <c r="J527" s="16"/>
      <c r="K527" s="16"/>
      <c r="L527" s="17"/>
      <c r="M527" s="24"/>
    </row>
    <row r="528" spans="1:13" ht="17.100000000000001" customHeight="1">
      <c r="A528" s="83" t="s">
        <v>603</v>
      </c>
      <c r="B528" s="41" t="s">
        <v>478</v>
      </c>
      <c r="C528" s="57" t="s">
        <v>7</v>
      </c>
      <c r="D528" s="28" t="s">
        <v>634</v>
      </c>
      <c r="E528" s="155" t="s">
        <v>484</v>
      </c>
      <c r="F528" s="50" t="s">
        <v>218</v>
      </c>
      <c r="G528" s="127">
        <v>134</v>
      </c>
      <c r="H528" s="109">
        <f t="shared" si="45"/>
        <v>214</v>
      </c>
      <c r="I528" s="16"/>
      <c r="J528" s="16"/>
      <c r="K528" s="16"/>
      <c r="L528" s="17"/>
      <c r="M528" s="24"/>
    </row>
    <row r="529" spans="1:13" ht="17.100000000000001" customHeight="1">
      <c r="A529" s="83" t="s">
        <v>603</v>
      </c>
      <c r="B529" s="41" t="s">
        <v>479</v>
      </c>
      <c r="C529" s="57" t="s">
        <v>11</v>
      </c>
      <c r="D529" s="28" t="s">
        <v>634</v>
      </c>
      <c r="E529" s="155" t="s">
        <v>484</v>
      </c>
      <c r="F529" s="50" t="s">
        <v>218</v>
      </c>
      <c r="G529" s="127">
        <v>134</v>
      </c>
      <c r="H529" s="109">
        <f t="shared" si="45"/>
        <v>214</v>
      </c>
      <c r="I529" s="16"/>
      <c r="J529" s="16"/>
      <c r="K529" s="16"/>
      <c r="L529" s="17"/>
      <c r="M529" s="24"/>
    </row>
    <row r="530" spans="1:13" ht="17.100000000000001" customHeight="1">
      <c r="A530" s="83" t="s">
        <v>603</v>
      </c>
      <c r="B530" s="106" t="s">
        <v>485</v>
      </c>
      <c r="C530" s="84" t="s">
        <v>7</v>
      </c>
      <c r="D530" s="28" t="s">
        <v>634</v>
      </c>
      <c r="E530" s="155" t="s">
        <v>128</v>
      </c>
      <c r="F530" s="29" t="s">
        <v>142</v>
      </c>
      <c r="G530" s="110">
        <v>99</v>
      </c>
      <c r="H530" s="109">
        <f t="shared" si="45"/>
        <v>158</v>
      </c>
      <c r="I530" s="23"/>
      <c r="J530" s="16"/>
      <c r="K530" s="16"/>
      <c r="L530" s="17"/>
      <c r="M530" s="24"/>
    </row>
    <row r="531" spans="1:13" ht="17.100000000000001" customHeight="1">
      <c r="A531" s="83" t="s">
        <v>603</v>
      </c>
      <c r="B531" s="106" t="s">
        <v>486</v>
      </c>
      <c r="C531" s="84" t="s">
        <v>7</v>
      </c>
      <c r="D531" s="28" t="s">
        <v>634</v>
      </c>
      <c r="E531" s="155" t="s">
        <v>128</v>
      </c>
      <c r="F531" s="29" t="s">
        <v>135</v>
      </c>
      <c r="G531" s="110">
        <v>69</v>
      </c>
      <c r="H531" s="109">
        <f t="shared" si="45"/>
        <v>110</v>
      </c>
      <c r="I531" s="23"/>
      <c r="J531" s="16"/>
      <c r="K531" s="16"/>
      <c r="L531" s="17"/>
      <c r="M531" s="24"/>
    </row>
    <row r="532" spans="1:13" ht="17.100000000000001" customHeight="1">
      <c r="A532" s="83" t="s">
        <v>603</v>
      </c>
      <c r="B532" s="41" t="s">
        <v>79</v>
      </c>
      <c r="C532" s="57" t="s">
        <v>7</v>
      </c>
      <c r="D532" s="28" t="s">
        <v>634</v>
      </c>
      <c r="E532" s="155" t="s">
        <v>487</v>
      </c>
      <c r="F532" s="29" t="s">
        <v>80</v>
      </c>
      <c r="G532" s="127">
        <v>53</v>
      </c>
      <c r="H532" s="109">
        <f t="shared" si="45"/>
        <v>85</v>
      </c>
      <c r="I532" s="16"/>
      <c r="J532" s="16"/>
      <c r="K532" s="16"/>
      <c r="L532" s="17"/>
      <c r="M532" s="24"/>
    </row>
    <row r="533" spans="1:13" ht="17.100000000000001" customHeight="1">
      <c r="A533" s="83" t="s">
        <v>603</v>
      </c>
      <c r="B533" s="41" t="s">
        <v>21</v>
      </c>
      <c r="C533" s="57" t="s">
        <v>7</v>
      </c>
      <c r="D533" s="28" t="s">
        <v>634</v>
      </c>
      <c r="E533" s="155" t="s">
        <v>487</v>
      </c>
      <c r="F533" s="15" t="s">
        <v>138</v>
      </c>
      <c r="G533" s="127">
        <v>119</v>
      </c>
      <c r="H533" s="109">
        <f t="shared" si="45"/>
        <v>190</v>
      </c>
      <c r="I533" s="16"/>
      <c r="J533" s="16"/>
      <c r="K533" s="16"/>
      <c r="L533" s="17"/>
      <c r="M533" s="24"/>
    </row>
    <row r="534" spans="1:13" ht="17.100000000000001" customHeight="1">
      <c r="A534" s="83" t="s">
        <v>603</v>
      </c>
      <c r="B534" s="41" t="s">
        <v>23</v>
      </c>
      <c r="C534" s="57" t="s">
        <v>11</v>
      </c>
      <c r="D534" s="28" t="s">
        <v>634</v>
      </c>
      <c r="E534" s="155" t="s">
        <v>487</v>
      </c>
      <c r="F534" s="15" t="s">
        <v>138</v>
      </c>
      <c r="G534" s="127">
        <v>119</v>
      </c>
      <c r="H534" s="109">
        <f t="shared" si="45"/>
        <v>190</v>
      </c>
      <c r="I534" s="16"/>
      <c r="J534" s="16"/>
      <c r="K534" s="16"/>
      <c r="L534" s="17"/>
      <c r="M534" s="24"/>
    </row>
    <row r="535" spans="1:13" ht="17.100000000000001" customHeight="1">
      <c r="A535" s="83" t="s">
        <v>603</v>
      </c>
      <c r="B535" s="130" t="s">
        <v>30</v>
      </c>
      <c r="C535" s="57" t="s">
        <v>7</v>
      </c>
      <c r="D535" s="28" t="s">
        <v>634</v>
      </c>
      <c r="E535" s="155" t="s">
        <v>487</v>
      </c>
      <c r="F535" s="31" t="s">
        <v>83</v>
      </c>
      <c r="G535" s="129">
        <v>18</v>
      </c>
      <c r="H535" s="109">
        <f t="shared" si="45"/>
        <v>29</v>
      </c>
      <c r="I535" s="16"/>
      <c r="J535" s="16"/>
      <c r="K535" s="16"/>
      <c r="L535" s="17"/>
      <c r="M535" s="24"/>
    </row>
    <row r="536" spans="1:13" ht="17.100000000000001" customHeight="1">
      <c r="A536" s="83" t="s">
        <v>603</v>
      </c>
      <c r="B536" s="41" t="s">
        <v>488</v>
      </c>
      <c r="C536" s="57" t="s">
        <v>7</v>
      </c>
      <c r="D536" s="154" t="s">
        <v>635</v>
      </c>
      <c r="E536" s="190" t="s">
        <v>489</v>
      </c>
      <c r="F536" s="29" t="s">
        <v>135</v>
      </c>
      <c r="G536" s="127">
        <v>135</v>
      </c>
      <c r="H536" s="109">
        <f t="shared" ref="H536:H541" si="46">ROUND((G536*0.6)+G536,0)</f>
        <v>216</v>
      </c>
      <c r="I536" s="23"/>
      <c r="J536" s="16"/>
      <c r="K536" s="16"/>
      <c r="L536" s="17"/>
      <c r="M536" s="24"/>
    </row>
    <row r="537" spans="1:13" ht="17.100000000000001" customHeight="1">
      <c r="A537" s="83" t="s">
        <v>603</v>
      </c>
      <c r="B537" s="41" t="s">
        <v>108</v>
      </c>
      <c r="C537" s="57" t="s">
        <v>7</v>
      </c>
      <c r="D537" s="154" t="s">
        <v>635</v>
      </c>
      <c r="E537" s="190" t="s">
        <v>489</v>
      </c>
      <c r="F537" s="29" t="s">
        <v>80</v>
      </c>
      <c r="G537" s="127">
        <v>53</v>
      </c>
      <c r="H537" s="109">
        <f t="shared" si="46"/>
        <v>85</v>
      </c>
      <c r="I537" s="23"/>
      <c r="J537" s="16"/>
      <c r="K537" s="16"/>
      <c r="L537" s="17"/>
      <c r="M537" s="24"/>
    </row>
    <row r="538" spans="1:13" ht="17.100000000000001" customHeight="1">
      <c r="A538" s="83" t="s">
        <v>603</v>
      </c>
      <c r="B538" s="41" t="s">
        <v>490</v>
      </c>
      <c r="C538" s="57" t="s">
        <v>7</v>
      </c>
      <c r="D538" s="154" t="s">
        <v>635</v>
      </c>
      <c r="E538" s="190" t="s">
        <v>489</v>
      </c>
      <c r="F538" s="29" t="s">
        <v>491</v>
      </c>
      <c r="G538" s="127">
        <v>104</v>
      </c>
      <c r="H538" s="109">
        <f t="shared" si="46"/>
        <v>166</v>
      </c>
      <c r="I538" s="23"/>
      <c r="J538" s="16"/>
      <c r="K538" s="16"/>
      <c r="L538" s="17"/>
      <c r="M538" s="24"/>
    </row>
    <row r="539" spans="1:13" ht="17.100000000000001" customHeight="1">
      <c r="A539" s="83" t="s">
        <v>603</v>
      </c>
      <c r="B539" s="41" t="s">
        <v>21</v>
      </c>
      <c r="C539" s="57" t="s">
        <v>7</v>
      </c>
      <c r="D539" s="154" t="s">
        <v>635</v>
      </c>
      <c r="E539" s="190" t="s">
        <v>489</v>
      </c>
      <c r="F539" s="15" t="s">
        <v>138</v>
      </c>
      <c r="G539" s="127">
        <v>119</v>
      </c>
      <c r="H539" s="109">
        <f t="shared" si="46"/>
        <v>190</v>
      </c>
      <c r="I539" s="23"/>
      <c r="J539" s="16"/>
      <c r="K539" s="16"/>
      <c r="L539" s="17"/>
      <c r="M539" s="24"/>
    </row>
    <row r="540" spans="1:13" ht="17.100000000000001" customHeight="1">
      <c r="A540" s="83" t="s">
        <v>603</v>
      </c>
      <c r="B540" s="41" t="s">
        <v>23</v>
      </c>
      <c r="C540" s="57" t="s">
        <v>11</v>
      </c>
      <c r="D540" s="154" t="s">
        <v>635</v>
      </c>
      <c r="E540" s="190" t="s">
        <v>489</v>
      </c>
      <c r="F540" s="15" t="s">
        <v>138</v>
      </c>
      <c r="G540" s="127">
        <v>119</v>
      </c>
      <c r="H540" s="109">
        <f t="shared" si="46"/>
        <v>190</v>
      </c>
      <c r="I540" s="23"/>
      <c r="J540" s="16"/>
      <c r="K540" s="16"/>
      <c r="L540" s="17"/>
      <c r="M540" s="24"/>
    </row>
    <row r="541" spans="1:13" ht="16.5" customHeight="1">
      <c r="A541" s="83" t="s">
        <v>603</v>
      </c>
      <c r="B541" s="130" t="s">
        <v>30</v>
      </c>
      <c r="C541" s="57" t="s">
        <v>7</v>
      </c>
      <c r="D541" s="154" t="s">
        <v>635</v>
      </c>
      <c r="E541" s="190" t="s">
        <v>489</v>
      </c>
      <c r="F541" s="31" t="s">
        <v>83</v>
      </c>
      <c r="G541" s="129">
        <v>18</v>
      </c>
      <c r="H541" s="109">
        <f t="shared" si="46"/>
        <v>29</v>
      </c>
      <c r="I541" s="23"/>
      <c r="J541" s="16"/>
      <c r="K541" s="16"/>
      <c r="L541" s="17"/>
      <c r="M541" s="24"/>
    </row>
    <row r="542" spans="1:13" ht="17.100000000000001" customHeight="1">
      <c r="A542" s="83" t="s">
        <v>603</v>
      </c>
      <c r="B542" s="41" t="s">
        <v>492</v>
      </c>
      <c r="C542" s="57" t="s">
        <v>7</v>
      </c>
      <c r="D542" s="41" t="s">
        <v>493</v>
      </c>
      <c r="E542" s="126" t="s">
        <v>224</v>
      </c>
      <c r="F542" s="29" t="s">
        <v>57</v>
      </c>
      <c r="G542" s="127">
        <v>172</v>
      </c>
      <c r="H542" s="109">
        <f t="shared" ref="H542:H548" si="47">ROUND((G542*0.6)+G542,0)</f>
        <v>275</v>
      </c>
      <c r="I542" s="16"/>
      <c r="J542" s="16"/>
      <c r="K542" s="16"/>
      <c r="L542" s="17"/>
      <c r="M542" s="24"/>
    </row>
    <row r="543" spans="1:13" ht="17.100000000000001" customHeight="1">
      <c r="A543" s="83" t="s">
        <v>603</v>
      </c>
      <c r="B543" s="41" t="s">
        <v>494</v>
      </c>
      <c r="C543" s="57" t="s">
        <v>7</v>
      </c>
      <c r="D543" s="41" t="s">
        <v>493</v>
      </c>
      <c r="E543" s="126" t="s">
        <v>224</v>
      </c>
      <c r="F543" s="29" t="s">
        <v>495</v>
      </c>
      <c r="G543" s="127">
        <v>107</v>
      </c>
      <c r="H543" s="109">
        <f t="shared" si="47"/>
        <v>171</v>
      </c>
      <c r="I543" s="16"/>
      <c r="J543" s="16"/>
      <c r="K543" s="16"/>
      <c r="L543" s="17"/>
      <c r="M543" s="24"/>
    </row>
    <row r="544" spans="1:13" ht="17.100000000000001" customHeight="1">
      <c r="A544" s="83" t="s">
        <v>603</v>
      </c>
      <c r="B544" s="41" t="s">
        <v>496</v>
      </c>
      <c r="C544" s="57" t="s">
        <v>7</v>
      </c>
      <c r="D544" s="41" t="s">
        <v>493</v>
      </c>
      <c r="E544" s="126" t="s">
        <v>224</v>
      </c>
      <c r="F544" s="29" t="s">
        <v>63</v>
      </c>
      <c r="G544" s="127">
        <v>299</v>
      </c>
      <c r="H544" s="109">
        <f t="shared" si="47"/>
        <v>478</v>
      </c>
      <c r="I544" s="23"/>
      <c r="J544" s="23"/>
      <c r="K544" s="23"/>
      <c r="L544" s="17"/>
      <c r="M544" s="24"/>
    </row>
    <row r="545" spans="1:13" ht="17.100000000000001" customHeight="1">
      <c r="A545" s="83" t="s">
        <v>603</v>
      </c>
      <c r="B545" s="41" t="s">
        <v>497</v>
      </c>
      <c r="C545" s="57" t="s">
        <v>7</v>
      </c>
      <c r="D545" s="41" t="s">
        <v>493</v>
      </c>
      <c r="E545" s="126" t="s">
        <v>224</v>
      </c>
      <c r="F545" s="29" t="s">
        <v>104</v>
      </c>
      <c r="G545" s="127">
        <v>126</v>
      </c>
      <c r="H545" s="109">
        <f t="shared" si="47"/>
        <v>202</v>
      </c>
      <c r="I545" s="23"/>
      <c r="J545" s="23"/>
      <c r="K545" s="23"/>
      <c r="L545" s="17"/>
      <c r="M545" s="24"/>
    </row>
    <row r="546" spans="1:13" ht="17.100000000000001" customHeight="1">
      <c r="A546" s="83" t="s">
        <v>603</v>
      </c>
      <c r="B546" s="41" t="s">
        <v>498</v>
      </c>
      <c r="C546" s="57" t="s">
        <v>7</v>
      </c>
      <c r="D546" s="41" t="s">
        <v>493</v>
      </c>
      <c r="E546" s="126" t="s">
        <v>224</v>
      </c>
      <c r="F546" s="29" t="s">
        <v>66</v>
      </c>
      <c r="G546" s="127">
        <v>99</v>
      </c>
      <c r="H546" s="109">
        <f t="shared" si="47"/>
        <v>158</v>
      </c>
      <c r="I546" s="16"/>
      <c r="J546" s="23"/>
      <c r="K546" s="23"/>
      <c r="L546" s="17"/>
      <c r="M546" s="24"/>
    </row>
    <row r="547" spans="1:13" ht="17.100000000000001" customHeight="1">
      <c r="A547" s="83" t="s">
        <v>603</v>
      </c>
      <c r="B547" s="41" t="s">
        <v>108</v>
      </c>
      <c r="C547" s="57" t="s">
        <v>7</v>
      </c>
      <c r="D547" s="41" t="s">
        <v>493</v>
      </c>
      <c r="E547" s="126" t="s">
        <v>224</v>
      </c>
      <c r="F547" s="29" t="s">
        <v>80</v>
      </c>
      <c r="G547" s="127">
        <v>53</v>
      </c>
      <c r="H547" s="109">
        <f t="shared" si="47"/>
        <v>85</v>
      </c>
      <c r="I547" s="23"/>
      <c r="J547" s="23"/>
      <c r="K547" s="23"/>
      <c r="L547" s="17"/>
      <c r="M547" s="24"/>
    </row>
    <row r="548" spans="1:13" ht="17.100000000000001" customHeight="1">
      <c r="A548" s="83" t="s">
        <v>603</v>
      </c>
      <c r="B548" s="130" t="s">
        <v>30</v>
      </c>
      <c r="C548" s="57" t="s">
        <v>7</v>
      </c>
      <c r="D548" s="41" t="s">
        <v>493</v>
      </c>
      <c r="E548" s="126" t="s">
        <v>224</v>
      </c>
      <c r="F548" s="31" t="s">
        <v>83</v>
      </c>
      <c r="G548" s="129">
        <v>18</v>
      </c>
      <c r="H548" s="109">
        <f t="shared" si="47"/>
        <v>29</v>
      </c>
      <c r="I548" s="23"/>
      <c r="J548" s="23"/>
      <c r="K548" s="23"/>
      <c r="L548" s="17"/>
      <c r="M548" s="24"/>
    </row>
    <row r="549" spans="1:13" ht="17.100000000000001" customHeight="1">
      <c r="A549" s="83" t="s">
        <v>603</v>
      </c>
      <c r="B549" s="41" t="s">
        <v>499</v>
      </c>
      <c r="C549" s="57" t="s">
        <v>7</v>
      </c>
      <c r="D549" s="41" t="s">
        <v>500</v>
      </c>
      <c r="E549" s="126" t="s">
        <v>224</v>
      </c>
      <c r="F549" s="29" t="s">
        <v>57</v>
      </c>
      <c r="G549" s="132">
        <v>226</v>
      </c>
      <c r="H549" s="109">
        <f t="shared" ref="H549:H556" si="48">ROUND((G549*0.6)+G549,0)</f>
        <v>362</v>
      </c>
      <c r="I549" s="42"/>
      <c r="J549" s="23"/>
      <c r="K549" s="23"/>
      <c r="L549" s="17"/>
      <c r="M549" s="24"/>
    </row>
    <row r="550" spans="1:13" ht="17.100000000000001" customHeight="1">
      <c r="A550" s="83" t="s">
        <v>603</v>
      </c>
      <c r="B550" s="41" t="s">
        <v>501</v>
      </c>
      <c r="C550" s="57" t="s">
        <v>7</v>
      </c>
      <c r="D550" s="41" t="s">
        <v>500</v>
      </c>
      <c r="E550" s="126" t="s">
        <v>224</v>
      </c>
      <c r="F550" s="29" t="s">
        <v>59</v>
      </c>
      <c r="G550" s="132">
        <v>150</v>
      </c>
      <c r="H550" s="109">
        <f t="shared" si="48"/>
        <v>240</v>
      </c>
      <c r="I550" s="42"/>
      <c r="J550" s="23"/>
      <c r="K550" s="23"/>
      <c r="L550" s="17"/>
      <c r="M550" s="24"/>
    </row>
    <row r="551" spans="1:13" ht="17.100000000000001" customHeight="1">
      <c r="A551" s="83" t="s">
        <v>603</v>
      </c>
      <c r="B551" s="41" t="s">
        <v>502</v>
      </c>
      <c r="C551" s="57" t="s">
        <v>7</v>
      </c>
      <c r="D551" s="41" t="s">
        <v>500</v>
      </c>
      <c r="E551" s="126" t="s">
        <v>224</v>
      </c>
      <c r="F551" s="29" t="s">
        <v>63</v>
      </c>
      <c r="G551" s="132">
        <v>367</v>
      </c>
      <c r="H551" s="109">
        <f t="shared" si="48"/>
        <v>587</v>
      </c>
      <c r="I551" s="42"/>
      <c r="J551" s="23"/>
      <c r="K551" s="23"/>
      <c r="L551" s="17"/>
      <c r="M551" s="24"/>
    </row>
    <row r="552" spans="1:13" ht="17.100000000000001" customHeight="1">
      <c r="A552" s="83" t="s">
        <v>603</v>
      </c>
      <c r="B552" s="41" t="s">
        <v>503</v>
      </c>
      <c r="C552" s="57" t="s">
        <v>7</v>
      </c>
      <c r="D552" s="41" t="s">
        <v>500</v>
      </c>
      <c r="E552" s="126" t="s">
        <v>224</v>
      </c>
      <c r="F552" s="64" t="s">
        <v>104</v>
      </c>
      <c r="G552" s="132">
        <v>124</v>
      </c>
      <c r="H552" s="109">
        <f t="shared" si="48"/>
        <v>198</v>
      </c>
      <c r="I552" s="42"/>
      <c r="J552" s="23"/>
      <c r="K552" s="23"/>
      <c r="L552" s="17"/>
      <c r="M552" s="24"/>
    </row>
    <row r="553" spans="1:13" ht="17.100000000000001" customHeight="1">
      <c r="A553" s="83" t="s">
        <v>603</v>
      </c>
      <c r="B553" s="41" t="s">
        <v>504</v>
      </c>
      <c r="C553" s="57" t="s">
        <v>7</v>
      </c>
      <c r="D553" s="41" t="s">
        <v>500</v>
      </c>
      <c r="E553" s="126" t="s">
        <v>224</v>
      </c>
      <c r="F553" s="29" t="s">
        <v>66</v>
      </c>
      <c r="G553" s="132">
        <v>89</v>
      </c>
      <c r="H553" s="109">
        <f t="shared" si="48"/>
        <v>142</v>
      </c>
      <c r="I553" s="42"/>
      <c r="J553" s="23"/>
      <c r="K553" s="23"/>
      <c r="L553" s="17"/>
      <c r="M553" s="24"/>
    </row>
    <row r="554" spans="1:13" ht="17.100000000000001" customHeight="1">
      <c r="A554" s="83" t="s">
        <v>603</v>
      </c>
      <c r="B554" s="41" t="s">
        <v>505</v>
      </c>
      <c r="C554" s="57" t="s">
        <v>7</v>
      </c>
      <c r="D554" s="41" t="s">
        <v>500</v>
      </c>
      <c r="E554" s="126" t="s">
        <v>224</v>
      </c>
      <c r="F554" s="29" t="s">
        <v>74</v>
      </c>
      <c r="G554" s="132">
        <v>90</v>
      </c>
      <c r="H554" s="109">
        <f t="shared" si="48"/>
        <v>144</v>
      </c>
      <c r="I554" s="42"/>
      <c r="J554" s="23"/>
      <c r="K554" s="23"/>
      <c r="L554" s="17"/>
      <c r="M554" s="24"/>
    </row>
    <row r="555" spans="1:13" ht="17.100000000000001" customHeight="1">
      <c r="A555" s="83" t="s">
        <v>603</v>
      </c>
      <c r="B555" s="41" t="s">
        <v>108</v>
      </c>
      <c r="C555" s="57" t="s">
        <v>7</v>
      </c>
      <c r="D555" s="41" t="s">
        <v>500</v>
      </c>
      <c r="E555" s="126" t="s">
        <v>224</v>
      </c>
      <c r="F555" s="29" t="s">
        <v>80</v>
      </c>
      <c r="G555" s="132">
        <v>53</v>
      </c>
      <c r="H555" s="109">
        <f t="shared" si="48"/>
        <v>85</v>
      </c>
      <c r="I555" s="42"/>
      <c r="J555" s="16"/>
      <c r="K555" s="16"/>
      <c r="L555" s="17"/>
      <c r="M555" s="24"/>
    </row>
    <row r="556" spans="1:13" ht="17.100000000000001" customHeight="1">
      <c r="A556" s="83" t="s">
        <v>603</v>
      </c>
      <c r="B556" s="41" t="s">
        <v>30</v>
      </c>
      <c r="C556" s="57" t="s">
        <v>7</v>
      </c>
      <c r="D556" s="41" t="s">
        <v>500</v>
      </c>
      <c r="E556" s="126" t="s">
        <v>224</v>
      </c>
      <c r="F556" s="31" t="s">
        <v>83</v>
      </c>
      <c r="G556" s="132">
        <v>18</v>
      </c>
      <c r="H556" s="109">
        <f t="shared" si="48"/>
        <v>29</v>
      </c>
      <c r="I556" s="42"/>
      <c r="J556" s="16"/>
      <c r="K556" s="16"/>
      <c r="L556" s="17"/>
      <c r="M556" s="24"/>
    </row>
    <row r="557" spans="1:13" ht="17.100000000000001" customHeight="1">
      <c r="A557" s="83" t="s">
        <v>603</v>
      </c>
      <c r="B557" s="41" t="s">
        <v>506</v>
      </c>
      <c r="C557" s="57" t="s">
        <v>7</v>
      </c>
      <c r="D557" s="41" t="s">
        <v>507</v>
      </c>
      <c r="E557" s="126" t="s">
        <v>224</v>
      </c>
      <c r="F557" s="29" t="s">
        <v>57</v>
      </c>
      <c r="G557" s="127">
        <v>226</v>
      </c>
      <c r="H557" s="109">
        <f t="shared" ref="H557:H570" si="49">ROUND((G557*0.6)+G557,0)</f>
        <v>362</v>
      </c>
      <c r="I557" s="42"/>
      <c r="J557" s="16"/>
      <c r="K557" s="16"/>
      <c r="L557" s="17"/>
      <c r="M557" s="24"/>
    </row>
    <row r="558" spans="1:13" ht="17.100000000000001" customHeight="1">
      <c r="A558" s="83" t="s">
        <v>603</v>
      </c>
      <c r="B558" s="41" t="s">
        <v>508</v>
      </c>
      <c r="C558" s="57" t="s">
        <v>7</v>
      </c>
      <c r="D558" s="41" t="s">
        <v>507</v>
      </c>
      <c r="E558" s="126" t="s">
        <v>224</v>
      </c>
      <c r="F558" s="29" t="s">
        <v>59</v>
      </c>
      <c r="G558" s="127">
        <v>433</v>
      </c>
      <c r="H558" s="109">
        <f t="shared" si="49"/>
        <v>693</v>
      </c>
      <c r="I558" s="42"/>
      <c r="J558" s="16"/>
      <c r="K558" s="16"/>
      <c r="L558" s="17"/>
      <c r="M558" s="24"/>
    </row>
    <row r="559" spans="1:13" ht="17.100000000000001" customHeight="1">
      <c r="A559" s="83" t="s">
        <v>603</v>
      </c>
      <c r="B559" s="41" t="s">
        <v>509</v>
      </c>
      <c r="C559" s="57" t="s">
        <v>7</v>
      </c>
      <c r="D559" s="41" t="s">
        <v>507</v>
      </c>
      <c r="E559" s="126" t="s">
        <v>224</v>
      </c>
      <c r="F559" s="29" t="s">
        <v>510</v>
      </c>
      <c r="G559" s="127">
        <v>453</v>
      </c>
      <c r="H559" s="109">
        <f t="shared" si="49"/>
        <v>725</v>
      </c>
      <c r="I559" s="42"/>
      <c r="J559" s="16"/>
      <c r="K559" s="16"/>
      <c r="L559" s="17"/>
      <c r="M559" s="24"/>
    </row>
    <row r="560" spans="1:13" ht="17.100000000000001" customHeight="1">
      <c r="A560" s="83" t="s">
        <v>603</v>
      </c>
      <c r="B560" s="41" t="s">
        <v>511</v>
      </c>
      <c r="C560" s="57" t="s">
        <v>7</v>
      </c>
      <c r="D560" s="41" t="s">
        <v>507</v>
      </c>
      <c r="E560" s="126" t="s">
        <v>224</v>
      </c>
      <c r="F560" s="29" t="s">
        <v>495</v>
      </c>
      <c r="G560" s="127">
        <v>159</v>
      </c>
      <c r="H560" s="109">
        <f t="shared" si="49"/>
        <v>254</v>
      </c>
      <c r="I560" s="42"/>
      <c r="J560" s="16"/>
      <c r="K560" s="16"/>
      <c r="L560" s="17"/>
      <c r="M560" s="24"/>
    </row>
    <row r="561" spans="1:13" ht="17.100000000000001" customHeight="1">
      <c r="A561" s="83" t="s">
        <v>603</v>
      </c>
      <c r="B561" s="41" t="s">
        <v>512</v>
      </c>
      <c r="C561" s="57" t="s">
        <v>7</v>
      </c>
      <c r="D561" s="41" t="s">
        <v>507</v>
      </c>
      <c r="E561" s="126" t="s">
        <v>224</v>
      </c>
      <c r="F561" s="29" t="s">
        <v>63</v>
      </c>
      <c r="G561" s="127">
        <v>405</v>
      </c>
      <c r="H561" s="109">
        <f t="shared" si="49"/>
        <v>648</v>
      </c>
      <c r="I561" s="42"/>
      <c r="J561" s="16"/>
      <c r="K561" s="16"/>
      <c r="L561" s="17"/>
      <c r="M561" s="24"/>
    </row>
    <row r="562" spans="1:13" ht="17.100000000000001" customHeight="1">
      <c r="A562" s="83" t="s">
        <v>603</v>
      </c>
      <c r="B562" s="41" t="s">
        <v>513</v>
      </c>
      <c r="C562" s="57" t="s">
        <v>7</v>
      </c>
      <c r="D562" s="41" t="s">
        <v>507</v>
      </c>
      <c r="E562" s="126" t="s">
        <v>224</v>
      </c>
      <c r="F562" s="43" t="s">
        <v>185</v>
      </c>
      <c r="G562" s="127">
        <v>215</v>
      </c>
      <c r="H562" s="109">
        <f t="shared" si="49"/>
        <v>344</v>
      </c>
      <c r="I562" s="42"/>
      <c r="J562" s="16"/>
      <c r="K562" s="16"/>
      <c r="L562" s="17"/>
      <c r="M562" s="24"/>
    </row>
    <row r="563" spans="1:13" ht="17.100000000000001" customHeight="1">
      <c r="A563" s="83" t="s">
        <v>603</v>
      </c>
      <c r="B563" s="41" t="s">
        <v>514</v>
      </c>
      <c r="C563" s="57" t="s">
        <v>7</v>
      </c>
      <c r="D563" s="41" t="s">
        <v>507</v>
      </c>
      <c r="E563" s="126" t="s">
        <v>224</v>
      </c>
      <c r="F563" s="29" t="s">
        <v>66</v>
      </c>
      <c r="G563" s="127">
        <v>99</v>
      </c>
      <c r="H563" s="109">
        <f t="shared" si="49"/>
        <v>158</v>
      </c>
      <c r="I563" s="42"/>
      <c r="J563" s="16"/>
      <c r="K563" s="16"/>
      <c r="L563" s="17"/>
      <c r="M563" s="24"/>
    </row>
    <row r="564" spans="1:13" ht="17.100000000000001" customHeight="1">
      <c r="A564" s="83" t="s">
        <v>603</v>
      </c>
      <c r="B564" s="41" t="s">
        <v>515</v>
      </c>
      <c r="C564" s="57" t="s">
        <v>7</v>
      </c>
      <c r="D564" s="41" t="s">
        <v>507</v>
      </c>
      <c r="E564" s="126" t="s">
        <v>224</v>
      </c>
      <c r="F564" s="29" t="s">
        <v>68</v>
      </c>
      <c r="G564" s="127">
        <v>219</v>
      </c>
      <c r="H564" s="109">
        <f t="shared" si="49"/>
        <v>350</v>
      </c>
      <c r="I564" s="42"/>
      <c r="J564" s="23"/>
      <c r="K564" s="23"/>
      <c r="L564" s="17"/>
      <c r="M564" s="24"/>
    </row>
    <row r="565" spans="1:13" ht="17.100000000000001" customHeight="1">
      <c r="A565" s="83" t="s">
        <v>603</v>
      </c>
      <c r="B565" s="41" t="s">
        <v>505</v>
      </c>
      <c r="C565" s="57" t="s">
        <v>7</v>
      </c>
      <c r="D565" s="41" t="s">
        <v>507</v>
      </c>
      <c r="E565" s="126" t="s">
        <v>224</v>
      </c>
      <c r="F565" s="29" t="s">
        <v>74</v>
      </c>
      <c r="G565" s="127">
        <v>90</v>
      </c>
      <c r="H565" s="109">
        <f t="shared" si="49"/>
        <v>144</v>
      </c>
      <c r="I565" s="42"/>
      <c r="J565" s="23"/>
      <c r="K565" s="23"/>
      <c r="L565" s="17"/>
      <c r="M565" s="24"/>
    </row>
    <row r="566" spans="1:13" ht="17.100000000000001" customHeight="1">
      <c r="A566" s="83" t="s">
        <v>603</v>
      </c>
      <c r="B566" s="41" t="s">
        <v>516</v>
      </c>
      <c r="C566" s="57" t="s">
        <v>7</v>
      </c>
      <c r="D566" s="41" t="s">
        <v>507</v>
      </c>
      <c r="E566" s="126" t="s">
        <v>224</v>
      </c>
      <c r="F566" s="29" t="s">
        <v>517</v>
      </c>
      <c r="G566" s="127">
        <v>49</v>
      </c>
      <c r="H566" s="109">
        <f t="shared" si="49"/>
        <v>78</v>
      </c>
      <c r="I566" s="42"/>
      <c r="J566" s="23"/>
      <c r="K566" s="23"/>
      <c r="L566" s="17"/>
      <c r="M566" s="24"/>
    </row>
    <row r="567" spans="1:13" ht="17.100000000000001" customHeight="1">
      <c r="A567" s="83" t="s">
        <v>603</v>
      </c>
      <c r="B567" s="41" t="s">
        <v>518</v>
      </c>
      <c r="C567" s="57" t="s">
        <v>7</v>
      </c>
      <c r="D567" s="41" t="s">
        <v>507</v>
      </c>
      <c r="E567" s="126" t="s">
        <v>224</v>
      </c>
      <c r="F567" s="29" t="s">
        <v>519</v>
      </c>
      <c r="G567" s="127">
        <v>99</v>
      </c>
      <c r="H567" s="109">
        <f t="shared" si="49"/>
        <v>158</v>
      </c>
      <c r="I567" s="42"/>
      <c r="J567" s="23"/>
      <c r="K567" s="23"/>
      <c r="L567" s="17"/>
      <c r="M567" s="24"/>
    </row>
    <row r="568" spans="1:13" ht="17.100000000000001" customHeight="1">
      <c r="A568" s="83" t="s">
        <v>603</v>
      </c>
      <c r="B568" s="41" t="s">
        <v>108</v>
      </c>
      <c r="C568" s="57" t="s">
        <v>7</v>
      </c>
      <c r="D568" s="41" t="s">
        <v>507</v>
      </c>
      <c r="E568" s="126" t="s">
        <v>224</v>
      </c>
      <c r="F568" s="29" t="s">
        <v>80</v>
      </c>
      <c r="G568" s="127">
        <v>53</v>
      </c>
      <c r="H568" s="109">
        <f t="shared" si="49"/>
        <v>85</v>
      </c>
      <c r="I568" s="42"/>
      <c r="J568" s="16"/>
      <c r="K568" s="16"/>
      <c r="L568" s="17"/>
      <c r="M568" s="24"/>
    </row>
    <row r="569" spans="1:13" ht="17.100000000000001" customHeight="1">
      <c r="A569" s="83" t="s">
        <v>603</v>
      </c>
      <c r="B569" s="41" t="s">
        <v>520</v>
      </c>
      <c r="C569" s="57" t="s">
        <v>7</v>
      </c>
      <c r="D569" s="41" t="s">
        <v>507</v>
      </c>
      <c r="E569" s="126" t="s">
        <v>224</v>
      </c>
      <c r="F569" s="29" t="s">
        <v>521</v>
      </c>
      <c r="G569" s="127">
        <v>91</v>
      </c>
      <c r="H569" s="109">
        <f t="shared" si="49"/>
        <v>146</v>
      </c>
      <c r="I569" s="23"/>
      <c r="J569" s="16"/>
      <c r="K569" s="16"/>
      <c r="L569" s="17"/>
      <c r="M569" s="24"/>
    </row>
    <row r="570" spans="1:13" ht="16.5" customHeight="1">
      <c r="A570" s="83" t="s">
        <v>603</v>
      </c>
      <c r="B570" s="41" t="s">
        <v>30</v>
      </c>
      <c r="C570" s="57" t="s">
        <v>7</v>
      </c>
      <c r="D570" s="41" t="s">
        <v>507</v>
      </c>
      <c r="E570" s="126" t="s">
        <v>224</v>
      </c>
      <c r="F570" s="31" t="s">
        <v>83</v>
      </c>
      <c r="G570" s="127">
        <v>18</v>
      </c>
      <c r="H570" s="109">
        <f t="shared" si="49"/>
        <v>29</v>
      </c>
      <c r="I570" s="23"/>
      <c r="J570" s="16"/>
      <c r="K570" s="16"/>
      <c r="L570" s="17"/>
      <c r="M570" s="24"/>
    </row>
    <row r="571" spans="1:13" ht="17.100000000000001" customHeight="1">
      <c r="A571" s="83" t="s">
        <v>603</v>
      </c>
      <c r="B571" s="143" t="s">
        <v>522</v>
      </c>
      <c r="C571" s="57" t="s">
        <v>7</v>
      </c>
      <c r="D571" s="41" t="s">
        <v>526</v>
      </c>
      <c r="E571" s="126" t="s">
        <v>224</v>
      </c>
      <c r="F571" s="29" t="s">
        <v>57</v>
      </c>
      <c r="G571" s="132">
        <v>226</v>
      </c>
      <c r="H571" s="109">
        <f t="shared" ref="H571:H582" si="50">ROUND((G571*0.6)+G571,0)</f>
        <v>362</v>
      </c>
      <c r="I571" s="42"/>
      <c r="J571" s="23"/>
      <c r="K571" s="23"/>
      <c r="L571" s="17"/>
      <c r="M571" s="24"/>
    </row>
    <row r="572" spans="1:13" ht="17.100000000000001" customHeight="1">
      <c r="A572" s="83" t="s">
        <v>603</v>
      </c>
      <c r="B572" s="143" t="s">
        <v>511</v>
      </c>
      <c r="C572" s="57" t="s">
        <v>7</v>
      </c>
      <c r="D572" s="41" t="s">
        <v>526</v>
      </c>
      <c r="E572" s="126" t="s">
        <v>224</v>
      </c>
      <c r="F572" s="29" t="s">
        <v>115</v>
      </c>
      <c r="G572" s="132">
        <v>159</v>
      </c>
      <c r="H572" s="109">
        <f t="shared" si="50"/>
        <v>254</v>
      </c>
      <c r="I572" s="42"/>
      <c r="J572" s="23"/>
      <c r="K572" s="23"/>
      <c r="L572" s="17"/>
      <c r="M572" s="24"/>
    </row>
    <row r="573" spans="1:13" ht="17.100000000000001" customHeight="1">
      <c r="A573" s="83" t="s">
        <v>603</v>
      </c>
      <c r="B573" s="143" t="s">
        <v>523</v>
      </c>
      <c r="C573" s="57" t="s">
        <v>7</v>
      </c>
      <c r="D573" s="41" t="s">
        <v>526</v>
      </c>
      <c r="E573" s="126" t="s">
        <v>224</v>
      </c>
      <c r="F573" s="29" t="s">
        <v>63</v>
      </c>
      <c r="G573" s="132">
        <v>376</v>
      </c>
      <c r="H573" s="109">
        <f t="shared" si="50"/>
        <v>602</v>
      </c>
      <c r="I573" s="42"/>
      <c r="J573" s="23"/>
      <c r="K573" s="23"/>
      <c r="L573" s="17"/>
      <c r="M573" s="24"/>
    </row>
    <row r="574" spans="1:13" ht="17.100000000000001" customHeight="1">
      <c r="A574" s="83" t="s">
        <v>603</v>
      </c>
      <c r="B574" s="143" t="s">
        <v>524</v>
      </c>
      <c r="C574" s="57" t="s">
        <v>7</v>
      </c>
      <c r="D574" s="41" t="s">
        <v>526</v>
      </c>
      <c r="E574" s="126" t="s">
        <v>224</v>
      </c>
      <c r="F574" s="64" t="s">
        <v>104</v>
      </c>
      <c r="G574" s="132">
        <v>124</v>
      </c>
      <c r="H574" s="109">
        <f t="shared" si="50"/>
        <v>198</v>
      </c>
      <c r="I574" s="42"/>
      <c r="J574" s="23"/>
      <c r="K574" s="23"/>
      <c r="L574" s="17"/>
      <c r="M574" s="24"/>
    </row>
    <row r="575" spans="1:13" ht="17.100000000000001" customHeight="1">
      <c r="A575" s="83" t="s">
        <v>603</v>
      </c>
      <c r="B575" s="143" t="s">
        <v>525</v>
      </c>
      <c r="C575" s="57" t="s">
        <v>7</v>
      </c>
      <c r="D575" s="41" t="s">
        <v>526</v>
      </c>
      <c r="E575" s="126" t="s">
        <v>224</v>
      </c>
      <c r="F575" s="29" t="s">
        <v>66</v>
      </c>
      <c r="G575" s="132">
        <v>99</v>
      </c>
      <c r="H575" s="109">
        <f t="shared" si="50"/>
        <v>158</v>
      </c>
      <c r="I575" s="42"/>
      <c r="J575" s="23"/>
      <c r="K575" s="23"/>
      <c r="L575" s="17"/>
      <c r="M575" s="24"/>
    </row>
    <row r="576" spans="1:13" ht="17.100000000000001" customHeight="1">
      <c r="A576" s="83" t="s">
        <v>603</v>
      </c>
      <c r="B576" s="143" t="s">
        <v>515</v>
      </c>
      <c r="C576" s="57" t="s">
        <v>7</v>
      </c>
      <c r="D576" s="41" t="s">
        <v>526</v>
      </c>
      <c r="E576" s="126" t="s">
        <v>224</v>
      </c>
      <c r="F576" s="29" t="s">
        <v>68</v>
      </c>
      <c r="G576" s="132">
        <v>219</v>
      </c>
      <c r="H576" s="109">
        <f t="shared" si="50"/>
        <v>350</v>
      </c>
      <c r="I576" s="42"/>
      <c r="J576" s="23"/>
      <c r="K576" s="23"/>
      <c r="L576" s="17"/>
      <c r="M576" s="24"/>
    </row>
    <row r="577" spans="1:13" ht="17.100000000000001" customHeight="1">
      <c r="A577" s="83" t="s">
        <v>603</v>
      </c>
      <c r="B577" s="41" t="s">
        <v>505</v>
      </c>
      <c r="C577" s="57" t="s">
        <v>7</v>
      </c>
      <c r="D577" s="41" t="s">
        <v>526</v>
      </c>
      <c r="E577" s="126" t="s">
        <v>224</v>
      </c>
      <c r="F577" s="29" t="s">
        <v>74</v>
      </c>
      <c r="G577" s="132">
        <v>90</v>
      </c>
      <c r="H577" s="109">
        <f t="shared" si="50"/>
        <v>144</v>
      </c>
      <c r="I577" s="42"/>
      <c r="J577" s="23"/>
      <c r="K577" s="23"/>
      <c r="L577" s="17"/>
      <c r="M577" s="24"/>
    </row>
    <row r="578" spans="1:13" ht="17.100000000000001" customHeight="1">
      <c r="A578" s="83" t="s">
        <v>603</v>
      </c>
      <c r="B578" s="41" t="s">
        <v>516</v>
      </c>
      <c r="C578" s="57" t="s">
        <v>7</v>
      </c>
      <c r="D578" s="41" t="s">
        <v>526</v>
      </c>
      <c r="E578" s="126" t="s">
        <v>224</v>
      </c>
      <c r="F578" s="29" t="s">
        <v>517</v>
      </c>
      <c r="G578" s="132">
        <v>49</v>
      </c>
      <c r="H578" s="109">
        <f t="shared" si="50"/>
        <v>78</v>
      </c>
      <c r="I578" s="42"/>
      <c r="J578" s="23"/>
      <c r="K578" s="23"/>
      <c r="L578" s="17"/>
      <c r="M578" s="24"/>
    </row>
    <row r="579" spans="1:13" ht="17.100000000000001" customHeight="1">
      <c r="A579" s="83" t="s">
        <v>603</v>
      </c>
      <c r="B579" s="41" t="s">
        <v>108</v>
      </c>
      <c r="C579" s="57" t="s">
        <v>7</v>
      </c>
      <c r="D579" s="41" t="s">
        <v>526</v>
      </c>
      <c r="E579" s="126" t="s">
        <v>224</v>
      </c>
      <c r="F579" s="29" t="s">
        <v>80</v>
      </c>
      <c r="G579" s="132">
        <v>53</v>
      </c>
      <c r="H579" s="109">
        <f t="shared" si="50"/>
        <v>85</v>
      </c>
      <c r="I579" s="42"/>
      <c r="J579" s="23"/>
      <c r="K579" s="23"/>
      <c r="L579" s="17"/>
      <c r="M579" s="24"/>
    </row>
    <row r="580" spans="1:13" ht="17.100000000000001" customHeight="1">
      <c r="A580" s="83" t="s">
        <v>603</v>
      </c>
      <c r="B580" s="41" t="s">
        <v>520</v>
      </c>
      <c r="C580" s="57" t="s">
        <v>7</v>
      </c>
      <c r="D580" s="41" t="s">
        <v>636</v>
      </c>
      <c r="E580" s="126" t="s">
        <v>224</v>
      </c>
      <c r="F580" s="29" t="s">
        <v>521</v>
      </c>
      <c r="G580" s="132">
        <v>91</v>
      </c>
      <c r="H580" s="109">
        <f t="shared" si="50"/>
        <v>146</v>
      </c>
      <c r="I580" s="42"/>
      <c r="J580" s="23"/>
      <c r="K580" s="23"/>
      <c r="L580" s="17"/>
      <c r="M580" s="24"/>
    </row>
    <row r="581" spans="1:13" ht="17.100000000000001" customHeight="1">
      <c r="A581" s="83" t="s">
        <v>603</v>
      </c>
      <c r="B581" s="34" t="s">
        <v>527</v>
      </c>
      <c r="C581" s="55" t="s">
        <v>7</v>
      </c>
      <c r="D581" s="34"/>
      <c r="E581" s="136" t="s">
        <v>224</v>
      </c>
      <c r="F581" s="35" t="s">
        <v>528</v>
      </c>
      <c r="G581" s="169">
        <v>85</v>
      </c>
      <c r="H581" s="125">
        <f t="shared" si="50"/>
        <v>136</v>
      </c>
      <c r="I581" s="42"/>
      <c r="J581" s="23"/>
      <c r="K581" s="23"/>
      <c r="L581" s="17"/>
      <c r="M581" s="24"/>
    </row>
    <row r="582" spans="1:13" ht="17.100000000000001" customHeight="1">
      <c r="A582" s="83" t="s">
        <v>603</v>
      </c>
      <c r="B582" s="41" t="s">
        <v>30</v>
      </c>
      <c r="C582" s="57" t="s">
        <v>7</v>
      </c>
      <c r="D582" s="41" t="s">
        <v>526</v>
      </c>
      <c r="E582" s="126" t="s">
        <v>224</v>
      </c>
      <c r="F582" s="31" t="s">
        <v>83</v>
      </c>
      <c r="G582" s="132">
        <v>18</v>
      </c>
      <c r="H582" s="109">
        <f t="shared" si="50"/>
        <v>29</v>
      </c>
      <c r="I582" s="42"/>
      <c r="J582" s="23"/>
      <c r="K582" s="23"/>
      <c r="L582" s="17"/>
      <c r="M582" s="24"/>
    </row>
    <row r="583" spans="1:13" ht="17.100000000000001" customHeight="1">
      <c r="A583" s="83" t="s">
        <v>603</v>
      </c>
      <c r="B583" s="106" t="s">
        <v>529</v>
      </c>
      <c r="C583" s="57" t="s">
        <v>7</v>
      </c>
      <c r="D583" s="106" t="s">
        <v>637</v>
      </c>
      <c r="E583" s="155" t="s">
        <v>210</v>
      </c>
      <c r="F583" s="29" t="s">
        <v>239</v>
      </c>
      <c r="G583" s="127">
        <v>104</v>
      </c>
      <c r="H583" s="109">
        <f>ROUND((G583*0.6)+G583,0)</f>
        <v>166</v>
      </c>
      <c r="I583" s="16"/>
      <c r="J583" s="23"/>
      <c r="K583" s="23"/>
      <c r="L583" s="17"/>
      <c r="M583" s="24"/>
    </row>
    <row r="584" spans="1:13" ht="17.100000000000001" customHeight="1">
      <c r="A584" s="83" t="s">
        <v>603</v>
      </c>
      <c r="B584" s="130" t="s">
        <v>30</v>
      </c>
      <c r="C584" s="57" t="s">
        <v>7</v>
      </c>
      <c r="D584" s="106" t="s">
        <v>637</v>
      </c>
      <c r="E584" s="155" t="s">
        <v>210</v>
      </c>
      <c r="F584" s="31" t="s">
        <v>83</v>
      </c>
      <c r="G584" s="129">
        <v>18</v>
      </c>
      <c r="H584" s="109">
        <f>ROUND((G584*0.6)+G584,0)</f>
        <v>29</v>
      </c>
      <c r="I584" s="16"/>
      <c r="J584" s="23"/>
      <c r="K584" s="23"/>
      <c r="L584" s="17"/>
      <c r="M584" s="24"/>
    </row>
    <row r="585" spans="1:13" ht="17.100000000000001" customHeight="1">
      <c r="A585" s="83" t="s">
        <v>603</v>
      </c>
      <c r="B585" s="41" t="s">
        <v>530</v>
      </c>
      <c r="C585" s="57" t="s">
        <v>7</v>
      </c>
      <c r="D585" s="41" t="s">
        <v>638</v>
      </c>
      <c r="E585" s="126" t="s">
        <v>210</v>
      </c>
      <c r="F585" s="50" t="s">
        <v>239</v>
      </c>
      <c r="G585" s="127">
        <v>137</v>
      </c>
      <c r="H585" s="109">
        <f>ROUND((G585*0.6)+G585,0)</f>
        <v>219</v>
      </c>
      <c r="I585" s="16"/>
      <c r="J585" s="23"/>
      <c r="K585" s="23"/>
      <c r="L585" s="17"/>
      <c r="M585" s="24"/>
    </row>
    <row r="586" spans="1:13" ht="17.100000000000001" customHeight="1">
      <c r="A586" s="83" t="s">
        <v>603</v>
      </c>
      <c r="B586" s="130" t="s">
        <v>30</v>
      </c>
      <c r="C586" s="57" t="s">
        <v>7</v>
      </c>
      <c r="D586" s="41" t="s">
        <v>638</v>
      </c>
      <c r="E586" s="126" t="s">
        <v>210</v>
      </c>
      <c r="F586" s="31" t="s">
        <v>83</v>
      </c>
      <c r="G586" s="129">
        <v>18</v>
      </c>
      <c r="H586" s="109">
        <f>ROUND((G586*0.6)+G586,0)</f>
        <v>29</v>
      </c>
      <c r="I586" s="16"/>
      <c r="J586" s="23"/>
      <c r="K586" s="23"/>
      <c r="L586" s="17"/>
      <c r="M586" s="24"/>
    </row>
    <row r="587" spans="1:13" ht="17.100000000000001" customHeight="1">
      <c r="A587" s="83" t="s">
        <v>603</v>
      </c>
      <c r="B587" s="41" t="s">
        <v>492</v>
      </c>
      <c r="C587" s="57" t="s">
        <v>7</v>
      </c>
      <c r="D587" s="41" t="s">
        <v>531</v>
      </c>
      <c r="E587" s="126" t="s">
        <v>224</v>
      </c>
      <c r="F587" s="29" t="s">
        <v>57</v>
      </c>
      <c r="G587" s="127">
        <v>172</v>
      </c>
      <c r="H587" s="109">
        <f t="shared" ref="H587:H618" si="51">ROUND((G587*0.6)+G587,0)</f>
        <v>275</v>
      </c>
      <c r="I587" s="23"/>
      <c r="J587" s="16"/>
      <c r="K587" s="16"/>
      <c r="L587" s="17"/>
      <c r="M587" s="24"/>
    </row>
    <row r="588" spans="1:13" ht="17.100000000000001" customHeight="1">
      <c r="A588" s="83" t="s">
        <v>603</v>
      </c>
      <c r="B588" s="41" t="s">
        <v>496</v>
      </c>
      <c r="C588" s="57" t="s">
        <v>7</v>
      </c>
      <c r="D588" s="41" t="s">
        <v>531</v>
      </c>
      <c r="E588" s="126" t="s">
        <v>224</v>
      </c>
      <c r="F588" s="29" t="s">
        <v>63</v>
      </c>
      <c r="G588" s="127">
        <v>299</v>
      </c>
      <c r="H588" s="109">
        <f t="shared" si="51"/>
        <v>478</v>
      </c>
      <c r="I588" s="23"/>
      <c r="J588" s="16"/>
      <c r="K588" s="16"/>
      <c r="L588" s="17"/>
      <c r="M588" s="24"/>
    </row>
    <row r="589" spans="1:13" ht="17.100000000000001" customHeight="1">
      <c r="A589" s="83" t="s">
        <v>603</v>
      </c>
      <c r="B589" s="41" t="s">
        <v>497</v>
      </c>
      <c r="C589" s="57" t="s">
        <v>7</v>
      </c>
      <c r="D589" s="41" t="s">
        <v>531</v>
      </c>
      <c r="E589" s="126" t="s">
        <v>224</v>
      </c>
      <c r="F589" s="29" t="s">
        <v>532</v>
      </c>
      <c r="G589" s="127">
        <v>126</v>
      </c>
      <c r="H589" s="109">
        <f t="shared" si="51"/>
        <v>202</v>
      </c>
      <c r="I589" s="23"/>
      <c r="J589" s="23"/>
      <c r="K589" s="23"/>
      <c r="L589" s="17"/>
      <c r="M589" s="24"/>
    </row>
    <row r="590" spans="1:13" ht="17.100000000000001" customHeight="1">
      <c r="A590" s="83" t="s">
        <v>603</v>
      </c>
      <c r="B590" s="41" t="s">
        <v>108</v>
      </c>
      <c r="C590" s="57" t="s">
        <v>7</v>
      </c>
      <c r="D590" s="41" t="s">
        <v>531</v>
      </c>
      <c r="E590" s="126" t="s">
        <v>224</v>
      </c>
      <c r="F590" s="29" t="s">
        <v>80</v>
      </c>
      <c r="G590" s="127">
        <v>53</v>
      </c>
      <c r="H590" s="109">
        <f t="shared" si="51"/>
        <v>85</v>
      </c>
      <c r="I590" s="23"/>
      <c r="J590" s="23"/>
      <c r="K590" s="23"/>
      <c r="L590" s="17"/>
      <c r="M590" s="24"/>
    </row>
    <row r="591" spans="1:13" ht="17.100000000000001" customHeight="1">
      <c r="A591" s="83" t="s">
        <v>603</v>
      </c>
      <c r="B591" s="130" t="s">
        <v>30</v>
      </c>
      <c r="C591" s="57" t="s">
        <v>7</v>
      </c>
      <c r="D591" s="41" t="s">
        <v>531</v>
      </c>
      <c r="E591" s="126" t="s">
        <v>224</v>
      </c>
      <c r="F591" s="31" t="s">
        <v>83</v>
      </c>
      <c r="G591" s="129">
        <v>18</v>
      </c>
      <c r="H591" s="109">
        <f t="shared" si="51"/>
        <v>29</v>
      </c>
      <c r="I591" s="23"/>
      <c r="J591" s="16"/>
      <c r="K591" s="16"/>
      <c r="L591" s="17"/>
    </row>
    <row r="592" spans="1:13" ht="16.5" customHeight="1">
      <c r="A592" s="83" t="s">
        <v>603</v>
      </c>
      <c r="B592" s="41" t="s">
        <v>533</v>
      </c>
      <c r="C592" s="57" t="s">
        <v>7</v>
      </c>
      <c r="D592" s="28" t="s">
        <v>639</v>
      </c>
      <c r="E592" s="155" t="s">
        <v>210</v>
      </c>
      <c r="F592" s="29" t="s">
        <v>239</v>
      </c>
      <c r="G592" s="127">
        <v>85</v>
      </c>
      <c r="H592" s="191">
        <f t="shared" si="51"/>
        <v>136</v>
      </c>
      <c r="I592" s="16"/>
      <c r="J592" s="23"/>
      <c r="K592" s="23"/>
      <c r="L592" s="17"/>
    </row>
    <row r="593" spans="1:13" ht="16.5" customHeight="1">
      <c r="A593" s="83" t="s">
        <v>603</v>
      </c>
      <c r="B593" s="130" t="s">
        <v>534</v>
      </c>
      <c r="C593" s="57" t="s">
        <v>7</v>
      </c>
      <c r="D593" s="28" t="s">
        <v>639</v>
      </c>
      <c r="E593" s="155" t="s">
        <v>535</v>
      </c>
      <c r="F593" s="50" t="s">
        <v>218</v>
      </c>
      <c r="G593" s="192">
        <v>143</v>
      </c>
      <c r="H593" s="191">
        <f t="shared" si="51"/>
        <v>229</v>
      </c>
      <c r="I593" s="16"/>
      <c r="J593" s="23"/>
      <c r="K593" s="23"/>
      <c r="L593" s="17"/>
    </row>
    <row r="594" spans="1:13" ht="16.5" customHeight="1">
      <c r="A594" s="83" t="s">
        <v>603</v>
      </c>
      <c r="B594" s="130" t="s">
        <v>536</v>
      </c>
      <c r="C594" s="57" t="s">
        <v>11</v>
      </c>
      <c r="D594" s="28" t="s">
        <v>639</v>
      </c>
      <c r="E594" s="155" t="s">
        <v>535</v>
      </c>
      <c r="F594" s="50" t="s">
        <v>218</v>
      </c>
      <c r="G594" s="193">
        <v>143</v>
      </c>
      <c r="H594" s="191">
        <f t="shared" si="51"/>
        <v>229</v>
      </c>
      <c r="I594" s="16"/>
      <c r="J594" s="23"/>
      <c r="K594" s="23"/>
      <c r="L594" s="17"/>
    </row>
    <row r="595" spans="1:13" ht="16.5" customHeight="1">
      <c r="A595" s="83" t="s">
        <v>603</v>
      </c>
      <c r="B595" s="89" t="s">
        <v>537</v>
      </c>
      <c r="C595" s="55" t="s">
        <v>7</v>
      </c>
      <c r="D595" s="194" t="s">
        <v>639</v>
      </c>
      <c r="E595" s="195" t="s">
        <v>221</v>
      </c>
      <c r="F595" s="60" t="s">
        <v>59</v>
      </c>
      <c r="G595" s="169">
        <v>279</v>
      </c>
      <c r="H595" s="122">
        <f t="shared" si="51"/>
        <v>446</v>
      </c>
      <c r="I595" s="23"/>
      <c r="J595" s="23"/>
      <c r="K595" s="23"/>
      <c r="L595" s="17"/>
    </row>
    <row r="596" spans="1:13" ht="16.5" customHeight="1">
      <c r="A596" s="83" t="s">
        <v>603</v>
      </c>
      <c r="B596" s="89" t="s">
        <v>538</v>
      </c>
      <c r="C596" s="55" t="s">
        <v>7</v>
      </c>
      <c r="D596" s="194" t="s">
        <v>639</v>
      </c>
      <c r="E596" s="195" t="s">
        <v>221</v>
      </c>
      <c r="F596" s="60" t="s">
        <v>61</v>
      </c>
      <c r="G596" s="169">
        <v>299</v>
      </c>
      <c r="H596" s="122">
        <f t="shared" si="51"/>
        <v>478</v>
      </c>
      <c r="I596" s="23"/>
      <c r="J596" s="23"/>
      <c r="K596" s="23"/>
      <c r="L596" s="17"/>
    </row>
    <row r="597" spans="1:13" ht="16.5" customHeight="1">
      <c r="A597" s="83" t="s">
        <v>603</v>
      </c>
      <c r="B597" s="91" t="s">
        <v>539</v>
      </c>
      <c r="C597" s="57" t="s">
        <v>7</v>
      </c>
      <c r="D597" s="196" t="s">
        <v>639</v>
      </c>
      <c r="E597" s="190" t="s">
        <v>221</v>
      </c>
      <c r="F597" s="32" t="s">
        <v>59</v>
      </c>
      <c r="G597" s="197">
        <v>279</v>
      </c>
      <c r="H597" s="191">
        <f t="shared" si="51"/>
        <v>446</v>
      </c>
      <c r="I597" s="23"/>
      <c r="J597" s="23"/>
      <c r="K597" s="23"/>
      <c r="L597" s="17"/>
    </row>
    <row r="598" spans="1:13" ht="16.5" customHeight="1">
      <c r="A598" s="83" t="s">
        <v>603</v>
      </c>
      <c r="B598" s="91" t="s">
        <v>540</v>
      </c>
      <c r="C598" s="57" t="s">
        <v>7</v>
      </c>
      <c r="D598" s="161" t="s">
        <v>639</v>
      </c>
      <c r="E598" s="190" t="s">
        <v>221</v>
      </c>
      <c r="F598" s="32" t="s">
        <v>61</v>
      </c>
      <c r="G598" s="197">
        <v>299</v>
      </c>
      <c r="H598" s="191">
        <f t="shared" si="51"/>
        <v>478</v>
      </c>
      <c r="I598" s="23"/>
      <c r="J598" s="23"/>
      <c r="K598" s="23"/>
      <c r="L598" s="17"/>
    </row>
    <row r="599" spans="1:13" ht="16.5" customHeight="1">
      <c r="A599" s="83" t="s">
        <v>603</v>
      </c>
      <c r="B599" s="41" t="s">
        <v>541</v>
      </c>
      <c r="C599" s="57" t="s">
        <v>7</v>
      </c>
      <c r="D599" s="28" t="s">
        <v>639</v>
      </c>
      <c r="E599" s="155" t="s">
        <v>210</v>
      </c>
      <c r="F599" s="29" t="s">
        <v>120</v>
      </c>
      <c r="G599" s="127">
        <v>285</v>
      </c>
      <c r="H599" s="191">
        <f t="shared" si="51"/>
        <v>456</v>
      </c>
      <c r="I599" s="16"/>
      <c r="J599" s="23"/>
      <c r="K599" s="23"/>
      <c r="L599" s="17"/>
      <c r="M599" s="24"/>
    </row>
    <row r="600" spans="1:13" ht="16.5" customHeight="1">
      <c r="A600" s="83" t="s">
        <v>603</v>
      </c>
      <c r="B600" s="41" t="s">
        <v>542</v>
      </c>
      <c r="C600" s="57" t="s">
        <v>7</v>
      </c>
      <c r="D600" s="28" t="s">
        <v>639</v>
      </c>
      <c r="E600" s="155" t="s">
        <v>535</v>
      </c>
      <c r="F600" s="29" t="s">
        <v>120</v>
      </c>
      <c r="G600" s="198">
        <v>279</v>
      </c>
      <c r="H600" s="191">
        <f t="shared" si="51"/>
        <v>446</v>
      </c>
      <c r="I600" s="16"/>
      <c r="J600" s="42"/>
      <c r="K600" s="42"/>
      <c r="L600" s="17"/>
      <c r="M600" s="24"/>
    </row>
    <row r="601" spans="1:13" ht="16.5" customHeight="1">
      <c r="A601" s="83" t="s">
        <v>603</v>
      </c>
      <c r="B601" s="41" t="s">
        <v>543</v>
      </c>
      <c r="C601" s="57" t="s">
        <v>7</v>
      </c>
      <c r="D601" s="196" t="s">
        <v>639</v>
      </c>
      <c r="E601" s="155" t="s">
        <v>210</v>
      </c>
      <c r="F601" s="43" t="s">
        <v>348</v>
      </c>
      <c r="G601" s="127">
        <v>126</v>
      </c>
      <c r="H601" s="191">
        <f t="shared" si="51"/>
        <v>202</v>
      </c>
      <c r="I601" s="16"/>
      <c r="J601" s="42"/>
      <c r="K601" s="42"/>
      <c r="L601" s="17"/>
      <c r="M601" s="24"/>
    </row>
    <row r="602" spans="1:13" ht="16.5" customHeight="1">
      <c r="A602" s="83" t="s">
        <v>603</v>
      </c>
      <c r="B602" s="41" t="s">
        <v>544</v>
      </c>
      <c r="C602" s="57" t="s">
        <v>7</v>
      </c>
      <c r="D602" s="28" t="s">
        <v>639</v>
      </c>
      <c r="E602" s="155" t="s">
        <v>535</v>
      </c>
      <c r="F602" s="43" t="s">
        <v>348</v>
      </c>
      <c r="G602" s="198">
        <v>133</v>
      </c>
      <c r="H602" s="191">
        <f t="shared" si="51"/>
        <v>213</v>
      </c>
      <c r="I602" s="16"/>
      <c r="J602" s="23"/>
      <c r="K602" s="23"/>
      <c r="L602" s="17"/>
      <c r="M602" s="24"/>
    </row>
    <row r="603" spans="1:13" ht="16.5" customHeight="1">
      <c r="A603" s="83" t="s">
        <v>603</v>
      </c>
      <c r="B603" s="199" t="s">
        <v>488</v>
      </c>
      <c r="C603" s="57" t="s">
        <v>7</v>
      </c>
      <c r="D603" s="161" t="s">
        <v>639</v>
      </c>
      <c r="E603" s="190" t="s">
        <v>221</v>
      </c>
      <c r="F603" s="30" t="s">
        <v>135</v>
      </c>
      <c r="G603" s="197">
        <v>135</v>
      </c>
      <c r="H603" s="191">
        <f t="shared" si="51"/>
        <v>216</v>
      </c>
      <c r="I603" s="23"/>
      <c r="J603" s="23"/>
      <c r="K603" s="23"/>
      <c r="L603" s="17"/>
      <c r="M603" s="24"/>
    </row>
    <row r="604" spans="1:13" ht="16.5" customHeight="1">
      <c r="A604" s="83" t="s">
        <v>603</v>
      </c>
      <c r="B604" s="199" t="s">
        <v>545</v>
      </c>
      <c r="C604" s="57" t="s">
        <v>7</v>
      </c>
      <c r="D604" s="161" t="s">
        <v>639</v>
      </c>
      <c r="E604" s="190" t="s">
        <v>221</v>
      </c>
      <c r="F604" s="30" t="s">
        <v>68</v>
      </c>
      <c r="G604" s="197">
        <v>89</v>
      </c>
      <c r="H604" s="191">
        <f t="shared" si="51"/>
        <v>142</v>
      </c>
      <c r="I604" s="23"/>
      <c r="J604" s="23"/>
      <c r="K604" s="23"/>
      <c r="L604" s="17"/>
      <c r="M604" s="24"/>
    </row>
    <row r="605" spans="1:13" ht="16.5" customHeight="1">
      <c r="A605" s="83" t="s">
        <v>603</v>
      </c>
      <c r="B605" s="199" t="s">
        <v>546</v>
      </c>
      <c r="C605" s="57" t="s">
        <v>7</v>
      </c>
      <c r="D605" s="161" t="s">
        <v>639</v>
      </c>
      <c r="E605" s="190" t="s">
        <v>221</v>
      </c>
      <c r="F605" s="30" t="s">
        <v>70</v>
      </c>
      <c r="G605" s="197">
        <v>105</v>
      </c>
      <c r="H605" s="191">
        <f t="shared" si="51"/>
        <v>168</v>
      </c>
      <c r="I605" s="23"/>
      <c r="J605" s="23"/>
      <c r="K605" s="23"/>
      <c r="L605" s="17"/>
      <c r="M605" s="24"/>
    </row>
    <row r="606" spans="1:13" ht="16.5" customHeight="1">
      <c r="A606" s="83" t="s">
        <v>603</v>
      </c>
      <c r="B606" s="199" t="s">
        <v>547</v>
      </c>
      <c r="C606" s="57" t="s">
        <v>7</v>
      </c>
      <c r="D606" s="161" t="s">
        <v>639</v>
      </c>
      <c r="E606" s="190" t="s">
        <v>221</v>
      </c>
      <c r="F606" s="30" t="s">
        <v>72</v>
      </c>
      <c r="G606" s="197">
        <v>109</v>
      </c>
      <c r="H606" s="191">
        <f t="shared" si="51"/>
        <v>174</v>
      </c>
      <c r="I606" s="23"/>
      <c r="J606" s="23"/>
      <c r="K606" s="23"/>
      <c r="L606" s="17"/>
      <c r="M606" s="24"/>
    </row>
    <row r="607" spans="1:13" ht="16.5" customHeight="1">
      <c r="A607" s="83" t="s">
        <v>603</v>
      </c>
      <c r="B607" s="199" t="s">
        <v>548</v>
      </c>
      <c r="C607" s="57" t="s">
        <v>7</v>
      </c>
      <c r="D607" s="161" t="s">
        <v>639</v>
      </c>
      <c r="E607" s="190" t="s">
        <v>221</v>
      </c>
      <c r="F607" s="30" t="s">
        <v>74</v>
      </c>
      <c r="G607" s="197">
        <v>90</v>
      </c>
      <c r="H607" s="191">
        <f t="shared" si="51"/>
        <v>144</v>
      </c>
      <c r="I607" s="23"/>
      <c r="J607" s="23"/>
      <c r="K607" s="23"/>
      <c r="L607" s="17"/>
      <c r="M607" s="24"/>
    </row>
    <row r="608" spans="1:13" ht="16.5" customHeight="1">
      <c r="A608" s="83" t="s">
        <v>603</v>
      </c>
      <c r="B608" s="199" t="s">
        <v>108</v>
      </c>
      <c r="C608" s="57" t="s">
        <v>7</v>
      </c>
      <c r="D608" s="161" t="s">
        <v>639</v>
      </c>
      <c r="E608" s="190" t="s">
        <v>221</v>
      </c>
      <c r="F608" s="30" t="s">
        <v>80</v>
      </c>
      <c r="G608" s="197">
        <v>53</v>
      </c>
      <c r="H608" s="191">
        <f t="shared" si="51"/>
        <v>85</v>
      </c>
      <c r="I608" s="23"/>
      <c r="J608" s="23"/>
      <c r="K608" s="23"/>
      <c r="L608" s="17"/>
      <c r="M608" s="24"/>
    </row>
    <row r="609" spans="1:13" ht="16.5" customHeight="1">
      <c r="A609" s="83" t="s">
        <v>603</v>
      </c>
      <c r="B609" s="199" t="s">
        <v>549</v>
      </c>
      <c r="C609" s="57" t="s">
        <v>7</v>
      </c>
      <c r="D609" s="161" t="s">
        <v>639</v>
      </c>
      <c r="E609" s="190" t="s">
        <v>221</v>
      </c>
      <c r="F609" s="30" t="s">
        <v>550</v>
      </c>
      <c r="G609" s="197">
        <v>53</v>
      </c>
      <c r="H609" s="191">
        <f t="shared" si="51"/>
        <v>85</v>
      </c>
      <c r="I609" s="23"/>
      <c r="J609" s="23"/>
      <c r="K609" s="23"/>
      <c r="L609" s="17"/>
      <c r="M609" s="24"/>
    </row>
    <row r="610" spans="1:13" ht="16.5" customHeight="1">
      <c r="A610" s="83" t="s">
        <v>603</v>
      </c>
      <c r="B610" s="199" t="s">
        <v>490</v>
      </c>
      <c r="C610" s="103" t="s">
        <v>7</v>
      </c>
      <c r="D610" s="161" t="s">
        <v>639</v>
      </c>
      <c r="E610" s="190" t="s">
        <v>221</v>
      </c>
      <c r="F610" s="30" t="s">
        <v>491</v>
      </c>
      <c r="G610" s="197">
        <v>104</v>
      </c>
      <c r="H610" s="191">
        <f t="shared" si="51"/>
        <v>166</v>
      </c>
      <c r="I610" s="23"/>
      <c r="J610" s="23"/>
      <c r="K610" s="23"/>
      <c r="L610" s="17"/>
      <c r="M610" s="24"/>
    </row>
    <row r="611" spans="1:13" ht="16.5" customHeight="1">
      <c r="A611" s="83" t="s">
        <v>603</v>
      </c>
      <c r="B611" s="199" t="s">
        <v>21</v>
      </c>
      <c r="C611" s="57" t="s">
        <v>7</v>
      </c>
      <c r="D611" s="161" t="s">
        <v>639</v>
      </c>
      <c r="E611" s="190" t="s">
        <v>221</v>
      </c>
      <c r="F611" s="15" t="s">
        <v>138</v>
      </c>
      <c r="G611" s="197">
        <v>119</v>
      </c>
      <c r="H611" s="191">
        <f t="shared" si="51"/>
        <v>190</v>
      </c>
      <c r="I611" s="23"/>
      <c r="J611" s="23"/>
      <c r="K611" s="23"/>
      <c r="L611" s="17"/>
      <c r="M611" s="24"/>
    </row>
    <row r="612" spans="1:13" ht="16.5" customHeight="1">
      <c r="A612" s="83" t="s">
        <v>603</v>
      </c>
      <c r="B612" s="199" t="s">
        <v>23</v>
      </c>
      <c r="C612" s="103" t="s">
        <v>11</v>
      </c>
      <c r="D612" s="161" t="s">
        <v>639</v>
      </c>
      <c r="E612" s="190" t="s">
        <v>221</v>
      </c>
      <c r="F612" s="15" t="s">
        <v>138</v>
      </c>
      <c r="G612" s="197">
        <v>119</v>
      </c>
      <c r="H612" s="191">
        <f t="shared" si="51"/>
        <v>190</v>
      </c>
      <c r="I612" s="23"/>
      <c r="J612" s="23"/>
      <c r="K612" s="23"/>
      <c r="L612" s="17"/>
      <c r="M612" s="24"/>
    </row>
    <row r="613" spans="1:13" ht="16.5" customHeight="1">
      <c r="A613" s="83" t="s">
        <v>603</v>
      </c>
      <c r="B613" s="130" t="s">
        <v>30</v>
      </c>
      <c r="C613" s="103" t="s">
        <v>7</v>
      </c>
      <c r="D613" s="161" t="s">
        <v>639</v>
      </c>
      <c r="E613" s="190" t="s">
        <v>221</v>
      </c>
      <c r="F613" s="31" t="s">
        <v>83</v>
      </c>
      <c r="G613" s="193">
        <v>18</v>
      </c>
      <c r="H613" s="191">
        <f t="shared" si="51"/>
        <v>29</v>
      </c>
      <c r="I613" s="23"/>
      <c r="J613" s="23"/>
      <c r="K613" s="23"/>
      <c r="L613" s="17"/>
      <c r="M613" s="24"/>
    </row>
    <row r="614" spans="1:13" ht="18" customHeight="1">
      <c r="A614" s="83" t="s">
        <v>603</v>
      </c>
      <c r="B614" s="41" t="s">
        <v>551</v>
      </c>
      <c r="C614" s="57" t="s">
        <v>7</v>
      </c>
      <c r="D614" s="41" t="s">
        <v>640</v>
      </c>
      <c r="E614" s="126" t="s">
        <v>221</v>
      </c>
      <c r="F614" s="29" t="s">
        <v>86</v>
      </c>
      <c r="G614" s="127">
        <v>83</v>
      </c>
      <c r="H614" s="109">
        <f t="shared" si="51"/>
        <v>133</v>
      </c>
      <c r="I614" s="42"/>
      <c r="J614" s="23"/>
      <c r="K614" s="23"/>
      <c r="L614" s="17"/>
      <c r="M614" s="24"/>
    </row>
    <row r="615" spans="1:13" ht="18" customHeight="1">
      <c r="A615" s="83" t="s">
        <v>603</v>
      </c>
      <c r="B615" s="41" t="s">
        <v>552</v>
      </c>
      <c r="C615" s="57" t="s">
        <v>7</v>
      </c>
      <c r="D615" s="41" t="s">
        <v>640</v>
      </c>
      <c r="E615" s="126" t="s">
        <v>221</v>
      </c>
      <c r="F615" s="29" t="s">
        <v>59</v>
      </c>
      <c r="G615" s="127">
        <v>379</v>
      </c>
      <c r="H615" s="109">
        <f t="shared" si="51"/>
        <v>606</v>
      </c>
      <c r="I615" s="42"/>
      <c r="J615" s="23"/>
      <c r="K615" s="23"/>
      <c r="L615" s="17"/>
      <c r="M615" s="24"/>
    </row>
    <row r="616" spans="1:13" ht="18" customHeight="1">
      <c r="A616" s="83" t="s">
        <v>603</v>
      </c>
      <c r="B616" s="41" t="s">
        <v>553</v>
      </c>
      <c r="C616" s="57" t="s">
        <v>7</v>
      </c>
      <c r="D616" s="41" t="s">
        <v>640</v>
      </c>
      <c r="E616" s="126" t="s">
        <v>221</v>
      </c>
      <c r="F616" s="29" t="s">
        <v>61</v>
      </c>
      <c r="G616" s="127">
        <v>399</v>
      </c>
      <c r="H616" s="109">
        <f t="shared" si="51"/>
        <v>638</v>
      </c>
      <c r="I616" s="42"/>
      <c r="J616" s="23"/>
      <c r="K616" s="23"/>
      <c r="L616" s="17"/>
      <c r="M616" s="24"/>
    </row>
    <row r="617" spans="1:13" ht="18" customHeight="1">
      <c r="A617" s="83" t="s">
        <v>603</v>
      </c>
      <c r="B617" s="41" t="s">
        <v>554</v>
      </c>
      <c r="C617" s="57" t="s">
        <v>7</v>
      </c>
      <c r="D617" s="41" t="s">
        <v>640</v>
      </c>
      <c r="E617" s="126" t="s">
        <v>221</v>
      </c>
      <c r="F617" s="29" t="s">
        <v>195</v>
      </c>
      <c r="G617" s="127">
        <v>359</v>
      </c>
      <c r="H617" s="109">
        <f t="shared" si="51"/>
        <v>574</v>
      </c>
      <c r="I617" s="42"/>
      <c r="J617" s="23"/>
      <c r="K617" s="23"/>
      <c r="L617" s="17"/>
      <c r="M617" s="24"/>
    </row>
    <row r="618" spans="1:13" ht="18" customHeight="1">
      <c r="A618" s="83" t="s">
        <v>603</v>
      </c>
      <c r="B618" s="41" t="s">
        <v>555</v>
      </c>
      <c r="C618" s="57" t="s">
        <v>7</v>
      </c>
      <c r="D618" s="41" t="s">
        <v>640</v>
      </c>
      <c r="E618" s="126" t="s">
        <v>221</v>
      </c>
      <c r="F618" s="29" t="s">
        <v>348</v>
      </c>
      <c r="G618" s="127">
        <v>149</v>
      </c>
      <c r="H618" s="109">
        <f t="shared" si="51"/>
        <v>238</v>
      </c>
      <c r="I618" s="42"/>
      <c r="J618" s="23"/>
      <c r="K618" s="23"/>
      <c r="L618" s="17"/>
      <c r="M618" s="24"/>
    </row>
    <row r="619" spans="1:13" ht="18" customHeight="1">
      <c r="A619" s="83" t="s">
        <v>603</v>
      </c>
      <c r="B619" s="143" t="s">
        <v>556</v>
      </c>
      <c r="C619" s="57" t="s">
        <v>7</v>
      </c>
      <c r="D619" s="41" t="s">
        <v>640</v>
      </c>
      <c r="E619" s="126" t="s">
        <v>221</v>
      </c>
      <c r="F619" s="43" t="s">
        <v>68</v>
      </c>
      <c r="G619" s="140">
        <v>259</v>
      </c>
      <c r="H619" s="109">
        <f t="shared" ref="H619:H643" si="52">ROUND((G619*0.6)+G619,0)</f>
        <v>414</v>
      </c>
      <c r="I619" s="42"/>
      <c r="J619" s="23"/>
      <c r="K619" s="23"/>
      <c r="L619" s="17"/>
      <c r="M619" s="24"/>
    </row>
    <row r="620" spans="1:13" ht="18" customHeight="1">
      <c r="A620" s="83" t="s">
        <v>603</v>
      </c>
      <c r="B620" s="143" t="s">
        <v>557</v>
      </c>
      <c r="C620" s="57" t="s">
        <v>7</v>
      </c>
      <c r="D620" s="41" t="s">
        <v>640</v>
      </c>
      <c r="E620" s="126" t="s">
        <v>221</v>
      </c>
      <c r="F620" s="43" t="s">
        <v>74</v>
      </c>
      <c r="G620" s="140">
        <v>90</v>
      </c>
      <c r="H620" s="109">
        <f t="shared" si="52"/>
        <v>144</v>
      </c>
      <c r="I620" s="42"/>
      <c r="J620" s="23"/>
      <c r="K620" s="23"/>
      <c r="L620" s="17"/>
      <c r="M620" s="24"/>
    </row>
    <row r="621" spans="1:13" ht="18" customHeight="1">
      <c r="A621" s="83" t="s">
        <v>603</v>
      </c>
      <c r="B621" s="143" t="s">
        <v>558</v>
      </c>
      <c r="C621" s="57" t="s">
        <v>7</v>
      </c>
      <c r="D621" s="41" t="s">
        <v>640</v>
      </c>
      <c r="E621" s="126" t="s">
        <v>221</v>
      </c>
      <c r="F621" s="43" t="s">
        <v>517</v>
      </c>
      <c r="G621" s="140">
        <v>49</v>
      </c>
      <c r="H621" s="109">
        <f t="shared" si="52"/>
        <v>78</v>
      </c>
      <c r="I621" s="42"/>
      <c r="J621" s="23"/>
      <c r="K621" s="23"/>
      <c r="L621" s="17"/>
      <c r="M621" s="24"/>
    </row>
    <row r="622" spans="1:13" ht="18" customHeight="1">
      <c r="A622" s="83" t="s">
        <v>603</v>
      </c>
      <c r="B622" s="41" t="s">
        <v>79</v>
      </c>
      <c r="C622" s="57" t="s">
        <v>7</v>
      </c>
      <c r="D622" s="41" t="s">
        <v>640</v>
      </c>
      <c r="E622" s="126" t="s">
        <v>221</v>
      </c>
      <c r="F622" s="29" t="s">
        <v>110</v>
      </c>
      <c r="G622" s="127">
        <v>53</v>
      </c>
      <c r="H622" s="109">
        <f t="shared" si="52"/>
        <v>85</v>
      </c>
      <c r="I622" s="42"/>
      <c r="J622" s="23"/>
      <c r="K622" s="23"/>
      <c r="L622" s="17"/>
      <c r="M622" s="24"/>
    </row>
    <row r="623" spans="1:13" ht="18" customHeight="1">
      <c r="A623" s="83" t="s">
        <v>603</v>
      </c>
      <c r="B623" s="143" t="s">
        <v>21</v>
      </c>
      <c r="C623" s="57" t="s">
        <v>7</v>
      </c>
      <c r="D623" s="41" t="s">
        <v>640</v>
      </c>
      <c r="E623" s="126" t="s">
        <v>221</v>
      </c>
      <c r="F623" s="15" t="s">
        <v>138</v>
      </c>
      <c r="G623" s="140">
        <v>119</v>
      </c>
      <c r="H623" s="109">
        <f t="shared" si="52"/>
        <v>190</v>
      </c>
      <c r="I623" s="42"/>
      <c r="J623" s="16"/>
      <c r="K623" s="16"/>
      <c r="L623" s="17"/>
      <c r="M623" s="24"/>
    </row>
    <row r="624" spans="1:13" ht="18" customHeight="1">
      <c r="A624" s="83" t="s">
        <v>603</v>
      </c>
      <c r="B624" s="143" t="s">
        <v>23</v>
      </c>
      <c r="C624" s="57" t="s">
        <v>11</v>
      </c>
      <c r="D624" s="41" t="s">
        <v>640</v>
      </c>
      <c r="E624" s="126" t="s">
        <v>221</v>
      </c>
      <c r="F624" s="15" t="s">
        <v>138</v>
      </c>
      <c r="G624" s="140">
        <v>119</v>
      </c>
      <c r="H624" s="109">
        <f t="shared" si="52"/>
        <v>190</v>
      </c>
      <c r="I624" s="42"/>
      <c r="J624" s="23"/>
      <c r="K624" s="23"/>
      <c r="L624" s="17"/>
      <c r="M624" s="24"/>
    </row>
    <row r="625" spans="1:13" ht="18" customHeight="1">
      <c r="A625" s="83" t="s">
        <v>603</v>
      </c>
      <c r="B625" s="41" t="s">
        <v>30</v>
      </c>
      <c r="C625" s="57" t="s">
        <v>7</v>
      </c>
      <c r="D625" s="41" t="s">
        <v>640</v>
      </c>
      <c r="E625" s="126" t="s">
        <v>221</v>
      </c>
      <c r="F625" s="31" t="s">
        <v>83</v>
      </c>
      <c r="G625" s="127">
        <v>18</v>
      </c>
      <c r="H625" s="109">
        <f t="shared" si="52"/>
        <v>29</v>
      </c>
      <c r="I625" s="42"/>
      <c r="J625" s="23"/>
      <c r="K625" s="23"/>
      <c r="L625" s="17"/>
      <c r="M625" s="24"/>
    </row>
    <row r="626" spans="1:13" ht="18" customHeight="1">
      <c r="A626" s="83" t="s">
        <v>603</v>
      </c>
      <c r="B626" s="41" t="s">
        <v>559</v>
      </c>
      <c r="C626" s="57" t="s">
        <v>7</v>
      </c>
      <c r="D626" s="41" t="s">
        <v>641</v>
      </c>
      <c r="E626" s="126" t="s">
        <v>221</v>
      </c>
      <c r="F626" s="29" t="s">
        <v>86</v>
      </c>
      <c r="G626" s="127">
        <v>189</v>
      </c>
      <c r="H626" s="109">
        <f t="shared" si="52"/>
        <v>302</v>
      </c>
      <c r="I626" s="23"/>
      <c r="J626" s="23"/>
      <c r="K626" s="23"/>
      <c r="L626" s="17"/>
      <c r="M626" s="24"/>
    </row>
    <row r="627" spans="1:13" ht="18" customHeight="1">
      <c r="A627" s="83" t="s">
        <v>603</v>
      </c>
      <c r="B627" s="41" t="s">
        <v>560</v>
      </c>
      <c r="C627" s="57" t="s">
        <v>7</v>
      </c>
      <c r="D627" s="41" t="s">
        <v>641</v>
      </c>
      <c r="E627" s="126" t="s">
        <v>221</v>
      </c>
      <c r="F627" s="29" t="s">
        <v>117</v>
      </c>
      <c r="G627" s="127">
        <v>379</v>
      </c>
      <c r="H627" s="109">
        <f t="shared" si="52"/>
        <v>606</v>
      </c>
      <c r="I627" s="23"/>
      <c r="J627" s="23"/>
      <c r="K627" s="23"/>
      <c r="L627" s="17"/>
      <c r="M627" s="24"/>
    </row>
    <row r="628" spans="1:13" ht="18" customHeight="1">
      <c r="A628" s="83" t="s">
        <v>603</v>
      </c>
      <c r="B628" s="41" t="s">
        <v>561</v>
      </c>
      <c r="C628" s="57" t="s">
        <v>7</v>
      </c>
      <c r="D628" s="41" t="s">
        <v>641</v>
      </c>
      <c r="E628" s="126" t="s">
        <v>221</v>
      </c>
      <c r="F628" s="29" t="s">
        <v>195</v>
      </c>
      <c r="G628" s="127">
        <v>375</v>
      </c>
      <c r="H628" s="109">
        <f t="shared" si="52"/>
        <v>600</v>
      </c>
      <c r="I628" s="23"/>
      <c r="J628" s="23"/>
      <c r="K628" s="23"/>
      <c r="L628" s="17"/>
      <c r="M628" s="24"/>
    </row>
    <row r="629" spans="1:13" ht="18" customHeight="1">
      <c r="A629" s="83" t="s">
        <v>603</v>
      </c>
      <c r="B629" s="41" t="s">
        <v>562</v>
      </c>
      <c r="C629" s="57" t="s">
        <v>7</v>
      </c>
      <c r="D629" s="41" t="s">
        <v>641</v>
      </c>
      <c r="E629" s="126" t="s">
        <v>221</v>
      </c>
      <c r="F629" s="43" t="s">
        <v>122</v>
      </c>
      <c r="G629" s="127">
        <v>343</v>
      </c>
      <c r="H629" s="109">
        <f t="shared" si="52"/>
        <v>549</v>
      </c>
      <c r="I629" s="23"/>
      <c r="J629" s="23"/>
      <c r="K629" s="23"/>
      <c r="L629" s="17"/>
      <c r="M629" s="24"/>
    </row>
    <row r="630" spans="1:13" ht="18" customHeight="1">
      <c r="A630" s="83" t="s">
        <v>603</v>
      </c>
      <c r="B630" s="41" t="s">
        <v>563</v>
      </c>
      <c r="C630" s="57" t="s">
        <v>7</v>
      </c>
      <c r="D630" s="41" t="s">
        <v>641</v>
      </c>
      <c r="E630" s="126" t="s">
        <v>221</v>
      </c>
      <c r="F630" s="29" t="s">
        <v>167</v>
      </c>
      <c r="G630" s="127">
        <v>299</v>
      </c>
      <c r="H630" s="109">
        <f t="shared" si="52"/>
        <v>478</v>
      </c>
      <c r="I630" s="23"/>
      <c r="J630" s="23"/>
      <c r="K630" s="23"/>
      <c r="L630" s="17"/>
      <c r="M630" s="24"/>
    </row>
    <row r="631" spans="1:13" ht="18" customHeight="1">
      <c r="A631" s="83" t="s">
        <v>603</v>
      </c>
      <c r="B631" s="41" t="s">
        <v>564</v>
      </c>
      <c r="C631" s="57" t="s">
        <v>7</v>
      </c>
      <c r="D631" s="41" t="s">
        <v>641</v>
      </c>
      <c r="E631" s="126" t="s">
        <v>565</v>
      </c>
      <c r="F631" s="29" t="s">
        <v>74</v>
      </c>
      <c r="G631" s="127">
        <v>90</v>
      </c>
      <c r="H631" s="109">
        <f t="shared" si="52"/>
        <v>144</v>
      </c>
      <c r="I631" s="23"/>
      <c r="J631" s="16"/>
      <c r="K631" s="16"/>
      <c r="L631" s="17"/>
      <c r="M631" s="24"/>
    </row>
    <row r="632" spans="1:13" ht="18" customHeight="1">
      <c r="A632" s="83" t="s">
        <v>603</v>
      </c>
      <c r="B632" s="41" t="s">
        <v>566</v>
      </c>
      <c r="C632" s="57" t="s">
        <v>7</v>
      </c>
      <c r="D632" s="41" t="s">
        <v>641</v>
      </c>
      <c r="E632" s="126" t="s">
        <v>221</v>
      </c>
      <c r="F632" s="29" t="s">
        <v>567</v>
      </c>
      <c r="G632" s="127">
        <v>208</v>
      </c>
      <c r="H632" s="109">
        <f t="shared" si="52"/>
        <v>333</v>
      </c>
      <c r="I632" s="23"/>
      <c r="J632" s="23"/>
      <c r="K632" s="23"/>
      <c r="L632" s="17"/>
      <c r="M632" s="24"/>
    </row>
    <row r="633" spans="1:13" ht="18" customHeight="1">
      <c r="A633" s="83" t="s">
        <v>603</v>
      </c>
      <c r="B633" s="41" t="s">
        <v>568</v>
      </c>
      <c r="C633" s="57" t="s">
        <v>7</v>
      </c>
      <c r="D633" s="41" t="s">
        <v>641</v>
      </c>
      <c r="E633" s="126" t="s">
        <v>221</v>
      </c>
      <c r="F633" s="29" t="s">
        <v>78</v>
      </c>
      <c r="G633" s="127">
        <v>98</v>
      </c>
      <c r="H633" s="109">
        <f t="shared" si="52"/>
        <v>157</v>
      </c>
      <c r="I633" s="23"/>
      <c r="J633" s="23"/>
      <c r="K633" s="23"/>
      <c r="L633" s="17"/>
      <c r="M633" s="24"/>
    </row>
    <row r="634" spans="1:13" ht="18" customHeight="1">
      <c r="A634" s="83" t="s">
        <v>603</v>
      </c>
      <c r="B634" s="41" t="s">
        <v>30</v>
      </c>
      <c r="C634" s="57" t="s">
        <v>7</v>
      </c>
      <c r="D634" s="41" t="s">
        <v>641</v>
      </c>
      <c r="E634" s="126" t="s">
        <v>221</v>
      </c>
      <c r="F634" s="31" t="s">
        <v>83</v>
      </c>
      <c r="G634" s="127">
        <v>18</v>
      </c>
      <c r="H634" s="109">
        <f t="shared" si="52"/>
        <v>29</v>
      </c>
      <c r="I634" s="23"/>
      <c r="J634" s="23"/>
      <c r="K634" s="23"/>
      <c r="L634" s="17"/>
      <c r="M634" s="24"/>
    </row>
    <row r="635" spans="1:13" ht="18" customHeight="1">
      <c r="A635" s="83" t="s">
        <v>603</v>
      </c>
      <c r="B635" s="41" t="s">
        <v>569</v>
      </c>
      <c r="C635" s="57" t="s">
        <v>7</v>
      </c>
      <c r="D635" s="41" t="s">
        <v>570</v>
      </c>
      <c r="E635" s="126" t="s">
        <v>571</v>
      </c>
      <c r="F635" s="29" t="s">
        <v>57</v>
      </c>
      <c r="G635" s="127">
        <v>149</v>
      </c>
      <c r="H635" s="109">
        <f t="shared" si="52"/>
        <v>238</v>
      </c>
      <c r="I635" s="42"/>
      <c r="J635" s="23"/>
      <c r="K635" s="23"/>
      <c r="L635" s="17"/>
      <c r="M635" s="24"/>
    </row>
    <row r="636" spans="1:13" ht="18" customHeight="1">
      <c r="A636" s="83" t="s">
        <v>603</v>
      </c>
      <c r="B636" s="41" t="s">
        <v>572</v>
      </c>
      <c r="C636" s="57" t="s">
        <v>7</v>
      </c>
      <c r="D636" s="41" t="s">
        <v>570</v>
      </c>
      <c r="E636" s="126" t="s">
        <v>571</v>
      </c>
      <c r="F636" s="29" t="s">
        <v>59</v>
      </c>
      <c r="G636" s="127">
        <v>279</v>
      </c>
      <c r="H636" s="109">
        <f t="shared" si="52"/>
        <v>446</v>
      </c>
      <c r="I636" s="42"/>
      <c r="J636" s="23"/>
      <c r="K636" s="23"/>
      <c r="L636" s="17"/>
      <c r="M636" s="24"/>
    </row>
    <row r="637" spans="1:13" ht="18" customHeight="1">
      <c r="A637" s="83" t="s">
        <v>603</v>
      </c>
      <c r="B637" s="41" t="s">
        <v>573</v>
      </c>
      <c r="C637" s="57" t="s">
        <v>7</v>
      </c>
      <c r="D637" s="41" t="s">
        <v>570</v>
      </c>
      <c r="E637" s="126" t="s">
        <v>571</v>
      </c>
      <c r="F637" s="29" t="s">
        <v>61</v>
      </c>
      <c r="G637" s="127">
        <v>299</v>
      </c>
      <c r="H637" s="109">
        <f t="shared" si="52"/>
        <v>478</v>
      </c>
      <c r="I637" s="42"/>
      <c r="J637" s="23"/>
      <c r="K637" s="23"/>
      <c r="L637" s="17"/>
      <c r="M637" s="24"/>
    </row>
    <row r="638" spans="1:13" ht="18" customHeight="1">
      <c r="A638" s="83" t="s">
        <v>603</v>
      </c>
      <c r="B638" s="41" t="s">
        <v>574</v>
      </c>
      <c r="C638" s="57" t="s">
        <v>7</v>
      </c>
      <c r="D638" s="41" t="s">
        <v>570</v>
      </c>
      <c r="E638" s="126" t="s">
        <v>571</v>
      </c>
      <c r="F638" s="29" t="s">
        <v>63</v>
      </c>
      <c r="G638" s="127">
        <v>359</v>
      </c>
      <c r="H638" s="109">
        <f t="shared" si="52"/>
        <v>574</v>
      </c>
      <c r="I638" s="42"/>
      <c r="J638" s="23"/>
      <c r="K638" s="23"/>
      <c r="L638" s="17"/>
      <c r="M638" s="24"/>
    </row>
    <row r="639" spans="1:13" ht="18" customHeight="1">
      <c r="A639" s="83" t="s">
        <v>603</v>
      </c>
      <c r="B639" s="41" t="s">
        <v>575</v>
      </c>
      <c r="C639" s="57" t="s">
        <v>7</v>
      </c>
      <c r="D639" s="41" t="s">
        <v>570</v>
      </c>
      <c r="E639" s="126" t="s">
        <v>571</v>
      </c>
      <c r="F639" s="64" t="s">
        <v>104</v>
      </c>
      <c r="G639" s="127">
        <v>115</v>
      </c>
      <c r="H639" s="109">
        <f t="shared" si="52"/>
        <v>184</v>
      </c>
      <c r="I639" s="42"/>
      <c r="J639" s="23"/>
      <c r="K639" s="23"/>
      <c r="L639" s="17"/>
      <c r="M639" s="24"/>
    </row>
    <row r="640" spans="1:13" ht="18" customHeight="1">
      <c r="A640" s="83" t="s">
        <v>603</v>
      </c>
      <c r="B640" s="41" t="s">
        <v>79</v>
      </c>
      <c r="C640" s="57" t="s">
        <v>7</v>
      </c>
      <c r="D640" s="41" t="s">
        <v>570</v>
      </c>
      <c r="E640" s="126" t="s">
        <v>571</v>
      </c>
      <c r="F640" s="29" t="s">
        <v>80</v>
      </c>
      <c r="G640" s="127">
        <v>53</v>
      </c>
      <c r="H640" s="109">
        <f t="shared" si="52"/>
        <v>85</v>
      </c>
      <c r="I640" s="42"/>
      <c r="J640" s="23"/>
      <c r="K640" s="23"/>
      <c r="L640" s="17"/>
      <c r="M640" s="24"/>
    </row>
    <row r="641" spans="1:13" ht="18" customHeight="1">
      <c r="A641" s="83" t="s">
        <v>603</v>
      </c>
      <c r="B641" s="41" t="s">
        <v>21</v>
      </c>
      <c r="C641" s="57" t="s">
        <v>7</v>
      </c>
      <c r="D641" s="41" t="s">
        <v>570</v>
      </c>
      <c r="E641" s="126" t="s">
        <v>571</v>
      </c>
      <c r="F641" s="15" t="s">
        <v>138</v>
      </c>
      <c r="G641" s="127">
        <v>119</v>
      </c>
      <c r="H641" s="109">
        <f t="shared" si="52"/>
        <v>190</v>
      </c>
      <c r="I641" s="42"/>
      <c r="J641" s="23"/>
      <c r="K641" s="23"/>
      <c r="L641" s="17"/>
      <c r="M641" s="24"/>
    </row>
    <row r="642" spans="1:13" ht="18" customHeight="1">
      <c r="A642" s="83" t="s">
        <v>603</v>
      </c>
      <c r="B642" s="41" t="s">
        <v>23</v>
      </c>
      <c r="C642" s="57" t="s">
        <v>11</v>
      </c>
      <c r="D642" s="41" t="s">
        <v>570</v>
      </c>
      <c r="E642" s="126" t="s">
        <v>571</v>
      </c>
      <c r="F642" s="15" t="s">
        <v>138</v>
      </c>
      <c r="G642" s="127">
        <v>119</v>
      </c>
      <c r="H642" s="109">
        <f t="shared" si="52"/>
        <v>190</v>
      </c>
      <c r="I642" s="42"/>
      <c r="J642" s="23"/>
      <c r="K642" s="23"/>
      <c r="L642" s="17"/>
      <c r="M642" s="24"/>
    </row>
    <row r="643" spans="1:13" ht="18" customHeight="1">
      <c r="A643" s="83" t="s">
        <v>603</v>
      </c>
      <c r="B643" s="41" t="s">
        <v>30</v>
      </c>
      <c r="C643" s="57" t="s">
        <v>7</v>
      </c>
      <c r="D643" s="41" t="s">
        <v>570</v>
      </c>
      <c r="E643" s="126" t="s">
        <v>571</v>
      </c>
      <c r="F643" s="31" t="s">
        <v>83</v>
      </c>
      <c r="G643" s="127">
        <v>18</v>
      </c>
      <c r="H643" s="109">
        <f t="shared" si="52"/>
        <v>29</v>
      </c>
      <c r="I643" s="42"/>
      <c r="J643" s="23"/>
      <c r="K643" s="23"/>
      <c r="L643" s="17"/>
      <c r="M643" s="24"/>
    </row>
    <row r="644" spans="1:13">
      <c r="B644" s="27" t="s">
        <v>665</v>
      </c>
      <c r="C644" s="27" t="s">
        <v>7</v>
      </c>
      <c r="F644" s="71" t="s">
        <v>664</v>
      </c>
      <c r="G644" s="72">
        <v>119</v>
      </c>
      <c r="H644" s="72">
        <v>199</v>
      </c>
      <c r="I644" s="213">
        <f>SUM(I2:I643)</f>
        <v>2998.6000000000004</v>
      </c>
      <c r="J644" s="213">
        <f t="shared" ref="J644" si="53">SUM(J2:J643)</f>
        <v>1033</v>
      </c>
    </row>
    <row r="645" spans="1:13">
      <c r="B645" s="11" t="s">
        <v>669</v>
      </c>
      <c r="C645" s="27" t="s">
        <v>7</v>
      </c>
      <c r="D645" s="11"/>
      <c r="E645" s="11"/>
      <c r="F645" s="71" t="s">
        <v>664</v>
      </c>
      <c r="G645" s="11" t="s">
        <v>671</v>
      </c>
      <c r="H645" s="11"/>
      <c r="I645" s="214">
        <f>I644*0.94</f>
        <v>2818.6840000000002</v>
      </c>
      <c r="J645" s="215">
        <f>J644-J18</f>
        <v>982</v>
      </c>
    </row>
    <row r="646" spans="1:13">
      <c r="B646" s="27" t="s">
        <v>670</v>
      </c>
      <c r="C646" s="27" t="s">
        <v>7</v>
      </c>
      <c r="F646" s="71" t="s">
        <v>664</v>
      </c>
      <c r="G646" s="72">
        <v>89</v>
      </c>
      <c r="J646" s="215">
        <f>J645*0.84</f>
        <v>824.88</v>
      </c>
      <c r="K646" s="18" t="s">
        <v>662</v>
      </c>
    </row>
    <row r="647" spans="1:13">
      <c r="I647" s="214">
        <f>J647-I645</f>
        <v>-2043.8040000000001</v>
      </c>
      <c r="J647" s="215">
        <f>J646-50</f>
        <v>774.88</v>
      </c>
      <c r="K647" s="18" t="s">
        <v>663</v>
      </c>
    </row>
    <row r="649" spans="1:13">
      <c r="A649" s="73"/>
      <c r="B649" s="74"/>
      <c r="C649" s="74"/>
      <c r="D649" s="74"/>
      <c r="E649" s="104"/>
      <c r="F649" s="74"/>
      <c r="G649" s="74"/>
      <c r="H649" s="74"/>
    </row>
  </sheetData>
  <autoFilter ref="A1:J647">
    <filterColumn colId="3"/>
  </autoFilter>
  <conditionalFormatting sqref="M8">
    <cfRule type="colorScale" priority="2">
      <colorScale>
        <cfvo type="min" val="0"/>
        <cfvo type="max" val="0"/>
        <color rgb="FF63BE7B"/>
        <color rgb="FFFCFCFF"/>
      </colorScale>
    </cfRule>
  </conditionalFormatting>
  <printOptions horizontalCentered="1"/>
  <pageMargins left="0.31527777777777799" right="0.31527777777777799" top="0.31527777777777799" bottom="0.31527777777777799" header="0.31527777777777799" footer="0.51180555555555496"/>
  <pageSetup paperSize="9" firstPageNumber="0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"/>
  <sheetViews>
    <sheetView zoomScale="75" zoomScaleNormal="75" workbookViewId="0">
      <selection activeCell="U28" sqref="U28"/>
    </sheetView>
  </sheetViews>
  <sheetFormatPr defaultRowHeight="15"/>
  <cols>
    <col min="1" max="1" width="13.7109375" customWidth="1"/>
    <col min="2" max="2" width="11.140625" customWidth="1"/>
    <col min="3" max="3" width="11.85546875" customWidth="1"/>
    <col min="4" max="5" width="8.7109375" customWidth="1"/>
    <col min="6" max="6" width="19" customWidth="1"/>
    <col min="7" max="7" width="11" customWidth="1"/>
    <col min="8" max="8" width="13" customWidth="1"/>
    <col min="9" max="1025" width="8.7109375" customWidth="1"/>
  </cols>
  <sheetData/>
  <printOptions horizontalCentered="1" verticalCentered="1"/>
  <pageMargins left="0.23611111111111099" right="0.23611111111111099" top="0.39374999999999999" bottom="0.39374999999999999" header="0.51180555555555496" footer="0.51180555555555496"/>
  <pageSetup paperSize="9" firstPageNumber="0" fitToHeight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B1:F30"/>
  <sheetViews>
    <sheetView zoomScale="75" zoomScaleNormal="75" workbookViewId="0">
      <selection activeCell="G9" sqref="G9"/>
    </sheetView>
  </sheetViews>
  <sheetFormatPr defaultRowHeight="15"/>
  <cols>
    <col min="1" max="1" width="3.42578125" customWidth="1"/>
    <col min="2" max="2" width="3.28515625" customWidth="1"/>
    <col min="3" max="3" width="68.42578125" customWidth="1"/>
    <col min="5" max="5" width="3.85546875" customWidth="1"/>
    <col min="6" max="6" width="47.5703125" customWidth="1"/>
  </cols>
  <sheetData>
    <row r="1" spans="2:6" ht="19.5">
      <c r="B1" s="1"/>
    </row>
    <row r="2" spans="2:6" ht="13.9" customHeight="1">
      <c r="B2" s="228" t="s">
        <v>576</v>
      </c>
      <c r="C2" s="228"/>
      <c r="E2" s="229" t="s">
        <v>577</v>
      </c>
      <c r="F2" s="229"/>
    </row>
    <row r="3" spans="2:6">
      <c r="B3" s="228"/>
      <c r="C3" s="228"/>
      <c r="E3" s="229"/>
      <c r="F3" s="229"/>
    </row>
    <row r="4" spans="2:6" ht="14.25" customHeight="1">
      <c r="B4" s="228"/>
      <c r="C4" s="228"/>
      <c r="E4" s="229"/>
      <c r="F4" s="229"/>
    </row>
    <row r="5" spans="2:6" ht="16.5">
      <c r="B5" s="2">
        <v>1</v>
      </c>
      <c r="C5" s="3" t="s">
        <v>578</v>
      </c>
      <c r="E5" s="4" t="s">
        <v>579</v>
      </c>
      <c r="F5" s="4" t="s">
        <v>580</v>
      </c>
    </row>
    <row r="6" spans="2:6" ht="15" customHeight="1">
      <c r="B6" s="2">
        <v>2</v>
      </c>
      <c r="C6" s="3" t="s">
        <v>61</v>
      </c>
      <c r="E6" s="4" t="s">
        <v>581</v>
      </c>
      <c r="F6" s="4" t="s">
        <v>582</v>
      </c>
    </row>
    <row r="7" spans="2:6" ht="15" customHeight="1">
      <c r="B7" s="2">
        <v>3</v>
      </c>
      <c r="C7" s="3" t="s">
        <v>583</v>
      </c>
      <c r="E7" s="4" t="s">
        <v>584</v>
      </c>
      <c r="F7" s="4" t="s">
        <v>585</v>
      </c>
    </row>
    <row r="8" spans="2:6" ht="15" customHeight="1">
      <c r="B8" s="2">
        <v>4</v>
      </c>
      <c r="C8" s="3" t="s">
        <v>586</v>
      </c>
      <c r="E8" s="4" t="s">
        <v>587</v>
      </c>
      <c r="F8" s="4" t="s">
        <v>588</v>
      </c>
    </row>
    <row r="9" spans="2:6" ht="15" customHeight="1">
      <c r="B9" s="2">
        <v>5</v>
      </c>
      <c r="C9" s="5" t="s">
        <v>135</v>
      </c>
    </row>
    <row r="10" spans="2:6" ht="16.5">
      <c r="B10" s="2">
        <v>6</v>
      </c>
      <c r="C10" s="3" t="s">
        <v>66</v>
      </c>
    </row>
    <row r="11" spans="2:6" ht="16.5">
      <c r="B11" s="2">
        <v>7</v>
      </c>
      <c r="C11" s="3" t="s">
        <v>68</v>
      </c>
    </row>
    <row r="12" spans="2:6" ht="14.25" customHeight="1">
      <c r="B12" s="2">
        <v>8</v>
      </c>
      <c r="C12" s="6" t="s">
        <v>70</v>
      </c>
    </row>
    <row r="13" spans="2:6" ht="16.5">
      <c r="B13" s="2">
        <v>9</v>
      </c>
      <c r="C13" s="6" t="s">
        <v>72</v>
      </c>
    </row>
    <row r="14" spans="2:6" ht="16.5">
      <c r="B14" s="2">
        <v>10</v>
      </c>
      <c r="C14" s="5" t="s">
        <v>589</v>
      </c>
    </row>
    <row r="15" spans="2:6" ht="16.5">
      <c r="B15" s="2">
        <v>11</v>
      </c>
      <c r="C15" s="7" t="s">
        <v>78</v>
      </c>
    </row>
    <row r="16" spans="2:6" ht="16.5">
      <c r="B16" s="2">
        <v>12</v>
      </c>
      <c r="C16" s="3" t="s">
        <v>457</v>
      </c>
    </row>
    <row r="17" spans="2:3" ht="16.5">
      <c r="B17" s="2">
        <v>13</v>
      </c>
      <c r="C17" s="5" t="s">
        <v>331</v>
      </c>
    </row>
    <row r="18" spans="2:3" ht="16.5">
      <c r="B18" s="2">
        <v>14</v>
      </c>
      <c r="C18" s="3" t="s">
        <v>80</v>
      </c>
    </row>
    <row r="19" spans="2:3" ht="16.5">
      <c r="B19" s="2">
        <v>15</v>
      </c>
      <c r="C19" s="3" t="s">
        <v>590</v>
      </c>
    </row>
    <row r="20" spans="2:3" ht="16.5">
      <c r="B20" s="2">
        <v>16</v>
      </c>
      <c r="C20" s="3" t="s">
        <v>591</v>
      </c>
    </row>
    <row r="21" spans="2:3" ht="16.5">
      <c r="B21" s="8">
        <v>17</v>
      </c>
      <c r="C21" s="9" t="s">
        <v>83</v>
      </c>
    </row>
    <row r="22" spans="2:3" ht="14.25" customHeight="1"/>
    <row r="25" spans="2:3" ht="13.9" customHeight="1">
      <c r="C25" s="230" t="s">
        <v>592</v>
      </c>
    </row>
    <row r="26" spans="2:3">
      <c r="C26" s="231"/>
    </row>
    <row r="27" spans="2:3">
      <c r="C27" s="231"/>
    </row>
    <row r="28" spans="2:3">
      <c r="C28" s="231"/>
    </row>
    <row r="29" spans="2:3">
      <c r="C29" s="231"/>
    </row>
    <row r="30" spans="2:3">
      <c r="C30" s="231"/>
    </row>
  </sheetData>
  <mergeCells count="3">
    <mergeCell ref="B2:C4"/>
    <mergeCell ref="E2:F4"/>
    <mergeCell ref="C25:C3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zoomScale="115" zoomScaleNormal="115" workbookViewId="0">
      <selection activeCell="E10" sqref="E10"/>
    </sheetView>
  </sheetViews>
  <sheetFormatPr defaultRowHeight="15"/>
  <cols>
    <col min="2" max="2" width="5.7109375" bestFit="1" customWidth="1"/>
    <col min="3" max="3" width="7.5703125" bestFit="1" customWidth="1"/>
    <col min="4" max="4" width="5.5703125" bestFit="1" customWidth="1"/>
    <col min="5" max="5" width="42.42578125" customWidth="1"/>
    <col min="7" max="7" width="11" bestFit="1" customWidth="1"/>
  </cols>
  <sheetData>
    <row r="1" spans="1:7" ht="21">
      <c r="A1" s="203" t="s">
        <v>0</v>
      </c>
      <c r="B1" s="216" t="s">
        <v>1</v>
      </c>
      <c r="C1" s="203" t="s">
        <v>2</v>
      </c>
      <c r="D1" s="217" t="s">
        <v>666</v>
      </c>
      <c r="E1" s="218" t="s">
        <v>4</v>
      </c>
      <c r="F1" s="219" t="s">
        <v>661</v>
      </c>
      <c r="G1" s="219" t="s">
        <v>668</v>
      </c>
    </row>
    <row r="2" spans="1:7">
      <c r="A2" s="220" t="s">
        <v>310</v>
      </c>
      <c r="B2" s="220" t="s">
        <v>7</v>
      </c>
      <c r="C2" s="220" t="s">
        <v>667</v>
      </c>
      <c r="D2" s="221" t="s">
        <v>210</v>
      </c>
      <c r="E2" s="222" t="s">
        <v>86</v>
      </c>
      <c r="F2" s="223">
        <v>334</v>
      </c>
      <c r="G2" s="227">
        <f>F2*0.9</f>
        <v>300.60000000000002</v>
      </c>
    </row>
    <row r="3" spans="1:7">
      <c r="A3" s="220" t="s">
        <v>312</v>
      </c>
      <c r="B3" s="220" t="s">
        <v>7</v>
      </c>
      <c r="C3" s="220" t="s">
        <v>667</v>
      </c>
      <c r="D3" s="221" t="s">
        <v>107</v>
      </c>
      <c r="E3" s="222" t="s">
        <v>59</v>
      </c>
      <c r="F3" s="223">
        <v>510</v>
      </c>
      <c r="G3" s="227">
        <f t="shared" ref="G3:G19" si="0">F3*0.9</f>
        <v>459</v>
      </c>
    </row>
    <row r="4" spans="1:7">
      <c r="A4" s="220" t="s">
        <v>313</v>
      </c>
      <c r="B4" s="220" t="s">
        <v>7</v>
      </c>
      <c r="C4" s="220" t="s">
        <v>667</v>
      </c>
      <c r="D4" s="221" t="s">
        <v>107</v>
      </c>
      <c r="E4" s="222" t="s">
        <v>61</v>
      </c>
      <c r="F4" s="223">
        <v>542</v>
      </c>
      <c r="G4" s="227">
        <f t="shared" si="0"/>
        <v>487.8</v>
      </c>
    </row>
    <row r="5" spans="1:7">
      <c r="A5" s="220" t="s">
        <v>314</v>
      </c>
      <c r="B5" s="220" t="s">
        <v>11</v>
      </c>
      <c r="C5" s="220" t="s">
        <v>667</v>
      </c>
      <c r="D5" s="221" t="s">
        <v>107</v>
      </c>
      <c r="E5" s="222" t="s">
        <v>59</v>
      </c>
      <c r="F5" s="223">
        <v>510</v>
      </c>
      <c r="G5" s="227">
        <f t="shared" si="0"/>
        <v>459</v>
      </c>
    </row>
    <row r="6" spans="1:7">
      <c r="A6" s="220" t="s">
        <v>315</v>
      </c>
      <c r="B6" s="220" t="s">
        <v>11</v>
      </c>
      <c r="C6" s="220" t="s">
        <v>667</v>
      </c>
      <c r="D6" s="221" t="s">
        <v>107</v>
      </c>
      <c r="E6" s="222" t="s">
        <v>61</v>
      </c>
      <c r="F6" s="223">
        <v>542</v>
      </c>
      <c r="G6" s="227">
        <f t="shared" si="0"/>
        <v>487.8</v>
      </c>
    </row>
    <row r="7" spans="1:7">
      <c r="A7" s="220" t="s">
        <v>316</v>
      </c>
      <c r="B7" s="220" t="s">
        <v>7</v>
      </c>
      <c r="C7" s="220" t="s">
        <v>667</v>
      </c>
      <c r="D7" s="221" t="s">
        <v>107</v>
      </c>
      <c r="E7" s="222" t="s">
        <v>317</v>
      </c>
      <c r="F7" s="223">
        <v>510</v>
      </c>
      <c r="G7" s="227">
        <f t="shared" si="0"/>
        <v>459</v>
      </c>
    </row>
    <row r="8" spans="1:7">
      <c r="A8" s="220" t="s">
        <v>318</v>
      </c>
      <c r="B8" s="220" t="s">
        <v>7</v>
      </c>
      <c r="C8" s="220" t="s">
        <v>667</v>
      </c>
      <c r="D8" s="221" t="s">
        <v>107</v>
      </c>
      <c r="E8" s="222" t="s">
        <v>319</v>
      </c>
      <c r="F8" s="223">
        <v>542</v>
      </c>
      <c r="G8" s="227">
        <f t="shared" si="0"/>
        <v>487.8</v>
      </c>
    </row>
    <row r="9" spans="1:7">
      <c r="A9" s="220" t="s">
        <v>320</v>
      </c>
      <c r="B9" s="220" t="s">
        <v>7</v>
      </c>
      <c r="C9" s="220" t="s">
        <v>667</v>
      </c>
      <c r="D9" s="221" t="s">
        <v>210</v>
      </c>
      <c r="E9" s="222" t="s">
        <v>120</v>
      </c>
      <c r="F9" s="223">
        <v>558</v>
      </c>
      <c r="G9" s="227">
        <f t="shared" si="0"/>
        <v>502.2</v>
      </c>
    </row>
    <row r="10" spans="1:7">
      <c r="A10" s="220" t="s">
        <v>322</v>
      </c>
      <c r="B10" s="220" t="s">
        <v>7</v>
      </c>
      <c r="C10" s="220" t="s">
        <v>667</v>
      </c>
      <c r="D10" s="221" t="s">
        <v>210</v>
      </c>
      <c r="E10" s="222" t="s">
        <v>348</v>
      </c>
      <c r="F10" s="223">
        <v>222</v>
      </c>
      <c r="G10" s="227">
        <f t="shared" si="0"/>
        <v>199.8</v>
      </c>
    </row>
    <row r="11" spans="1:7">
      <c r="A11" s="220" t="s">
        <v>324</v>
      </c>
      <c r="B11" s="220" t="s">
        <v>7</v>
      </c>
      <c r="C11" s="220" t="s">
        <v>667</v>
      </c>
      <c r="D11" s="221" t="s">
        <v>107</v>
      </c>
      <c r="E11" s="222" t="s">
        <v>135</v>
      </c>
      <c r="F11" s="223">
        <v>318</v>
      </c>
      <c r="G11" s="227">
        <f t="shared" si="0"/>
        <v>286.2</v>
      </c>
    </row>
    <row r="12" spans="1:7">
      <c r="A12" s="220" t="s">
        <v>325</v>
      </c>
      <c r="B12" s="220" t="s">
        <v>7</v>
      </c>
      <c r="C12" s="220" t="s">
        <v>667</v>
      </c>
      <c r="D12" s="221" t="s">
        <v>107</v>
      </c>
      <c r="E12" s="222" t="s">
        <v>66</v>
      </c>
      <c r="F12" s="223">
        <v>142</v>
      </c>
      <c r="G12" s="227">
        <f t="shared" si="0"/>
        <v>127.8</v>
      </c>
    </row>
    <row r="13" spans="1:7">
      <c r="A13" s="220" t="s">
        <v>326</v>
      </c>
      <c r="B13" s="220" t="s">
        <v>7</v>
      </c>
      <c r="C13" s="220" t="s">
        <v>667</v>
      </c>
      <c r="D13" s="221" t="s">
        <v>107</v>
      </c>
      <c r="E13" s="222" t="s">
        <v>68</v>
      </c>
      <c r="F13" s="223">
        <v>414</v>
      </c>
      <c r="G13" s="227">
        <f t="shared" si="0"/>
        <v>372.6</v>
      </c>
    </row>
    <row r="14" spans="1:7">
      <c r="A14" s="220" t="s">
        <v>327</v>
      </c>
      <c r="B14" s="220" t="s">
        <v>7</v>
      </c>
      <c r="C14" s="220" t="s">
        <v>667</v>
      </c>
      <c r="D14" s="221" t="s">
        <v>224</v>
      </c>
      <c r="E14" s="222" t="s">
        <v>74</v>
      </c>
      <c r="F14" s="223">
        <v>144</v>
      </c>
      <c r="G14" s="227">
        <f t="shared" si="0"/>
        <v>129.6</v>
      </c>
    </row>
    <row r="15" spans="1:7">
      <c r="A15" s="220" t="s">
        <v>275</v>
      </c>
      <c r="B15" s="220" t="s">
        <v>7</v>
      </c>
      <c r="C15" s="220" t="s">
        <v>667</v>
      </c>
      <c r="D15" s="221" t="s">
        <v>210</v>
      </c>
      <c r="E15" s="222" t="s">
        <v>78</v>
      </c>
      <c r="F15" s="223">
        <v>157</v>
      </c>
      <c r="G15" s="227">
        <f t="shared" si="0"/>
        <v>141.30000000000001</v>
      </c>
    </row>
    <row r="16" spans="1:7">
      <c r="A16" s="220" t="s">
        <v>330</v>
      </c>
      <c r="B16" s="220" t="s">
        <v>7</v>
      </c>
      <c r="C16" s="220" t="s">
        <v>667</v>
      </c>
      <c r="D16" s="221" t="s">
        <v>210</v>
      </c>
      <c r="E16" s="222" t="s">
        <v>331</v>
      </c>
      <c r="F16" s="223">
        <v>126</v>
      </c>
      <c r="G16" s="227">
        <f t="shared" si="0"/>
        <v>113.4</v>
      </c>
    </row>
    <row r="17" spans="1:7">
      <c r="A17" s="220" t="s">
        <v>21</v>
      </c>
      <c r="B17" s="220" t="s">
        <v>7</v>
      </c>
      <c r="C17" s="220" t="s">
        <v>667</v>
      </c>
      <c r="D17" s="221" t="s">
        <v>107</v>
      </c>
      <c r="E17" s="224" t="s">
        <v>138</v>
      </c>
      <c r="F17" s="223">
        <v>190</v>
      </c>
      <c r="G17" s="227">
        <f t="shared" si="0"/>
        <v>171</v>
      </c>
    </row>
    <row r="18" spans="1:7">
      <c r="A18" s="220" t="s">
        <v>23</v>
      </c>
      <c r="B18" s="225" t="s">
        <v>11</v>
      </c>
      <c r="C18" s="220" t="s">
        <v>667</v>
      </c>
      <c r="D18" s="221" t="s">
        <v>107</v>
      </c>
      <c r="E18" s="224" t="s">
        <v>138</v>
      </c>
      <c r="F18" s="223">
        <v>190</v>
      </c>
      <c r="G18" s="227">
        <f t="shared" si="0"/>
        <v>171</v>
      </c>
    </row>
    <row r="19" spans="1:7">
      <c r="A19" s="220" t="s">
        <v>30</v>
      </c>
      <c r="B19" s="220" t="s">
        <v>7</v>
      </c>
      <c r="C19" s="220" t="s">
        <v>667</v>
      </c>
      <c r="D19" s="221" t="s">
        <v>107</v>
      </c>
      <c r="E19" s="226" t="s">
        <v>83</v>
      </c>
      <c r="F19" s="223">
        <v>29</v>
      </c>
      <c r="G19" s="227">
        <f t="shared" si="0"/>
        <v>26.1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3891</TotalTime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Tabela Preços</vt:lpstr>
      <vt:lpstr>Politica Comercial</vt:lpstr>
      <vt:lpstr>ORGANIZAÇÃO</vt:lpstr>
      <vt:lpstr>NC</vt:lpstr>
      <vt:lpstr>'Tabela Preços'!Area_de_impressao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Scam</dc:creator>
  <dc:description/>
  <cp:lastModifiedBy>Will</cp:lastModifiedBy>
  <cp:revision>623</cp:revision>
  <dcterms:created xsi:type="dcterms:W3CDTF">2015-03-02T11:17:25Z</dcterms:created>
  <dcterms:modified xsi:type="dcterms:W3CDTF">2018-09-19T16:16:59Z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