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WILLS\Source\Repos\AzureFoundation\ARM\DatabaseStorage\Utilities\"/>
    </mc:Choice>
  </mc:AlternateContent>
  <bookViews>
    <workbookView xWindow="0" yWindow="0" windowWidth="22500" windowHeight="9383"/>
  </bookViews>
  <sheets>
    <sheet name="StorageModel" sheetId="6" r:id="rId1"/>
  </sheets>
  <externalReferences>
    <externalReference r:id="rId2"/>
    <externalReference r:id="rId3"/>
    <externalReference r:id="rId4"/>
    <externalReference r:id="rId5"/>
  </externalReferences>
  <definedNames>
    <definedName name="A3_Disks">StorageModel!$J$2</definedName>
    <definedName name="A3_Price">StorageModel!$K$2</definedName>
    <definedName name="A4_Disks">StorageModel!$J$3</definedName>
    <definedName name="A4_Price">StorageModel!$K$3</definedName>
    <definedName name="AzureFilePriceTB">StorageModel!$K$11</definedName>
    <definedName name="AzurePagePriceTB">StorageModel!$K$12</definedName>
    <definedName name="BlockStoragePriceTB">StorageModel!$K$10</definedName>
    <definedName name="CapacityInTB">StorageModel!$J$1</definedName>
    <definedName name="D15_">StorageModel!$K$13</definedName>
    <definedName name="D15_Disks">StorageModel!$J$13</definedName>
    <definedName name="D4_Disks">StorageModel!$J$4</definedName>
    <definedName name="D4_Price">StorageModel!$K$4</definedName>
    <definedName name="F2_Disks">StorageModel!$J$5</definedName>
    <definedName name="F2_Price">StorageModel!$K$5</definedName>
    <definedName name="High_Medium_Low">'[1]Data validation'!$C$2:$C$5</definedName>
    <definedName name="LimitInTB">StorageModel!$L$1</definedName>
    <definedName name="Month">'[2]Drop down'!$A$103:$A$114</definedName>
    <definedName name="Must_should_could">'[3]Data validation'!$B$2:$B$6</definedName>
    <definedName name="NASLicense">StorageModel!$K$9</definedName>
    <definedName name="Program_list">'[2]Drop down'!$A$3:$A$12</definedName>
    <definedName name="Project_list">'[4]Drop down'!$F$13:$F$100</definedName>
    <definedName name="Stand_Stab_Solve">'[1]Data validation'!$E$2:$E$5</definedName>
    <definedName name="Year">'[2]Drop down'!$C$103:$C$108</definedName>
    <definedName name="Yes_No">'[1]Data validation'!$F$2:$F$3</definedName>
  </definedNames>
  <calcPr calcId="171027"/>
</workbook>
</file>

<file path=xl/calcChain.xml><?xml version="1.0" encoding="utf-8"?>
<calcChain xmlns="http://schemas.openxmlformats.org/spreadsheetml/2006/main">
  <c r="H8" i="6" l="1"/>
  <c r="G8" i="6"/>
  <c r="E8" i="6"/>
  <c r="E7" i="6" l="1"/>
  <c r="E6" i="6"/>
  <c r="E5" i="6"/>
  <c r="E4" i="6"/>
  <c r="C2" i="6"/>
  <c r="D10" i="6"/>
  <c r="D9" i="6"/>
  <c r="D3" i="6"/>
  <c r="H10" i="6" l="1"/>
  <c r="G7" i="6"/>
  <c r="G9" i="6"/>
  <c r="G6" i="6"/>
  <c r="G5" i="6"/>
  <c r="G4" i="6"/>
  <c r="G3" i="6"/>
  <c r="H3" i="6" s="1"/>
  <c r="H2" i="6"/>
  <c r="H9" i="6" l="1"/>
  <c r="H6" i="6"/>
  <c r="H5" i="6"/>
  <c r="H7" i="6"/>
  <c r="H4" i="6"/>
</calcChain>
</file>

<file path=xl/sharedStrings.xml><?xml version="1.0" encoding="utf-8"?>
<sst xmlns="http://schemas.openxmlformats.org/spreadsheetml/2006/main" count="33" uniqueCount="32">
  <si>
    <t>Storage System</t>
  </si>
  <si>
    <t>AzureFiles</t>
  </si>
  <si>
    <t>BlockBlob</t>
  </si>
  <si>
    <t>CapacityInTB</t>
  </si>
  <si>
    <t>Azure Files</t>
  </si>
  <si>
    <t>PageBlob</t>
  </si>
  <si>
    <t>VM</t>
  </si>
  <si>
    <t>Total</t>
  </si>
  <si>
    <t>File Server (A3)</t>
  </si>
  <si>
    <t>File Server (A4)</t>
  </si>
  <si>
    <t>File Server (D4)</t>
  </si>
  <si>
    <t>D4</t>
  </si>
  <si>
    <t>File Server (F2)</t>
  </si>
  <si>
    <t>PremiumBlob</t>
  </si>
  <si>
    <t>NAS Appliance (DS5)</t>
  </si>
  <si>
    <t>LimitInTB</t>
  </si>
  <si>
    <t>Availability</t>
  </si>
  <si>
    <t>A3</t>
  </si>
  <si>
    <t>A4</t>
  </si>
  <si>
    <t>F2</t>
  </si>
  <si>
    <t>StorSimple</t>
  </si>
  <si>
    <t>F8</t>
  </si>
  <si>
    <t>BlockStorageOnly</t>
  </si>
  <si>
    <t>NASLicense</t>
  </si>
  <si>
    <t>BlockStoragePriceTB</t>
  </si>
  <si>
    <t>AzureFilePriceTB</t>
  </si>
  <si>
    <t>AzurePagePriceTB</t>
  </si>
  <si>
    <t>D15</t>
  </si>
  <si>
    <t>Reference:</t>
  </si>
  <si>
    <t>https://docs.microsoft.com/en-us/azure/cloud-services/cloud-services-sizes-specs#dv2-series</t>
  </si>
  <si>
    <t>https://docs.microsoft.com/en-us/azure/virtual-machines/windows/about-disks-and-vhds</t>
  </si>
  <si>
    <t>File Server (D15)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</si>
</sst>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9" applyFont="1"/>
    <xf numFmtId="9" fontId="0" fillId="0" borderId="0" xfId="20" applyFont="1"/>
    <xf numFmtId="164" fontId="0" fillId="0" borderId="0" xfId="20" applyNumberFormat="1" applyFont="1"/>
    <xf numFmtId="8" fontId="0" fillId="0" borderId="0" xfId="0" applyNumberFormat="1"/>
  </cellXfs>
  <cellStyles count="21">
    <cellStyle name="Comma 2" xfId="2"/>
    <cellStyle name="Comma 2 2" xfId="3"/>
    <cellStyle name="Comma 3" xfId="4"/>
    <cellStyle name="Comma 3 2" xfId="5"/>
    <cellStyle name="Comma 4" xfId="6"/>
    <cellStyle name="Currency" xfId="19" builtinId="4"/>
    <cellStyle name="Currency 2" xfId="7"/>
    <cellStyle name="Currency 2 2" xfId="8"/>
    <cellStyle name="Currency 3" xfId="9"/>
    <cellStyle name="Currency 3 2" xfId="10"/>
    <cellStyle name="Normal" xfId="0" builtinId="0"/>
    <cellStyle name="Normal 2" xfId="11"/>
    <cellStyle name="Normal 2 2" xfId="12"/>
    <cellStyle name="Normal 3" xfId="1"/>
    <cellStyle name="Normal 4" xfId="13"/>
    <cellStyle name="Normal 4 2" xfId="14"/>
    <cellStyle name="Normal 4 3" xfId="15"/>
    <cellStyle name="Normal 5" xfId="16"/>
    <cellStyle name="Normal 6" xfId="17"/>
    <cellStyle name="Normal 7" xfId="18"/>
    <cellStyle name="Percent" xfId="20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ati%20Afshar/AppData/Local/Microsoft/Windows/Temporary%20Internet%20Files/Content.Outlook/OWDLYRXE/Updated_FY15-19%20IT%20capital%20project%20actions%20-%2006-04-20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ati%20Afshar/AppData/Local/Microsoft/Windows/Temporary%20Internet%20Files/Content.Outlook/OWDLYRXE/Service%20Delivery%20Transformation/Service%20Delivery%20Transformation_Economic%20Business%20Case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ati%20Afshar/Colligo/Files/Sites/1/Documents/10.%20Budget/FY15-19%20IT%20capital%20project%20actions%20-%2005-28-2014%20COMPARIS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ISCAL/BCG%20Models/Summary%20Model_Economic_Business_Case%20v19%20FOR%20FINANC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idation"/>
      <sheetName val="Master"/>
      <sheetName val="Cost analyses-&gt;"/>
      <sheetName val="Program roll-up"/>
      <sheetName val="Must do analysis"/>
      <sheetName val="Stand stab solve"/>
      <sheetName val="Original forecast-&gt;"/>
      <sheetName val="Original forecast_line item"/>
      <sheetName val="Missing descriptions"/>
      <sheetName val="Appropriations"/>
      <sheetName val="Reference lookups"/>
      <sheetName val="Sheet1"/>
    </sheetNames>
    <sheetDataSet>
      <sheetData sheetId="0">
        <row r="2">
          <cell r="C2" t="str">
            <v>High</v>
          </cell>
          <cell r="E2" t="str">
            <v>Standardize</v>
          </cell>
          <cell r="F2" t="str">
            <v>Yes</v>
          </cell>
        </row>
        <row r="3">
          <cell r="C3" t="str">
            <v>Medium</v>
          </cell>
          <cell r="E3" t="str">
            <v>Solve</v>
          </cell>
          <cell r="F3" t="str">
            <v>No</v>
          </cell>
        </row>
        <row r="4">
          <cell r="C4" t="str">
            <v>Low</v>
          </cell>
          <cell r="E4" t="str">
            <v>Stabilize</v>
          </cell>
        </row>
        <row r="5">
          <cell r="C5" t="str">
            <v>TBD</v>
          </cell>
          <cell r="E5" t="str">
            <v>TBD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and Dev Environment"/>
      <sheetName val="Modernize &amp; Secure SDLC"/>
      <sheetName val="Tech Oversight"/>
      <sheetName val="Drop down"/>
    </sheetNames>
    <sheetDataSet>
      <sheetData sheetId="0"/>
      <sheetData sheetId="1"/>
      <sheetData sheetId="2"/>
      <sheetData sheetId="3">
        <row r="3">
          <cell r="A3" t="str">
            <v xml:space="preserve">PROGRAM: Design and Construction Information Systems </v>
          </cell>
        </row>
        <row r="4">
          <cell r="A4" t="str">
            <v>PROGRAM: Disaster response readiness</v>
          </cell>
        </row>
        <row r="5">
          <cell r="A5" t="str">
            <v xml:space="preserve">PROGRAM: ERP, Phase II </v>
          </cell>
        </row>
        <row r="6">
          <cell r="A6" t="str">
            <v>PROGRAM: Infrastructure Upgrades</v>
          </cell>
        </row>
        <row r="7">
          <cell r="A7" t="str">
            <v>PROGRAM: Intelligent Traffic System</v>
          </cell>
        </row>
        <row r="8">
          <cell r="A8" t="str">
            <v xml:space="preserve">PROGRAM: Public Infrastructure Asset Management </v>
          </cell>
        </row>
        <row r="9">
          <cell r="A9" t="str">
            <v xml:space="preserve">PROGRAM: Service Delivery Transformation / ITSM </v>
          </cell>
        </row>
        <row r="10">
          <cell r="A10" t="str">
            <v>PROGRAM: Specialized applications enhancements</v>
          </cell>
        </row>
        <row r="11">
          <cell r="A11" t="str">
            <v>PROGRAM: Data, Information, and Document Management</v>
          </cell>
        </row>
        <row r="12">
          <cell r="A12" t="str">
            <v xml:space="preserve">PROGRAM: Workflow management solutions </v>
          </cell>
        </row>
        <row r="103">
          <cell r="A103" t="str">
            <v>Jan</v>
          </cell>
          <cell r="C103">
            <v>2014</v>
          </cell>
        </row>
        <row r="104">
          <cell r="A104" t="str">
            <v>Feb</v>
          </cell>
          <cell r="C104">
            <v>2015</v>
          </cell>
        </row>
        <row r="105">
          <cell r="A105" t="str">
            <v>Mar</v>
          </cell>
          <cell r="C105">
            <v>2016</v>
          </cell>
        </row>
        <row r="106">
          <cell r="A106" t="str">
            <v>Apr</v>
          </cell>
          <cell r="C106">
            <v>2017</v>
          </cell>
        </row>
        <row r="107">
          <cell r="A107" t="str">
            <v>May</v>
          </cell>
          <cell r="C107">
            <v>2018</v>
          </cell>
        </row>
        <row r="108">
          <cell r="A108" t="str">
            <v>Jun</v>
          </cell>
          <cell r="C108">
            <v>2019</v>
          </cell>
        </row>
        <row r="109">
          <cell r="A109" t="str">
            <v>Jul</v>
          </cell>
        </row>
        <row r="110">
          <cell r="A110" t="str">
            <v>Aug</v>
          </cell>
        </row>
        <row r="111">
          <cell r="A111" t="str">
            <v>Sep</v>
          </cell>
        </row>
        <row r="112">
          <cell r="A112" t="str">
            <v>Oct</v>
          </cell>
        </row>
        <row r="113">
          <cell r="A113" t="str">
            <v>Nov</v>
          </cell>
        </row>
        <row r="114">
          <cell r="A114" t="str">
            <v>Dec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idation"/>
      <sheetName val="Summary"/>
      <sheetName val="Master"/>
      <sheetName val="Cost analyses-&gt;"/>
      <sheetName val="Program roll-up"/>
      <sheetName val="Must do analysis"/>
      <sheetName val="Stand stab solve"/>
      <sheetName val="Original forecast-&gt;"/>
      <sheetName val="Original forecast_line item"/>
      <sheetName val="Missing descriptions"/>
      <sheetName val="Sheet1"/>
    </sheetNames>
    <sheetDataSet>
      <sheetData sheetId="0">
        <row r="2">
          <cell r="B2" t="str">
            <v>Must do</v>
          </cell>
        </row>
        <row r="3">
          <cell r="B3" t="str">
            <v>Should do</v>
          </cell>
        </row>
        <row r="4">
          <cell r="B4" t="str">
            <v>Could do</v>
          </cell>
        </row>
        <row r="5">
          <cell r="B5" t="str">
            <v>Not yet evaluated</v>
          </cell>
        </row>
        <row r="6">
          <cell r="B6" t="str">
            <v>Not proposed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Appropriations"/>
      <sheetName val="Reference lookups"/>
      <sheetName val="Raw Data Sheet"/>
      <sheetName val="FY16-17"/>
      <sheetName val="Projects by Program"/>
      <sheetName val="Summary Staging"/>
      <sheetName val="Drop down"/>
      <sheetName val="Sheet1"/>
      <sheetName val="Summary"/>
      <sheetName val="Sheet3"/>
      <sheetName val="Sheet3 (2)"/>
      <sheetName val="Projects ---&gt;"/>
      <sheetName val="Replace COMPASS App Server"/>
      <sheetName val="Implement Bentley"/>
      <sheetName val="SS3"/>
      <sheetName val="Select"/>
      <sheetName val="3D Modeling"/>
      <sheetName val="Develop Niche Application"/>
      <sheetName val="SIB Replacement"/>
      <sheetName val="CRIS LDMX"/>
      <sheetName val="ARC GIS Training"/>
      <sheetName val="Badge Replacement"/>
      <sheetName val="Stockpile Implementation"/>
      <sheetName val="GRID Phase 1"/>
      <sheetName val="GRID Phases 2-3"/>
      <sheetName val="GRID Enhancements"/>
      <sheetName val="MQS"/>
      <sheetName val="Pvmt. Analyst"/>
      <sheetName val="Pvmt. Data Coll."/>
      <sheetName val="GIS Whse"/>
      <sheetName val="OARCA"/>
      <sheetName val="STARS III"/>
      <sheetName val="TRIMS"/>
      <sheetName val="ROWMIS"/>
      <sheetName val="Fac. Mgmt. Sys."/>
      <sheetName val="Striping"/>
      <sheetName val="Pedestrian"/>
      <sheetName val="Flood Plain"/>
      <sheetName val="TADS"/>
      <sheetName val="ITS"/>
      <sheetName val="ITS OLD"/>
      <sheetName val="Statewide engineering"/>
      <sheetName val="Asset monitoring"/>
      <sheetName val="Contract"/>
      <sheetName val="Vendor"/>
      <sheetName val="Letting"/>
      <sheetName val="Evaluation and Selection"/>
      <sheetName val="Build Enterprise Instance"/>
      <sheetName val="Rollout"/>
      <sheetName val="Decommission"/>
      <sheetName val="Drive Texas (phase 2)"/>
      <sheetName val="UAV"/>
      <sheetName val="ERP Stabilization"/>
      <sheetName val="ERP Decomm"/>
      <sheetName val="Physical Security"/>
      <sheetName val="Mobility (HW)"/>
      <sheetName val="Mobility (Apps)"/>
      <sheetName val="GPS Mapping Refresh"/>
      <sheetName val="DLP"/>
      <sheetName val="IPv6"/>
      <sheetName val="Virtualized Deployment"/>
      <sheetName val="Citrix"/>
      <sheetName val="Standardize SW N-1"/>
      <sheetName val="Power Mgmt DDOs"/>
      <sheetName val="IDM &amp; SSO"/>
      <sheetName val="End User Maturation"/>
      <sheetName val="Data Encryption"/>
      <sheetName val="Network Sec Norml"/>
      <sheetName val="Network Access Cntrl"/>
      <sheetName val="Internet of Things"/>
      <sheetName val="TelePresence"/>
      <sheetName val="Video conferencing"/>
      <sheetName val="Workforce Mgmt"/>
      <sheetName val="Meeting Room Upgrades"/>
      <sheetName val="CCA &amp; CMR"/>
      <sheetName val="Network Traffic Flow"/>
      <sheetName val="Security Infra Upgrades"/>
      <sheetName val="Bandwidth upgrade"/>
      <sheetName val="Test and Dev Environment"/>
      <sheetName val="Modernize &amp; Secure SDLC"/>
      <sheetName val="IT GRC &amp; Risk"/>
      <sheetName val="Incident Response"/>
      <sheetName val="Tech Oversight"/>
      <sheetName val="Data Lake"/>
      <sheetName val="ESB"/>
      <sheetName val="CSTAR"/>
      <sheetName val="FileNet"/>
      <sheetName val="e-Sign"/>
      <sheetName val="Storage Migration to Sharepoint"/>
      <sheetName val="Portal, PTFA, Xroads"/>
      <sheetName val="eGrants"/>
      <sheetName val="Other WF Projec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3">
          <cell r="F13" t="str">
            <v>All projects within program</v>
          </cell>
        </row>
        <row r="14">
          <cell r="F14" t="str">
            <v>Other</v>
          </cell>
        </row>
        <row r="15">
          <cell r="F15" t="str">
            <v>13 Virtualized deployment + Citrix clean-up</v>
          </cell>
        </row>
        <row r="16">
          <cell r="F16" t="str">
            <v>23 Mobility(additional phases)</v>
          </cell>
        </row>
        <row r="17">
          <cell r="F17" t="str">
            <v>25a Data Lake Framework with Data Mgt.</v>
          </cell>
        </row>
        <row r="18">
          <cell r="F18" t="str">
            <v>34 Primavera P6 upgrade to 8.3</v>
          </cell>
        </row>
        <row r="19">
          <cell r="F19" t="str">
            <v>38 Implement Management and Workflow Solutions (e.g. Vendor Management, Maintenance Mgt)</v>
          </cell>
        </row>
        <row r="20">
          <cell r="F20" t="str">
            <v>39 Develop Enterprise Portal Solutions</v>
          </cell>
        </row>
        <row r="21">
          <cell r="F21" t="str">
            <v>41 Implement Enterprise e-Signature</v>
          </cell>
        </row>
        <row r="22">
          <cell r="F22" t="str">
            <v>42a Migrate IBM FileNet to Microsoft SharePoint</v>
          </cell>
        </row>
        <row r="23">
          <cell r="F23" t="str">
            <v>42b Consolidate Sharepoint Applications</v>
          </cell>
        </row>
        <row r="24">
          <cell r="F24" t="str">
            <v>43 ECOS Phase 4, 5</v>
          </cell>
        </row>
        <row r="25">
          <cell r="F25" t="str">
            <v>45b GRID: HPMS/GRID Phase 2,3</v>
          </cell>
        </row>
        <row r="26">
          <cell r="F26" t="str">
            <v>46 OARCA / HBAIT</v>
          </cell>
        </row>
        <row r="27">
          <cell r="F27" t="str">
            <v>47 DCIS Replacement</v>
          </cell>
        </row>
        <row r="28">
          <cell r="F28" t="str">
            <v>48 Toll Refund (Sequenced due to Xerox)</v>
          </cell>
        </row>
        <row r="29">
          <cell r="F29" t="str">
            <v>49 eGrants</v>
          </cell>
        </row>
        <row r="30">
          <cell r="F30" t="str">
            <v>50 STARS III</v>
          </cell>
        </row>
        <row r="31">
          <cell r="F31" t="str">
            <v>51 LDMX Replacement</v>
          </cell>
        </row>
        <row r="32">
          <cell r="F32" t="str">
            <v>52 PS CAMS</v>
          </cell>
        </row>
        <row r="33">
          <cell r="F33" t="str">
            <v>53 TRIMS</v>
          </cell>
        </row>
        <row r="34">
          <cell r="F34" t="str">
            <v>54 Automated UTP application (eSTIP is a component submission to the UTP)</v>
          </cell>
        </row>
        <row r="35">
          <cell r="F35" t="str">
            <v>55 SIB Replacement</v>
          </cell>
        </row>
        <row r="36">
          <cell r="F36" t="str">
            <v>56 OJT Development</v>
          </cell>
        </row>
        <row r="37">
          <cell r="F37" t="str">
            <v>57 PTFA Phase 2</v>
          </cell>
        </row>
        <row r="38">
          <cell r="F38" t="str">
            <v>58 OPPM Bridge Portfolio Management</v>
          </cell>
        </row>
        <row r="39">
          <cell r="F39" t="str">
            <v>60 PROGRAM:  Enterprise Vendor Management and Contract Management Solution</v>
          </cell>
        </row>
        <row r="40">
          <cell r="F40" t="str">
            <v>61 Enterprise Portfolio/Project Management Solution</v>
          </cell>
        </row>
        <row r="41">
          <cell r="F41" t="str">
            <v>61b Build Enterprise Class Primavera instance</v>
          </cell>
        </row>
        <row r="42">
          <cell r="F42" t="str">
            <v>62 Implement Enterprise Vendor Management and Workflow Solution</v>
          </cell>
        </row>
        <row r="43">
          <cell r="F43" t="str">
            <v>63 Enterprise Asset Management and Workflow Solution</v>
          </cell>
        </row>
        <row r="44">
          <cell r="F44" t="str">
            <v>64 Implement Enterprise Learning Management Solution</v>
          </cell>
        </row>
        <row r="45">
          <cell r="F45" t="str">
            <v>65 Develop Niche Application Strategy</v>
          </cell>
        </row>
        <row r="46">
          <cell r="F46" t="str">
            <v>66 Implement Employee Lifecycle Workflow Management</v>
          </cell>
        </row>
        <row r="47">
          <cell r="F47" t="str">
            <v>68 Implement Enterprise Estimate and Letting (Procurement) Workflow Solution</v>
          </cell>
        </row>
        <row r="48">
          <cell r="F48" t="str">
            <v>69 Data Encryption Implementation</v>
          </cell>
        </row>
        <row r="49">
          <cell r="F49" t="str">
            <v>70 Standardize commercial software to N-1</v>
          </cell>
        </row>
        <row r="50">
          <cell r="F50" t="str">
            <v>71 Implement Bentley ProjectWise and Bentley/GEOPAK Select Series 3 (SS3)</v>
          </cell>
        </row>
        <row r="51">
          <cell r="F51" t="str">
            <v>72 Enhancements to Facility Management System and upgrade to latest AgileAssets version.  Could become a Facilities Management Replacement Project</v>
          </cell>
        </row>
        <row r="52">
          <cell r="F52" t="str">
            <v>73 Maintenance Pavement Collection Automation</v>
          </cell>
        </row>
        <row r="53">
          <cell r="F53" t="str">
            <v>74 Construction Vendor Safety Qualification Services</v>
          </cell>
        </row>
        <row r="54">
          <cell r="F54" t="str">
            <v>75 Construction Inspection Workflow Automation</v>
          </cell>
        </row>
        <row r="55">
          <cell r="F55" t="str">
            <v>76 OCR Contractor Compliance Tracking (OJT, Payments); Overhaul of current EPRS system</v>
          </cell>
        </row>
        <row r="56">
          <cell r="F56" t="str">
            <v>77 GRID Enhancements</v>
          </cell>
        </row>
        <row r="57">
          <cell r="F57" t="str">
            <v>78 Identity Services Engine (ISE) Implementation</v>
          </cell>
        </row>
        <row r="58">
          <cell r="F58" t="str">
            <v>79 End User Compute management maturation</v>
          </cell>
        </row>
        <row r="59">
          <cell r="F59" t="str">
            <v>81 Request for Striping Database.  Could be in AgileASsets since that is where work is planned but will require work.</v>
          </cell>
        </row>
        <row r="60">
          <cell r="F60" t="str">
            <v>82 Clean up</v>
          </cell>
        </row>
        <row r="61">
          <cell r="F61" t="str">
            <v>83 Decommission</v>
          </cell>
        </row>
        <row r="62">
          <cell r="F62" t="str">
            <v>84 Enhance</v>
          </cell>
        </row>
        <row r="63">
          <cell r="F63" t="str">
            <v>85 CSTAR Replacement</v>
          </cell>
        </row>
        <row r="64">
          <cell r="F64" t="str">
            <v xml:space="preserve">86 FTW is requesting a Construction Project Records Database.  FWPRD is currently and MS Access Database.  </v>
          </cell>
        </row>
        <row r="65">
          <cell r="F65" t="str">
            <v>87 Pedestrian Crossing and ADA compliance tracking and evaluation</v>
          </cell>
        </row>
        <row r="66">
          <cell r="F66" t="str">
            <v>88 Storage Migration to SharePoint</v>
          </cell>
        </row>
        <row r="67">
          <cell r="F67" t="str">
            <v>89 Mileage Query System - Currently running as an Access DB.  Its listed as a critical APP</v>
          </cell>
        </row>
        <row r="68">
          <cell r="F68" t="str">
            <v>8b Identity Management/Single Sign-on</v>
          </cell>
        </row>
        <row r="69">
          <cell r="F69" t="str">
            <v>90 Ccure Version 9 upgrade.  Version 9 runs as Web App and MS SQL.  Move off of Proprietary DB</v>
          </cell>
        </row>
        <row r="70">
          <cell r="F70" t="str">
            <v>91 PROGRAM:  Intelligent Traffic System (ITS)</v>
          </cell>
        </row>
        <row r="71">
          <cell r="F71" t="str">
            <v>92 Apptio?</v>
          </cell>
        </row>
        <row r="72">
          <cell r="F72" t="str">
            <v>93 Metier? (IT governance) (do last 2 inside SNOW?)</v>
          </cell>
        </row>
        <row r="73">
          <cell r="F73" t="str">
            <v>94 CCA (Cloud Connected Audio) + CMR (Collaboration Meeting Room)</v>
          </cell>
        </row>
        <row r="74">
          <cell r="F74" t="str">
            <v>95 ISE (Identity Services Engine) + switch wireless to Cisco Aps</v>
          </cell>
        </row>
        <row r="75">
          <cell r="F75" t="str">
            <v>96 Stealthwatch</v>
          </cell>
        </row>
        <row r="76">
          <cell r="F76" t="str">
            <v>97 IPv6 + IoT</v>
          </cell>
        </row>
        <row r="77">
          <cell r="F77" t="str">
            <v>98 Meeting room upgrades for audio and video conferencing</v>
          </cell>
        </row>
        <row r="78">
          <cell r="F78" t="str">
            <v>99 TelePresence (for major offices)</v>
          </cell>
        </row>
        <row r="79">
          <cell r="F79" t="str">
            <v>100 Google</v>
          </cell>
        </row>
        <row r="80">
          <cell r="F80" t="str">
            <v>101a Enterprise Service Bus DAR and Setup</v>
          </cell>
        </row>
        <row r="81">
          <cell r="F81" t="str">
            <v>101b Adopting Service Oriented Architecture</v>
          </cell>
        </row>
        <row r="82">
          <cell r="F82" t="str">
            <v>102 Run/Ongoing Support</v>
          </cell>
        </row>
        <row r="83">
          <cell r="F83" t="str">
            <v>103 Cleanup and Transition</v>
          </cell>
        </row>
        <row r="84">
          <cell r="F84" t="str">
            <v>104 Standardization</v>
          </cell>
        </row>
        <row r="85">
          <cell r="F85" t="str">
            <v>106 HDLP Implementation  (Host Document Loss Prevention)</v>
          </cell>
        </row>
        <row r="86">
          <cell r="F86" t="str">
            <v>108 NDLP Implementation (Network Document Loss Protection)</v>
          </cell>
        </row>
        <row r="87">
          <cell r="F87" t="str">
            <v>109 HIPS (Host Intrusion Protection System)</v>
          </cell>
        </row>
        <row r="88">
          <cell r="F88" t="str">
            <v>110 NIPS (Network Intrusion Protection System)</v>
          </cell>
        </row>
        <row r="89">
          <cell r="F89" t="str">
            <v xml:space="preserve">112 Firewall and Internet Zoning Redisign </v>
          </cell>
        </row>
        <row r="90">
          <cell r="F90" t="str">
            <v>113 ISO27001 Certification</v>
          </cell>
        </row>
        <row r="91">
          <cell r="F91" t="str">
            <v>114 Security Awareness</v>
          </cell>
        </row>
        <row r="92">
          <cell r="F92" t="str">
            <v>115 SS3 (Engineering)</v>
          </cell>
        </row>
        <row r="93">
          <cell r="F93" t="str">
            <v>116 SELECTserver V8i Cloud Solution (Engineering)</v>
          </cell>
        </row>
        <row r="94">
          <cell r="F94" t="str">
            <v>117 Flood Plain Data Management (Engineering)</v>
          </cell>
        </row>
        <row r="95">
          <cell r="F95" t="str">
            <v>119 GIS Data Warehousing/Cataloging (Engineering)</v>
          </cell>
        </row>
        <row r="96">
          <cell r="F96" t="str">
            <v>120 Asset Monitoring with the TxDOT RTN (Engineering)</v>
          </cell>
        </row>
        <row r="97">
          <cell r="F97" t="str">
            <v>121 Statewide Imagery Acquisition (Engineering)</v>
          </cell>
        </row>
        <row r="98">
          <cell r="F98" t="str">
            <v>122 GPS Mapping Equipment Hardware Refresh (Engineering)</v>
          </cell>
        </row>
        <row r="99">
          <cell r="F99" t="str">
            <v>124 3-D Modeling</v>
          </cell>
        </row>
        <row r="100">
          <cell r="F100" t="str">
            <v>126 Modernized SDLC Tools (Software Development Life Cycle)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tables/table1.xml><?xml version="1.0" encoding="utf-8"?>
<table xmlns="http://schemas.openxmlformats.org/spreadsheetml/2006/main" id="1" name="Table1" displayName="Table1" ref="A1:H10" totalsRowShown="0">
  <autoFilter ref="A1:H10"/>
  <tableColumns count="8">
    <tableColumn id="1" name="Storage System"/>
    <tableColumn id="8" name="Availability" dataCellStyle="Percent"/>
    <tableColumn id="2" name="AzureFiles"/>
    <tableColumn id="3" name="BlockBlob"/>
    <tableColumn id="4" name="PageBlob"/>
    <tableColumn id="7" name="PremiumBlob" dataDxfId="0" dataCellStyle="Currency"/>
    <tableColumn id="5" name="VM"/>
    <tableColumn id="6" name="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2" zoomScale="130" zoomScaleNormal="130" workbookViewId="0">
      <selection activeCell="H7" sqref="H7:H8"/>
    </sheetView>
  </sheetViews>
  <sheetFormatPr defaultRowHeight="14.25" x14ac:dyDescent="0.45"/>
  <cols>
    <col min="1" max="1" width="20.1328125" customWidth="1"/>
    <col min="2" max="2" width="11.9296875" customWidth="1"/>
    <col min="3" max="3" width="14.6640625" customWidth="1"/>
    <col min="4" max="4" width="15.86328125" customWidth="1"/>
    <col min="5" max="5" width="19.19921875" customWidth="1"/>
    <col min="6" max="6" width="13.33203125" customWidth="1"/>
    <col min="7" max="7" width="17" customWidth="1"/>
    <col min="8" max="8" width="15.6640625" customWidth="1"/>
    <col min="9" max="9" width="13.33203125" customWidth="1"/>
    <col min="10" max="10" width="9" customWidth="1"/>
    <col min="11" max="11" width="9.86328125" bestFit="1" customWidth="1"/>
  </cols>
  <sheetData>
    <row r="1" spans="1:12" x14ac:dyDescent="0.45">
      <c r="A1" t="s">
        <v>0</v>
      </c>
      <c r="B1" t="s">
        <v>16</v>
      </c>
      <c r="C1" t="s">
        <v>1</v>
      </c>
      <c r="D1" t="s">
        <v>2</v>
      </c>
      <c r="E1" t="s">
        <v>5</v>
      </c>
      <c r="F1" t="s">
        <v>13</v>
      </c>
      <c r="G1" t="s">
        <v>6</v>
      </c>
      <c r="H1" t="s">
        <v>7</v>
      </c>
      <c r="I1" t="s">
        <v>3</v>
      </c>
      <c r="J1">
        <v>50</v>
      </c>
      <c r="K1" t="s">
        <v>15</v>
      </c>
      <c r="L1">
        <v>4</v>
      </c>
    </row>
    <row r="2" spans="1:12" x14ac:dyDescent="0.45">
      <c r="A2" t="s">
        <v>4</v>
      </c>
      <c r="B2" s="3">
        <v>0.999</v>
      </c>
      <c r="C2" s="1">
        <f>CapacityInTB*AzureFilePriceTB</f>
        <v>4352</v>
      </c>
      <c r="D2" s="1">
        <v>0</v>
      </c>
      <c r="E2" s="1">
        <v>0</v>
      </c>
      <c r="F2" s="1"/>
      <c r="G2" s="1"/>
      <c r="H2" s="1">
        <f>SUM(Table1[[#This Row],[AzureFiles]:[VM]])</f>
        <v>4352</v>
      </c>
      <c r="I2" t="s">
        <v>17</v>
      </c>
      <c r="J2">
        <v>8</v>
      </c>
      <c r="K2" s="1">
        <v>209.96</v>
      </c>
    </row>
    <row r="3" spans="1:12" x14ac:dyDescent="0.45">
      <c r="A3" t="s">
        <v>14</v>
      </c>
      <c r="B3" s="3">
        <v>0.999</v>
      </c>
      <c r="C3" s="1"/>
      <c r="D3" s="1">
        <f>((NASLicense*1024)+BlockStoragePriceTB)*CapacityInTB</f>
        <v>2312</v>
      </c>
      <c r="E3" s="1"/>
      <c r="F3" s="1">
        <v>16.75</v>
      </c>
      <c r="G3" s="1">
        <f>1479.82</f>
        <v>1479.82</v>
      </c>
      <c r="H3" s="1">
        <f>SUM(Table1[[#This Row],[AzureFiles]:[VM]])</f>
        <v>3808.5699999999997</v>
      </c>
      <c r="I3" t="s">
        <v>18</v>
      </c>
      <c r="J3">
        <v>16</v>
      </c>
      <c r="K3" s="1">
        <v>419.91</v>
      </c>
    </row>
    <row r="4" spans="1:12" x14ac:dyDescent="0.45">
      <c r="A4" t="s">
        <v>8</v>
      </c>
      <c r="B4" s="3">
        <v>0.999</v>
      </c>
      <c r="C4" s="1"/>
      <c r="D4" s="1"/>
      <c r="E4" s="1">
        <f>AzurePagePriceTB*CapacityInTB</f>
        <v>2668</v>
      </c>
      <c r="F4" s="1"/>
      <c r="G4" s="1">
        <f>K2*ROUNDUP((CapacityInTB/(A3_Disks*LimitInTB)),0)</f>
        <v>419.92</v>
      </c>
      <c r="H4" s="1">
        <f>SUM(Table1[[#This Row],[AzureFiles]:[VM]])</f>
        <v>3087.92</v>
      </c>
      <c r="I4" t="s">
        <v>11</v>
      </c>
      <c r="J4">
        <v>32</v>
      </c>
      <c r="K4" s="1">
        <v>777.09</v>
      </c>
    </row>
    <row r="5" spans="1:12" x14ac:dyDescent="0.45">
      <c r="A5" t="s">
        <v>9</v>
      </c>
      <c r="B5" s="3">
        <v>0.999</v>
      </c>
      <c r="C5" s="1"/>
      <c r="D5" s="1"/>
      <c r="E5" s="1">
        <f>AzurePagePriceTB*CapacityInTB</f>
        <v>2668</v>
      </c>
      <c r="F5" s="1"/>
      <c r="G5" s="1">
        <f>K3*ROUNDUP((CapacityInTB/(A4_Disks*LimitInTB)),0)</f>
        <v>419.91</v>
      </c>
      <c r="H5" s="1">
        <f>SUM(Table1[[#This Row],[AzureFiles]:[VM]])</f>
        <v>3087.91</v>
      </c>
      <c r="I5" t="s">
        <v>19</v>
      </c>
      <c r="J5">
        <v>8</v>
      </c>
      <c r="K5" s="1">
        <v>134.07</v>
      </c>
    </row>
    <row r="6" spans="1:12" x14ac:dyDescent="0.45">
      <c r="A6" t="s">
        <v>10</v>
      </c>
      <c r="B6" s="3">
        <v>0.999</v>
      </c>
      <c r="C6" s="1"/>
      <c r="D6" s="1"/>
      <c r="E6" s="1">
        <f>AzurePagePriceTB*CapacityInTB</f>
        <v>2668</v>
      </c>
      <c r="F6" s="1">
        <v>16.75</v>
      </c>
      <c r="G6" s="1">
        <f>K4*ROUNDUP((CapacityInTB/(D4_Disks*LimitInTB)),0)</f>
        <v>777.09</v>
      </c>
      <c r="H6" s="1">
        <f>SUM(Table1[[#This Row],[AzureFiles]:[VM]])</f>
        <v>3461.84</v>
      </c>
      <c r="I6" t="s">
        <v>21</v>
      </c>
      <c r="J6">
        <v>32</v>
      </c>
      <c r="K6" s="1">
        <v>525.64</v>
      </c>
    </row>
    <row r="7" spans="1:12" x14ac:dyDescent="0.45">
      <c r="A7" t="s">
        <v>12</v>
      </c>
      <c r="B7" s="3">
        <v>0.999</v>
      </c>
      <c r="C7" s="1"/>
      <c r="D7" s="1"/>
      <c r="E7" s="1">
        <f>AzurePagePriceTB*CapacityInTB</f>
        <v>2668</v>
      </c>
      <c r="F7" s="1">
        <v>16.75</v>
      </c>
      <c r="G7" s="1">
        <f>F2_Price*ROUNDUP((CapacityInTB/(F2_Disks*LimitInTB)),0)</f>
        <v>268.14</v>
      </c>
      <c r="H7" s="1">
        <f>SUM(Table1[[#This Row],[AzureFiles]:[VM]])</f>
        <v>2952.89</v>
      </c>
      <c r="I7" t="s">
        <v>20</v>
      </c>
      <c r="J7">
        <v>64</v>
      </c>
      <c r="K7" s="1">
        <v>125.01</v>
      </c>
    </row>
    <row r="8" spans="1:12" x14ac:dyDescent="0.45">
      <c r="A8" t="s">
        <v>31</v>
      </c>
      <c r="B8" s="3">
        <v>0.999</v>
      </c>
      <c r="C8" s="1"/>
      <c r="D8" s="1"/>
      <c r="E8" s="1">
        <f>AzurePagePriceTB*CapacityInTB</f>
        <v>2668</v>
      </c>
      <c r="F8" s="1">
        <v>16.75</v>
      </c>
      <c r="G8" s="1">
        <f>D15_*ROUNDUP((CapacityInTB/(D15_Disks*LimitInTB)),0)</f>
        <v>2223.8200000000002</v>
      </c>
      <c r="H8" s="1">
        <f>SUM(Table1[[#This Row],[AzureFiles]:[VM]])</f>
        <v>4908.57</v>
      </c>
      <c r="K8" s="1"/>
    </row>
    <row r="9" spans="1:12" x14ac:dyDescent="0.45">
      <c r="A9" t="s">
        <v>20</v>
      </c>
      <c r="B9" s="2"/>
      <c r="D9" s="1">
        <f>(BlockStoragePriceTB)*CapacityInTB</f>
        <v>1288</v>
      </c>
      <c r="F9" s="1">
        <v>114.89</v>
      </c>
      <c r="G9" s="1">
        <f>525.64+125.01</f>
        <v>650.65</v>
      </c>
      <c r="H9" s="1">
        <f>SUM(Table1[[#This Row],[AzureFiles]:[VM]])</f>
        <v>2053.54</v>
      </c>
      <c r="I9" t="s">
        <v>23</v>
      </c>
      <c r="K9" s="1">
        <v>0.02</v>
      </c>
    </row>
    <row r="10" spans="1:12" x14ac:dyDescent="0.45">
      <c r="A10" t="s">
        <v>22</v>
      </c>
      <c r="B10" s="2"/>
      <c r="D10" s="1">
        <f>(BlockStoragePriceTB)*CapacityInTB</f>
        <v>1288</v>
      </c>
      <c r="F10" s="1"/>
      <c r="H10" s="1">
        <f>SUM(Table1[[#This Row],[AzureFiles]:[VM]])</f>
        <v>1288</v>
      </c>
      <c r="I10" t="s">
        <v>24</v>
      </c>
      <c r="K10" s="4">
        <v>25.76</v>
      </c>
    </row>
    <row r="11" spans="1:12" x14ac:dyDescent="0.45">
      <c r="I11" t="s">
        <v>25</v>
      </c>
      <c r="K11" s="4">
        <v>87.04</v>
      </c>
    </row>
    <row r="12" spans="1:12" x14ac:dyDescent="0.45">
      <c r="I12" t="s">
        <v>26</v>
      </c>
      <c r="K12" s="1">
        <v>53.36</v>
      </c>
    </row>
    <row r="13" spans="1:12" x14ac:dyDescent="0.45">
      <c r="I13" t="s">
        <v>27</v>
      </c>
      <c r="J13">
        <v>32</v>
      </c>
      <c r="K13" s="1">
        <v>2223.8200000000002</v>
      </c>
    </row>
    <row r="17" spans="2:2" x14ac:dyDescent="0.45">
      <c r="B17" t="s">
        <v>28</v>
      </c>
    </row>
    <row r="18" spans="2:2" x14ac:dyDescent="0.45">
      <c r="B18" t="s">
        <v>29</v>
      </c>
    </row>
    <row r="19" spans="2:2" x14ac:dyDescent="0.45">
      <c r="B19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c30375f-ec44-4549-b2f2-4ad55e022502">
      <UserInfo>
        <DisplayName>Justin Roan</DisplayName>
        <AccountId>24</AccountId>
        <AccountType/>
      </UserInfo>
      <UserInfo>
        <DisplayName>Aaron Lind</DisplayName>
        <AccountId>45</AccountId>
        <AccountType/>
      </UserInfo>
    </SharedWithUsers>
    <LastSharedByUser xmlns="2c30375f-ec44-4549-b2f2-4ad55e022502">willst@microsoft.com</LastSharedByUser>
    <LastSharedByTime xmlns="2c30375f-ec44-4549-b2f2-4ad55e022502">2017-07-07T04:33:44+00:00</LastSharedByTim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FE0EC5B940954597DFC2C9662B2B85" ma:contentTypeVersion="6" ma:contentTypeDescription="Create a new document." ma:contentTypeScope="" ma:versionID="cbe82df5b95bd158c55fbe7a869d1d2d">
  <xsd:schema xmlns:xsd="http://www.w3.org/2001/XMLSchema" xmlns:xs="http://www.w3.org/2001/XMLSchema" xmlns:p="http://schemas.microsoft.com/office/2006/metadata/properties" xmlns:ns2="2c30375f-ec44-4549-b2f2-4ad55e022502" xmlns:ns3="48eed745-97d0-4c24-b2ae-2dc6756908a9" targetNamespace="http://schemas.microsoft.com/office/2006/metadata/properties" ma:root="true" ma:fieldsID="80c725df7ef441d6d6f048458e2bb965" ns2:_="" ns3:_="">
    <xsd:import namespace="2c30375f-ec44-4549-b2f2-4ad55e022502"/>
    <xsd:import namespace="48eed745-97d0-4c24-b2ae-2dc6756908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0375f-ec44-4549-b2f2-4ad55e0225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745-97d0-4c24-b2ae-2dc675690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ABF63A-083F-4D9A-B69E-38CEE9C427DF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48eed745-97d0-4c24-b2ae-2dc6756908a9"/>
    <ds:schemaRef ds:uri="http://purl.org/dc/terms/"/>
    <ds:schemaRef ds:uri="http://schemas.microsoft.com/office/2006/metadata/properties"/>
    <ds:schemaRef ds:uri="2c30375f-ec44-4549-b2f2-4ad55e02250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7CCE14F-1058-48A9-919C-F9F7162636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0375f-ec44-4549-b2f2-4ad55e022502"/>
    <ds:schemaRef ds:uri="48eed745-97d0-4c24-b2ae-2dc675690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F41725-D170-4021-994D-47978ACA63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StorageModel</vt:lpstr>
      <vt:lpstr>A3_Disks</vt:lpstr>
      <vt:lpstr>A3_Price</vt:lpstr>
      <vt:lpstr>A4_Disks</vt:lpstr>
      <vt:lpstr>A4_Price</vt:lpstr>
      <vt:lpstr>AzureFilePriceTB</vt:lpstr>
      <vt:lpstr>AzurePagePriceTB</vt:lpstr>
      <vt:lpstr>BlockStoragePriceTB</vt:lpstr>
      <vt:lpstr>CapacityInTB</vt:lpstr>
      <vt:lpstr>D15_</vt:lpstr>
      <vt:lpstr>D15_Disks</vt:lpstr>
      <vt:lpstr>D4_Disks</vt:lpstr>
      <vt:lpstr>D4_Price</vt:lpstr>
      <vt:lpstr>F2_Disks</vt:lpstr>
      <vt:lpstr>F2_Price</vt:lpstr>
      <vt:lpstr>LimitInTB</vt:lpstr>
      <vt:lpstr>NASLicense</vt:lpstr>
    </vt:vector>
  </TitlesOfParts>
  <Company>TxDOT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TxDOT</dc:creator>
  <cp:lastModifiedBy>WILL ST GERMAIN</cp:lastModifiedBy>
  <cp:revision/>
  <dcterms:created xsi:type="dcterms:W3CDTF">2015-12-23T21:12:53Z</dcterms:created>
  <dcterms:modified xsi:type="dcterms:W3CDTF">2017-12-14T19:33:36Z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0x01010091FE0EC5B940954597DFC2C9662B2B85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willst@microsoft.com</vt:lpwstr>
  </property>
  <property fmtid="{D5CDD505-2E9C-101B-9397-08002B2CF9AE}" pid="6" name="MSIP_Label_f42aa342-8706-4288-bd11-ebb85995028c_SetDate">
    <vt:lpwstr>2017-12-13T15:54:03.8291394Z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