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makinen\Documents\Summer 2019\QC Automation\SSXLQC\data\conveyer\conveyer_summary\"/>
    </mc:Choice>
  </mc:AlternateContent>
  <bookViews>
    <workbookView xWindow="0" yWindow="0" windowWidth="14370" windowHeight="7530"/>
  </bookViews>
  <sheets>
    <sheet name="iBot_Conveyer_Summary" sheetId="1" r:id="rId1"/>
  </sheets>
  <definedNames>
    <definedName name="_xlnm._FilterDatabase" localSheetId="0" hidden="1">iBot_Conveyer_Summary!$A$5:$AK$33</definedName>
  </definedNames>
  <calcPr calcId="0"/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6" i="1"/>
  <c r="C6" i="1"/>
  <c r="C7" i="1"/>
  <c r="C8" i="1"/>
  <c r="C9" i="1"/>
  <c r="C10" i="1"/>
  <c r="C11" i="1"/>
  <c r="C12" i="1"/>
  <c r="C13" i="1"/>
  <c r="C14" i="1"/>
  <c r="C1" i="1"/>
  <c r="Y2" i="1"/>
  <c r="Y3" i="1" s="1"/>
  <c r="Y1" i="1"/>
  <c r="B1" i="1" s="1"/>
  <c r="S2" i="1"/>
  <c r="S3" i="1" s="1"/>
  <c r="S1" i="1"/>
  <c r="A1" i="1" s="1"/>
  <c r="A6" i="1"/>
  <c r="AE2" i="1"/>
  <c r="AE1" i="1"/>
  <c r="C2" i="1" s="1"/>
  <c r="C4" i="1" s="1"/>
  <c r="O3" i="1"/>
  <c r="P3" i="1"/>
  <c r="Q3" i="1"/>
  <c r="R3" i="1"/>
  <c r="T3" i="1"/>
  <c r="U3" i="1"/>
  <c r="V3" i="1"/>
  <c r="W3" i="1"/>
  <c r="X3" i="1"/>
  <c r="Z3" i="1"/>
  <c r="AA3" i="1"/>
  <c r="AB3" i="1"/>
  <c r="AC3" i="1"/>
  <c r="AD3" i="1"/>
  <c r="AF3" i="1"/>
  <c r="AG3" i="1"/>
  <c r="AH3" i="1"/>
  <c r="AI3" i="1"/>
  <c r="AJ3" i="1"/>
  <c r="N3" i="1"/>
  <c r="B7" i="1"/>
  <c r="B8" i="1"/>
  <c r="B9" i="1"/>
  <c r="B10" i="1"/>
  <c r="B11" i="1"/>
  <c r="B12" i="1"/>
  <c r="B13" i="1"/>
  <c r="B14" i="1"/>
  <c r="B6" i="1"/>
  <c r="A7" i="1"/>
  <c r="A8" i="1"/>
  <c r="A9" i="1"/>
  <c r="A10" i="1"/>
  <c r="A11" i="1"/>
  <c r="A12" i="1"/>
  <c r="A13" i="1"/>
  <c r="A14" i="1"/>
  <c r="B2" i="1" l="1"/>
  <c r="A2" i="1"/>
  <c r="AE3" i="1"/>
</calcChain>
</file>

<file path=xl/sharedStrings.xml><?xml version="1.0" encoding="utf-8"?>
<sst xmlns="http://schemas.openxmlformats.org/spreadsheetml/2006/main" count="104" uniqueCount="51">
  <si>
    <t>name</t>
  </si>
  <si>
    <t>bot #</t>
  </si>
  <si>
    <t>year</t>
  </si>
  <si>
    <t>month</t>
  </si>
  <si>
    <t>day</t>
  </si>
  <si>
    <t>hour</t>
  </si>
  <si>
    <t>min</t>
  </si>
  <si>
    <t>sec</t>
  </si>
  <si>
    <t>reading_count</t>
  </si>
  <si>
    <t>slow_pos_err_for_avg</t>
  </si>
  <si>
    <t>slow_pos_err_for_std</t>
  </si>
  <si>
    <t>slow_vel_err__for_avg</t>
  </si>
  <si>
    <t>slow_vel_err_for_std</t>
  </si>
  <si>
    <t>slow_phaseA_for_avg</t>
  </si>
  <si>
    <t>slow_phaseA_for_std</t>
  </si>
  <si>
    <t>slow_pos_err_back_avg</t>
  </si>
  <si>
    <t>slow_pos_err_back_std</t>
  </si>
  <si>
    <t>slow_vel_err_back_avg</t>
  </si>
  <si>
    <t>slow_vel_err_back_std</t>
  </si>
  <si>
    <t>slow_phaseA_back_avg</t>
  </si>
  <si>
    <t>slow_phaseA_back_std</t>
  </si>
  <si>
    <t>fast_pos_err_for_avg</t>
  </si>
  <si>
    <t>fast_pos_err_for_std</t>
  </si>
  <si>
    <t>fast_vel_err_for_avg</t>
  </si>
  <si>
    <t>fast_vel_err_for_std</t>
  </si>
  <si>
    <t>fast_phaseA_for_avg</t>
  </si>
  <si>
    <t>fast_phaseA_for_std</t>
  </si>
  <si>
    <t>fast_pos_err_back_avg</t>
  </si>
  <si>
    <t>fast_pos_err_back_std</t>
  </si>
  <si>
    <t>fast_vel_err_back_avg</t>
  </si>
  <si>
    <t>fast_vel_err_back_std</t>
  </si>
  <si>
    <t>fast_phaseA_back_avg</t>
  </si>
  <si>
    <t>fast_phaseA_back_std</t>
  </si>
  <si>
    <t>AVG</t>
  </si>
  <si>
    <t>-</t>
  </si>
  <si>
    <t>STD</t>
  </si>
  <si>
    <t>AVG + 3*STD</t>
  </si>
  <si>
    <t>iBot126_20190710_164910</t>
  </si>
  <si>
    <t>iBot126_20190710_165011</t>
  </si>
  <si>
    <t>iBot126_20190710_165132</t>
  </si>
  <si>
    <t>iBot126_20190710_165352</t>
  </si>
  <si>
    <t>iBot126_20190710_165455</t>
  </si>
  <si>
    <t>iBot126_20190710_165545</t>
  </si>
  <si>
    <t>iBot126_20190710_165643</t>
  </si>
  <si>
    <t>iBot126_20190710_165748</t>
  </si>
  <si>
    <t>iBot126_20190710_165816</t>
  </si>
  <si>
    <t>=stdev/avg</t>
  </si>
  <si>
    <t>m + 3s fwd slo current</t>
  </si>
  <si>
    <t>m+3s rev slo current</t>
  </si>
  <si>
    <t>m + 3s fwd fast current</t>
  </si>
  <si>
    <t>m+3s rev fast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</si>
</sst>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vertical="top" wrapText="1"/>
    </xf>
    <xf numFmtId="1" fontId="0" fillId="0" borderId="10" xfId="0" applyNumberFormat="1" applyBorder="1"/>
    <xf numFmtId="1" fontId="0" fillId="0" borderId="10" xfId="0" applyNumberFormat="1" applyBorder="1" applyAlignment="1">
      <alignment vertical="top" wrapText="1"/>
    </xf>
    <xf numFmtId="1" fontId="0" fillId="33" borderId="10" xfId="0" applyNumberFormat="1" applyFill="1" applyBorder="1" applyAlignment="1">
      <alignment vertical="top" wrapText="1"/>
    </xf>
    <xf numFmtId="1" fontId="0" fillId="34" borderId="10" xfId="0" applyNumberFormat="1" applyFill="1" applyBorder="1" applyAlignment="1">
      <alignment vertical="top" wrapText="1"/>
    </xf>
    <xf numFmtId="1" fontId="0" fillId="35" borderId="10" xfId="0" applyNumberFormat="1" applyFill="1" applyBorder="1" applyAlignment="1">
      <alignment vertical="top" wrapText="1"/>
    </xf>
    <xf numFmtId="2" fontId="0" fillId="0" borderId="10" xfId="0" applyNumberFormat="1" applyBorder="1"/>
    <xf numFmtId="2" fontId="0" fillId="36" borderId="10" xfId="0" quotePrefix="1" applyNumberFormat="1" applyFill="1" applyBorder="1"/>
    <xf numFmtId="2" fontId="0" fillId="36" borderId="10" xfId="0" applyNumberFormat="1" applyFill="1" applyBorder="1"/>
    <xf numFmtId="2" fontId="0" fillId="37" borderId="10" xfId="0" applyNumberFormat="1" applyFill="1" applyBorder="1" applyAlignment="1">
      <alignment vertical="top" wrapText="1"/>
    </xf>
    <xf numFmtId="2" fontId="0" fillId="37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pane ySplit="2805" activePane="bottomLeft"/>
      <selection activeCell="J5" sqref="J5"/>
      <selection pane="bottomLeft" activeCell="D21" sqref="D21"/>
    </sheetView>
  </sheetViews>
  <sheetFormatPr defaultRowHeight="15" x14ac:dyDescent="0.25"/>
  <cols>
    <col min="1" max="4" width="8.28515625" style="1" customWidth="1"/>
    <col min="5" max="5" width="24" style="2" bestFit="1" customWidth="1"/>
    <col min="6" max="6" width="7.28515625" style="2" customWidth="1"/>
    <col min="7" max="7" width="7.140625" style="2" bestFit="1" customWidth="1"/>
    <col min="8" max="8" width="7.5703125" style="2" customWidth="1"/>
    <col min="9" max="9" width="6.42578125" style="2" bestFit="1" customWidth="1"/>
    <col min="10" max="10" width="6.140625" style="2" customWidth="1"/>
    <col min="11" max="11" width="5.5703125" style="2" customWidth="1"/>
    <col min="12" max="12" width="5.28515625" style="2" customWidth="1"/>
    <col min="13" max="13" width="11" style="2" hidden="1" customWidth="1"/>
    <col min="14" max="37" width="7.28515625" style="2" customWidth="1"/>
    <col min="38" max="16384" width="9.140625" style="2"/>
  </cols>
  <sheetData>
    <row r="1" spans="1:37" x14ac:dyDescent="0.25">
      <c r="A1" s="9">
        <f>R1+3*S1</f>
        <v>1.3042767693333333</v>
      </c>
      <c r="B1" s="9">
        <f>X1+3*Y1</f>
        <v>1.2922060923333336</v>
      </c>
      <c r="C1" s="9">
        <f>AD1</f>
        <v>0.64547350599999997</v>
      </c>
      <c r="D1" s="9"/>
      <c r="E1" s="4" t="s">
        <v>33</v>
      </c>
      <c r="F1" s="4" t="s">
        <v>34</v>
      </c>
      <c r="G1" s="4" t="s">
        <v>34</v>
      </c>
      <c r="H1" s="4" t="s">
        <v>34</v>
      </c>
      <c r="I1" s="4" t="s">
        <v>34</v>
      </c>
      <c r="J1" s="4" t="s">
        <v>34</v>
      </c>
      <c r="K1" s="4" t="s">
        <v>34</v>
      </c>
      <c r="L1" s="4" t="s">
        <v>34</v>
      </c>
      <c r="M1" s="4" t="s">
        <v>34</v>
      </c>
      <c r="N1" s="4">
        <v>3.5771127159999998</v>
      </c>
      <c r="O1" s="4" t="s">
        <v>34</v>
      </c>
      <c r="P1" s="4">
        <v>464.8177192</v>
      </c>
      <c r="Q1" s="4" t="s">
        <v>34</v>
      </c>
      <c r="R1" s="4">
        <v>0.50968458900000002</v>
      </c>
      <c r="S1" s="9">
        <f>AVERAGE(S6:S14)</f>
        <v>0.26486406011111113</v>
      </c>
      <c r="T1" s="4">
        <v>2.4740520959999999</v>
      </c>
      <c r="U1" s="4" t="s">
        <v>34</v>
      </c>
      <c r="V1" s="4">
        <v>436.99461980000001</v>
      </c>
      <c r="W1" s="4" t="s">
        <v>34</v>
      </c>
      <c r="X1" s="4">
        <v>0.51296799500000001</v>
      </c>
      <c r="Y1" s="9">
        <f>AVERAGE(Y6:Y14)</f>
        <v>0.2597460324444445</v>
      </c>
      <c r="Z1" s="4">
        <v>186.468154</v>
      </c>
      <c r="AA1" s="4" t="s">
        <v>34</v>
      </c>
      <c r="AB1" s="4">
        <v>8540.7274450000004</v>
      </c>
      <c r="AC1" s="4" t="s">
        <v>34</v>
      </c>
      <c r="AD1" s="9">
        <v>0.64547350599999997</v>
      </c>
      <c r="AE1" s="9">
        <f>AVERAGE(AE6:AE14)</f>
        <v>0.7442306231111111</v>
      </c>
      <c r="AF1" s="4">
        <v>244.95883140000001</v>
      </c>
      <c r="AG1" s="4" t="s">
        <v>34</v>
      </c>
      <c r="AH1" s="4">
        <v>11003.65252</v>
      </c>
      <c r="AI1" s="4" t="s">
        <v>34</v>
      </c>
      <c r="AJ1" s="9">
        <v>0.87102749099999999</v>
      </c>
      <c r="AK1" s="4" t="s">
        <v>34</v>
      </c>
    </row>
    <row r="2" spans="1:37" x14ac:dyDescent="0.25">
      <c r="A2" s="9">
        <f>R2+3*S2</f>
        <v>1.2515885160895529E-2</v>
      </c>
      <c r="B2" s="9">
        <f>X2+3*Y2</f>
        <v>1.0718948050859317E-2</v>
      </c>
      <c r="C2" s="1">
        <f>AE1</f>
        <v>0.7442306231111111</v>
      </c>
      <c r="E2" s="4" t="s">
        <v>35</v>
      </c>
      <c r="F2" s="4" t="s">
        <v>34</v>
      </c>
      <c r="G2" s="4" t="s">
        <v>34</v>
      </c>
      <c r="H2" s="4" t="s">
        <v>34</v>
      </c>
      <c r="I2" s="4" t="s">
        <v>34</v>
      </c>
      <c r="J2" s="4" t="s">
        <v>34</v>
      </c>
      <c r="K2" s="4" t="s">
        <v>34</v>
      </c>
      <c r="L2" s="4" t="s">
        <v>34</v>
      </c>
      <c r="M2" s="4" t="s">
        <v>34</v>
      </c>
      <c r="N2" s="4">
        <v>3.7775712000000003E-2</v>
      </c>
      <c r="O2" s="4" t="s">
        <v>34</v>
      </c>
      <c r="P2" s="4">
        <v>9.0190247729999999</v>
      </c>
      <c r="Q2" s="4" t="s">
        <v>34</v>
      </c>
      <c r="R2" s="4">
        <v>4.0887110000000001E-3</v>
      </c>
      <c r="S2" s="9">
        <f>STDEV(S6:S14)</f>
        <v>2.8090580536318426E-3</v>
      </c>
      <c r="T2" s="4">
        <v>4.1167387999999999E-2</v>
      </c>
      <c r="U2" s="4" t="s">
        <v>34</v>
      </c>
      <c r="V2" s="4">
        <v>7.6547858150000003</v>
      </c>
      <c r="W2" s="4" t="s">
        <v>34</v>
      </c>
      <c r="X2" s="4">
        <v>3.0623809999999999E-3</v>
      </c>
      <c r="Y2" s="9">
        <f>STDEV(Y6:Y14)</f>
        <v>2.5521890169531059E-3</v>
      </c>
      <c r="Z2" s="4">
        <v>2.0095907770000001</v>
      </c>
      <c r="AA2" s="4" t="s">
        <v>34</v>
      </c>
      <c r="AB2" s="4">
        <v>95.966490019999995</v>
      </c>
      <c r="AC2" s="4" t="s">
        <v>34</v>
      </c>
      <c r="AD2" s="9">
        <v>2.1822148999999999E-2</v>
      </c>
      <c r="AE2" s="9">
        <f>STDEV(AE6:AE14)</f>
        <v>2.1022143724238739E-2</v>
      </c>
      <c r="AF2" s="4">
        <v>3.9282972279999999</v>
      </c>
      <c r="AG2" s="4" t="s">
        <v>34</v>
      </c>
      <c r="AH2" s="4">
        <v>113.21494490000001</v>
      </c>
      <c r="AI2" s="4" t="s">
        <v>34</v>
      </c>
      <c r="AJ2" s="9">
        <v>3.0593259000000001E-2</v>
      </c>
      <c r="AK2" s="4" t="s">
        <v>34</v>
      </c>
    </row>
    <row r="3" spans="1:37" s="1" customFormat="1" x14ac:dyDescent="0.25">
      <c r="E3" s="10" t="s">
        <v>46</v>
      </c>
      <c r="F3" s="11"/>
      <c r="G3" s="11"/>
      <c r="H3" s="11"/>
      <c r="I3" s="11"/>
      <c r="J3" s="11"/>
      <c r="K3" s="11"/>
      <c r="L3" s="11"/>
      <c r="M3" s="11"/>
      <c r="N3" s="11">
        <f>N2/N1</f>
        <v>1.0560391857666026E-2</v>
      </c>
      <c r="O3" s="11" t="e">
        <f t="shared" ref="O3:AJ3" si="0">O2/O1</f>
        <v>#VALUE!</v>
      </c>
      <c r="P3" s="11">
        <f t="shared" si="0"/>
        <v>1.9403358349855265E-2</v>
      </c>
      <c r="Q3" s="11" t="e">
        <f t="shared" si="0"/>
        <v>#VALUE!</v>
      </c>
      <c r="R3" s="11">
        <f t="shared" si="0"/>
        <v>8.0220416474079421E-3</v>
      </c>
      <c r="S3" s="11">
        <f t="shared" si="0"/>
        <v>1.0605659569114193E-2</v>
      </c>
      <c r="T3" s="11">
        <f t="shared" si="0"/>
        <v>1.6639660929759176E-2</v>
      </c>
      <c r="U3" s="11" t="e">
        <f t="shared" si="0"/>
        <v>#VALUE!</v>
      </c>
      <c r="V3" s="11">
        <f t="shared" si="0"/>
        <v>1.7516888007690752E-2</v>
      </c>
      <c r="W3" s="11" t="e">
        <f t="shared" si="0"/>
        <v>#VALUE!</v>
      </c>
      <c r="X3" s="11">
        <f t="shared" si="0"/>
        <v>5.9699260574726494E-3</v>
      </c>
      <c r="Y3" s="11">
        <f t="shared" si="0"/>
        <v>9.8257093397527764E-3</v>
      </c>
      <c r="Z3" s="11">
        <f t="shared" si="0"/>
        <v>1.07771259268218E-2</v>
      </c>
      <c r="AA3" s="11" t="e">
        <f t="shared" si="0"/>
        <v>#VALUE!</v>
      </c>
      <c r="AB3" s="11">
        <f t="shared" si="0"/>
        <v>1.1236336791918313E-2</v>
      </c>
      <c r="AC3" s="11" t="e">
        <f t="shared" si="0"/>
        <v>#VALUE!</v>
      </c>
      <c r="AD3" s="11">
        <f t="shared" si="0"/>
        <v>3.3807970113648632E-2</v>
      </c>
      <c r="AE3" s="11">
        <f t="shared" si="0"/>
        <v>2.8246813650800558E-2</v>
      </c>
      <c r="AF3" s="11">
        <f t="shared" si="0"/>
        <v>1.6036560941888947E-2</v>
      </c>
      <c r="AG3" s="11" t="e">
        <f t="shared" si="0"/>
        <v>#VALUE!</v>
      </c>
      <c r="AH3" s="11">
        <f t="shared" si="0"/>
        <v>1.0288851333157148E-2</v>
      </c>
      <c r="AI3" s="11" t="e">
        <f t="shared" si="0"/>
        <v>#VALUE!</v>
      </c>
      <c r="AJ3" s="11">
        <f t="shared" si="0"/>
        <v>3.5123184188913276E-2</v>
      </c>
      <c r="AK3" s="9"/>
    </row>
    <row r="4" spans="1:37" x14ac:dyDescent="0.25">
      <c r="C4" s="1">
        <f>C1+3*C2</f>
        <v>2.8781653753333334</v>
      </c>
      <c r="E4" s="4" t="s">
        <v>36</v>
      </c>
      <c r="F4" s="4" t="s">
        <v>34</v>
      </c>
      <c r="G4" s="4" t="s">
        <v>34</v>
      </c>
      <c r="H4" s="4" t="s">
        <v>34</v>
      </c>
      <c r="I4" s="4" t="s">
        <v>34</v>
      </c>
      <c r="J4" s="4" t="s">
        <v>34</v>
      </c>
      <c r="K4" s="4" t="s">
        <v>34</v>
      </c>
      <c r="L4" s="4" t="s">
        <v>34</v>
      </c>
      <c r="M4" s="4" t="s">
        <v>34</v>
      </c>
      <c r="N4" s="4">
        <v>3.6904398519999999</v>
      </c>
      <c r="O4" s="4" t="s">
        <v>34</v>
      </c>
      <c r="P4" s="4">
        <v>491.87479350000001</v>
      </c>
      <c r="Q4" s="4" t="s">
        <v>34</v>
      </c>
      <c r="R4" s="4">
        <v>0.52195072300000001</v>
      </c>
      <c r="S4" s="4" t="s">
        <v>34</v>
      </c>
      <c r="T4" s="4">
        <v>2.597554261</v>
      </c>
      <c r="U4" s="4" t="s">
        <v>34</v>
      </c>
      <c r="V4" s="4">
        <v>459.95897719999999</v>
      </c>
      <c r="W4" s="4" t="s">
        <v>34</v>
      </c>
      <c r="X4" s="4">
        <v>0.52215513899999999</v>
      </c>
      <c r="Y4" s="4" t="s">
        <v>34</v>
      </c>
      <c r="Z4" s="4">
        <v>192.49692630000001</v>
      </c>
      <c r="AA4" s="4" t="s">
        <v>34</v>
      </c>
      <c r="AB4" s="4">
        <v>8828.6269150000007</v>
      </c>
      <c r="AC4" s="4" t="s">
        <v>34</v>
      </c>
      <c r="AD4" s="9">
        <v>0.71093995200000004</v>
      </c>
      <c r="AE4" s="4" t="s">
        <v>34</v>
      </c>
      <c r="AF4" s="4">
        <v>256.74372310000001</v>
      </c>
      <c r="AG4" s="4" t="s">
        <v>34</v>
      </c>
      <c r="AH4" s="4">
        <v>11343.29736</v>
      </c>
      <c r="AI4" s="4" t="s">
        <v>34</v>
      </c>
      <c r="AJ4" s="9">
        <v>0.96280726800000005</v>
      </c>
      <c r="AK4" s="4" t="s">
        <v>34</v>
      </c>
    </row>
    <row r="5" spans="1:37" s="3" customFormat="1" ht="80.25" customHeight="1" x14ac:dyDescent="0.25">
      <c r="A5" s="12" t="s">
        <v>47</v>
      </c>
      <c r="B5" s="12" t="s">
        <v>48</v>
      </c>
      <c r="C5" s="12" t="s">
        <v>49</v>
      </c>
      <c r="D5" s="12" t="s">
        <v>50</v>
      </c>
      <c r="E5" s="5" t="s">
        <v>0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5</v>
      </c>
      <c r="K5" s="5" t="s">
        <v>6</v>
      </c>
      <c r="L5" s="5" t="s">
        <v>7</v>
      </c>
      <c r="M5" s="5" t="s">
        <v>8</v>
      </c>
      <c r="N5" s="6" t="s">
        <v>9</v>
      </c>
      <c r="O5" s="6" t="s">
        <v>10</v>
      </c>
      <c r="P5" s="7" t="s">
        <v>11</v>
      </c>
      <c r="Q5" s="7" t="s">
        <v>12</v>
      </c>
      <c r="R5" s="5" t="s">
        <v>13</v>
      </c>
      <c r="S5" s="5" t="s">
        <v>14</v>
      </c>
      <c r="T5" s="6" t="s">
        <v>15</v>
      </c>
      <c r="U5" s="6" t="s">
        <v>16</v>
      </c>
      <c r="V5" s="7" t="s">
        <v>17</v>
      </c>
      <c r="W5" s="7" t="s">
        <v>18</v>
      </c>
      <c r="X5" s="5" t="s">
        <v>19</v>
      </c>
      <c r="Y5" s="5" t="s">
        <v>20</v>
      </c>
      <c r="Z5" s="8" t="s">
        <v>21</v>
      </c>
      <c r="AA5" s="8" t="s">
        <v>22</v>
      </c>
      <c r="AB5" s="8" t="s">
        <v>23</v>
      </c>
      <c r="AC5" s="8" t="s">
        <v>24</v>
      </c>
      <c r="AD5" s="8" t="s">
        <v>25</v>
      </c>
      <c r="AE5" s="8" t="s">
        <v>26</v>
      </c>
      <c r="AF5" s="8" t="s">
        <v>27</v>
      </c>
      <c r="AG5" s="8" t="s">
        <v>28</v>
      </c>
      <c r="AH5" s="8" t="s">
        <v>29</v>
      </c>
      <c r="AI5" s="8" t="s">
        <v>30</v>
      </c>
      <c r="AJ5" s="8" t="s">
        <v>31</v>
      </c>
      <c r="AK5" s="8" t="s">
        <v>32</v>
      </c>
    </row>
    <row r="6" spans="1:37" x14ac:dyDescent="0.25">
      <c r="A6" s="13">
        <f>R6+3*S6</f>
        <v>1.281168007</v>
      </c>
      <c r="B6" s="13">
        <f>X6+3*Y6</f>
        <v>1.283115402</v>
      </c>
      <c r="C6" s="13">
        <f>AD6+3*AE6</f>
        <v>2.873341463</v>
      </c>
      <c r="D6" s="13">
        <f>AJ6+3*AK6</f>
        <v>3.2777710980000001</v>
      </c>
      <c r="E6" s="4" t="s">
        <v>37</v>
      </c>
      <c r="F6" s="4">
        <v>126</v>
      </c>
      <c r="G6" s="4">
        <v>2019</v>
      </c>
      <c r="H6" s="4">
        <v>7</v>
      </c>
      <c r="I6" s="4">
        <v>10</v>
      </c>
      <c r="J6" s="4">
        <v>16</v>
      </c>
      <c r="K6" s="4">
        <v>49</v>
      </c>
      <c r="L6" s="4">
        <v>10</v>
      </c>
      <c r="M6" s="4">
        <v>1023</v>
      </c>
      <c r="N6" s="4">
        <v>3.5657894739999998</v>
      </c>
      <c r="O6" s="4">
        <v>2.3435724489999998</v>
      </c>
      <c r="P6" s="4">
        <v>464.01907890000001</v>
      </c>
      <c r="Q6" s="4">
        <v>348.38449409999998</v>
      </c>
      <c r="R6" s="4">
        <v>0.50033362299999995</v>
      </c>
      <c r="S6" s="4">
        <v>0.260278128</v>
      </c>
      <c r="T6" s="4">
        <v>2.4276315789999998</v>
      </c>
      <c r="U6" s="4">
        <v>2.0250156530000001</v>
      </c>
      <c r="V6" s="4">
        <v>444.62302629999999</v>
      </c>
      <c r="W6" s="4">
        <v>339.79655279999997</v>
      </c>
      <c r="X6" s="4">
        <v>0.51090692400000004</v>
      </c>
      <c r="Y6" s="4">
        <v>0.25740282599999997</v>
      </c>
      <c r="Z6" s="4">
        <v>188.5221445</v>
      </c>
      <c r="AA6" s="4">
        <v>416.61546019999997</v>
      </c>
      <c r="AB6" s="4">
        <v>8709.4366649999993</v>
      </c>
      <c r="AC6" s="4">
        <v>16510.129110000002</v>
      </c>
      <c r="AD6" s="9">
        <v>0.65131704199999996</v>
      </c>
      <c r="AE6" s="9">
        <v>0.74067480699999999</v>
      </c>
      <c r="AF6" s="4">
        <v>252.4359862</v>
      </c>
      <c r="AG6" s="4">
        <v>438.8946464</v>
      </c>
      <c r="AH6" s="4">
        <v>11223.765369999999</v>
      </c>
      <c r="AI6" s="4">
        <v>17944.376260000001</v>
      </c>
      <c r="AJ6" s="9">
        <v>0.89836123499999998</v>
      </c>
      <c r="AK6" s="9">
        <v>0.79313662100000004</v>
      </c>
    </row>
    <row r="7" spans="1:37" x14ac:dyDescent="0.25">
      <c r="A7" s="13">
        <f>R7+3*S7</f>
        <v>1.2992841529999999</v>
      </c>
      <c r="B7" s="13">
        <f>X7+3*Y7</f>
        <v>1.2866484419999999</v>
      </c>
      <c r="C7" s="13">
        <f>AD7+3*AE7</f>
        <v>2.9626124520000001</v>
      </c>
      <c r="D7" s="13">
        <f>AJ7+3*AK7</f>
        <v>3.2422692309999999</v>
      </c>
      <c r="E7" s="4" t="s">
        <v>38</v>
      </c>
      <c r="F7" s="4">
        <v>126</v>
      </c>
      <c r="G7" s="4">
        <v>2019</v>
      </c>
      <c r="H7" s="4">
        <v>7</v>
      </c>
      <c r="I7" s="4">
        <v>10</v>
      </c>
      <c r="J7" s="4">
        <v>16</v>
      </c>
      <c r="K7" s="4">
        <v>50</v>
      </c>
      <c r="L7" s="4">
        <v>11</v>
      </c>
      <c r="M7" s="4">
        <v>1023</v>
      </c>
      <c r="N7" s="4">
        <v>3.5526315789999998</v>
      </c>
      <c r="O7" s="4">
        <v>2.3183388479999998</v>
      </c>
      <c r="P7" s="4">
        <v>461.56447370000001</v>
      </c>
      <c r="Q7" s="4">
        <v>325.17781839999998</v>
      </c>
      <c r="R7" s="4">
        <v>0.50934684799999996</v>
      </c>
      <c r="S7" s="4">
        <v>0.26331243500000001</v>
      </c>
      <c r="T7" s="4">
        <v>2.4276315789999998</v>
      </c>
      <c r="U7" s="4">
        <v>1.9517422129999999</v>
      </c>
      <c r="V7" s="4">
        <v>428.2756579</v>
      </c>
      <c r="W7" s="4">
        <v>343.45492030000003</v>
      </c>
      <c r="X7" s="4">
        <v>0.51246243899999999</v>
      </c>
      <c r="Y7" s="4">
        <v>0.25806200099999999</v>
      </c>
      <c r="Z7" s="4">
        <v>184.9767981</v>
      </c>
      <c r="AA7" s="4">
        <v>408.28012430000001</v>
      </c>
      <c r="AB7" s="4">
        <v>8513.6721710000002</v>
      </c>
      <c r="AC7" s="4">
        <v>16253.447819999999</v>
      </c>
      <c r="AD7" s="9">
        <v>0.63478279199999998</v>
      </c>
      <c r="AE7" s="9">
        <v>0.77594322000000004</v>
      </c>
      <c r="AF7" s="4">
        <v>244.73170730000001</v>
      </c>
      <c r="AG7" s="4">
        <v>423.95105580000001</v>
      </c>
      <c r="AH7" s="4">
        <v>11000.00541</v>
      </c>
      <c r="AI7" s="4">
        <v>17605.861519999999</v>
      </c>
      <c r="AJ7" s="9">
        <v>0.90169474900000002</v>
      </c>
      <c r="AK7" s="9">
        <v>0.78019149399999999</v>
      </c>
    </row>
    <row r="8" spans="1:37" x14ac:dyDescent="0.25">
      <c r="A8" s="13">
        <f>R8+3*S8</f>
        <v>1.2974384269999999</v>
      </c>
      <c r="B8" s="13">
        <f>X8+3*Y8</f>
        <v>1.2909954149999998</v>
      </c>
      <c r="C8" s="13">
        <f>AD8+3*AE8</f>
        <v>2.691665199</v>
      </c>
      <c r="D8" s="13">
        <f>AJ8+3*AK8</f>
        <v>3.2006367519999999</v>
      </c>
      <c r="E8" s="4" t="s">
        <v>39</v>
      </c>
      <c r="F8" s="4">
        <v>126</v>
      </c>
      <c r="G8" s="4">
        <v>2019</v>
      </c>
      <c r="H8" s="4">
        <v>7</v>
      </c>
      <c r="I8" s="4">
        <v>10</v>
      </c>
      <c r="J8" s="4">
        <v>16</v>
      </c>
      <c r="K8" s="4">
        <v>51</v>
      </c>
      <c r="L8" s="4">
        <v>32</v>
      </c>
      <c r="M8" s="4">
        <v>1023</v>
      </c>
      <c r="N8" s="4">
        <v>3.5789473680000001</v>
      </c>
      <c r="O8" s="4">
        <v>2.4155300949999998</v>
      </c>
      <c r="P8" s="4">
        <v>459.53289469999999</v>
      </c>
      <c r="Q8" s="4">
        <v>312.7015103</v>
      </c>
      <c r="R8" s="4">
        <v>0.50933263699999998</v>
      </c>
      <c r="S8" s="4">
        <v>0.26270192999999997</v>
      </c>
      <c r="T8" s="4">
        <v>2.513157895</v>
      </c>
      <c r="U8" s="4">
        <v>2.0522539449999999</v>
      </c>
      <c r="V8" s="4">
        <v>434.4322368</v>
      </c>
      <c r="W8" s="4">
        <v>334.95132330000001</v>
      </c>
      <c r="X8" s="4">
        <v>0.51411183299999996</v>
      </c>
      <c r="Y8" s="4">
        <v>0.25896119400000001</v>
      </c>
      <c r="Z8" s="4">
        <v>185.0744186</v>
      </c>
      <c r="AA8" s="4">
        <v>407.06117599999999</v>
      </c>
      <c r="AB8" s="4">
        <v>8482.6824240000005</v>
      </c>
      <c r="AC8" s="4">
        <v>16222.27896</v>
      </c>
      <c r="AD8" s="9">
        <v>0.59820098099999996</v>
      </c>
      <c r="AE8" s="9">
        <v>0.69782140599999998</v>
      </c>
      <c r="AF8" s="4">
        <v>242.42013890000001</v>
      </c>
      <c r="AG8" s="4">
        <v>422.58229790000001</v>
      </c>
      <c r="AH8" s="4">
        <v>10993.764950000001</v>
      </c>
      <c r="AI8" s="4">
        <v>17535.07303</v>
      </c>
      <c r="AJ8" s="9">
        <v>0.88993313200000002</v>
      </c>
      <c r="AK8" s="9">
        <v>0.77023454000000002</v>
      </c>
    </row>
    <row r="9" spans="1:37" x14ac:dyDescent="0.25">
      <c r="A9" s="13">
        <f>R9+3*S9</f>
        <v>1.306479344</v>
      </c>
      <c r="B9" s="13">
        <f>X9+3*Y9</f>
        <v>1.282671525</v>
      </c>
      <c r="C9" s="13">
        <f>AD9+3*AE9</f>
        <v>2.9429243989999998</v>
      </c>
      <c r="D9" s="13">
        <f>AJ9+3*AK9</f>
        <v>3.1165795570000001</v>
      </c>
      <c r="E9" s="4" t="s">
        <v>40</v>
      </c>
      <c r="F9" s="4">
        <v>126</v>
      </c>
      <c r="G9" s="4">
        <v>2019</v>
      </c>
      <c r="H9" s="4">
        <v>7</v>
      </c>
      <c r="I9" s="4">
        <v>10</v>
      </c>
      <c r="J9" s="4">
        <v>16</v>
      </c>
      <c r="K9" s="4">
        <v>53</v>
      </c>
      <c r="L9" s="4">
        <v>52</v>
      </c>
      <c r="M9" s="4">
        <v>1023</v>
      </c>
      <c r="N9" s="4">
        <v>3.5098039220000001</v>
      </c>
      <c r="O9" s="4">
        <v>2.400980192</v>
      </c>
      <c r="P9" s="4">
        <v>467.36013070000001</v>
      </c>
      <c r="Q9" s="4">
        <v>349.30875730000002</v>
      </c>
      <c r="R9" s="4">
        <v>0.51005136500000003</v>
      </c>
      <c r="S9" s="4">
        <v>0.26547599300000002</v>
      </c>
      <c r="T9" s="4">
        <v>2.4967320260000001</v>
      </c>
      <c r="U9" s="4">
        <v>1.9470766989999999</v>
      </c>
      <c r="V9" s="4">
        <v>445.0601307</v>
      </c>
      <c r="W9" s="4">
        <v>320.36124439999998</v>
      </c>
      <c r="X9" s="4">
        <v>0.51120449400000001</v>
      </c>
      <c r="Y9" s="4">
        <v>0.25715567700000003</v>
      </c>
      <c r="Z9" s="4">
        <v>186.0960187</v>
      </c>
      <c r="AA9" s="4">
        <v>407.66768510000003</v>
      </c>
      <c r="AB9" s="4">
        <v>8521.0957529999996</v>
      </c>
      <c r="AC9" s="4">
        <v>16283.618710000001</v>
      </c>
      <c r="AD9" s="9">
        <v>0.66420367999999996</v>
      </c>
      <c r="AE9" s="9">
        <v>0.75957357299999995</v>
      </c>
      <c r="AF9" s="4">
        <v>241.69204149999999</v>
      </c>
      <c r="AG9" s="4">
        <v>420.80027749999999</v>
      </c>
      <c r="AH9" s="4">
        <v>10953.041370000001</v>
      </c>
      <c r="AI9" s="4">
        <v>17491.835579999999</v>
      </c>
      <c r="AJ9" s="9">
        <v>0.81843803199999998</v>
      </c>
      <c r="AK9" s="9">
        <v>0.76604717499999997</v>
      </c>
    </row>
    <row r="10" spans="1:37" x14ac:dyDescent="0.25">
      <c r="A10" s="13">
        <f>R10+3*S10</f>
        <v>1.313471474</v>
      </c>
      <c r="B10" s="13">
        <f>X10+3*Y10</f>
        <v>1.2942485109999999</v>
      </c>
      <c r="C10" s="13">
        <f>AD10+3*AE10</f>
        <v>2.8922287120000001</v>
      </c>
      <c r="D10" s="13">
        <f>AJ10+3*AK10</f>
        <v>3.2198009750000001</v>
      </c>
      <c r="E10" s="4" t="s">
        <v>41</v>
      </c>
      <c r="F10" s="4">
        <v>126</v>
      </c>
      <c r="G10" s="4">
        <v>2019</v>
      </c>
      <c r="H10" s="4">
        <v>7</v>
      </c>
      <c r="I10" s="4">
        <v>10</v>
      </c>
      <c r="J10" s="4">
        <v>16</v>
      </c>
      <c r="K10" s="4">
        <v>54</v>
      </c>
      <c r="L10" s="4">
        <v>55</v>
      </c>
      <c r="M10" s="4">
        <v>1023</v>
      </c>
      <c r="N10" s="4">
        <v>3.5789473680000001</v>
      </c>
      <c r="O10" s="4">
        <v>2.426471877</v>
      </c>
      <c r="P10" s="4">
        <v>479.75855259999997</v>
      </c>
      <c r="Q10" s="4">
        <v>327.01567080000001</v>
      </c>
      <c r="R10" s="4">
        <v>0.51052631599999998</v>
      </c>
      <c r="S10" s="4">
        <v>0.26764838600000002</v>
      </c>
      <c r="T10" s="4">
        <v>2.5</v>
      </c>
      <c r="U10" s="4">
        <v>2</v>
      </c>
      <c r="V10" s="4">
        <v>446.4486842</v>
      </c>
      <c r="W10" s="4">
        <v>329.65172890000002</v>
      </c>
      <c r="X10" s="4">
        <v>0.51579416199999994</v>
      </c>
      <c r="Y10" s="4">
        <v>0.259484783</v>
      </c>
      <c r="Z10" s="4">
        <v>185.96287699999999</v>
      </c>
      <c r="AA10" s="4">
        <v>407.07866619999999</v>
      </c>
      <c r="AB10" s="4">
        <v>8542.4235320000007</v>
      </c>
      <c r="AC10" s="4">
        <v>16208.83073</v>
      </c>
      <c r="AD10" s="9">
        <v>0.66433547199999998</v>
      </c>
      <c r="AE10" s="9">
        <v>0.74263108</v>
      </c>
      <c r="AF10" s="4">
        <v>244.66202089999999</v>
      </c>
      <c r="AG10" s="4">
        <v>427.0074851</v>
      </c>
      <c r="AH10" s="4">
        <v>11015.962939999999</v>
      </c>
      <c r="AI10" s="4">
        <v>17669.61088</v>
      </c>
      <c r="AJ10" s="9">
        <v>0.850019831</v>
      </c>
      <c r="AK10" s="9">
        <v>0.78992704800000002</v>
      </c>
    </row>
    <row r="11" spans="1:37" x14ac:dyDescent="0.25">
      <c r="A11" s="13">
        <f>R11+3*S11</f>
        <v>1.3118574939999998</v>
      </c>
      <c r="B11" s="13">
        <f>X11+3*Y11</f>
        <v>1.2972138640000002</v>
      </c>
      <c r="C11" s="13">
        <f>AD11+3*AE11</f>
        <v>2.8788718219999998</v>
      </c>
      <c r="D11" s="13">
        <f>AJ11+3*AK11</f>
        <v>3.3210509109999995</v>
      </c>
      <c r="E11" s="4" t="s">
        <v>42</v>
      </c>
      <c r="F11" s="4">
        <v>126</v>
      </c>
      <c r="G11" s="4">
        <v>2019</v>
      </c>
      <c r="H11" s="4">
        <v>7</v>
      </c>
      <c r="I11" s="4">
        <v>10</v>
      </c>
      <c r="J11" s="4">
        <v>16</v>
      </c>
      <c r="K11" s="4">
        <v>55</v>
      </c>
      <c r="L11" s="4">
        <v>45</v>
      </c>
      <c r="M11" s="4">
        <v>1023</v>
      </c>
      <c r="N11" s="4">
        <v>3.5986842110000001</v>
      </c>
      <c r="O11" s="4">
        <v>2.425744559</v>
      </c>
      <c r="P11" s="4">
        <v>450.60394739999998</v>
      </c>
      <c r="Q11" s="4">
        <v>324.66504839999999</v>
      </c>
      <c r="R11" s="4">
        <v>0.50811090999999997</v>
      </c>
      <c r="S11" s="4">
        <v>0.26791552800000001</v>
      </c>
      <c r="T11" s="4">
        <v>2.4671052630000001</v>
      </c>
      <c r="U11" s="4">
        <v>2.0227768049999999</v>
      </c>
      <c r="V11" s="4">
        <v>436.42828950000001</v>
      </c>
      <c r="W11" s="4">
        <v>306.07302470000002</v>
      </c>
      <c r="X11" s="4">
        <v>0.51164468500000004</v>
      </c>
      <c r="Y11" s="4">
        <v>0.26185639300000002</v>
      </c>
      <c r="Z11" s="4">
        <v>185.06496519999999</v>
      </c>
      <c r="AA11" s="4">
        <v>405.55640840000001</v>
      </c>
      <c r="AB11" s="4">
        <v>8489.0433439999997</v>
      </c>
      <c r="AC11" s="4">
        <v>16220.512500000001</v>
      </c>
      <c r="AD11" s="9">
        <v>0.65486080400000002</v>
      </c>
      <c r="AE11" s="9">
        <v>0.74133700599999997</v>
      </c>
      <c r="AF11" s="4">
        <v>243.3728223</v>
      </c>
      <c r="AG11" s="4">
        <v>420.61749939999999</v>
      </c>
      <c r="AH11" s="4">
        <v>10926.262140000001</v>
      </c>
      <c r="AI11" s="4">
        <v>17527.646189999999</v>
      </c>
      <c r="AJ11" s="9">
        <v>0.90120706299999997</v>
      </c>
      <c r="AK11" s="9">
        <v>0.80661461599999995</v>
      </c>
    </row>
    <row r="12" spans="1:37" x14ac:dyDescent="0.25">
      <c r="A12" s="13">
        <f>R12+3*S12</f>
        <v>1.307541498</v>
      </c>
      <c r="B12" s="13">
        <f>X12+3*Y12</f>
        <v>1.3025021200000002</v>
      </c>
      <c r="C12" s="13">
        <f>AD12+3*AE12</f>
        <v>2.9176881330000004</v>
      </c>
      <c r="D12" s="13">
        <f>AJ12+3*AK12</f>
        <v>3.2388748860000001</v>
      </c>
      <c r="E12" s="4" t="s">
        <v>43</v>
      </c>
      <c r="F12" s="4">
        <v>126</v>
      </c>
      <c r="G12" s="4">
        <v>2019</v>
      </c>
      <c r="H12" s="4">
        <v>7</v>
      </c>
      <c r="I12" s="4">
        <v>10</v>
      </c>
      <c r="J12" s="4">
        <v>16</v>
      </c>
      <c r="K12" s="4">
        <v>56</v>
      </c>
      <c r="L12" s="4">
        <v>43</v>
      </c>
      <c r="M12" s="4">
        <v>1023</v>
      </c>
      <c r="N12" s="4">
        <v>3.6052631580000001</v>
      </c>
      <c r="O12" s="4">
        <v>2.422734197</v>
      </c>
      <c r="P12" s="4">
        <v>462.27697369999999</v>
      </c>
      <c r="Q12" s="4">
        <v>329.67719840000001</v>
      </c>
      <c r="R12" s="4">
        <v>0.51497649000000001</v>
      </c>
      <c r="S12" s="4">
        <v>0.26418833600000002</v>
      </c>
      <c r="T12" s="4">
        <v>2.4671052630000001</v>
      </c>
      <c r="U12" s="4">
        <v>1.9864366680000001</v>
      </c>
      <c r="V12" s="4">
        <v>431.94934210000002</v>
      </c>
      <c r="W12" s="4">
        <v>334.28297250000003</v>
      </c>
      <c r="X12" s="4">
        <v>0.51016917100000003</v>
      </c>
      <c r="Y12" s="4">
        <v>0.26411098300000002</v>
      </c>
      <c r="Z12" s="4">
        <v>184.8538283</v>
      </c>
      <c r="AA12" s="4">
        <v>404.47710660000001</v>
      </c>
      <c r="AB12" s="4">
        <v>8443.4136689999996</v>
      </c>
      <c r="AC12" s="4">
        <v>16161.953299999999</v>
      </c>
      <c r="AD12" s="9">
        <v>0.66033490500000003</v>
      </c>
      <c r="AE12" s="9">
        <v>0.75245107600000005</v>
      </c>
      <c r="AF12" s="4">
        <v>244.79094079999999</v>
      </c>
      <c r="AG12" s="4">
        <v>424.6028809</v>
      </c>
      <c r="AH12" s="4">
        <v>11026.00743</v>
      </c>
      <c r="AI12" s="4">
        <v>17586.35399</v>
      </c>
      <c r="AJ12" s="9">
        <v>0.881445861</v>
      </c>
      <c r="AK12" s="9">
        <v>0.78580967499999999</v>
      </c>
    </row>
    <row r="13" spans="1:37" x14ac:dyDescent="0.25">
      <c r="A13" s="13">
        <f>R13+3*S13</f>
        <v>1.3194524990000001</v>
      </c>
      <c r="B13" s="13">
        <f>X13+3*Y13</f>
        <v>1.2932142990000002</v>
      </c>
      <c r="C13" s="13">
        <f>AD13+3*AE13</f>
        <v>2.84373649</v>
      </c>
      <c r="D13" s="13">
        <f>AJ13+3*AK13</f>
        <v>3.1900129110000002</v>
      </c>
      <c r="E13" s="4" t="s">
        <v>44</v>
      </c>
      <c r="F13" s="4">
        <v>126</v>
      </c>
      <c r="G13" s="4">
        <v>2019</v>
      </c>
      <c r="H13" s="4">
        <v>7</v>
      </c>
      <c r="I13" s="4">
        <v>10</v>
      </c>
      <c r="J13" s="4">
        <v>16</v>
      </c>
      <c r="K13" s="4">
        <v>57</v>
      </c>
      <c r="L13" s="4">
        <v>48</v>
      </c>
      <c r="M13" s="4">
        <v>1023</v>
      </c>
      <c r="N13" s="4">
        <v>3.5592105260000002</v>
      </c>
      <c r="O13" s="4">
        <v>2.4595631779999998</v>
      </c>
      <c r="P13" s="4">
        <v>477.37894740000002</v>
      </c>
      <c r="Q13" s="4">
        <v>333.99506830000001</v>
      </c>
      <c r="R13" s="4">
        <v>0.51315318200000004</v>
      </c>
      <c r="S13" s="4">
        <v>0.26876643900000002</v>
      </c>
      <c r="T13" s="4">
        <v>2.4276315789999998</v>
      </c>
      <c r="U13" s="4">
        <v>2.0574592890000001</v>
      </c>
      <c r="V13" s="4">
        <v>440.40723680000002</v>
      </c>
      <c r="W13" s="4">
        <v>340.79770780000001</v>
      </c>
      <c r="X13" s="4">
        <v>0.51959583300000001</v>
      </c>
      <c r="Y13" s="4">
        <v>0.257872822</v>
      </c>
      <c r="Z13" s="4">
        <v>190.8041958</v>
      </c>
      <c r="AA13" s="4">
        <v>415.21474439999997</v>
      </c>
      <c r="AB13" s="4">
        <v>8694.4422479999994</v>
      </c>
      <c r="AC13" s="4">
        <v>16396.505450000001</v>
      </c>
      <c r="AD13" s="9">
        <v>0.627127879</v>
      </c>
      <c r="AE13" s="9">
        <v>0.73886953700000002</v>
      </c>
      <c r="AF13" s="4">
        <v>250.13840830000001</v>
      </c>
      <c r="AG13" s="4">
        <v>432.42313250000001</v>
      </c>
      <c r="AH13" s="4">
        <v>11085.534879999999</v>
      </c>
      <c r="AI13" s="4">
        <v>17789.313050000001</v>
      </c>
      <c r="AJ13" s="9">
        <v>0.83784238200000005</v>
      </c>
      <c r="AK13" s="9">
        <v>0.784056843</v>
      </c>
    </row>
    <row r="14" spans="1:37" x14ac:dyDescent="0.25">
      <c r="A14" s="13">
        <f>R14+3*S14</f>
        <v>1.3017980260000002</v>
      </c>
      <c r="B14" s="13">
        <f>X14+3*Y14</f>
        <v>1.299245253</v>
      </c>
      <c r="C14" s="13">
        <f>AD14+3*AE14</f>
        <v>2.9004197039999999</v>
      </c>
      <c r="D14" s="13">
        <f>AJ14+3*AK14</f>
        <v>3.2110695420000002</v>
      </c>
      <c r="E14" s="4" t="s">
        <v>45</v>
      </c>
      <c r="F14" s="4">
        <v>126</v>
      </c>
      <c r="G14" s="4">
        <v>2019</v>
      </c>
      <c r="H14" s="4">
        <v>7</v>
      </c>
      <c r="I14" s="4">
        <v>10</v>
      </c>
      <c r="J14" s="4">
        <v>16</v>
      </c>
      <c r="K14" s="4">
        <v>58</v>
      </c>
      <c r="L14" s="4">
        <v>16</v>
      </c>
      <c r="M14" s="4">
        <v>1023</v>
      </c>
      <c r="N14" s="4">
        <v>3.6447368419999999</v>
      </c>
      <c r="O14" s="4">
        <v>2.3986969280000001</v>
      </c>
      <c r="P14" s="4">
        <v>460.86447370000002</v>
      </c>
      <c r="Q14" s="4">
        <v>317.93076559999997</v>
      </c>
      <c r="R14" s="4">
        <v>0.51132992799999999</v>
      </c>
      <c r="S14" s="4">
        <v>0.263489366</v>
      </c>
      <c r="T14" s="4">
        <v>2.5394736839999998</v>
      </c>
      <c r="U14" s="4">
        <v>2.0519142380000002</v>
      </c>
      <c r="V14" s="4">
        <v>425.3269737</v>
      </c>
      <c r="W14" s="4">
        <v>316.66640919999998</v>
      </c>
      <c r="X14" s="4">
        <v>0.51082241399999995</v>
      </c>
      <c r="Y14" s="4">
        <v>0.262807613</v>
      </c>
      <c r="Z14" s="4">
        <v>186.85813949999999</v>
      </c>
      <c r="AA14" s="4">
        <v>404.74368520000002</v>
      </c>
      <c r="AB14" s="4">
        <v>8470.3372020000006</v>
      </c>
      <c r="AC14" s="4">
        <v>16149.784030000001</v>
      </c>
      <c r="AD14" s="9">
        <v>0.65409799499999999</v>
      </c>
      <c r="AE14" s="9">
        <v>0.74877390300000002</v>
      </c>
      <c r="AF14" s="4">
        <v>240.38541670000001</v>
      </c>
      <c r="AG14" s="4">
        <v>418.26180979999998</v>
      </c>
      <c r="AH14" s="4">
        <v>10808.52823</v>
      </c>
      <c r="AI14" s="4">
        <v>17453.057270000001</v>
      </c>
      <c r="AJ14" s="9">
        <v>0.860305137</v>
      </c>
      <c r="AK14" s="9">
        <v>0.78358813500000002</v>
      </c>
    </row>
    <row r="15" spans="1:37" x14ac:dyDescent="0.25">
      <c r="A15" s="9"/>
      <c r="B15" s="9"/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25">
      <c r="A16" s="9"/>
      <c r="B16" s="9"/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25">
      <c r="A17" s="9"/>
      <c r="B17" s="9"/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x14ac:dyDescent="0.25">
      <c r="A18" s="9"/>
      <c r="B18" s="9"/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25">
      <c r="A19" s="9"/>
      <c r="B19" s="9"/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25">
      <c r="A20" s="9"/>
      <c r="B20" s="9"/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25">
      <c r="A21" s="9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25">
      <c r="A22" s="9"/>
      <c r="B22" s="9"/>
      <c r="C22" s="9"/>
      <c r="D22" s="9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25">
      <c r="A23" s="9"/>
      <c r="B23" s="9"/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25">
      <c r="A24" s="9"/>
      <c r="B24" s="9"/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25">
      <c r="A25" s="9"/>
      <c r="B25" s="9"/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 s="9"/>
      <c r="B26" s="9"/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25">
      <c r="A27" s="9"/>
      <c r="B27" s="9"/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x14ac:dyDescent="0.25">
      <c r="A28" s="9"/>
      <c r="B28" s="9"/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x14ac:dyDescent="0.25">
      <c r="A29" s="9"/>
      <c r="B29" s="9"/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x14ac:dyDescent="0.25">
      <c r="A30" s="9"/>
      <c r="B30" s="9"/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x14ac:dyDescent="0.25">
      <c r="A31" s="9"/>
      <c r="B31" s="9"/>
      <c r="C31" s="9"/>
      <c r="D31" s="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x14ac:dyDescent="0.25">
      <c r="A32" s="9"/>
      <c r="B32" s="9"/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x14ac:dyDescent="0.25">
      <c r="A33" s="9"/>
      <c r="B33" s="9"/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</sheetData>
  <autoFilter ref="A5:AK33">
    <sortState ref="A6:AK33">
      <sortCondition ref="K5:K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iBot_Conveyer_Summary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Makinen, William</dc:creator>
  <cp:lastModifiedBy>Makinen, William</cp:lastModifiedBy>
  <dcterms:created xsi:type="dcterms:W3CDTF">2019-07-11T14:40:14Z</dcterms:created>
  <dcterms:modified xsi:type="dcterms:W3CDTF">2019-07-11T15:12:23Z</dcterms:modified>
</cp:coreProperties>
</file>