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data" sheetId="5" r:id="rId1"/>
    <sheet name="ORIGINAL" sheetId="8" r:id="rId2"/>
    <sheet name="Sheet1" sheetId="1" r:id="rId3"/>
    <sheet name="Sheet2" sheetId="2" r:id="rId4"/>
    <sheet name="Sheet3" sheetId="3" r:id="rId5"/>
    <sheet name="Sheet6" sheetId="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B2" i="5" l="1"/>
  <c r="G15" i="8" l="1"/>
  <c r="D34" i="1" l="1"/>
  <c r="D35" i="1"/>
  <c r="D36" i="1"/>
  <c r="D37" i="1"/>
  <c r="D33" i="1"/>
  <c r="I20" i="1"/>
  <c r="I21" i="1"/>
  <c r="A5" i="1"/>
  <c r="A4" i="1"/>
  <c r="A3" i="1"/>
</calcChain>
</file>

<file path=xl/sharedStrings.xml><?xml version="1.0" encoding="utf-8"?>
<sst xmlns="http://schemas.openxmlformats.org/spreadsheetml/2006/main" count="61" uniqueCount="38">
  <si>
    <t>useable_floor_area</t>
  </si>
  <si>
    <t>percent</t>
  </si>
  <si>
    <t>less than 50</t>
  </si>
  <si>
    <t>50 to 69</t>
  </si>
  <si>
    <t>70 to 89</t>
  </si>
  <si>
    <t>90 to 109</t>
  </si>
  <si>
    <t>110 or more</t>
  </si>
  <si>
    <t>usuable_floor_area</t>
  </si>
  <si>
    <t>percent_of_total_stock</t>
  </si>
  <si>
    <t>terraced</t>
  </si>
  <si>
    <t>semi-detached</t>
  </si>
  <si>
    <t>detached</t>
  </si>
  <si>
    <t>bungalow</t>
  </si>
  <si>
    <t>flat</t>
  </si>
  <si>
    <t>Data from table</t>
  </si>
  <si>
    <t>buildings</t>
  </si>
  <si>
    <t>number</t>
  </si>
  <si>
    <t>Floor area</t>
  </si>
  <si>
    <t>=</t>
  </si>
  <si>
    <t>all dwellings</t>
  </si>
  <si>
    <t>Source: English Housing Survey, dwelling sample</t>
  </si>
  <si>
    <t>Note: u indicates sample too small to provide a reliable estimate</t>
  </si>
  <si>
    <t>u</t>
  </si>
  <si>
    <t>medium/large terraced house</t>
  </si>
  <si>
    <t>n/a</t>
  </si>
  <si>
    <t>small terraced house</t>
  </si>
  <si>
    <t>dwelling type</t>
  </si>
  <si>
    <t>percentages</t>
  </si>
  <si>
    <t>thousands of dwellings</t>
  </si>
  <si>
    <t>sample
size</t>
  </si>
  <si>
    <r>
      <t>mean floor 
area (m</t>
    </r>
    <r>
      <rPr>
        <b/>
        <sz val="10"/>
        <color indexed="8"/>
        <rFont val="Calibri"/>
        <family val="2"/>
      </rPr>
      <t>²</t>
    </r>
    <r>
      <rPr>
        <b/>
        <sz val="10"/>
        <color indexed="8"/>
        <rFont val="Arial"/>
        <family val="2"/>
      </rPr>
      <t>)</t>
    </r>
  </si>
  <si>
    <t>all 
dwellings</t>
  </si>
  <si>
    <r>
      <t>90 m</t>
    </r>
    <r>
      <rPr>
        <b/>
        <sz val="10"/>
        <color indexed="8"/>
        <rFont val="Calibri"/>
        <family val="2"/>
      </rPr>
      <t xml:space="preserve">² </t>
    </r>
    <r>
      <rPr>
        <b/>
        <sz val="10"/>
        <color indexed="8"/>
        <rFont val="Arial"/>
        <family val="2"/>
      </rPr>
      <t>or over</t>
    </r>
  </si>
  <si>
    <r>
      <t>70 to 
89 m</t>
    </r>
    <r>
      <rPr>
        <b/>
        <sz val="10"/>
        <color indexed="8"/>
        <rFont val="Calibri"/>
        <family val="2"/>
      </rPr>
      <t>²</t>
    </r>
  </si>
  <si>
    <r>
      <t>less than 
70 m</t>
    </r>
    <r>
      <rPr>
        <b/>
        <sz val="10"/>
        <color indexed="8"/>
        <rFont val="Calibri"/>
        <family val="2"/>
      </rPr>
      <t>²</t>
    </r>
  </si>
  <si>
    <t xml:space="preserve">all dwellings </t>
  </si>
  <si>
    <t>Annex Table 3.1: Average and banded floor area by dwelling type, 2014</t>
  </si>
  <si>
    <t>semi_detached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</si>
</sst>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9999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i/>
      <sz val="9"/>
      <color indexed="8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Calibri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5" fillId="0" borderId="0"/>
    <xf numFmtId="0" fontId="7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164" fontId="3" fillId="5" borderId="0" xfId="0" applyNumberFormat="1" applyFont="1" applyFill="1"/>
    <xf numFmtId="0" fontId="0" fillId="5" borderId="0" xfId="0" applyFill="1" applyBorder="1"/>
    <xf numFmtId="0" fontId="5" fillId="4" borderId="0" xfId="5" applyFill="1"/>
    <xf numFmtId="0" fontId="0" fillId="5" borderId="0" xfId="0" applyFill="1"/>
    <xf numFmtId="9" fontId="7" fillId="5" borderId="0" xfId="1" applyFont="1" applyFill="1"/>
    <xf numFmtId="0" fontId="9" fillId="5" borderId="0" xfId="0" applyFont="1" applyFill="1"/>
    <xf numFmtId="0" fontId="0" fillId="5" borderId="0" xfId="0" applyFont="1" applyFill="1" applyBorder="1"/>
    <xf numFmtId="164" fontId="10" fillId="6" borderId="0" xfId="7" applyNumberFormat="1" applyFont="1" applyFill="1" applyBorder="1"/>
    <xf numFmtId="0" fontId="0" fillId="5" borderId="1" xfId="0" applyFont="1" applyFill="1" applyBorder="1"/>
    <xf numFmtId="164" fontId="10" fillId="6" borderId="1" xfId="7" applyNumberFormat="1" applyFont="1" applyFill="1" applyBorder="1"/>
    <xf numFmtId="0" fontId="10" fillId="5" borderId="1" xfId="0" applyFont="1" applyFill="1" applyBorder="1"/>
    <xf numFmtId="164" fontId="4" fillId="6" borderId="0" xfId="7" applyNumberFormat="1" applyFont="1" applyFill="1" applyBorder="1"/>
    <xf numFmtId="0" fontId="4" fillId="5" borderId="0" xfId="0" applyFont="1" applyFill="1" applyBorder="1"/>
    <xf numFmtId="0" fontId="4" fillId="5" borderId="0" xfId="6" applyFont="1" applyFill="1" applyBorder="1" applyAlignment="1"/>
    <xf numFmtId="3" fontId="3" fillId="4" borderId="0" xfId="0" applyNumberFormat="1" applyFont="1" applyFill="1" applyAlignment="1">
      <alignment horizontal="right"/>
    </xf>
    <xf numFmtId="0" fontId="10" fillId="5" borderId="0" xfId="0" applyFont="1" applyFill="1" applyBorder="1" applyAlignment="1">
      <alignment horizontal="left"/>
    </xf>
    <xf numFmtId="0" fontId="11" fillId="5" borderId="2" xfId="0" applyFont="1" applyFill="1" applyBorder="1" applyAlignment="1">
      <alignment horizontal="right"/>
    </xf>
    <xf numFmtId="0" fontId="4" fillId="5" borderId="2" xfId="0" applyFont="1" applyFill="1" applyBorder="1"/>
    <xf numFmtId="3" fontId="12" fillId="4" borderId="1" xfId="0" applyNumberFormat="1" applyFont="1" applyFill="1" applyBorder="1"/>
    <xf numFmtId="3" fontId="13" fillId="4" borderId="1" xfId="0" applyNumberFormat="1" applyFont="1" applyFill="1" applyBorder="1"/>
    <xf numFmtId="3" fontId="13" fillId="4" borderId="0" xfId="0" applyNumberFormat="1" applyFont="1" applyFill="1"/>
    <xf numFmtId="166" fontId="12" fillId="5" borderId="0" xfId="8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0" fontId="5" fillId="5" borderId="0" xfId="6" applyFont="1" applyFill="1" applyBorder="1" applyAlignment="1"/>
    <xf numFmtId="3" fontId="13" fillId="4" borderId="0" xfId="0" applyNumberFormat="1" applyFont="1" applyFill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right" wrapText="1"/>
    </xf>
    <xf numFmtId="0" fontId="10" fillId="3" borderId="3" xfId="0" applyFont="1" applyFill="1" applyBorder="1" applyAlignment="1">
      <alignment horizontal="right" wrapText="1"/>
    </xf>
    <xf numFmtId="0" fontId="10" fillId="5" borderId="3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wrapText="1"/>
    </xf>
    <xf numFmtId="164" fontId="0" fillId="5" borderId="0" xfId="0" applyNumberFormat="1" applyFill="1"/>
    <xf numFmtId="0" fontId="16" fillId="5" borderId="0" xfId="0" applyFont="1" applyFill="1"/>
    <xf numFmtId="0" fontId="11" fillId="6" borderId="0" xfId="0" applyFont="1" applyFill="1"/>
    <xf numFmtId="0" fontId="18" fillId="5" borderId="0" xfId="9" applyFont="1" applyFill="1" applyAlignment="1">
      <alignment vertical="top"/>
    </xf>
    <xf numFmtId="164" fontId="2" fillId="5" borderId="0" xfId="7" applyNumberFormat="1" applyFont="1" applyFill="1" applyAlignment="1">
      <alignment horizontal="left"/>
    </xf>
    <xf numFmtId="3" fontId="0" fillId="0" borderId="0" xfId="0" applyNumberFormat="1"/>
  </cellXfs>
  <cellStyles count="10">
    <cellStyle name="Comma 2" xfId="8"/>
    <cellStyle name="Hyperlink" xfId="9" builtinId="8"/>
    <cellStyle name="Normal" xfId="0" builtinId="0"/>
    <cellStyle name="Normal 2" xfId="2"/>
    <cellStyle name="Normal 2 2" xfId="3"/>
    <cellStyle name="Normal 3" xfId="4"/>
    <cellStyle name="Normal_AT3.1" xfId="5"/>
    <cellStyle name="Normal_Sheet2" xfId="6"/>
    <cellStyle name="Percent" xfId="1" builtinId="5"/>
    <cellStyle name="Percent 1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285750</xdr:colOff>
      <xdr:row>3</xdr:row>
      <xdr:rowOff>133350</xdr:rowOff>
    </xdr:from>
    <xdr:to>
      <xdr:col>25</xdr:col>
      <xdr:colOff>190500</xdr:colOff>
      <xdr:row>39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704850"/>
          <a:ext cx="7219950" cy="683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457200</xdr:colOff>
      <xdr:row>12</xdr:row>
      <xdr:rowOff>142875</xdr:rowOff>
    </xdr:from>
    <xdr:to>
      <xdr:col>22</xdr:col>
      <xdr:colOff>95250</xdr:colOff>
      <xdr:row>34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2428875"/>
          <a:ext cx="634365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nv0553/Dropbox/00-Office_oxford/07-Data/08-Building%20dataset/Housing_Supply_-_Chapter_3_-_figures_and_annex_tables_v2_got_dw_data_from_he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3.1"/>
      <sheetName val="Fig3.2"/>
      <sheetName val="Fig3.3"/>
      <sheetName val="Fig3.4"/>
      <sheetName val="Fig 3.5"/>
      <sheetName val="Fig 3.6"/>
      <sheetName val="AT3.2"/>
      <sheetName val="AT3.3"/>
      <sheetName val="AT3.4"/>
      <sheetName val="AT3.5"/>
      <sheetName val="AT3.6"/>
      <sheetName val="AT3.7"/>
      <sheetName val="AT3.8"/>
      <sheetName val="AT3.9"/>
    </sheetNames>
    <sheetDataSet>
      <sheetData sheetId="0"/>
      <sheetData sheetId="1">
        <row r="5">
          <cell r="M5" t="str">
            <v>less than 70m²</v>
          </cell>
          <cell r="N5" t="str">
            <v>70 to 89m²</v>
          </cell>
          <cell r="O5" t="str">
            <v>90m² or over</v>
          </cell>
        </row>
        <row r="6">
          <cell r="L6" t="str">
            <v>small terrace</v>
          </cell>
          <cell r="M6">
            <v>69.644576977846015</v>
          </cell>
          <cell r="N6">
            <v>30.355423022153982</v>
          </cell>
          <cell r="O6">
            <v>0</v>
          </cell>
        </row>
        <row r="7">
          <cell r="L7" t="str">
            <v>medium/large terrace</v>
          </cell>
          <cell r="M7">
            <v>0.13679016310536973</v>
          </cell>
          <cell r="N7">
            <v>47.158160713329899</v>
          </cell>
          <cell r="O7">
            <v>52.705049123564727</v>
          </cell>
        </row>
        <row r="8">
          <cell r="L8" t="str">
            <v>semi-detached</v>
          </cell>
          <cell r="M8">
            <v>13.699028747297806</v>
          </cell>
          <cell r="N8">
            <v>43.221332399416582</v>
          </cell>
          <cell r="O8">
            <v>43.079638853285616</v>
          </cell>
        </row>
        <row r="9">
          <cell r="L9" t="str">
            <v>detached</v>
          </cell>
          <cell r="M9">
            <v>1.9484069784780553</v>
          </cell>
          <cell r="N9">
            <v>9.9579887727721559</v>
          </cell>
          <cell r="O9">
            <v>88.093604248749784</v>
          </cell>
        </row>
        <row r="10">
          <cell r="L10" t="str">
            <v>bungalow</v>
          </cell>
          <cell r="M10">
            <v>53.18821140483243</v>
          </cell>
          <cell r="N10">
            <v>23.023295888522512</v>
          </cell>
          <cell r="O10">
            <v>23.788492706645059</v>
          </cell>
        </row>
        <row r="11">
          <cell r="L11" t="str">
            <v xml:space="preserve">flat </v>
          </cell>
          <cell r="M11">
            <v>75.389803837741681</v>
          </cell>
          <cell r="N11">
            <v>17.536778411399261</v>
          </cell>
          <cell r="O11">
            <v>7.0734177508590594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3" sqref="B3"/>
    </sheetView>
  </sheetViews>
  <sheetFormatPr defaultColWidth="13.28515625" defaultRowHeight="15" x14ac:dyDescent="0.25"/>
  <cols>
    <col min="1" max="1" width="16.28515625" customWidth="1"/>
    <col min="2" max="2" width="9.28515625" customWidth="1"/>
    <col min="3" max="3" width="6.140625" customWidth="1"/>
    <col min="4" max="4" width="10.140625" customWidth="1"/>
    <col min="5" max="5" width="9.7109375" customWidth="1"/>
  </cols>
  <sheetData>
    <row r="1" spans="1:9" x14ac:dyDescent="0.25">
      <c r="A1" t="s">
        <v>37</v>
      </c>
      <c r="B1" t="s">
        <v>9</v>
      </c>
      <c r="C1" t="s">
        <v>13</v>
      </c>
      <c r="D1" t="s">
        <v>11</v>
      </c>
      <c r="E1" t="s">
        <v>12</v>
      </c>
    </row>
    <row r="2" spans="1:9" x14ac:dyDescent="0.25">
      <c r="A2">
        <v>96</v>
      </c>
      <c r="B2">
        <f>(64+101)/2</f>
        <v>82.5</v>
      </c>
      <c r="C2">
        <v>61</v>
      </c>
      <c r="D2">
        <v>147</v>
      </c>
      <c r="E2">
        <v>77</v>
      </c>
    </row>
    <row r="16" spans="1:9" x14ac:dyDescent="0.25">
      <c r="F16" s="42"/>
      <c r="I16" s="42"/>
    </row>
    <row r="17" spans="6:9" x14ac:dyDescent="0.25">
      <c r="G17" s="42"/>
      <c r="H17" s="42"/>
      <c r="I17" s="42"/>
    </row>
    <row r="18" spans="6:9" x14ac:dyDescent="0.25">
      <c r="G18" s="42"/>
      <c r="H18" s="42"/>
      <c r="I18" s="42"/>
    </row>
    <row r="19" spans="6:9" x14ac:dyDescent="0.25">
      <c r="H19" s="42"/>
      <c r="I19" s="42"/>
    </row>
    <row r="20" spans="6:9" x14ac:dyDescent="0.25">
      <c r="F20" s="42"/>
      <c r="I20" s="42"/>
    </row>
    <row r="21" spans="6:9" x14ac:dyDescent="0.25">
      <c r="F21" s="42"/>
      <c r="I21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S28"/>
  <sheetViews>
    <sheetView zoomScale="150" zoomScaleNormal="150" workbookViewId="0">
      <selection activeCell="H8" sqref="B8:H13"/>
    </sheetView>
  </sheetViews>
  <sheetFormatPr defaultRowHeight="15" x14ac:dyDescent="0.25"/>
  <cols>
    <col min="1" max="1" width="9.140625" style="3"/>
    <col min="2" max="2" width="18.5703125" style="3" customWidth="1"/>
    <col min="3" max="6" width="9.140625" style="3"/>
    <col min="7" max="7" width="12" style="3" customWidth="1"/>
    <col min="8" max="8" width="12.42578125" style="3" customWidth="1"/>
    <col min="9" max="9" width="9.140625" style="3"/>
    <col min="10" max="10" width="10.42578125" style="3" customWidth="1"/>
    <col min="11" max="16384" width="9.140625" style="3"/>
  </cols>
  <sheetData>
    <row r="1" spans="2:19" ht="14.25" customHeight="1" x14ac:dyDescent="0.25"/>
    <row r="2" spans="2:19" ht="14.25" customHeight="1" x14ac:dyDescent="0.25">
      <c r="B2" s="41" t="s">
        <v>36</v>
      </c>
      <c r="C2" s="8"/>
      <c r="D2" s="8"/>
      <c r="E2" s="8"/>
      <c r="F2" s="8"/>
      <c r="G2" s="8"/>
      <c r="H2" s="8"/>
      <c r="I2" s="8"/>
      <c r="J2" s="8"/>
      <c r="K2" s="40"/>
    </row>
    <row r="3" spans="2:19" ht="14.25" customHeight="1" x14ac:dyDescent="0.25">
      <c r="B3" s="8"/>
      <c r="C3" s="8"/>
      <c r="D3" s="8"/>
      <c r="E3" s="8"/>
      <c r="F3" s="8"/>
      <c r="G3" s="8"/>
      <c r="H3" s="8"/>
      <c r="I3" s="8"/>
      <c r="J3" s="8"/>
    </row>
    <row r="4" spans="2:19" ht="14.25" customHeight="1" x14ac:dyDescent="0.25">
      <c r="B4" s="39" t="s">
        <v>35</v>
      </c>
      <c r="C4" s="38"/>
      <c r="D4" s="38"/>
      <c r="E4" s="38"/>
      <c r="F4" s="38"/>
      <c r="G4" s="38"/>
      <c r="H4" s="38"/>
      <c r="I4" s="8"/>
      <c r="J4" s="37"/>
    </row>
    <row r="5" spans="2:19" ht="28.5" customHeight="1" x14ac:dyDescent="0.25">
      <c r="B5" s="36"/>
      <c r="C5" s="35"/>
      <c r="D5" s="35" t="s">
        <v>34</v>
      </c>
      <c r="E5" s="35" t="s">
        <v>33</v>
      </c>
      <c r="F5" s="35" t="s">
        <v>32</v>
      </c>
      <c r="G5" s="35" t="s">
        <v>31</v>
      </c>
      <c r="H5" s="34" t="s">
        <v>30</v>
      </c>
      <c r="I5" s="33" t="s">
        <v>29</v>
      </c>
    </row>
    <row r="6" spans="2:19" ht="14.25" customHeight="1" x14ac:dyDescent="0.25">
      <c r="B6" s="22"/>
      <c r="C6" s="32"/>
      <c r="D6" s="32"/>
      <c r="E6" s="32"/>
      <c r="F6" s="32"/>
      <c r="G6" s="32"/>
      <c r="H6" s="31" t="s">
        <v>28</v>
      </c>
      <c r="I6" s="8"/>
    </row>
    <row r="7" spans="2:19" ht="14.25" customHeight="1" x14ac:dyDescent="0.25">
      <c r="B7" s="20" t="s">
        <v>26</v>
      </c>
      <c r="C7" s="28"/>
      <c r="D7" s="28"/>
      <c r="E7" s="28"/>
      <c r="F7" s="28"/>
      <c r="G7" s="28"/>
      <c r="H7" s="27"/>
      <c r="I7" s="8"/>
      <c r="S7" s="7"/>
    </row>
    <row r="8" spans="2:19" ht="14.25" customHeight="1" x14ac:dyDescent="0.25">
      <c r="B8" s="29" t="s">
        <v>25</v>
      </c>
      <c r="C8" s="28"/>
      <c r="D8" s="28">
        <v>1668.2460000000001</v>
      </c>
      <c r="E8" s="28">
        <v>727.125</v>
      </c>
      <c r="F8" s="19" t="s">
        <v>24</v>
      </c>
      <c r="G8" s="30">
        <v>2395.3710000000001</v>
      </c>
      <c r="H8" s="27">
        <v>63.902130304658314</v>
      </c>
      <c r="I8" s="26">
        <v>1418</v>
      </c>
      <c r="S8" s="7"/>
    </row>
    <row r="9" spans="2:19" ht="14.25" customHeight="1" x14ac:dyDescent="0.25">
      <c r="B9" s="29" t="s">
        <v>23</v>
      </c>
      <c r="C9" s="19"/>
      <c r="D9" s="19" t="s">
        <v>22</v>
      </c>
      <c r="E9" s="28">
        <v>2044.0119999999999</v>
      </c>
      <c r="F9" s="28">
        <v>2284.4349999999999</v>
      </c>
      <c r="G9" s="25">
        <v>4334.3760000000002</v>
      </c>
      <c r="H9" s="27">
        <v>100.94461752510635</v>
      </c>
      <c r="I9" s="26">
        <v>2373</v>
      </c>
      <c r="S9" s="7"/>
    </row>
    <row r="10" spans="2:19" ht="14.25" customHeight="1" x14ac:dyDescent="0.25">
      <c r="B10" s="18" t="s">
        <v>10</v>
      </c>
      <c r="C10" s="28"/>
      <c r="D10" s="28">
        <v>793.26499999999999</v>
      </c>
      <c r="E10" s="28">
        <v>2502.8029999999999</v>
      </c>
      <c r="F10" s="28">
        <v>2494.598</v>
      </c>
      <c r="G10" s="25">
        <v>5790.6659999999993</v>
      </c>
      <c r="H10" s="27">
        <v>96.195939192486875</v>
      </c>
      <c r="I10" s="26">
        <v>2910</v>
      </c>
      <c r="S10" s="7"/>
    </row>
    <row r="11" spans="2:19" ht="14.25" customHeight="1" x14ac:dyDescent="0.25">
      <c r="B11" s="18" t="s">
        <v>11</v>
      </c>
      <c r="C11" s="28"/>
      <c r="D11" s="28">
        <v>78.792000000000002</v>
      </c>
      <c r="E11" s="28">
        <v>402.69299999999998</v>
      </c>
      <c r="F11" s="28">
        <v>3562.4340000000002</v>
      </c>
      <c r="G11" s="25">
        <v>4043.9190000000003</v>
      </c>
      <c r="H11" s="27">
        <v>146.89830623709324</v>
      </c>
      <c r="I11" s="26">
        <v>1385</v>
      </c>
      <c r="K11" s="8"/>
      <c r="S11" s="7"/>
    </row>
    <row r="12" spans="2:19" ht="14.25" customHeight="1" x14ac:dyDescent="0.25">
      <c r="B12" s="18" t="s">
        <v>12</v>
      </c>
      <c r="C12" s="28"/>
      <c r="D12" s="28">
        <v>1142.0360000000001</v>
      </c>
      <c r="E12" s="28">
        <v>494.34699999999998</v>
      </c>
      <c r="F12" s="28">
        <v>510.77699999999999</v>
      </c>
      <c r="G12" s="25">
        <v>2147.16</v>
      </c>
      <c r="H12" s="27">
        <v>76.92876554611675</v>
      </c>
      <c r="I12" s="26">
        <v>1134</v>
      </c>
      <c r="K12" s="8"/>
      <c r="S12" s="7"/>
    </row>
    <row r="13" spans="2:19" ht="14.25" customHeight="1" x14ac:dyDescent="0.25">
      <c r="B13" s="18" t="s">
        <v>13</v>
      </c>
      <c r="C13" s="28"/>
      <c r="D13" s="28">
        <v>3512.7570000000001</v>
      </c>
      <c r="E13" s="28">
        <v>817.11900000000003</v>
      </c>
      <c r="F13" s="28">
        <v>329.58300000000003</v>
      </c>
      <c r="G13" s="25">
        <v>4659.4589999999998</v>
      </c>
      <c r="H13" s="27">
        <v>61.273971184208186</v>
      </c>
      <c r="I13" s="26">
        <v>3077</v>
      </c>
      <c r="K13" s="8"/>
      <c r="S13" s="7"/>
    </row>
    <row r="14" spans="2:19" ht="14.25" customHeight="1" x14ac:dyDescent="0.25">
      <c r="B14" s="17"/>
      <c r="C14" s="8"/>
      <c r="D14" s="8"/>
      <c r="E14" s="8"/>
      <c r="F14" s="8"/>
      <c r="G14" s="8"/>
      <c r="H14" s="8"/>
      <c r="I14" s="5"/>
      <c r="K14" s="8"/>
      <c r="S14" s="7"/>
    </row>
    <row r="15" spans="2:19" ht="14.25" customHeight="1" x14ac:dyDescent="0.25">
      <c r="B15" s="15" t="s">
        <v>19</v>
      </c>
      <c r="C15" s="25"/>
      <c r="D15" s="25">
        <v>7201.0249999999996</v>
      </c>
      <c r="E15" s="25">
        <v>6988.0990000000002</v>
      </c>
      <c r="F15" s="25">
        <v>9181.8269999999993</v>
      </c>
      <c r="G15" s="25">
        <f>SUM(D15:F15)</f>
        <v>23370.951000000001</v>
      </c>
      <c r="H15" s="24">
        <v>93.807332363582475</v>
      </c>
      <c r="I15" s="23">
        <v>12297</v>
      </c>
      <c r="K15" s="8"/>
      <c r="S15" s="7"/>
    </row>
    <row r="16" spans="2:19" ht="14.25" customHeight="1" x14ac:dyDescent="0.25">
      <c r="B16" s="22"/>
      <c r="C16" s="22"/>
      <c r="D16" s="22"/>
      <c r="E16" s="22"/>
      <c r="F16" s="22"/>
      <c r="G16" s="21" t="s">
        <v>27</v>
      </c>
      <c r="I16" s="8"/>
      <c r="K16" s="8"/>
      <c r="S16" s="7"/>
    </row>
    <row r="17" spans="2:19" ht="14.25" customHeight="1" x14ac:dyDescent="0.25">
      <c r="B17" s="20" t="s">
        <v>26</v>
      </c>
      <c r="C17" s="16"/>
      <c r="D17" s="16"/>
      <c r="E17" s="16"/>
      <c r="F17" s="16"/>
      <c r="G17" s="16"/>
      <c r="I17" s="8"/>
      <c r="K17" s="8"/>
      <c r="S17" s="7"/>
    </row>
    <row r="18" spans="2:19" ht="14.25" customHeight="1" x14ac:dyDescent="0.25">
      <c r="B18" s="18" t="s">
        <v>25</v>
      </c>
      <c r="C18" s="16"/>
      <c r="D18" s="16">
        <v>69.644576977846015</v>
      </c>
      <c r="E18" s="16">
        <v>30.355423022153978</v>
      </c>
      <c r="F18" s="19" t="s">
        <v>24</v>
      </c>
      <c r="G18" s="12">
        <v>100</v>
      </c>
      <c r="I18" s="8"/>
      <c r="K18" s="8"/>
      <c r="S18" s="7"/>
    </row>
    <row r="19" spans="2:19" ht="14.25" customHeight="1" x14ac:dyDescent="0.25">
      <c r="B19" s="18" t="s">
        <v>23</v>
      </c>
      <c r="C19" s="19"/>
      <c r="D19" s="19" t="s">
        <v>22</v>
      </c>
      <c r="E19" s="16">
        <v>47.158160713329899</v>
      </c>
      <c r="F19" s="16">
        <v>52.705049123564727</v>
      </c>
      <c r="G19" s="12">
        <v>100</v>
      </c>
      <c r="I19" s="8"/>
      <c r="K19" s="8"/>
      <c r="S19" s="7"/>
    </row>
    <row r="20" spans="2:19" ht="14.25" customHeight="1" x14ac:dyDescent="0.25">
      <c r="B20" s="18" t="s">
        <v>10</v>
      </c>
      <c r="C20" s="16"/>
      <c r="D20" s="16">
        <v>13.699028747297806</v>
      </c>
      <c r="E20" s="16">
        <v>43.221332399416575</v>
      </c>
      <c r="F20" s="16">
        <v>43.079638853285616</v>
      </c>
      <c r="G20" s="12">
        <v>100</v>
      </c>
      <c r="I20" s="8"/>
      <c r="K20" s="8"/>
      <c r="S20" s="7"/>
    </row>
    <row r="21" spans="2:19" ht="14.25" customHeight="1" x14ac:dyDescent="0.25">
      <c r="B21" s="18" t="s">
        <v>11</v>
      </c>
      <c r="C21" s="16"/>
      <c r="D21" s="16">
        <v>1.948406978478056</v>
      </c>
      <c r="E21" s="16">
        <v>9.9579887727721541</v>
      </c>
      <c r="F21" s="16">
        <v>88.093604248749784</v>
      </c>
      <c r="G21" s="12">
        <v>100</v>
      </c>
      <c r="I21" s="8"/>
      <c r="K21" s="8"/>
      <c r="S21" s="7"/>
    </row>
    <row r="22" spans="2:19" ht="14.25" customHeight="1" x14ac:dyDescent="0.25">
      <c r="B22" s="18" t="s">
        <v>12</v>
      </c>
      <c r="C22" s="16"/>
      <c r="D22" s="16">
        <v>53.18821140483243</v>
      </c>
      <c r="E22" s="16">
        <v>23.023295888522515</v>
      </c>
      <c r="F22" s="16">
        <v>23.788492706645059</v>
      </c>
      <c r="G22" s="12">
        <v>100</v>
      </c>
      <c r="I22" s="8"/>
      <c r="K22" s="8"/>
      <c r="S22" s="7"/>
    </row>
    <row r="23" spans="2:19" ht="14.25" customHeight="1" x14ac:dyDescent="0.25">
      <c r="B23" s="18" t="s">
        <v>13</v>
      </c>
      <c r="C23" s="16"/>
      <c r="D23" s="16">
        <v>75.389803837741681</v>
      </c>
      <c r="E23" s="16">
        <v>17.536778411399265</v>
      </c>
      <c r="F23" s="16">
        <v>7.0734177508590594</v>
      </c>
      <c r="G23" s="12">
        <v>100</v>
      </c>
      <c r="I23" s="8"/>
      <c r="K23" s="8"/>
    </row>
    <row r="24" spans="2:19" ht="14.25" customHeight="1" x14ac:dyDescent="0.25">
      <c r="B24" s="17"/>
      <c r="C24" s="16"/>
      <c r="D24" s="16"/>
      <c r="E24" s="16"/>
      <c r="F24" s="16"/>
      <c r="G24" s="16"/>
      <c r="I24" s="8"/>
      <c r="K24" s="8"/>
      <c r="S24" s="7"/>
    </row>
    <row r="25" spans="2:19" ht="14.25" customHeight="1" x14ac:dyDescent="0.25">
      <c r="B25" s="15" t="s">
        <v>19</v>
      </c>
      <c r="C25" s="14"/>
      <c r="D25" s="14">
        <v>30.81186127171291</v>
      </c>
      <c r="E25" s="14">
        <v>29.900790087660532</v>
      </c>
      <c r="F25" s="14">
        <v>39.287348640626561</v>
      </c>
      <c r="G25" s="14">
        <v>100</v>
      </c>
      <c r="H25" s="4"/>
      <c r="I25" s="13"/>
      <c r="K25" s="8"/>
      <c r="S25" s="7"/>
    </row>
    <row r="26" spans="2:19" ht="14.25" customHeight="1" x14ac:dyDescent="0.25">
      <c r="B26" s="10" t="s">
        <v>21</v>
      </c>
      <c r="C26" s="12"/>
      <c r="D26" s="12"/>
      <c r="E26" s="12"/>
      <c r="F26" s="12"/>
      <c r="G26" s="12"/>
      <c r="H26" s="12"/>
      <c r="I26" s="11"/>
      <c r="J26" s="6"/>
      <c r="K26" s="8"/>
      <c r="S26" s="7"/>
    </row>
    <row r="27" spans="2:19" ht="14.25" customHeight="1" x14ac:dyDescent="0.25">
      <c r="B27" s="10" t="s">
        <v>20</v>
      </c>
      <c r="C27" s="9"/>
      <c r="D27" s="9"/>
      <c r="E27" s="9"/>
      <c r="F27" s="9"/>
      <c r="G27" s="9"/>
      <c r="H27" s="9"/>
      <c r="I27" s="8"/>
      <c r="J27" s="8"/>
      <c r="K27" s="8"/>
      <c r="S27" s="7"/>
    </row>
    <row r="28" spans="2:19" x14ac:dyDescent="0.25">
      <c r="S28" s="7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16" sqref="B16"/>
    </sheetView>
  </sheetViews>
  <sheetFormatPr defaultRowHeight="15" x14ac:dyDescent="0.25"/>
  <cols>
    <col min="1" max="1" width="18.5703125" customWidth="1"/>
    <col min="2" max="2" width="30.7109375" customWidth="1"/>
    <col min="3" max="3" width="16.42578125" customWidth="1"/>
    <col min="5" max="5" width="11.28515625" customWidth="1"/>
    <col min="7" max="7" width="11.5703125" customWidth="1"/>
  </cols>
  <sheetData>
    <row r="1" spans="1:10" x14ac:dyDescent="0.25">
      <c r="A1" t="s">
        <v>7</v>
      </c>
      <c r="B1" t="s">
        <v>8</v>
      </c>
      <c r="G1" s="1"/>
    </row>
    <row r="2" spans="1:10" x14ac:dyDescent="0.25">
      <c r="A2">
        <v>50</v>
      </c>
      <c r="B2">
        <v>11.2</v>
      </c>
    </row>
    <row r="3" spans="1:10" x14ac:dyDescent="0.25">
      <c r="A3">
        <f>(50+70)/2</f>
        <v>60</v>
      </c>
      <c r="B3">
        <v>24</v>
      </c>
    </row>
    <row r="4" spans="1:10" x14ac:dyDescent="0.25">
      <c r="A4">
        <f>(70+90)/2</f>
        <v>80</v>
      </c>
      <c r="B4">
        <v>28.7</v>
      </c>
    </row>
    <row r="5" spans="1:10" x14ac:dyDescent="0.25">
      <c r="A5">
        <f>(90+110)/2</f>
        <v>100</v>
      </c>
      <c r="B5">
        <v>14.3</v>
      </c>
    </row>
    <row r="6" spans="1:10" x14ac:dyDescent="0.25">
      <c r="A6">
        <v>110</v>
      </c>
      <c r="B6">
        <v>21.8</v>
      </c>
    </row>
    <row r="8" spans="1:10" x14ac:dyDescent="0.25">
      <c r="G8" s="2" t="s">
        <v>14</v>
      </c>
      <c r="H8" s="2"/>
      <c r="I8" s="2"/>
      <c r="J8" s="2"/>
    </row>
    <row r="9" spans="1:10" x14ac:dyDescent="0.25">
      <c r="G9" s="2"/>
      <c r="H9" s="2"/>
      <c r="I9" s="2"/>
      <c r="J9" s="2"/>
    </row>
    <row r="10" spans="1:10" x14ac:dyDescent="0.25">
      <c r="G10" s="2" t="s">
        <v>1</v>
      </c>
      <c r="H10" s="2" t="s">
        <v>0</v>
      </c>
      <c r="I10" s="2"/>
      <c r="J10" s="2"/>
    </row>
    <row r="11" spans="1:10" x14ac:dyDescent="0.25">
      <c r="G11" s="2">
        <v>11.2</v>
      </c>
      <c r="H11" s="2" t="s">
        <v>2</v>
      </c>
      <c r="I11" s="2"/>
      <c r="J11" s="2"/>
    </row>
    <row r="12" spans="1:10" x14ac:dyDescent="0.25">
      <c r="G12" s="2">
        <v>24</v>
      </c>
      <c r="H12" s="2" t="s">
        <v>3</v>
      </c>
      <c r="I12" s="2"/>
      <c r="J12" s="2"/>
    </row>
    <row r="13" spans="1:10" x14ac:dyDescent="0.25">
      <c r="G13" s="2">
        <v>28.7</v>
      </c>
      <c r="H13" s="2" t="s">
        <v>4</v>
      </c>
      <c r="I13" s="2"/>
      <c r="J13" s="2"/>
    </row>
    <row r="14" spans="1:10" x14ac:dyDescent="0.25">
      <c r="G14" s="2">
        <v>14.3</v>
      </c>
      <c r="H14" s="2" t="s">
        <v>5</v>
      </c>
      <c r="I14" s="2"/>
      <c r="J14" s="2"/>
    </row>
    <row r="15" spans="1:10" x14ac:dyDescent="0.25">
      <c r="G15" s="2">
        <v>21.8</v>
      </c>
      <c r="H15" s="2" t="s">
        <v>6</v>
      </c>
      <c r="I15" s="2"/>
      <c r="J15" s="2"/>
    </row>
    <row r="16" spans="1:10" x14ac:dyDescent="0.25">
      <c r="G16" s="2"/>
      <c r="H16" s="2"/>
      <c r="I16" s="2"/>
      <c r="J16" s="2"/>
    </row>
    <row r="17" spans="4:10" x14ac:dyDescent="0.25">
      <c r="G17" s="2"/>
      <c r="H17" s="2"/>
      <c r="I17" s="2"/>
      <c r="J17" s="2"/>
    </row>
    <row r="18" spans="4:10" x14ac:dyDescent="0.25">
      <c r="G18" s="2">
        <v>0</v>
      </c>
      <c r="H18" s="2" t="s">
        <v>11</v>
      </c>
      <c r="I18" s="2">
        <v>17.399999999999999</v>
      </c>
      <c r="J18" s="2"/>
    </row>
    <row r="19" spans="4:10" x14ac:dyDescent="0.25">
      <c r="G19" s="2">
        <v>1</v>
      </c>
      <c r="H19" s="2" t="s">
        <v>10</v>
      </c>
      <c r="I19" s="2">
        <v>26</v>
      </c>
      <c r="J19" s="2"/>
    </row>
    <row r="20" spans="4:10" x14ac:dyDescent="0.25">
      <c r="G20" s="2">
        <v>2</v>
      </c>
      <c r="H20" s="2" t="s">
        <v>9</v>
      </c>
      <c r="I20" s="2">
        <f>9.8+18.8</f>
        <v>28.6</v>
      </c>
      <c r="J20" s="2"/>
    </row>
    <row r="21" spans="4:10" x14ac:dyDescent="0.25">
      <c r="G21" s="2">
        <v>3</v>
      </c>
      <c r="H21" s="2" t="s">
        <v>13</v>
      </c>
      <c r="I21" s="2">
        <f>3.7+13.4+1.5</f>
        <v>18.600000000000001</v>
      </c>
      <c r="J21" s="2"/>
    </row>
    <row r="22" spans="4:10" x14ac:dyDescent="0.25">
      <c r="G22" s="2">
        <v>4</v>
      </c>
      <c r="H22" s="2" t="s">
        <v>12</v>
      </c>
      <c r="I22" s="2">
        <v>9.4</v>
      </c>
      <c r="J22" s="2"/>
    </row>
    <row r="23" spans="4:10" x14ac:dyDescent="0.25">
      <c r="G23" s="2"/>
      <c r="H23" s="2"/>
      <c r="I23" s="2"/>
      <c r="J23" s="2"/>
    </row>
    <row r="24" spans="4:10" x14ac:dyDescent="0.25">
      <c r="G24" s="2"/>
      <c r="H24" s="2"/>
      <c r="I24" s="2"/>
      <c r="J24" s="2"/>
    </row>
    <row r="29" spans="4:10" x14ac:dyDescent="0.25">
      <c r="D29">
        <v>1000</v>
      </c>
      <c r="E29" t="s">
        <v>15</v>
      </c>
    </row>
    <row r="32" spans="4:10" x14ac:dyDescent="0.25">
      <c r="D32" t="s">
        <v>16</v>
      </c>
      <c r="E32" t="s">
        <v>17</v>
      </c>
    </row>
    <row r="33" spans="3:5" x14ac:dyDescent="0.25">
      <c r="C33" s="2" t="s">
        <v>11</v>
      </c>
      <c r="D33">
        <f>I18*($D$29/100)</f>
        <v>174</v>
      </c>
      <c r="E33" t="s">
        <v>18</v>
      </c>
    </row>
    <row r="34" spans="3:5" x14ac:dyDescent="0.25">
      <c r="C34" s="2" t="s">
        <v>10</v>
      </c>
      <c r="D34">
        <f t="shared" ref="D34:D37" si="0">I19*($D$29/100)</f>
        <v>260</v>
      </c>
    </row>
    <row r="35" spans="3:5" x14ac:dyDescent="0.25">
      <c r="C35" s="2" t="s">
        <v>9</v>
      </c>
      <c r="D35">
        <f t="shared" si="0"/>
        <v>286</v>
      </c>
    </row>
    <row r="36" spans="3:5" x14ac:dyDescent="0.25">
      <c r="C36" s="2" t="s">
        <v>13</v>
      </c>
      <c r="D36">
        <f t="shared" si="0"/>
        <v>186</v>
      </c>
    </row>
    <row r="37" spans="3:5" x14ac:dyDescent="0.25">
      <c r="C37" s="2" t="s">
        <v>12</v>
      </c>
      <c r="D37">
        <f t="shared" si="0"/>
        <v>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ORIGINAL</vt:lpstr>
      <vt:lpstr>Sheet1</vt:lpstr>
      <vt:lpstr>Sheet2</vt:lpstr>
      <vt:lpstr>Sheet3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2017-02-23T11:46:55Z</dcterms:created>
  <dcterms:modified xsi:type="dcterms:W3CDTF">2017-02-24T17:33:15Z</dcterms:modified>
</cp:coreProperties>
</file>