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esktop/Games/"/>
    </mc:Choice>
  </mc:AlternateContent>
  <xr:revisionPtr revIDLastSave="0" documentId="13_ncr:1_{0043DD6B-8861-AD4F-AC75-8B8907357CF8}" xr6:coauthVersionLast="44" xr6:coauthVersionMax="44" xr10:uidLastSave="{00000000-0000-0000-0000-000000000000}"/>
  <bookViews>
    <workbookView xWindow="1640" yWindow="460" windowWidth="25600" windowHeight="14180" xr2:uid="{00000000-000D-0000-FFFF-FFFF00000000}"/>
  </bookViews>
  <sheets>
    <sheet name="Cro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3" i="1"/>
  <c r="O25" i="1"/>
  <c r="O27" i="1"/>
  <c r="O28" i="1"/>
  <c r="O3" i="1"/>
  <c r="N4" i="1"/>
  <c r="N5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1" i="1"/>
  <c r="N22" i="1"/>
  <c r="N23" i="1"/>
  <c r="N25" i="1"/>
  <c r="N27" i="1"/>
  <c r="N28" i="1"/>
  <c r="N3" i="1"/>
  <c r="M6" i="1"/>
  <c r="L6" i="1"/>
  <c r="H6" i="1"/>
  <c r="I6" i="1" s="1"/>
  <c r="K25" i="1"/>
  <c r="I8" i="1"/>
  <c r="I21" i="1"/>
  <c r="J21" i="1" s="1"/>
  <c r="I26" i="1"/>
  <c r="H4" i="1"/>
  <c r="I4" i="1" s="1"/>
  <c r="H5" i="1"/>
  <c r="I5" i="1" s="1"/>
  <c r="H7" i="1"/>
  <c r="K7" i="1" s="1"/>
  <c r="H8" i="1"/>
  <c r="K8" i="1" s="1"/>
  <c r="H9" i="1"/>
  <c r="I9" i="1" s="1"/>
  <c r="H10" i="1"/>
  <c r="I10" i="1" s="1"/>
  <c r="H11" i="1"/>
  <c r="K11" i="1" s="1"/>
  <c r="H12" i="1"/>
  <c r="K12" i="1" s="1"/>
  <c r="H13" i="1"/>
  <c r="I13" i="1" s="1"/>
  <c r="H16" i="1"/>
  <c r="K16" i="1" s="1"/>
  <c r="H17" i="1"/>
  <c r="I17" i="1" s="1"/>
  <c r="H18" i="1"/>
  <c r="I18" i="1" s="1"/>
  <c r="H19" i="1"/>
  <c r="K19" i="1" s="1"/>
  <c r="H20" i="1"/>
  <c r="I20" i="1" s="1"/>
  <c r="H21" i="1"/>
  <c r="K21" i="1" s="1"/>
  <c r="H22" i="1"/>
  <c r="I22" i="1" s="1"/>
  <c r="H23" i="1"/>
  <c r="K23" i="1" s="1"/>
  <c r="H24" i="1"/>
  <c r="I24" i="1" s="1"/>
  <c r="H25" i="1"/>
  <c r="I25" i="1" s="1"/>
  <c r="H26" i="1"/>
  <c r="K26" i="1" s="1"/>
  <c r="H27" i="1"/>
  <c r="K27" i="1" s="1"/>
  <c r="H28" i="1"/>
  <c r="I28" i="1" s="1"/>
  <c r="H3" i="1"/>
  <c r="K3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" i="1"/>
  <c r="M4" i="1"/>
  <c r="M5" i="1"/>
  <c r="M7" i="1"/>
  <c r="M8" i="1"/>
  <c r="M9" i="1"/>
  <c r="M10" i="1"/>
  <c r="M11" i="1"/>
  <c r="M12" i="1"/>
  <c r="M13" i="1"/>
  <c r="J6" i="1" l="1"/>
  <c r="J25" i="1"/>
  <c r="J17" i="1"/>
  <c r="J10" i="1"/>
  <c r="J5" i="1"/>
  <c r="I16" i="1"/>
  <c r="K10" i="1"/>
  <c r="K20" i="1"/>
  <c r="K6" i="1"/>
  <c r="I12" i="1"/>
  <c r="I7" i="1"/>
  <c r="K5" i="1"/>
  <c r="K24" i="1"/>
  <c r="K18" i="1"/>
  <c r="I3" i="1"/>
  <c r="I11" i="1"/>
  <c r="K28" i="1"/>
  <c r="K22" i="1"/>
  <c r="K17" i="1"/>
  <c r="J13" i="1"/>
  <c r="J9" i="1"/>
  <c r="J4" i="1"/>
  <c r="K13" i="1"/>
  <c r="K9" i="1"/>
  <c r="K4" i="1"/>
  <c r="I27" i="1"/>
  <c r="I23" i="1"/>
  <c r="I19" i="1"/>
  <c r="J28" i="1"/>
  <c r="J24" i="1"/>
  <c r="J20" i="1"/>
  <c r="J26" i="1"/>
  <c r="J22" i="1"/>
  <c r="J18" i="1"/>
  <c r="J8" i="1"/>
  <c r="L4" i="1"/>
  <c r="L5" i="1"/>
  <c r="L7" i="1"/>
  <c r="L8" i="1"/>
  <c r="L9" i="1"/>
  <c r="L10" i="1"/>
  <c r="L11" i="1"/>
  <c r="L12" i="1"/>
  <c r="L13" i="1"/>
  <c r="L3" i="1"/>
  <c r="J7" i="1" l="1"/>
  <c r="J12" i="1"/>
  <c r="J11" i="1"/>
  <c r="J16" i="1"/>
  <c r="J19" i="1"/>
  <c r="J23" i="1"/>
  <c r="J27" i="1"/>
  <c r="J3" i="1"/>
</calcChain>
</file>

<file path=xl/sharedStrings.xml><?xml version="1.0" encoding="utf-8"?>
<sst xmlns="http://schemas.openxmlformats.org/spreadsheetml/2006/main" count="42" uniqueCount="42">
  <si>
    <t>SPRING CROPS</t>
  </si>
  <si>
    <t>Parsnip</t>
  </si>
  <si>
    <t>Green Bean</t>
  </si>
  <si>
    <t>Cauliflower</t>
  </si>
  <si>
    <t>Garlic</t>
  </si>
  <si>
    <t>Kale</t>
  </si>
  <si>
    <t>Rhubarb</t>
  </si>
  <si>
    <t>Strawberry</t>
  </si>
  <si>
    <t>Coffee Bean</t>
  </si>
  <si>
    <t>Tulip</t>
  </si>
  <si>
    <t>Blue Jazz</t>
  </si>
  <si>
    <t>Days till first harvest</t>
  </si>
  <si>
    <t>Days between harvests</t>
  </si>
  <si>
    <t>Cost (g)</t>
  </si>
  <si>
    <t>Sale price (g)</t>
  </si>
  <si>
    <t>Number produced</t>
  </si>
  <si>
    <t>Profit per day (g)</t>
  </si>
  <si>
    <t>SUMMER CROPS</t>
  </si>
  <si>
    <t>Daily-ized % return on investment (Pierre, 1 cycle)</t>
  </si>
  <si>
    <t>Cycles per season</t>
  </si>
  <si>
    <t>Profit (g)</t>
  </si>
  <si>
    <t>Season % ROI (Pierre, 1 season, no reinvestment)</t>
  </si>
  <si>
    <t>Season % ROI with reinvestment (Pierre, 1 season)</t>
  </si>
  <si>
    <t>CROPS</t>
  </si>
  <si>
    <t>Single-use?</t>
  </si>
  <si>
    <t>Cycles till profitable</t>
  </si>
  <si>
    <t>Melon</t>
  </si>
  <si>
    <t>Tomato</t>
  </si>
  <si>
    <t>Blueberry</t>
  </si>
  <si>
    <t>Hot Pepper</t>
  </si>
  <si>
    <t>Wheat</t>
  </si>
  <si>
    <t>Radish</t>
  </si>
  <si>
    <t>Red Cabbage</t>
  </si>
  <si>
    <t>Starfruit</t>
  </si>
  <si>
    <t>Corn</t>
  </si>
  <si>
    <t>Hops</t>
  </si>
  <si>
    <t>Summer Spangle</t>
  </si>
  <si>
    <t>Poppy</t>
  </si>
  <si>
    <t>Sunflower</t>
  </si>
  <si>
    <t>Profit per season (g)</t>
  </si>
  <si>
    <t>Effective revenue (g)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</si>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</sst>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baseColWidth="10" defaultRowHeight="16" x14ac:dyDescent="0.2"/>
  <cols>
    <col min="1" max="1" width="17.1640625" customWidth="1"/>
    <col min="2" max="2" width="7" customWidth="1"/>
    <col min="3" max="3" width="18.1640625" customWidth="1"/>
    <col min="4" max="4" width="19.6640625" customWidth="1"/>
    <col min="5" max="5" width="10.1640625" customWidth="1"/>
    <col min="6" max="6" width="15.83203125" bestFit="1" customWidth="1"/>
    <col min="7" max="7" width="12" bestFit="1" customWidth="1"/>
    <col min="8" max="8" width="18.1640625" customWidth="1"/>
    <col min="9" max="9" width="8.1640625" customWidth="1"/>
    <col min="10" max="10" width="15" customWidth="1"/>
    <col min="11" max="11" width="41.83203125" customWidth="1"/>
    <col min="12" max="12" width="15.6640625" customWidth="1"/>
    <col min="13" max="13" width="17.1640625" customWidth="1"/>
    <col min="14" max="14" width="17.6640625" customWidth="1"/>
    <col min="15" max="15" width="41.6640625" customWidth="1"/>
    <col min="16" max="16" width="42.5" customWidth="1"/>
  </cols>
  <sheetData>
    <row r="1" spans="1:16" x14ac:dyDescent="0.2">
      <c r="A1" t="s">
        <v>23</v>
      </c>
      <c r="B1" t="s">
        <v>13</v>
      </c>
      <c r="C1" t="s">
        <v>11</v>
      </c>
      <c r="D1" t="s">
        <v>12</v>
      </c>
      <c r="E1" t="s">
        <v>24</v>
      </c>
      <c r="F1" t="s">
        <v>15</v>
      </c>
      <c r="G1" t="s">
        <v>14</v>
      </c>
      <c r="H1" t="s">
        <v>40</v>
      </c>
      <c r="I1" t="s">
        <v>20</v>
      </c>
      <c r="J1" t="s">
        <v>16</v>
      </c>
      <c r="K1" t="s">
        <v>18</v>
      </c>
      <c r="L1" t="s">
        <v>19</v>
      </c>
      <c r="M1" t="s">
        <v>25</v>
      </c>
      <c r="N1" t="s">
        <v>39</v>
      </c>
      <c r="O1" t="s">
        <v>21</v>
      </c>
      <c r="P1" t="s">
        <v>22</v>
      </c>
    </row>
    <row r="2" spans="1:16" x14ac:dyDescent="0.2">
      <c r="A2" t="s">
        <v>0</v>
      </c>
    </row>
    <row r="3" spans="1:16" x14ac:dyDescent="0.2">
      <c r="A3" t="s">
        <v>1</v>
      </c>
      <c r="B3">
        <v>20</v>
      </c>
      <c r="C3">
        <v>4</v>
      </c>
      <c r="D3">
        <v>4</v>
      </c>
      <c r="E3">
        <v>1</v>
      </c>
      <c r="F3">
        <v>1</v>
      </c>
      <c r="G3">
        <v>35</v>
      </c>
      <c r="H3">
        <f>G3*F3</f>
        <v>35</v>
      </c>
      <c r="I3">
        <f>H3 - B3</f>
        <v>15</v>
      </c>
      <c r="J3">
        <f>ROUND(I3/ D3, 2)</f>
        <v>3.75</v>
      </c>
      <c r="K3">
        <f>100*(ROUND((H3/B3)^(1/C3),3)-1)</f>
        <v>14.999999999999991</v>
      </c>
      <c r="L3">
        <f>ROUNDDOWN((27-C3) / D3, 0) + 1</f>
        <v>6</v>
      </c>
      <c r="M3">
        <f>ROUNDUP(B3 / G3,0)</f>
        <v>1</v>
      </c>
      <c r="N3">
        <f>I3+(L3-1)*(H3-E3*B3)</f>
        <v>90</v>
      </c>
      <c r="O3">
        <f>ROUND(N3 / B3,2)*100</f>
        <v>450</v>
      </c>
      <c r="P3">
        <v>2025</v>
      </c>
    </row>
    <row r="4" spans="1:16" x14ac:dyDescent="0.2">
      <c r="A4" t="s">
        <v>2</v>
      </c>
      <c r="B4">
        <v>60</v>
      </c>
      <c r="C4">
        <v>10</v>
      </c>
      <c r="D4">
        <v>3</v>
      </c>
      <c r="E4">
        <v>0</v>
      </c>
      <c r="F4">
        <v>1</v>
      </c>
      <c r="G4">
        <v>40</v>
      </c>
      <c r="H4">
        <f t="shared" ref="H4:H28" si="0">G4*F4</f>
        <v>40</v>
      </c>
      <c r="I4">
        <f t="shared" ref="I4:I28" si="1">H4 - B4</f>
        <v>-20</v>
      </c>
      <c r="J4">
        <f>ROUND(I4/ D4, 2)</f>
        <v>-6.67</v>
      </c>
      <c r="K4">
        <f t="shared" ref="K4:K28" si="2">100*(ROUND((H4/B4)^(1/C4),3)-1)</f>
        <v>-4.0000000000000036</v>
      </c>
      <c r="L4">
        <f>ROUNDDOWN((27-C4) / D4, 0) + 1</f>
        <v>6</v>
      </c>
      <c r="M4">
        <f>ROUNDUP(B4 / G4,0)</f>
        <v>2</v>
      </c>
      <c r="N4">
        <f t="shared" ref="N4:N28" si="3">I4+(L4-1)*(H4-E4*B4)</f>
        <v>180</v>
      </c>
      <c r="O4">
        <f t="shared" ref="O4:O28" si="4">ROUND(N4 / B4,2)*100</f>
        <v>300</v>
      </c>
      <c r="P4">
        <v>333</v>
      </c>
    </row>
    <row r="5" spans="1:16" x14ac:dyDescent="0.2">
      <c r="A5" t="s">
        <v>3</v>
      </c>
      <c r="B5">
        <v>80</v>
      </c>
      <c r="C5">
        <v>12</v>
      </c>
      <c r="D5">
        <v>12</v>
      </c>
      <c r="E5">
        <v>1</v>
      </c>
      <c r="F5">
        <v>1</v>
      </c>
      <c r="G5">
        <v>175</v>
      </c>
      <c r="H5">
        <f t="shared" si="0"/>
        <v>175</v>
      </c>
      <c r="I5">
        <f t="shared" si="1"/>
        <v>95</v>
      </c>
      <c r="J5">
        <f>ROUND(I5/ D5, 2)</f>
        <v>7.92</v>
      </c>
      <c r="K5">
        <f t="shared" si="2"/>
        <v>6.6999999999999948</v>
      </c>
      <c r="L5">
        <f>ROUNDDOWN((27-C5) / D5, 0) + 1</f>
        <v>2</v>
      </c>
      <c r="M5">
        <f>ROUNDUP(B5 / G5,0)</f>
        <v>1</v>
      </c>
      <c r="N5">
        <f t="shared" si="3"/>
        <v>190</v>
      </c>
      <c r="O5">
        <f t="shared" si="4"/>
        <v>238</v>
      </c>
      <c r="P5">
        <v>356</v>
      </c>
    </row>
    <row r="6" spans="1:16" x14ac:dyDescent="0.2">
      <c r="A6" t="s">
        <v>41</v>
      </c>
      <c r="B6">
        <v>50</v>
      </c>
      <c r="C6">
        <v>6</v>
      </c>
      <c r="D6">
        <v>6</v>
      </c>
      <c r="E6">
        <v>1</v>
      </c>
      <c r="F6">
        <v>1.2</v>
      </c>
      <c r="G6">
        <v>80</v>
      </c>
      <c r="H6">
        <f t="shared" si="0"/>
        <v>96</v>
      </c>
      <c r="I6">
        <f t="shared" si="1"/>
        <v>46</v>
      </c>
      <c r="J6">
        <f t="shared" ref="J6:J7" si="5">ROUND(I6/ D6, 2)</f>
        <v>7.67</v>
      </c>
      <c r="K6">
        <f t="shared" si="2"/>
        <v>11.5</v>
      </c>
      <c r="L6">
        <f>ROUNDDOWN((27-C6) / D6, 0) + 1</f>
        <v>4</v>
      </c>
      <c r="M6">
        <f>ROUNDUP(B6 / G6,0)</f>
        <v>1</v>
      </c>
      <c r="N6">
        <f t="shared" si="3"/>
        <v>184</v>
      </c>
      <c r="O6">
        <f t="shared" si="4"/>
        <v>368</v>
      </c>
      <c r="P6">
        <v>732</v>
      </c>
    </row>
    <row r="7" spans="1:16" x14ac:dyDescent="0.2">
      <c r="A7" t="s">
        <v>4</v>
      </c>
      <c r="B7">
        <v>40</v>
      </c>
      <c r="C7">
        <v>4</v>
      </c>
      <c r="D7">
        <v>4</v>
      </c>
      <c r="E7">
        <v>1</v>
      </c>
      <c r="F7">
        <v>1</v>
      </c>
      <c r="G7">
        <v>60</v>
      </c>
      <c r="H7">
        <f t="shared" si="0"/>
        <v>60</v>
      </c>
      <c r="I7">
        <f t="shared" si="1"/>
        <v>20</v>
      </c>
      <c r="J7">
        <f t="shared" si="5"/>
        <v>5</v>
      </c>
      <c r="K7">
        <f t="shared" si="2"/>
        <v>10.7</v>
      </c>
      <c r="L7">
        <f>ROUNDDOWN((27-C7) / D7, 0) + 1</f>
        <v>6</v>
      </c>
      <c r="M7">
        <f>ROUNDUP(B7 / G7,0)</f>
        <v>1</v>
      </c>
      <c r="N7">
        <f t="shared" si="3"/>
        <v>120</v>
      </c>
      <c r="O7">
        <f t="shared" si="4"/>
        <v>300</v>
      </c>
      <c r="P7">
        <v>850</v>
      </c>
    </row>
    <row r="8" spans="1:16" x14ac:dyDescent="0.2">
      <c r="A8" t="s">
        <v>5</v>
      </c>
      <c r="B8">
        <v>70</v>
      </c>
      <c r="C8">
        <v>6</v>
      </c>
      <c r="D8">
        <v>6</v>
      </c>
      <c r="E8">
        <v>1</v>
      </c>
      <c r="F8">
        <v>1</v>
      </c>
      <c r="G8">
        <v>110</v>
      </c>
      <c r="H8">
        <f t="shared" si="0"/>
        <v>110</v>
      </c>
      <c r="I8">
        <f t="shared" si="1"/>
        <v>40</v>
      </c>
      <c r="J8">
        <f>ROUND(I8/ D8, 2)</f>
        <v>6.67</v>
      </c>
      <c r="K8">
        <f t="shared" si="2"/>
        <v>7.8000000000000069</v>
      </c>
      <c r="L8">
        <f>ROUNDDOWN((27-C8) / D8, 0) + 1</f>
        <v>4</v>
      </c>
      <c r="M8">
        <f>ROUNDUP(B8 / G8,0)</f>
        <v>1</v>
      </c>
      <c r="N8">
        <f t="shared" si="3"/>
        <v>160</v>
      </c>
      <c r="O8">
        <f t="shared" si="4"/>
        <v>229</v>
      </c>
      <c r="P8">
        <v>400</v>
      </c>
    </row>
    <row r="9" spans="1:16" x14ac:dyDescent="0.2">
      <c r="A9" t="s">
        <v>6</v>
      </c>
      <c r="B9">
        <v>100</v>
      </c>
      <c r="C9">
        <v>13</v>
      </c>
      <c r="D9">
        <v>13</v>
      </c>
      <c r="E9">
        <v>1</v>
      </c>
      <c r="F9">
        <v>1</v>
      </c>
      <c r="G9">
        <v>220</v>
      </c>
      <c r="H9">
        <f t="shared" si="0"/>
        <v>220</v>
      </c>
      <c r="I9">
        <f t="shared" si="1"/>
        <v>120</v>
      </c>
      <c r="J9">
        <f>ROUND(I9/ D9, 2)</f>
        <v>9.23</v>
      </c>
      <c r="K9">
        <f t="shared" si="2"/>
        <v>6.2999999999999945</v>
      </c>
      <c r="L9">
        <f>ROUNDDOWN((27-C9) / D9, 0) + 1</f>
        <v>2</v>
      </c>
      <c r="M9">
        <f>ROUNDUP(B9 / G9,0)</f>
        <v>1</v>
      </c>
      <c r="N9">
        <f t="shared" si="3"/>
        <v>240</v>
      </c>
      <c r="O9">
        <f t="shared" si="4"/>
        <v>240</v>
      </c>
      <c r="P9">
        <v>360</v>
      </c>
    </row>
    <row r="10" spans="1:16" x14ac:dyDescent="0.2">
      <c r="A10" t="s">
        <v>7</v>
      </c>
      <c r="B10">
        <v>100</v>
      </c>
      <c r="C10">
        <v>8</v>
      </c>
      <c r="D10">
        <v>4</v>
      </c>
      <c r="E10">
        <v>0</v>
      </c>
      <c r="F10">
        <v>1</v>
      </c>
      <c r="G10">
        <v>120</v>
      </c>
      <c r="H10">
        <f t="shared" si="0"/>
        <v>120</v>
      </c>
      <c r="I10">
        <f t="shared" si="1"/>
        <v>20</v>
      </c>
      <c r="J10">
        <f>ROUND(I10/ D10, 2)</f>
        <v>5</v>
      </c>
      <c r="K10">
        <f t="shared" si="2"/>
        <v>2.2999999999999909</v>
      </c>
      <c r="L10">
        <f>ROUNDDOWN((27-C10) / D10, 0) + 1</f>
        <v>5</v>
      </c>
      <c r="M10">
        <f>ROUNDUP(B10 / G10,0)</f>
        <v>1</v>
      </c>
      <c r="N10">
        <f t="shared" si="3"/>
        <v>500</v>
      </c>
      <c r="O10">
        <f t="shared" si="4"/>
        <v>500</v>
      </c>
      <c r="P10">
        <v>940</v>
      </c>
    </row>
    <row r="11" spans="1:16" x14ac:dyDescent="0.2">
      <c r="A11" t="s">
        <v>8</v>
      </c>
      <c r="H11">
        <f t="shared" si="0"/>
        <v>0</v>
      </c>
      <c r="I11">
        <f t="shared" si="1"/>
        <v>0</v>
      </c>
      <c r="J11" t="e">
        <f>ROUND(I11/ D11, 2)</f>
        <v>#DIV/0!</v>
      </c>
      <c r="K11" t="e">
        <f t="shared" si="2"/>
        <v>#DIV/0!</v>
      </c>
      <c r="L11" t="e">
        <f>ROUNDDOWN((27-C11) / D11, 0) + 1</f>
        <v>#DIV/0!</v>
      </c>
      <c r="M11" t="e">
        <f>ROUNDUP(B11 / G11,0)</f>
        <v>#DIV/0!</v>
      </c>
      <c r="N11" t="e">
        <f t="shared" si="3"/>
        <v>#DIV/0!</v>
      </c>
      <c r="O11" t="e">
        <f t="shared" si="4"/>
        <v>#DIV/0!</v>
      </c>
    </row>
    <row r="12" spans="1:16" x14ac:dyDescent="0.2">
      <c r="A12" t="s">
        <v>9</v>
      </c>
      <c r="B12">
        <v>20</v>
      </c>
      <c r="C12">
        <v>6</v>
      </c>
      <c r="D12">
        <v>6</v>
      </c>
      <c r="E12">
        <v>1</v>
      </c>
      <c r="F12">
        <v>1</v>
      </c>
      <c r="G12">
        <v>30</v>
      </c>
      <c r="H12">
        <f t="shared" si="0"/>
        <v>30</v>
      </c>
      <c r="I12">
        <f t="shared" si="1"/>
        <v>10</v>
      </c>
      <c r="J12">
        <f>ROUND(I12/ D12, 2)</f>
        <v>1.67</v>
      </c>
      <c r="K12">
        <f t="shared" si="2"/>
        <v>7.0000000000000062</v>
      </c>
      <c r="L12">
        <f>ROUNDDOWN((27-C12) / D12, 0) + 1</f>
        <v>4</v>
      </c>
      <c r="M12">
        <f>ROUNDUP(B12 / G12,0)</f>
        <v>1</v>
      </c>
      <c r="N12">
        <f t="shared" si="3"/>
        <v>40</v>
      </c>
      <c r="O12">
        <f t="shared" si="4"/>
        <v>200</v>
      </c>
      <c r="P12">
        <v>350</v>
      </c>
    </row>
    <row r="13" spans="1:16" x14ac:dyDescent="0.2">
      <c r="A13" t="s">
        <v>10</v>
      </c>
      <c r="B13">
        <v>30</v>
      </c>
      <c r="C13">
        <v>7</v>
      </c>
      <c r="D13">
        <v>7</v>
      </c>
      <c r="E13">
        <v>1</v>
      </c>
      <c r="F13">
        <v>1</v>
      </c>
      <c r="G13">
        <v>50</v>
      </c>
      <c r="H13">
        <f t="shared" si="0"/>
        <v>50</v>
      </c>
      <c r="I13">
        <f t="shared" si="1"/>
        <v>20</v>
      </c>
      <c r="J13">
        <f>ROUND(I13/ D13, 2)</f>
        <v>2.86</v>
      </c>
      <c r="K13">
        <f t="shared" si="2"/>
        <v>7.6000000000000068</v>
      </c>
      <c r="L13">
        <f>ROUNDDOWN((27-C13) / D13, 0) + 1</f>
        <v>3</v>
      </c>
      <c r="M13">
        <f>ROUNDUP(B13 / G13,0)</f>
        <v>1</v>
      </c>
      <c r="N13">
        <f t="shared" si="3"/>
        <v>60</v>
      </c>
      <c r="O13">
        <f t="shared" si="4"/>
        <v>200</v>
      </c>
      <c r="P13">
        <v>267</v>
      </c>
    </row>
    <row r="15" spans="1:16" x14ac:dyDescent="0.2">
      <c r="A15" t="s">
        <v>17</v>
      </c>
    </row>
    <row r="16" spans="1:16" x14ac:dyDescent="0.2">
      <c r="A16" t="s">
        <v>26</v>
      </c>
      <c r="B16">
        <v>80</v>
      </c>
      <c r="C16">
        <v>12</v>
      </c>
      <c r="D16">
        <v>12</v>
      </c>
      <c r="E16">
        <v>1</v>
      </c>
      <c r="F16">
        <v>1</v>
      </c>
      <c r="G16">
        <v>250</v>
      </c>
      <c r="H16">
        <f t="shared" si="0"/>
        <v>250</v>
      </c>
      <c r="I16">
        <f t="shared" si="1"/>
        <v>170</v>
      </c>
      <c r="J16">
        <f>ROUND(I16/ D16, 2)</f>
        <v>14.17</v>
      </c>
      <c r="K16">
        <f t="shared" si="2"/>
        <v>10.000000000000009</v>
      </c>
      <c r="L16">
        <f>ROUNDDOWN((27-C16) / D16, 0) + 1</f>
        <v>2</v>
      </c>
      <c r="M16">
        <f>ROUNDUP(B16 / G16,0)</f>
        <v>1</v>
      </c>
      <c r="N16">
        <f t="shared" si="3"/>
        <v>340</v>
      </c>
      <c r="O16">
        <f t="shared" si="4"/>
        <v>425</v>
      </c>
    </row>
    <row r="17" spans="1:15" x14ac:dyDescent="0.2">
      <c r="A17" t="s">
        <v>27</v>
      </c>
      <c r="B17">
        <v>50</v>
      </c>
      <c r="C17">
        <v>11</v>
      </c>
      <c r="D17">
        <v>4</v>
      </c>
      <c r="E17">
        <v>0</v>
      </c>
      <c r="F17">
        <v>1</v>
      </c>
      <c r="G17">
        <v>60</v>
      </c>
      <c r="H17">
        <f t="shared" si="0"/>
        <v>60</v>
      </c>
      <c r="I17">
        <f t="shared" si="1"/>
        <v>10</v>
      </c>
      <c r="J17">
        <f>ROUND(I17/ D17, 2)</f>
        <v>2.5</v>
      </c>
      <c r="K17">
        <f t="shared" si="2"/>
        <v>1.6999999999999904</v>
      </c>
      <c r="L17">
        <f>ROUNDDOWN((27-C17) / D17, 0) + 1</f>
        <v>5</v>
      </c>
      <c r="M17">
        <f>ROUNDUP(B17 / G17,0)</f>
        <v>1</v>
      </c>
      <c r="N17">
        <f t="shared" si="3"/>
        <v>250</v>
      </c>
      <c r="O17">
        <f t="shared" si="4"/>
        <v>500</v>
      </c>
    </row>
    <row r="18" spans="1:15" x14ac:dyDescent="0.2">
      <c r="A18" t="s">
        <v>28</v>
      </c>
      <c r="B18">
        <v>80</v>
      </c>
      <c r="C18">
        <v>13</v>
      </c>
      <c r="D18">
        <v>4</v>
      </c>
      <c r="E18">
        <v>0</v>
      </c>
      <c r="F18">
        <v>3</v>
      </c>
      <c r="G18">
        <v>50</v>
      </c>
      <c r="H18">
        <f t="shared" si="0"/>
        <v>150</v>
      </c>
      <c r="I18">
        <f t="shared" si="1"/>
        <v>70</v>
      </c>
      <c r="J18">
        <f>ROUND(I18/ D18, 2)</f>
        <v>17.5</v>
      </c>
      <c r="K18">
        <f t="shared" si="2"/>
        <v>5.0000000000000044</v>
      </c>
      <c r="L18">
        <f>ROUNDDOWN((27-C18) / D18, 0) + 1</f>
        <v>4</v>
      </c>
      <c r="M18">
        <f>ROUNDUP(B18 / G18,0)</f>
        <v>2</v>
      </c>
      <c r="N18">
        <f t="shared" si="3"/>
        <v>520</v>
      </c>
      <c r="O18">
        <f t="shared" si="4"/>
        <v>650</v>
      </c>
    </row>
    <row r="19" spans="1:15" x14ac:dyDescent="0.2">
      <c r="A19" t="s">
        <v>29</v>
      </c>
      <c r="B19">
        <v>40</v>
      </c>
      <c r="C19">
        <v>5</v>
      </c>
      <c r="D19">
        <v>3</v>
      </c>
      <c r="E19">
        <v>0</v>
      </c>
      <c r="F19">
        <v>1</v>
      </c>
      <c r="G19">
        <v>40</v>
      </c>
      <c r="H19">
        <f t="shared" si="0"/>
        <v>40</v>
      </c>
      <c r="I19">
        <f t="shared" si="1"/>
        <v>0</v>
      </c>
      <c r="J19">
        <f>ROUND(I19/ D19, 2)</f>
        <v>0</v>
      </c>
      <c r="K19">
        <f t="shared" si="2"/>
        <v>0</v>
      </c>
      <c r="L19">
        <f>ROUNDDOWN((27-C19) / D19, 0) + 1</f>
        <v>8</v>
      </c>
      <c r="M19">
        <f>ROUNDUP(B19 / G19,0)</f>
        <v>1</v>
      </c>
      <c r="N19">
        <f t="shared" si="3"/>
        <v>280</v>
      </c>
      <c r="O19">
        <f t="shared" si="4"/>
        <v>700</v>
      </c>
    </row>
    <row r="20" spans="1:15" x14ac:dyDescent="0.2">
      <c r="A20" t="s">
        <v>30</v>
      </c>
      <c r="B20">
        <v>10</v>
      </c>
      <c r="C20">
        <v>4</v>
      </c>
      <c r="D20">
        <v>4</v>
      </c>
      <c r="E20">
        <v>1</v>
      </c>
      <c r="F20">
        <v>1</v>
      </c>
      <c r="G20">
        <v>25</v>
      </c>
      <c r="H20">
        <f t="shared" si="0"/>
        <v>25</v>
      </c>
      <c r="I20">
        <f t="shared" si="1"/>
        <v>15</v>
      </c>
      <c r="J20">
        <f>ROUND(I20/ D20, 2)</f>
        <v>3.75</v>
      </c>
      <c r="K20">
        <f t="shared" si="2"/>
        <v>25.699999999999989</v>
      </c>
      <c r="L20">
        <f>ROUNDDOWN((27-C20) / D20, 0) + 1</f>
        <v>6</v>
      </c>
      <c r="M20">
        <f>ROUNDUP(B20 / G20,0)</f>
        <v>1</v>
      </c>
      <c r="N20">
        <f t="shared" si="3"/>
        <v>90</v>
      </c>
      <c r="O20">
        <f t="shared" si="4"/>
        <v>900</v>
      </c>
    </row>
    <row r="21" spans="1:15" x14ac:dyDescent="0.2">
      <c r="A21" t="s">
        <v>31</v>
      </c>
      <c r="B21">
        <v>40</v>
      </c>
      <c r="C21">
        <v>6</v>
      </c>
      <c r="D21">
        <v>6</v>
      </c>
      <c r="E21">
        <v>1</v>
      </c>
      <c r="F21">
        <v>1</v>
      </c>
      <c r="G21">
        <v>90</v>
      </c>
      <c r="H21">
        <f t="shared" si="0"/>
        <v>90</v>
      </c>
      <c r="I21">
        <f t="shared" si="1"/>
        <v>50</v>
      </c>
      <c r="J21">
        <f>ROUND(I21/ D21, 2)</f>
        <v>8.33</v>
      </c>
      <c r="K21">
        <f t="shared" si="2"/>
        <v>14.500000000000002</v>
      </c>
      <c r="L21">
        <f>ROUNDDOWN((27-C21) / D21, 0) + 1</f>
        <v>4</v>
      </c>
      <c r="M21">
        <f>ROUNDUP(B21 / G21,0)</f>
        <v>1</v>
      </c>
      <c r="N21">
        <f t="shared" si="3"/>
        <v>200</v>
      </c>
      <c r="O21">
        <f t="shared" si="4"/>
        <v>500</v>
      </c>
    </row>
    <row r="22" spans="1:15" x14ac:dyDescent="0.2">
      <c r="A22" t="s">
        <v>32</v>
      </c>
      <c r="B22">
        <v>100</v>
      </c>
      <c r="C22">
        <v>9</v>
      </c>
      <c r="D22">
        <v>9</v>
      </c>
      <c r="E22">
        <v>1</v>
      </c>
      <c r="F22">
        <v>1</v>
      </c>
      <c r="G22">
        <v>260</v>
      </c>
      <c r="H22">
        <f t="shared" si="0"/>
        <v>260</v>
      </c>
      <c r="I22">
        <f t="shared" si="1"/>
        <v>160</v>
      </c>
      <c r="J22">
        <f>ROUND(I22/ D22, 2)</f>
        <v>17.78</v>
      </c>
      <c r="K22">
        <f t="shared" si="2"/>
        <v>11.20000000000001</v>
      </c>
      <c r="L22">
        <f>ROUNDDOWN((27-C22) / D22, 0) + 1</f>
        <v>3</v>
      </c>
      <c r="M22">
        <f>ROUNDUP(B22 / G22,0)</f>
        <v>1</v>
      </c>
      <c r="N22">
        <f t="shared" si="3"/>
        <v>480</v>
      </c>
      <c r="O22">
        <f t="shared" si="4"/>
        <v>480</v>
      </c>
    </row>
    <row r="23" spans="1:15" x14ac:dyDescent="0.2">
      <c r="A23" t="s">
        <v>33</v>
      </c>
      <c r="B23">
        <v>400</v>
      </c>
      <c r="C23">
        <v>13</v>
      </c>
      <c r="D23">
        <v>13</v>
      </c>
      <c r="E23">
        <v>1</v>
      </c>
      <c r="F23">
        <v>1</v>
      </c>
      <c r="G23">
        <v>750</v>
      </c>
      <c r="H23">
        <f t="shared" si="0"/>
        <v>750</v>
      </c>
      <c r="I23">
        <f t="shared" si="1"/>
        <v>350</v>
      </c>
      <c r="J23">
        <f>ROUND(I23/ D23, 2)</f>
        <v>26.92</v>
      </c>
      <c r="K23">
        <f t="shared" si="2"/>
        <v>5.0000000000000044</v>
      </c>
      <c r="L23">
        <f>ROUNDDOWN((27-C23) / D23, 0) + 1</f>
        <v>2</v>
      </c>
      <c r="M23">
        <f>ROUNDUP(B23 / G23,0)</f>
        <v>1</v>
      </c>
      <c r="N23">
        <f t="shared" si="3"/>
        <v>700</v>
      </c>
      <c r="O23">
        <f t="shared" si="4"/>
        <v>175</v>
      </c>
    </row>
    <row r="24" spans="1:15" x14ac:dyDescent="0.2">
      <c r="A24" t="s">
        <v>34</v>
      </c>
      <c r="B24">
        <v>150</v>
      </c>
      <c r="C24">
        <v>14</v>
      </c>
      <c r="D24">
        <v>4</v>
      </c>
      <c r="E24">
        <v>0</v>
      </c>
      <c r="F24">
        <v>1</v>
      </c>
      <c r="G24">
        <v>50</v>
      </c>
      <c r="H24">
        <f t="shared" si="0"/>
        <v>50</v>
      </c>
      <c r="I24">
        <f t="shared" si="1"/>
        <v>-100</v>
      </c>
      <c r="J24">
        <f>ROUND(I24/ D24, 2)</f>
        <v>-25</v>
      </c>
      <c r="K24">
        <f t="shared" si="2"/>
        <v>-7.4999999999999956</v>
      </c>
      <c r="L24">
        <f>ROUNDDOWN((27-C24) / D24, 0) + 1</f>
        <v>4</v>
      </c>
      <c r="M24">
        <f>ROUNDUP(B24 / G24,0)</f>
        <v>3</v>
      </c>
    </row>
    <row r="25" spans="1:15" x14ac:dyDescent="0.2">
      <c r="A25" t="s">
        <v>35</v>
      </c>
      <c r="B25">
        <v>60</v>
      </c>
      <c r="C25">
        <v>11</v>
      </c>
      <c r="D25">
        <v>1</v>
      </c>
      <c r="E25">
        <v>0</v>
      </c>
      <c r="F25">
        <v>1</v>
      </c>
      <c r="G25">
        <v>25</v>
      </c>
      <c r="H25">
        <f t="shared" si="0"/>
        <v>25</v>
      </c>
      <c r="I25">
        <f t="shared" si="1"/>
        <v>-35</v>
      </c>
      <c r="J25">
        <f>ROUND(I25/ D25, 2)</f>
        <v>-35</v>
      </c>
      <c r="K25">
        <f t="shared" si="2"/>
        <v>-7.6999999999999957</v>
      </c>
      <c r="L25">
        <f>ROUNDDOWN((27-C25) / D25, 0) + 1</f>
        <v>17</v>
      </c>
      <c r="M25">
        <f>ROUNDUP(B25 / G25,0)</f>
        <v>3</v>
      </c>
      <c r="N25">
        <f t="shared" si="3"/>
        <v>365</v>
      </c>
      <c r="O25">
        <f t="shared" si="4"/>
        <v>608</v>
      </c>
    </row>
    <row r="26" spans="1:15" x14ac:dyDescent="0.2">
      <c r="A26" t="s">
        <v>38</v>
      </c>
      <c r="B26">
        <v>200</v>
      </c>
      <c r="C26">
        <v>8</v>
      </c>
      <c r="D26">
        <v>8</v>
      </c>
      <c r="H26">
        <f t="shared" si="0"/>
        <v>0</v>
      </c>
      <c r="I26">
        <f t="shared" si="1"/>
        <v>-200</v>
      </c>
      <c r="J26">
        <f>ROUND(I26/ D26, 2)</f>
        <v>-25</v>
      </c>
      <c r="K26">
        <f t="shared" si="2"/>
        <v>-100</v>
      </c>
      <c r="L26">
        <f>ROUNDDOWN((27-C26) / D26, 0) + 1</f>
        <v>3</v>
      </c>
      <c r="M26" t="e">
        <f>ROUNDUP(B26 / G26,0)</f>
        <v>#DIV/0!</v>
      </c>
    </row>
    <row r="27" spans="1:15" x14ac:dyDescent="0.2">
      <c r="A27" t="s">
        <v>36</v>
      </c>
      <c r="B27">
        <v>50</v>
      </c>
      <c r="C27">
        <v>8</v>
      </c>
      <c r="D27">
        <v>8</v>
      </c>
      <c r="E27">
        <v>1</v>
      </c>
      <c r="F27">
        <v>1</v>
      </c>
      <c r="G27">
        <v>90</v>
      </c>
      <c r="H27">
        <f t="shared" si="0"/>
        <v>90</v>
      </c>
      <c r="I27">
        <f t="shared" si="1"/>
        <v>40</v>
      </c>
      <c r="J27">
        <f>ROUND(I27/ D27, 2)</f>
        <v>5</v>
      </c>
      <c r="K27">
        <f t="shared" si="2"/>
        <v>7.6000000000000068</v>
      </c>
      <c r="L27">
        <f>ROUNDDOWN((27-C27) / D27, 0) + 1</f>
        <v>3</v>
      </c>
      <c r="M27">
        <f>ROUNDUP(B27 / G27,0)</f>
        <v>1</v>
      </c>
      <c r="N27">
        <f t="shared" si="3"/>
        <v>120</v>
      </c>
      <c r="O27">
        <f t="shared" si="4"/>
        <v>240</v>
      </c>
    </row>
    <row r="28" spans="1:15" x14ac:dyDescent="0.2">
      <c r="A28" t="s">
        <v>37</v>
      </c>
      <c r="B28">
        <v>100</v>
      </c>
      <c r="C28">
        <v>7</v>
      </c>
      <c r="D28">
        <v>7</v>
      </c>
      <c r="E28">
        <v>1</v>
      </c>
      <c r="F28">
        <v>1</v>
      </c>
      <c r="G28">
        <v>140</v>
      </c>
      <c r="H28">
        <f t="shared" si="0"/>
        <v>140</v>
      </c>
      <c r="I28">
        <f t="shared" si="1"/>
        <v>40</v>
      </c>
      <c r="J28">
        <f>ROUND(I28/ D28, 2)</f>
        <v>5.71</v>
      </c>
      <c r="K28">
        <f t="shared" si="2"/>
        <v>4.8999999999999932</v>
      </c>
      <c r="L28">
        <f>ROUNDDOWN((27-C28) / D28, 0) + 1</f>
        <v>3</v>
      </c>
      <c r="M28">
        <f>ROUNDUP(B28 / G28,0)</f>
        <v>1</v>
      </c>
      <c r="N28">
        <f t="shared" si="3"/>
        <v>120</v>
      </c>
      <c r="O28">
        <f t="shared" si="4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Wang</dc:creator>
  <cp:lastModifiedBy>Will Wang</cp:lastModifiedBy>
  <dcterms:created xsi:type="dcterms:W3CDTF">2019-08-17T21:22:50Z</dcterms:created>
  <dcterms:modified xsi:type="dcterms:W3CDTF">2019-08-19T06:02:33Z</dcterms:modified>
</cp:coreProperties>
</file>