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480" yWindow="120" windowWidth="25605" windowHeight="13905" tabRatio="500"/>
  </bookViews>
  <sheets>
    <sheet name="YE_5yr_V1" sheetId="1" r:id="rId1"/>
    <sheet name="SW" sheetId="3" r:id="rId2"/>
    <sheet name="NW2" sheetId="4" r:id="rId3"/>
    <sheet name="NW3" sheetId="6" r:id="rId4"/>
    <sheet name="NW_30lot" sheetId="7" r:id="rId5"/>
    <sheet name="summary30lot" sheetId="8" r:id="rId6"/>
    <sheet name="maxwell ST" sheetId="9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8" l="1"/>
  <c r="S53" i="8"/>
  <c r="S50" i="8"/>
  <c r="S42" i="8"/>
  <c r="S32" i="8"/>
  <c r="S16" i="8"/>
  <c r="J26" i="8"/>
  <c r="J21" i="8"/>
  <c r="J16" i="8"/>
  <c r="J5" i="8"/>
  <c r="J13" i="8"/>
  <c r="K139" i="7"/>
  <c r="J139" i="7"/>
  <c r="I107" i="7"/>
  <c r="I104" i="7"/>
  <c r="I100" i="7"/>
  <c r="I96" i="7"/>
  <c r="J77" i="7"/>
  <c r="I77" i="7"/>
  <c r="I75" i="7"/>
  <c r="I66" i="7"/>
  <c r="I55" i="7"/>
  <c r="I54" i="7"/>
  <c r="I52" i="7"/>
  <c r="I44" i="7"/>
  <c r="I42" i="7"/>
  <c r="I24" i="7"/>
  <c r="I17" i="7"/>
  <c r="I14" i="7"/>
  <c r="Q11" i="7"/>
  <c r="P11" i="7"/>
  <c r="O11" i="7"/>
  <c r="Q10" i="7"/>
  <c r="P10" i="7"/>
  <c r="O10" i="7"/>
  <c r="N4" i="7"/>
  <c r="N5" i="7"/>
  <c r="N6" i="7"/>
  <c r="N7" i="7"/>
  <c r="N8" i="7"/>
  <c r="N4" i="6"/>
  <c r="N5" i="6"/>
  <c r="N6" i="6"/>
  <c r="N7" i="6"/>
  <c r="N8" i="6"/>
  <c r="J77" i="6"/>
  <c r="I44" i="6"/>
  <c r="I17" i="6"/>
  <c r="K139" i="6"/>
  <c r="J139" i="6"/>
  <c r="I66" i="6"/>
  <c r="I55" i="6"/>
  <c r="I24" i="6"/>
  <c r="P10" i="6"/>
  <c r="Q10" i="6"/>
  <c r="O10" i="6"/>
  <c r="Q11" i="6"/>
  <c r="P11" i="6"/>
  <c r="O11" i="6"/>
  <c r="I107" i="6"/>
  <c r="I104" i="6"/>
  <c r="I100" i="6"/>
  <c r="I96" i="6"/>
  <c r="I77" i="6"/>
  <c r="I75" i="6"/>
  <c r="I54" i="6"/>
  <c r="I52" i="6"/>
  <c r="I42" i="6"/>
  <c r="I14" i="6"/>
  <c r="O14" i="4"/>
  <c r="N14" i="4"/>
  <c r="P14" i="4"/>
  <c r="M14" i="4"/>
  <c r="O8" i="4"/>
  <c r="N8" i="4"/>
  <c r="P8" i="4"/>
  <c r="M8" i="4"/>
  <c r="O7" i="4"/>
  <c r="N7" i="4"/>
  <c r="P7" i="4"/>
  <c r="M7" i="4"/>
  <c r="O9" i="4"/>
  <c r="N9" i="4"/>
  <c r="P9" i="4"/>
  <c r="M9" i="4"/>
  <c r="O13" i="4"/>
  <c r="N13" i="4"/>
  <c r="P13" i="4"/>
  <c r="M13" i="4"/>
  <c r="O6" i="4"/>
  <c r="N6" i="4"/>
  <c r="P6" i="4"/>
  <c r="M6" i="4"/>
  <c r="O12" i="4"/>
  <c r="N12" i="4"/>
  <c r="P12" i="4"/>
  <c r="M12" i="4"/>
  <c r="O4" i="4"/>
  <c r="N4" i="4"/>
  <c r="P4" i="4"/>
  <c r="M4" i="4"/>
  <c r="M5" i="4"/>
  <c r="N5" i="4"/>
  <c r="O5" i="4"/>
  <c r="P5" i="4"/>
  <c r="M11" i="4"/>
  <c r="O11" i="4"/>
  <c r="N11" i="4"/>
  <c r="P11" i="4"/>
  <c r="O10" i="4"/>
  <c r="N10" i="4"/>
  <c r="P10" i="4"/>
  <c r="M10" i="4"/>
  <c r="M2" i="4"/>
  <c r="N2" i="4"/>
  <c r="O2" i="4"/>
  <c r="P2" i="4"/>
  <c r="M16" i="4"/>
  <c r="N16" i="4"/>
  <c r="O16" i="4"/>
  <c r="P16" i="4"/>
  <c r="M3" i="4"/>
  <c r="N3" i="4"/>
  <c r="O3" i="4"/>
  <c r="P3" i="4"/>
  <c r="N15" i="4"/>
  <c r="O15" i="4"/>
  <c r="P15" i="4"/>
  <c r="M15" i="4"/>
</calcChain>
</file>

<file path=xl/sharedStrings.xml><?xml version="1.0" encoding="utf-8"?>
<sst xmlns="http://schemas.openxmlformats.org/spreadsheetml/2006/main" count="2769" uniqueCount="466">
  <si>
    <t>地址</t>
  </si>
  <si>
    <t>地面积</t>
  </si>
  <si>
    <t>卧室</t>
  </si>
  <si>
    <t>卫生间</t>
  </si>
  <si>
    <t>房龄</t>
  </si>
  <si>
    <t>卖出价</t>
  </si>
  <si>
    <t>交易时间</t>
  </si>
  <si>
    <t>25*133</t>
  </si>
  <si>
    <t>4+1</t>
  </si>
  <si>
    <t>新装修</t>
  </si>
  <si>
    <t>老房子看着还行</t>
  </si>
  <si>
    <t>25*134</t>
  </si>
  <si>
    <t>3+1</t>
  </si>
  <si>
    <t>老房子看着不错</t>
  </si>
  <si>
    <t>33*133</t>
  </si>
  <si>
    <t>老</t>
  </si>
  <si>
    <t>29 Edith Dr</t>
  </si>
  <si>
    <t>21*161</t>
  </si>
  <si>
    <t>419 St Celments Ave</t>
  </si>
  <si>
    <t>25*137</t>
  </si>
  <si>
    <t>182 Colin Ave</t>
  </si>
  <si>
    <t>30*110</t>
  </si>
  <si>
    <t>331 St Clements Ave</t>
  </si>
  <si>
    <t>25*135</t>
  </si>
  <si>
    <t>22 Birdsall Ave</t>
  </si>
  <si>
    <t>26*100</t>
  </si>
  <si>
    <t>20 Birdsall Ave</t>
  </si>
  <si>
    <t>571 Oriole Pkwy</t>
  </si>
  <si>
    <t>33*100</t>
  </si>
  <si>
    <t>329 St Clements Ave</t>
  </si>
  <si>
    <t>269 St Clements Ave</t>
  </si>
  <si>
    <t>1061 Avenue Rd</t>
  </si>
  <si>
    <t>27*106</t>
  </si>
  <si>
    <t>265 Castlefield Ave</t>
  </si>
  <si>
    <t>24*133</t>
  </si>
  <si>
    <t>37 Edith Dr</t>
  </si>
  <si>
    <t>68 Castlefield Ave</t>
  </si>
  <si>
    <t>25*124</t>
  </si>
  <si>
    <t>88 Helendale Ave</t>
  </si>
  <si>
    <t>25*65</t>
  </si>
  <si>
    <t>2+1</t>
  </si>
  <si>
    <t>16-30yr</t>
  </si>
  <si>
    <t>134 Edith Dr</t>
  </si>
  <si>
    <t>24*110</t>
  </si>
  <si>
    <t>157 Lascelles Blvd</t>
  </si>
  <si>
    <t>648 Oriole Pkwy</t>
  </si>
  <si>
    <t>29*114</t>
  </si>
  <si>
    <t>149 Lascelles Blvd</t>
  </si>
  <si>
    <t>15 Anderson Ave</t>
  </si>
  <si>
    <t>147 Lascelles Blvd</t>
  </si>
  <si>
    <t>146 Colin Ave</t>
  </si>
  <si>
    <t>29*100</t>
  </si>
  <si>
    <t>258 St Clements Ave</t>
  </si>
  <si>
    <t>25*80</t>
  </si>
  <si>
    <t>91 Hillsdale Ave W</t>
  </si>
  <si>
    <t>36*100</t>
  </si>
  <si>
    <t>27*133</t>
  </si>
  <si>
    <t>*221 St Clements Ave</t>
  </si>
  <si>
    <t>比较新，全地面</t>
  </si>
  <si>
    <t>122 Helendale Ave</t>
  </si>
  <si>
    <t>31*65</t>
  </si>
  <si>
    <t>比较新，半地下车库</t>
  </si>
  <si>
    <t>137 Helendale Ave</t>
  </si>
  <si>
    <t>27*139</t>
  </si>
  <si>
    <t>31-50， 全地上</t>
  </si>
  <si>
    <t>142 Castlefield Ave</t>
  </si>
  <si>
    <t>23*135</t>
  </si>
  <si>
    <t>5年新， 半地上</t>
  </si>
  <si>
    <t>85 Chaplin Cres</t>
  </si>
  <si>
    <t>40*120</t>
  </si>
  <si>
    <t>18 Burnaby Blvd</t>
  </si>
  <si>
    <t>34*113</t>
  </si>
  <si>
    <t>76 Hillsdale Ave W</t>
  </si>
  <si>
    <t>34*100</t>
  </si>
  <si>
    <t>162 Roselawn Ave</t>
  </si>
  <si>
    <t>35*134</t>
  </si>
  <si>
    <t>4+2</t>
  </si>
  <si>
    <t>105 Lascelles Blvd</t>
  </si>
  <si>
    <r>
      <t>29*100</t>
    </r>
    <r>
      <rPr>
        <sz val="12"/>
        <color theme="1"/>
        <rFont val="宋体"/>
        <family val="2"/>
        <charset val="134"/>
      </rPr>
      <t>？</t>
    </r>
  </si>
  <si>
    <t>*178 St Clements Ave</t>
  </si>
  <si>
    <t>25*131</t>
  </si>
  <si>
    <t>10年新， 全地面上</t>
  </si>
  <si>
    <t>137 Eastbourne Ave</t>
  </si>
  <si>
    <t>33*124</t>
  </si>
  <si>
    <t>*63 Castlefield Ave</t>
  </si>
  <si>
    <t>40*135</t>
  </si>
  <si>
    <t>6-15年新，全地面上</t>
  </si>
  <si>
    <t>123 Imperial St</t>
  </si>
  <si>
    <t>0-5 年新</t>
  </si>
  <si>
    <t>91 Montgomery Ave</t>
  </si>
  <si>
    <t>18*65</t>
  </si>
  <si>
    <t>37 Castlefield Ave</t>
  </si>
  <si>
    <t>119 Castlefield Ave</t>
  </si>
  <si>
    <t>23*80</t>
  </si>
  <si>
    <t>110 Edith Dr</t>
  </si>
  <si>
    <t>25*106</t>
  </si>
  <si>
    <t>135 Chaplin Cres W</t>
  </si>
  <si>
    <t>235 Briar Hill Ave</t>
  </si>
  <si>
    <t>27*75</t>
  </si>
  <si>
    <t>115 Castlefield Ave</t>
  </si>
  <si>
    <t>20*65</t>
  </si>
  <si>
    <t>老房子全地面上</t>
  </si>
  <si>
    <t>874 Avenue Rd</t>
  </si>
  <si>
    <t>35*120</t>
  </si>
  <si>
    <t>老房子duplex</t>
  </si>
  <si>
    <t>261 St Clements Ave</t>
  </si>
  <si>
    <t>596 Oriole Pkwy</t>
  </si>
  <si>
    <t>30*118</t>
  </si>
  <si>
    <t>116 St. Clements Ave</t>
  </si>
  <si>
    <t>5 Maxwell Ave</t>
  </si>
  <si>
    <t>40*80</t>
  </si>
  <si>
    <t>332 St Clements Ave</t>
  </si>
  <si>
    <t>25*132</t>
  </si>
  <si>
    <t>593 Oriole Pkwy</t>
  </si>
  <si>
    <t>33*104</t>
  </si>
  <si>
    <t>326 St Clements Ave</t>
  </si>
  <si>
    <t>29 Maxwell Ave</t>
  </si>
  <si>
    <t>268 St Clements Ave</t>
  </si>
  <si>
    <t>179 Colin Ave</t>
  </si>
  <si>
    <t>30*104</t>
  </si>
  <si>
    <t>277 St Clements Ave</t>
  </si>
  <si>
    <t>44 Willowbank Blvd</t>
  </si>
  <si>
    <t>30*120</t>
  </si>
  <si>
    <t>564 Oriole Pkwy</t>
  </si>
  <si>
    <t>29*119</t>
  </si>
  <si>
    <t>49 Hillsdale Ave W</t>
  </si>
  <si>
    <t>25*94</t>
  </si>
  <si>
    <t>42 Chaplin Cres</t>
  </si>
  <si>
    <t>40*112</t>
  </si>
  <si>
    <t>125 Chaplin Cres</t>
  </si>
  <si>
    <t>33*128</t>
  </si>
  <si>
    <t>118 Helendale Ave</t>
  </si>
  <si>
    <t>22*65</t>
  </si>
  <si>
    <t>0-5年新</t>
  </si>
  <si>
    <t>36 Willowbank Blvd</t>
  </si>
  <si>
    <t>30*119</t>
  </si>
  <si>
    <t>老房子看着不错， 大</t>
  </si>
  <si>
    <t>243 St Clements Ave</t>
  </si>
  <si>
    <t>566 Oriole Pkwy</t>
  </si>
  <si>
    <t>新装修 全地面上</t>
  </si>
  <si>
    <t>*35 Willowbank Blvd</t>
  </si>
  <si>
    <t>老房子看着不错， 地下室wo</t>
  </si>
  <si>
    <t>114 Eastbourne Ave</t>
  </si>
  <si>
    <t>30*131</t>
  </si>
  <si>
    <t>82 Duplex Ave</t>
  </si>
  <si>
    <t>30*134</t>
  </si>
  <si>
    <t>8 Anderson Ave</t>
  </si>
  <si>
    <t>27*100?</t>
  </si>
  <si>
    <t>171 Castlefield Ave</t>
  </si>
  <si>
    <t>新装修, 3k sqft</t>
  </si>
  <si>
    <t>50 Roselawn Ave</t>
  </si>
  <si>
    <t>43*70</t>
  </si>
  <si>
    <t>570 Oriole Pkwy</t>
  </si>
  <si>
    <t>28*119</t>
  </si>
  <si>
    <t>971 Avenue Rd</t>
  </si>
  <si>
    <t>30*115</t>
  </si>
  <si>
    <t>145 Lascelles Blvd</t>
  </si>
  <si>
    <t>40*110</t>
  </si>
  <si>
    <t>126 Lascelles Blvd</t>
  </si>
  <si>
    <r>
      <t>26*100</t>
    </r>
    <r>
      <rPr>
        <sz val="12"/>
        <color theme="1"/>
        <rFont val="宋体"/>
        <family val="2"/>
        <charset val="134"/>
      </rPr>
      <t>？</t>
    </r>
  </si>
  <si>
    <t>112 Briar Hill Ave</t>
  </si>
  <si>
    <t>40*131</t>
  </si>
  <si>
    <t>131 Lascelles Blvd</t>
  </si>
  <si>
    <t>322 Roselawn Ave</t>
  </si>
  <si>
    <t>0-5年新, 全地面上</t>
  </si>
  <si>
    <t>30 Lascelles Blvd</t>
  </si>
  <si>
    <t>40*121</t>
  </si>
  <si>
    <t>老房子看着很好</t>
  </si>
  <si>
    <t>318 Oriole Pkwy</t>
  </si>
  <si>
    <t>42*122</t>
  </si>
  <si>
    <t>107 Lascelles Blvd</t>
  </si>
  <si>
    <t>30*133</t>
  </si>
  <si>
    <t>新房子</t>
  </si>
  <si>
    <t>459 Oriole Pkwy</t>
  </si>
  <si>
    <t>40*125</t>
  </si>
  <si>
    <t>6+3</t>
  </si>
  <si>
    <t>3个apt</t>
  </si>
  <si>
    <t>*147 St Clements Ave</t>
  </si>
  <si>
    <t>34*132</t>
  </si>
  <si>
    <t>22 Burnaby Blvd</t>
  </si>
  <si>
    <t>新房</t>
  </si>
  <si>
    <t>33*119</t>
  </si>
  <si>
    <t>58 Colin Ave</t>
  </si>
  <si>
    <t>40*134</t>
  </si>
  <si>
    <t>0-5年新全地面上</t>
  </si>
  <si>
    <t>190 Duplex Ave</t>
  </si>
  <si>
    <t>114 Duplex Ave</t>
  </si>
  <si>
    <t>20 Maxwell Ave</t>
  </si>
  <si>
    <t>30*100</t>
  </si>
  <si>
    <t>96 Duplex Ave</t>
  </si>
  <si>
    <t>12 Duplex Cres</t>
  </si>
  <si>
    <t>24*85</t>
  </si>
  <si>
    <t>38 Burnaby Blvd</t>
  </si>
  <si>
    <t>25*119</t>
  </si>
  <si>
    <t>291 St. Clements Ave</t>
  </si>
  <si>
    <t>307 Briar Hill Ave</t>
  </si>
  <si>
    <t>151 Chaplin Cres</t>
  </si>
  <si>
    <t>157 Chaplin Cres</t>
  </si>
  <si>
    <t>298 Roselawn Ave</t>
  </si>
  <si>
    <t>68 Duplex Ave</t>
  </si>
  <si>
    <t>69 Orchard View Blvd</t>
  </si>
  <si>
    <t>27*100</t>
  </si>
  <si>
    <t>137 Colin Ave</t>
  </si>
  <si>
    <t>68 Hillsdale Ave W</t>
  </si>
  <si>
    <t>34 Maxwell Ave</t>
  </si>
  <si>
    <t>303 St Clements Ave</t>
  </si>
  <si>
    <t>37 Burnaby Blvd</t>
  </si>
  <si>
    <t>136 Eastbourne Ave</t>
  </si>
  <si>
    <t>3 Colin Ave</t>
  </si>
  <si>
    <t>58*65</t>
  </si>
  <si>
    <t>30 Duplex Ave</t>
  </si>
  <si>
    <t>126 Helendale Ave</t>
  </si>
  <si>
    <t>看着新 全地面上</t>
  </si>
  <si>
    <t>292 St Clements Ave</t>
  </si>
  <si>
    <t>315 St Clements Ave</t>
  </si>
  <si>
    <t>112 Lascelles Blvd</t>
  </si>
  <si>
    <t>142 Duplex Ave</t>
  </si>
  <si>
    <t>40 Willowbank Blvd</t>
  </si>
  <si>
    <t>112 St Clements Ave</t>
  </si>
  <si>
    <t>97 Duplex Ave</t>
  </si>
  <si>
    <t>25*148</t>
  </si>
  <si>
    <t>181 Colin Ave</t>
  </si>
  <si>
    <t>130 Hillsdale Ave W</t>
  </si>
  <si>
    <t>33 Anderson Ave</t>
  </si>
  <si>
    <t>251 St Clements Ave</t>
  </si>
  <si>
    <t>33*134</t>
  </si>
  <si>
    <t>5+1</t>
  </si>
  <si>
    <t>312 Oriole Pkwy</t>
  </si>
  <si>
    <t>全地上</t>
  </si>
  <si>
    <t>50*131</t>
  </si>
  <si>
    <t>144 Lascelles Blvd</t>
  </si>
  <si>
    <t>31*124</t>
  </si>
  <si>
    <t>59 Lascelles Blvd</t>
  </si>
  <si>
    <t>40*133</t>
  </si>
  <si>
    <t>293 St Clements Ave</t>
  </si>
  <si>
    <t>697 Oriole Pkwy</t>
  </si>
  <si>
    <t>27*113</t>
  </si>
  <si>
    <t>294 Roselawn Ave</t>
  </si>
  <si>
    <r>
      <t>4</t>
    </r>
    <r>
      <rPr>
        <sz val="12"/>
        <color theme="1"/>
        <rFont val="宋体"/>
        <family val="2"/>
        <charset val="134"/>
      </rPr>
      <t>年新</t>
    </r>
  </si>
  <si>
    <t>595 Oriole Pkwy</t>
  </si>
  <si>
    <t>33*107</t>
  </si>
  <si>
    <t>11 Elwood Blvd</t>
  </si>
  <si>
    <t>42*119</t>
  </si>
  <si>
    <t>237 St Clements Ave</t>
  </si>
  <si>
    <t>36*133</t>
  </si>
  <si>
    <t>112 Helendale Ave</t>
  </si>
  <si>
    <t>19 Birdsall Ave</t>
  </si>
  <si>
    <t>25*90</t>
  </si>
  <si>
    <t>56 Duplex Ave</t>
  </si>
  <si>
    <t>54 Helendale Ave</t>
  </si>
  <si>
    <t>29*65</t>
  </si>
  <si>
    <t>148 Duplex Ave</t>
  </si>
  <si>
    <t>32*133</t>
  </si>
  <si>
    <t>348 Roselawn Ave</t>
  </si>
  <si>
    <t>23*133</t>
  </si>
  <si>
    <t>333 St Clements Ave</t>
  </si>
  <si>
    <t>27*135</t>
  </si>
  <si>
    <t>499 Duplex Ave</t>
  </si>
  <si>
    <t>28*66</t>
  </si>
  <si>
    <t>70 Montgomery Ave</t>
  </si>
  <si>
    <t>37*112</t>
  </si>
  <si>
    <t>33 Willowbank Blvd</t>
  </si>
  <si>
    <t>31 Castlefield Ave</t>
  </si>
  <si>
    <t>27*95</t>
  </si>
  <si>
    <t>94 Roselawn Ave</t>
  </si>
  <si>
    <t>165 Chaplin Cres</t>
  </si>
  <si>
    <t>25*120</t>
  </si>
  <si>
    <t>38 Maxwell Ave</t>
  </si>
  <si>
    <t>143 Colin Ave</t>
  </si>
  <si>
    <t>28*100</t>
  </si>
  <si>
    <t>294 St Clements Ave</t>
  </si>
  <si>
    <t>116 Roselawn Ave</t>
  </si>
  <si>
    <t>121 Lascelles Blvd</t>
  </si>
  <si>
    <t>166 Chaplin Cres</t>
  </si>
  <si>
    <t>28*126</t>
  </si>
  <si>
    <t>60 Roselawn Ave</t>
  </si>
  <si>
    <t>28*134</t>
  </si>
  <si>
    <t>128 Montgomery Ave</t>
  </si>
  <si>
    <t>19*110</t>
  </si>
  <si>
    <t>全新</t>
  </si>
  <si>
    <t>150 Roselawn Ave</t>
  </si>
  <si>
    <t>26*135</t>
  </si>
  <si>
    <t>42 Willowbank Blvd</t>
  </si>
  <si>
    <t>*42 Willowbank Blvd</t>
  </si>
  <si>
    <t>52 Manor Rd W</t>
  </si>
  <si>
    <t>24*112</t>
  </si>
  <si>
    <t>37 Anderson Ave</t>
  </si>
  <si>
    <t>324 Roselawn Ave</t>
  </si>
  <si>
    <t>全地面上</t>
  </si>
  <si>
    <t>52 Imperial St</t>
  </si>
  <si>
    <t>117 St Clements Ave</t>
  </si>
  <si>
    <t>24*132</t>
  </si>
  <si>
    <t>斜坡全地面上</t>
  </si>
  <si>
    <t>174 Colin Ave</t>
  </si>
  <si>
    <t>171 Colin Ave</t>
  </si>
  <si>
    <t>148 Eastbourne Ave</t>
  </si>
  <si>
    <t>30*124</t>
  </si>
  <si>
    <t>127 Highbourne Rd</t>
  </si>
  <si>
    <t>36*125</t>
  </si>
  <si>
    <t>251 St.Clements Ave</t>
  </si>
  <si>
    <t>26 Maxwell Ave</t>
  </si>
  <si>
    <t>64 Colin Ave</t>
  </si>
  <si>
    <t>15 Willowbank Blvd</t>
  </si>
  <si>
    <t>178 St Clements Ave</t>
  </si>
  <si>
    <t>219 Briar Hill Ave</t>
  </si>
  <si>
    <t>62 Castlefield Ave</t>
  </si>
  <si>
    <t>7年新</t>
  </si>
  <si>
    <t>129 Imperial St</t>
  </si>
  <si>
    <t>148 Castlefield Ave</t>
  </si>
  <si>
    <t>36*135</t>
  </si>
  <si>
    <t>453 Oriole Pkwy</t>
  </si>
  <si>
    <t>40*154</t>
  </si>
  <si>
    <t>32 College View Ave</t>
  </si>
  <si>
    <t>33*135</t>
  </si>
  <si>
    <t>6+4</t>
  </si>
  <si>
    <t>32*100</t>
  </si>
  <si>
    <t>659 Oriole Pkwy</t>
  </si>
  <si>
    <t>29*113</t>
  </si>
  <si>
    <t>看着很新，全地面上</t>
  </si>
  <si>
    <t>102 Chaplin Cres</t>
  </si>
  <si>
    <t>45*88</t>
  </si>
  <si>
    <t>65 Imperial St</t>
  </si>
  <si>
    <t>98 College View Ave</t>
  </si>
  <si>
    <t>36*120</t>
  </si>
  <si>
    <r>
      <t>0-5</t>
    </r>
    <r>
      <rPr>
        <sz val="12"/>
        <color theme="1"/>
        <rFont val="宋体"/>
        <family val="2"/>
        <charset val="134"/>
      </rPr>
      <t>年新</t>
    </r>
  </si>
  <si>
    <t>134 Helendale Ave</t>
  </si>
  <si>
    <t>32*65</t>
  </si>
  <si>
    <t>130 Montgomery Ave</t>
  </si>
  <si>
    <t>25*125</t>
  </si>
  <si>
    <t>113 Montgomery Ave</t>
  </si>
  <si>
    <t>108 Orchard View Blvd</t>
  </si>
  <si>
    <t>25*128</t>
  </si>
  <si>
    <t>182 Duplex Ave</t>
  </si>
  <si>
    <t>265 St Clements Ave</t>
  </si>
  <si>
    <t>148 Roselawn Ave</t>
  </si>
  <si>
    <t>3-8年新</t>
  </si>
  <si>
    <t>34 Burnaby Blvd</t>
  </si>
  <si>
    <t>45 Willowbank Blvd</t>
  </si>
  <si>
    <t>27*112</t>
  </si>
  <si>
    <t>96 Chaplin Cres</t>
  </si>
  <si>
    <t>43*100</t>
  </si>
  <si>
    <t>172 Colin Ave</t>
  </si>
  <si>
    <t>178 Colin Ave</t>
  </si>
  <si>
    <t>106 St Clements Ave</t>
  </si>
  <si>
    <t>130 Roselawn Ave</t>
  </si>
  <si>
    <t>184 Colin Ave</t>
  </si>
  <si>
    <t>*</t>
  </si>
  <si>
    <t>686 Oriole Pkwy</t>
  </si>
  <si>
    <t>27*187</t>
  </si>
  <si>
    <t>100 Eastbourne Ave</t>
  </si>
  <si>
    <t>30*130</t>
  </si>
  <si>
    <t>113 Eastbourne Ave</t>
  </si>
  <si>
    <t>105 College View Ave</t>
  </si>
  <si>
    <t>35*115</t>
  </si>
  <si>
    <t>103 Hillsdale Ave W</t>
  </si>
  <si>
    <t>36*101</t>
  </si>
  <si>
    <t>40 Braemar Ave</t>
  </si>
  <si>
    <t>35*130</t>
  </si>
  <si>
    <t>103 Lascelles Blvd</t>
  </si>
  <si>
    <t>30*101</t>
  </si>
  <si>
    <t>71 St Clements Ave</t>
  </si>
  <si>
    <r>
      <t xml:space="preserve">16-30, </t>
    </r>
    <r>
      <rPr>
        <sz val="12"/>
        <color theme="1"/>
        <rFont val="Songti SC Black"/>
        <family val="2"/>
      </rPr>
      <t>全地面上</t>
    </r>
  </si>
  <si>
    <t>92 Chaplin Cres</t>
  </si>
  <si>
    <t>38*106</t>
  </si>
  <si>
    <t>43 Lascelles Blvd</t>
  </si>
  <si>
    <t>141 Highbourne Rd</t>
  </si>
  <si>
    <t>34*130</t>
  </si>
  <si>
    <t>126 Eastbourne Ave</t>
  </si>
  <si>
    <t>62 Eastbourne Ave</t>
  </si>
  <si>
    <t>40*130</t>
  </si>
  <si>
    <t>128 Highbourne Rd</t>
  </si>
  <si>
    <t>41*101</t>
  </si>
  <si>
    <t>58-60 Castlefield Ave</t>
  </si>
  <si>
    <t>duplex</t>
  </si>
  <si>
    <t>116 Lascelles Blvd</t>
  </si>
  <si>
    <t>43*130</t>
  </si>
  <si>
    <t>653 Oriole Pkwy</t>
  </si>
  <si>
    <t>wo basement, 65W in reno</t>
  </si>
  <si>
    <t>44 Colin Ave</t>
  </si>
  <si>
    <t>32 Eastbourne Ave</t>
  </si>
  <si>
    <t>47 Eastbourne Ave</t>
  </si>
  <si>
    <t>43*131</t>
  </si>
  <si>
    <t>新， 全地面上</t>
  </si>
  <si>
    <t>100 Colin Ave</t>
  </si>
  <si>
    <t>12年， 全地面上</t>
  </si>
  <si>
    <t>367 Castlefield Ave</t>
  </si>
  <si>
    <t>160 Eastbourne Ave</t>
  </si>
  <si>
    <t>302 St Clements Ave</t>
  </si>
  <si>
    <t>451 Oriole Pkwy</t>
  </si>
  <si>
    <t>20*154</t>
  </si>
  <si>
    <t>23*79</t>
  </si>
  <si>
    <t>318 St Clements Ave</t>
  </si>
  <si>
    <t>21 Willowbank Blvd</t>
  </si>
  <si>
    <t>115 St Clements Ave</t>
  </si>
  <si>
    <t>162 Colin Ave</t>
  </si>
  <si>
    <t>89 Hillsdale Ave W</t>
  </si>
  <si>
    <t>37*100</t>
  </si>
  <si>
    <t>38*108</t>
  </si>
  <si>
    <t>33 Braemar Ave</t>
  </si>
  <si>
    <t>56 Elmsthorpe Ave</t>
  </si>
  <si>
    <t>35*124</t>
  </si>
  <si>
    <t>880 Avenue Rd</t>
  </si>
  <si>
    <t>6+2</t>
  </si>
  <si>
    <t>44 Elmsthorpe Ave</t>
  </si>
  <si>
    <t>50*120</t>
  </si>
  <si>
    <t>6+1</t>
  </si>
  <si>
    <t>128 Duplex Ave</t>
  </si>
  <si>
    <t>27 Eastbourne Ave</t>
  </si>
  <si>
    <t>37*131</t>
  </si>
  <si>
    <t>221 St Clements Ave</t>
  </si>
  <si>
    <t>63 Castlefield Ave</t>
  </si>
  <si>
    <t>35 Willowbank Blvd</t>
  </si>
  <si>
    <t>147 St Clements Ave</t>
  </si>
  <si>
    <t>同一房屋变更</t>
  </si>
  <si>
    <t>房屋情况</t>
  </si>
  <si>
    <t>第一次价格(W)</t>
  </si>
  <si>
    <t>第一次 时间</t>
  </si>
  <si>
    <t>第二次价格(W)</t>
  </si>
  <si>
    <t>第二次 时间</t>
  </si>
  <si>
    <t>增长数额(W)</t>
  </si>
  <si>
    <t>增长比例(倍）</t>
  </si>
  <si>
    <t>增长 (年)</t>
  </si>
  <si>
    <t>年增长率</t>
  </si>
  <si>
    <t>新装修，2浴室-&gt;4</t>
  </si>
  <si>
    <t>新装修，1浴室-&gt;4</t>
  </si>
  <si>
    <t>新装修, 房屋数目不变</t>
  </si>
  <si>
    <t>重新装修 2浴室-&gt;3</t>
  </si>
  <si>
    <t>25*130</t>
  </si>
  <si>
    <t>reg</t>
  </si>
  <si>
    <t>15yr new</t>
  </si>
  <si>
    <t>reg (3bed 2wr)</t>
  </si>
  <si>
    <t>150 Albertus Ave</t>
  </si>
  <si>
    <t>27*134</t>
  </si>
  <si>
    <t>222 Briar Hill Ave</t>
  </si>
  <si>
    <t>158 Briar Hill Ave</t>
  </si>
  <si>
    <t>4年新</t>
  </si>
  <si>
    <t>16-30, 全地面上</t>
  </si>
  <si>
    <t>22年新, 斜坡全地面上</t>
  </si>
  <si>
    <t>31年新</t>
  </si>
  <si>
    <t>30 Willowbank Blvd</t>
  </si>
  <si>
    <t>NW</t>
  </si>
  <si>
    <t>SW</t>
  </si>
  <si>
    <t>平均</t>
  </si>
  <si>
    <t>&lt;180</t>
  </si>
  <si>
    <t>YE西北角</t>
  </si>
  <si>
    <t>YE西南角</t>
  </si>
  <si>
    <t>*162 Colin Ave</t>
  </si>
  <si>
    <r>
      <t xml:space="preserve">MAXWELL </t>
    </r>
    <r>
      <rPr>
        <sz val="12"/>
        <color theme="1"/>
        <rFont val="宋体"/>
        <family val="2"/>
        <charset val="134"/>
      </rPr>
      <t>交易记录</t>
    </r>
  </si>
  <si>
    <t>32.5*100</t>
  </si>
  <si>
    <t>2014.11.18</t>
  </si>
  <si>
    <t>29.5*100</t>
  </si>
  <si>
    <t>2015.05.11</t>
  </si>
  <si>
    <t>2014.04.05</t>
  </si>
  <si>
    <t>2015.08.11</t>
  </si>
  <si>
    <t>2016.05.31</t>
  </si>
  <si>
    <t>Year</t>
  </si>
  <si>
    <t>Area</t>
  </si>
  <si>
    <t>Address</t>
  </si>
  <si>
    <t>lot_size</t>
  </si>
  <si>
    <t>bed_room</t>
  </si>
  <si>
    <t>wash_room</t>
  </si>
  <si>
    <t>house_age</t>
  </si>
  <si>
    <t>price</t>
  </si>
  <si>
    <t>trasaction_date</t>
  </si>
  <si>
    <t>Region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</si>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</sst>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b/>
      <sz val="11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Lucida Sans"/>
    </font>
    <font>
      <sz val="12"/>
      <color theme="1"/>
      <name val="Songti SC Black"/>
      <family val="2"/>
    </font>
    <font>
      <sz val="12"/>
      <color rgb="FF000000"/>
      <name val="Cambria"/>
      <scheme val="major"/>
    </font>
    <font>
      <sz val="12"/>
      <color theme="1"/>
      <name val="Cambria"/>
      <scheme val="major"/>
    </font>
    <font>
      <b/>
      <sz val="13"/>
      <color theme="1"/>
      <name val="宋体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33333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6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2" fillId="0" borderId="1" xfId="0" applyFont="1" applyBorder="1"/>
    <xf numFmtId="15" fontId="0" fillId="0" borderId="0" xfId="0" applyNumberFormat="1"/>
    <xf numFmtId="0" fontId="0" fillId="0" borderId="0" xfId="0" applyFill="1" applyBorder="1"/>
    <xf numFmtId="9" fontId="0" fillId="0" borderId="0" xfId="469" applyFont="1"/>
    <xf numFmtId="9" fontId="0" fillId="0" borderId="0" xfId="469" applyFont="1" applyFill="1" applyBorder="1"/>
    <xf numFmtId="9" fontId="13" fillId="2" borderId="0" xfId="469" applyFont="1" applyFill="1" applyBorder="1"/>
    <xf numFmtId="0" fontId="7" fillId="0" borderId="2" xfId="0" applyFont="1" applyBorder="1"/>
    <xf numFmtId="0" fontId="0" fillId="0" borderId="2" xfId="0" applyBorder="1"/>
    <xf numFmtId="0" fontId="2" fillId="0" borderId="2" xfId="0" applyFont="1" applyBorder="1"/>
    <xf numFmtId="0" fontId="13" fillId="0" borderId="0" xfId="0" applyFont="1"/>
    <xf numFmtId="1" fontId="13" fillId="2" borderId="0" xfId="0" applyNumberFormat="1" applyFont="1" applyFill="1"/>
    <xf numFmtId="0" fontId="13" fillId="2" borderId="0" xfId="0" applyFont="1" applyFill="1"/>
    <xf numFmtId="0" fontId="13" fillId="0" borderId="2" xfId="0" applyFont="1" applyBorder="1"/>
    <xf numFmtId="0" fontId="0" fillId="2" borderId="0" xfId="0" applyFill="1"/>
    <xf numFmtId="0" fontId="0" fillId="0" borderId="2" xfId="0" applyFont="1" applyBorder="1"/>
    <xf numFmtId="1" fontId="0" fillId="2" borderId="0" xfId="0" applyNumberFormat="1" applyFill="1"/>
    <xf numFmtId="0" fontId="7" fillId="0" borderId="0" xfId="0" applyFont="1" applyBorder="1"/>
    <xf numFmtId="0" fontId="0" fillId="0" borderId="0" xfId="0" applyFont="1" applyBorder="1"/>
    <xf numFmtId="0" fontId="0" fillId="0" borderId="0" xfId="0" applyBorder="1"/>
    <xf numFmtId="0" fontId="2" fillId="0" borderId="2" xfId="0" applyFont="1" applyFill="1" applyBorder="1"/>
    <xf numFmtId="0" fontId="7" fillId="0" borderId="3" xfId="0" applyFont="1" applyBorder="1"/>
    <xf numFmtId="0" fontId="0" fillId="0" borderId="3" xfId="0" applyFont="1" applyBorder="1"/>
    <xf numFmtId="0" fontId="0" fillId="0" borderId="3" xfId="0" applyBorder="1"/>
    <xf numFmtId="0" fontId="2" fillId="0" borderId="3" xfId="0" applyFont="1" applyBorder="1"/>
    <xf numFmtId="0" fontId="14" fillId="2" borderId="2" xfId="0" applyFont="1" applyFill="1" applyBorder="1"/>
    <xf numFmtId="0" fontId="0" fillId="2" borderId="2" xfId="0" applyFont="1" applyFill="1" applyBorder="1"/>
    <xf numFmtId="0" fontId="0" fillId="2" borderId="0" xfId="0" applyFont="1" applyFill="1"/>
    <xf numFmtId="0" fontId="0" fillId="2" borderId="0" xfId="0" applyFont="1" applyFill="1" applyBorder="1"/>
    <xf numFmtId="1" fontId="0" fillId="2" borderId="2" xfId="0" applyNumberFormat="1" applyFill="1" applyBorder="1"/>
    <xf numFmtId="0" fontId="7" fillId="3" borderId="0" xfId="0" applyFont="1" applyFill="1"/>
    <xf numFmtId="0" fontId="0" fillId="3" borderId="0" xfId="0" applyFont="1" applyFill="1"/>
    <xf numFmtId="0" fontId="0" fillId="3" borderId="0" xfId="0" applyFill="1"/>
    <xf numFmtId="0" fontId="2" fillId="3" borderId="0" xfId="0" applyFont="1" applyFill="1"/>
    <xf numFmtId="0" fontId="7" fillId="3" borderId="2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7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5" fillId="0" borderId="0" xfId="0" applyFont="1"/>
    <xf numFmtId="0" fontId="7" fillId="4" borderId="0" xfId="0" applyFont="1" applyFill="1"/>
    <xf numFmtId="0" fontId="0" fillId="4" borderId="0" xfId="0" applyFont="1" applyFill="1"/>
    <xf numFmtId="0" fontId="0" fillId="4" borderId="0" xfId="0" applyFill="1"/>
    <xf numFmtId="0" fontId="2" fillId="4" borderId="0" xfId="0" applyFont="1" applyFill="1"/>
    <xf numFmtId="0" fontId="15" fillId="3" borderId="0" xfId="0" applyFont="1" applyFill="1"/>
    <xf numFmtId="0" fontId="7" fillId="5" borderId="0" xfId="0" applyFont="1" applyFill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0" fontId="7" fillId="5" borderId="2" xfId="0" applyFont="1" applyFill="1" applyBorder="1"/>
    <xf numFmtId="0" fontId="13" fillId="5" borderId="2" xfId="0" applyFont="1" applyFill="1" applyBorder="1"/>
    <xf numFmtId="0" fontId="0" fillId="5" borderId="2" xfId="0" applyFill="1" applyBorder="1"/>
    <xf numFmtId="0" fontId="2" fillId="5" borderId="2" xfId="0" applyFont="1" applyFill="1" applyBorder="1"/>
    <xf numFmtId="0" fontId="15" fillId="5" borderId="0" xfId="0" applyFont="1" applyFill="1"/>
    <xf numFmtId="0" fontId="0" fillId="5" borderId="2" xfId="0" applyFont="1" applyFill="1" applyBorder="1"/>
    <xf numFmtId="0" fontId="7" fillId="5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7" fillId="0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13" fillId="0" borderId="2" xfId="0" applyFont="1" applyFill="1" applyBorder="1"/>
    <xf numFmtId="1" fontId="13" fillId="0" borderId="0" xfId="0" applyNumberFormat="1" applyFont="1" applyFill="1"/>
    <xf numFmtId="0" fontId="13" fillId="0" borderId="0" xfId="0" applyFont="1" applyFill="1"/>
    <xf numFmtId="0" fontId="7" fillId="0" borderId="0" xfId="0" applyFont="1" applyFill="1" applyBorder="1"/>
    <xf numFmtId="0" fontId="7" fillId="0" borderId="3" xfId="0" applyFont="1" applyFill="1" applyBorder="1"/>
    <xf numFmtId="0" fontId="0" fillId="0" borderId="3" xfId="0" applyFont="1" applyFill="1" applyBorder="1"/>
    <xf numFmtId="0" fontId="0" fillId="0" borderId="3" xfId="0" applyFill="1" applyBorder="1"/>
    <xf numFmtId="0" fontId="2" fillId="0" borderId="3" xfId="0" applyFont="1" applyFill="1" applyBorder="1"/>
    <xf numFmtId="0" fontId="14" fillId="0" borderId="2" xfId="0" applyFont="1" applyFill="1" applyBorder="1"/>
    <xf numFmtId="1" fontId="0" fillId="0" borderId="0" xfId="0" applyNumberFormat="1" applyFill="1"/>
    <xf numFmtId="1" fontId="0" fillId="0" borderId="2" xfId="0" applyNumberFormat="1" applyFill="1" applyBorder="1"/>
    <xf numFmtId="0" fontId="15" fillId="0" borderId="0" xfId="0" applyFont="1" applyFill="1"/>
    <xf numFmtId="0" fontId="14" fillId="3" borderId="2" xfId="0" applyFont="1" applyFill="1" applyBorder="1"/>
    <xf numFmtId="1" fontId="13" fillId="3" borderId="0" xfId="0" applyNumberFormat="1" applyFont="1" applyFill="1"/>
    <xf numFmtId="0" fontId="7" fillId="3" borderId="3" xfId="0" applyFont="1" applyFill="1" applyBorder="1"/>
    <xf numFmtId="0" fontId="0" fillId="3" borderId="3" xfId="0" applyFont="1" applyFill="1" applyBorder="1"/>
    <xf numFmtId="0" fontId="0" fillId="3" borderId="3" xfId="0" applyFill="1" applyBorder="1"/>
    <xf numFmtId="0" fontId="3" fillId="3" borderId="0" xfId="0" applyFont="1" applyFill="1"/>
    <xf numFmtId="0" fontId="3" fillId="0" borderId="0" xfId="0" applyFont="1" applyFill="1"/>
    <xf numFmtId="0" fontId="3" fillId="7" borderId="0" xfId="0" applyFont="1" applyFill="1"/>
    <xf numFmtId="0" fontId="0" fillId="7" borderId="0" xfId="0" applyFill="1"/>
    <xf numFmtId="1" fontId="13" fillId="7" borderId="0" xfId="0" applyNumberFormat="1" applyFont="1" applyFill="1"/>
    <xf numFmtId="0" fontId="3" fillId="0" borderId="2" xfId="0" applyFont="1" applyFill="1" applyBorder="1"/>
    <xf numFmtId="1" fontId="0" fillId="7" borderId="0" xfId="0" applyNumberFormat="1" applyFill="1"/>
    <xf numFmtId="0" fontId="0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3" fillId="3" borderId="1" xfId="0" applyFont="1" applyFill="1" applyBorder="1"/>
    <xf numFmtId="0" fontId="0" fillId="3" borderId="1" xfId="0" applyFill="1" applyBorder="1"/>
  </cellXfs>
  <cellStyles count="10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Normal" xfId="0" builtinId="0"/>
    <cellStyle name="Percent" xfId="46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workbookViewId="0">
      <selection activeCell="H253" sqref="H253"/>
    </sheetView>
  </sheetViews>
  <sheetFormatPr defaultColWidth="10.875" defaultRowHeight="15.75"/>
  <cols>
    <col min="1" max="1" width="10.875" style="5"/>
    <col min="2" max="2" width="18.875" style="5" bestFit="1" customWidth="1"/>
    <col min="3" max="3" width="18.875" style="5" customWidth="1"/>
    <col min="4" max="4" width="10.875" style="5"/>
    <col min="5" max="5" width="5.125" style="5" bestFit="1" customWidth="1"/>
    <col min="6" max="6" width="14" style="5" customWidth="1"/>
    <col min="7" max="7" width="24.125" style="5" customWidth="1"/>
    <col min="8" max="8" width="19.125" style="5" customWidth="1"/>
    <col min="9" max="9" width="7.125" style="5" bestFit="1" customWidth="1"/>
    <col min="10" max="10" width="26.75" style="5" customWidth="1"/>
    <col min="11" max="16384" width="10.875" style="5"/>
  </cols>
  <sheetData>
    <row r="1" spans="1:10">
      <c r="A1" s="5" t="s">
        <v>455</v>
      </c>
      <c r="B1" s="5" t="s">
        <v>457</v>
      </c>
      <c r="C1" s="5" t="s">
        <v>464</v>
      </c>
      <c r="D1" s="5" t="s">
        <v>458</v>
      </c>
      <c r="E1" s="5" t="s">
        <v>459</v>
      </c>
      <c r="F1" s="5" t="s">
        <v>460</v>
      </c>
      <c r="G1" s="5" t="s">
        <v>461</v>
      </c>
      <c r="H1" s="5" t="s">
        <v>465</v>
      </c>
      <c r="I1" s="5" t="s">
        <v>462</v>
      </c>
      <c r="J1" s="5" t="s">
        <v>463</v>
      </c>
    </row>
    <row r="2" spans="1:10">
      <c r="A2" s="5">
        <v>2013</v>
      </c>
      <c r="B2" s="6" t="s">
        <v>35</v>
      </c>
      <c r="C2" s="6" t="s">
        <v>440</v>
      </c>
      <c r="D2" s="5" t="s">
        <v>17</v>
      </c>
      <c r="E2" s="5">
        <v>3</v>
      </c>
      <c r="F2" s="5">
        <v>2</v>
      </c>
      <c r="G2" s="29" t="s">
        <v>9</v>
      </c>
      <c r="H2" s="29">
        <v>7</v>
      </c>
      <c r="I2" s="5">
        <v>93</v>
      </c>
      <c r="J2" s="5">
        <v>2013.09</v>
      </c>
    </row>
    <row r="3" spans="1:10">
      <c r="A3" s="5">
        <v>2013</v>
      </c>
      <c r="B3" s="6" t="s">
        <v>16</v>
      </c>
      <c r="C3" s="6" t="s">
        <v>440</v>
      </c>
      <c r="D3" s="5" t="s">
        <v>17</v>
      </c>
      <c r="E3" s="5">
        <v>3</v>
      </c>
      <c r="F3" s="5">
        <v>2</v>
      </c>
      <c r="G3" s="5" t="s">
        <v>15</v>
      </c>
      <c r="H3" s="5">
        <v>1</v>
      </c>
      <c r="I3" s="5">
        <v>73</v>
      </c>
      <c r="J3" s="5">
        <v>2013.11</v>
      </c>
    </row>
    <row r="4" spans="1:10">
      <c r="A4" s="5">
        <v>2013</v>
      </c>
      <c r="B4" s="5" t="s">
        <v>18</v>
      </c>
      <c r="C4" s="6" t="s">
        <v>440</v>
      </c>
      <c r="D4" s="5" t="s">
        <v>19</v>
      </c>
      <c r="E4" s="5">
        <v>3</v>
      </c>
      <c r="F4" s="5">
        <v>2</v>
      </c>
      <c r="G4" s="29" t="s">
        <v>10</v>
      </c>
      <c r="H4" s="29">
        <v>3</v>
      </c>
      <c r="I4" s="5">
        <v>88.5</v>
      </c>
      <c r="J4" s="5">
        <v>2013.04</v>
      </c>
    </row>
    <row r="5" spans="1:10">
      <c r="A5" s="5">
        <v>2013</v>
      </c>
      <c r="B5" s="6" t="s">
        <v>22</v>
      </c>
      <c r="C5" s="6" t="s">
        <v>440</v>
      </c>
      <c r="D5" s="5" t="s">
        <v>23</v>
      </c>
      <c r="E5" s="5">
        <v>3</v>
      </c>
      <c r="F5" s="5">
        <v>2</v>
      </c>
      <c r="G5" s="5" t="s">
        <v>15</v>
      </c>
      <c r="H5" s="53">
        <v>1</v>
      </c>
      <c r="I5" s="5">
        <v>84</v>
      </c>
      <c r="J5" s="5">
        <v>2013.06</v>
      </c>
    </row>
    <row r="6" spans="1:10">
      <c r="A6" s="5">
        <v>2013</v>
      </c>
      <c r="B6" s="6" t="s">
        <v>24</v>
      </c>
      <c r="C6" s="6" t="s">
        <v>440</v>
      </c>
      <c r="D6" s="5" t="s">
        <v>25</v>
      </c>
      <c r="E6" s="5" t="s">
        <v>12</v>
      </c>
      <c r="F6" s="5">
        <v>2</v>
      </c>
      <c r="G6" s="29" t="s">
        <v>10</v>
      </c>
      <c r="H6" s="53">
        <v>3</v>
      </c>
      <c r="I6" s="5">
        <v>86</v>
      </c>
      <c r="J6" s="5">
        <v>2013.08</v>
      </c>
    </row>
    <row r="7" spans="1:10">
      <c r="A7" s="5">
        <v>2013</v>
      </c>
      <c r="B7" s="6" t="s">
        <v>26</v>
      </c>
      <c r="C7" s="6" t="s">
        <v>440</v>
      </c>
      <c r="D7" s="5" t="s">
        <v>25</v>
      </c>
      <c r="E7" s="5">
        <v>3</v>
      </c>
      <c r="F7" s="5">
        <v>1</v>
      </c>
      <c r="G7" s="29" t="s">
        <v>10</v>
      </c>
      <c r="H7" s="53">
        <v>3</v>
      </c>
      <c r="I7" s="5">
        <v>86</v>
      </c>
      <c r="J7" s="5">
        <v>2013.02</v>
      </c>
    </row>
    <row r="8" spans="1:10">
      <c r="A8" s="5">
        <v>2013</v>
      </c>
      <c r="B8" s="6" t="s">
        <v>27</v>
      </c>
      <c r="C8" s="6" t="s">
        <v>440</v>
      </c>
      <c r="D8" s="5" t="s">
        <v>28</v>
      </c>
      <c r="E8" s="5" t="s">
        <v>12</v>
      </c>
      <c r="F8" s="5">
        <v>2</v>
      </c>
      <c r="G8" s="29" t="s">
        <v>10</v>
      </c>
      <c r="H8" s="53">
        <v>3</v>
      </c>
      <c r="I8" s="5">
        <v>97</v>
      </c>
      <c r="J8" s="5">
        <v>2013.12</v>
      </c>
    </row>
    <row r="9" spans="1:10">
      <c r="A9" s="5">
        <v>2013</v>
      </c>
      <c r="B9" s="6" t="s">
        <v>29</v>
      </c>
      <c r="C9" s="6" t="s">
        <v>440</v>
      </c>
      <c r="D9" s="5" t="s">
        <v>23</v>
      </c>
      <c r="E9" s="5">
        <v>3</v>
      </c>
      <c r="F9" s="5">
        <v>2</v>
      </c>
      <c r="G9" s="29" t="s">
        <v>13</v>
      </c>
      <c r="H9" s="53">
        <v>5</v>
      </c>
      <c r="I9" s="5">
        <v>88</v>
      </c>
      <c r="J9" s="5">
        <v>2013.11</v>
      </c>
    </row>
    <row r="10" spans="1:10">
      <c r="A10" s="5">
        <v>2013</v>
      </c>
      <c r="B10" s="6" t="s">
        <v>30</v>
      </c>
      <c r="C10" s="6" t="s">
        <v>440</v>
      </c>
      <c r="D10" s="5" t="s">
        <v>11</v>
      </c>
      <c r="E10" s="5">
        <v>3</v>
      </c>
      <c r="F10" s="5">
        <v>2</v>
      </c>
      <c r="G10" s="29" t="s">
        <v>13</v>
      </c>
      <c r="H10" s="53">
        <v>5</v>
      </c>
      <c r="I10" s="5">
        <v>97</v>
      </c>
      <c r="J10" s="5">
        <v>2013.05</v>
      </c>
    </row>
    <row r="11" spans="1:10">
      <c r="A11" s="5">
        <v>2013</v>
      </c>
      <c r="B11" s="6" t="s">
        <v>31</v>
      </c>
      <c r="C11" s="6" t="s">
        <v>440</v>
      </c>
      <c r="D11" s="5" t="s">
        <v>32</v>
      </c>
      <c r="E11" s="5" t="s">
        <v>12</v>
      </c>
      <c r="F11" s="5">
        <v>3</v>
      </c>
      <c r="G11" s="29" t="s">
        <v>10</v>
      </c>
      <c r="H11" s="53">
        <v>3</v>
      </c>
      <c r="I11" s="5">
        <v>87</v>
      </c>
      <c r="J11" s="5">
        <v>2013.07</v>
      </c>
    </row>
    <row r="12" spans="1:10">
      <c r="A12" s="5">
        <v>2013</v>
      </c>
      <c r="B12" s="6" t="s">
        <v>33</v>
      </c>
      <c r="C12" s="6" t="s">
        <v>440</v>
      </c>
      <c r="D12" s="5" t="s">
        <v>34</v>
      </c>
      <c r="E12" s="5" t="s">
        <v>12</v>
      </c>
      <c r="F12" s="5">
        <v>2</v>
      </c>
      <c r="G12" s="29" t="s">
        <v>13</v>
      </c>
      <c r="H12" s="53">
        <v>5</v>
      </c>
      <c r="I12" s="5">
        <v>95.5</v>
      </c>
      <c r="J12" s="5">
        <v>2013.09</v>
      </c>
    </row>
    <row r="13" spans="1:10">
      <c r="A13" s="5">
        <v>2013</v>
      </c>
      <c r="B13" s="6" t="s">
        <v>36</v>
      </c>
      <c r="C13" s="6" t="s">
        <v>440</v>
      </c>
      <c r="D13" s="5" t="s">
        <v>37</v>
      </c>
      <c r="E13" s="5" t="s">
        <v>12</v>
      </c>
      <c r="F13" s="5">
        <v>2</v>
      </c>
      <c r="G13" s="29" t="s">
        <v>13</v>
      </c>
      <c r="H13" s="53">
        <v>5</v>
      </c>
      <c r="I13" s="5">
        <v>98.5</v>
      </c>
      <c r="J13" s="5">
        <v>2013.04</v>
      </c>
    </row>
    <row r="14" spans="1:10">
      <c r="A14" s="5">
        <v>2013</v>
      </c>
      <c r="B14" s="6" t="s">
        <v>38</v>
      </c>
      <c r="C14" s="6" t="s">
        <v>440</v>
      </c>
      <c r="D14" s="5" t="s">
        <v>39</v>
      </c>
      <c r="E14" s="5" t="s">
        <v>40</v>
      </c>
      <c r="F14" s="5">
        <v>3</v>
      </c>
      <c r="G14" s="53" t="s">
        <v>41</v>
      </c>
      <c r="H14" s="53">
        <v>9</v>
      </c>
      <c r="I14" s="5">
        <v>91.5</v>
      </c>
      <c r="J14" s="5">
        <v>2013.05</v>
      </c>
    </row>
    <row r="15" spans="1:10">
      <c r="A15" s="5">
        <v>2013</v>
      </c>
      <c r="B15" s="6" t="s">
        <v>42</v>
      </c>
      <c r="C15" s="6" t="s">
        <v>440</v>
      </c>
      <c r="D15" s="5" t="s">
        <v>43</v>
      </c>
      <c r="E15" s="5" t="s">
        <v>12</v>
      </c>
      <c r="F15" s="5">
        <v>3</v>
      </c>
      <c r="G15" s="29" t="s">
        <v>9</v>
      </c>
      <c r="H15" s="53">
        <v>7</v>
      </c>
      <c r="I15" s="5">
        <v>118.5</v>
      </c>
      <c r="J15" s="5">
        <v>2013.08</v>
      </c>
    </row>
    <row r="16" spans="1:10">
      <c r="A16" s="5">
        <v>2013</v>
      </c>
      <c r="B16" s="6" t="s">
        <v>45</v>
      </c>
      <c r="C16" s="6" t="s">
        <v>440</v>
      </c>
      <c r="D16" s="5" t="s">
        <v>46</v>
      </c>
      <c r="E16" s="5">
        <v>3</v>
      </c>
      <c r="F16" s="5">
        <v>2</v>
      </c>
      <c r="G16" s="29" t="s">
        <v>13</v>
      </c>
      <c r="H16" s="53">
        <v>5</v>
      </c>
      <c r="I16" s="5">
        <v>100</v>
      </c>
      <c r="J16" s="5">
        <v>2013.11</v>
      </c>
    </row>
    <row r="17" spans="1:10">
      <c r="A17" s="5">
        <v>2013</v>
      </c>
      <c r="B17" s="6" t="s">
        <v>52</v>
      </c>
      <c r="C17" s="6" t="s">
        <v>440</v>
      </c>
      <c r="D17" s="5" t="s">
        <v>53</v>
      </c>
      <c r="E17" s="5">
        <v>3</v>
      </c>
      <c r="F17" s="5">
        <v>3</v>
      </c>
      <c r="G17" s="29" t="s">
        <v>9</v>
      </c>
      <c r="H17" s="53">
        <v>7</v>
      </c>
      <c r="I17" s="5">
        <v>112</v>
      </c>
      <c r="J17" s="5">
        <v>2013.05</v>
      </c>
    </row>
    <row r="18" spans="1:10">
      <c r="A18" s="5">
        <v>2013</v>
      </c>
      <c r="B18" s="6" t="s">
        <v>57</v>
      </c>
      <c r="C18" s="6" t="s">
        <v>440</v>
      </c>
      <c r="D18" s="5" t="s">
        <v>56</v>
      </c>
      <c r="E18" s="5">
        <v>3</v>
      </c>
      <c r="F18" s="5">
        <v>3</v>
      </c>
      <c r="G18" s="5" t="s">
        <v>58</v>
      </c>
      <c r="H18" s="53">
        <v>9</v>
      </c>
      <c r="I18" s="5">
        <v>126</v>
      </c>
      <c r="J18" s="5">
        <v>2013.04</v>
      </c>
    </row>
    <row r="19" spans="1:10">
      <c r="A19" s="5">
        <v>2013</v>
      </c>
      <c r="B19" s="6" t="s">
        <v>59</v>
      </c>
      <c r="C19" s="6" t="s">
        <v>440</v>
      </c>
      <c r="D19" s="5" t="s">
        <v>60</v>
      </c>
      <c r="E19" s="5" t="s">
        <v>12</v>
      </c>
      <c r="F19" s="5">
        <v>4</v>
      </c>
      <c r="G19" s="5" t="s">
        <v>61</v>
      </c>
      <c r="H19" s="53">
        <v>8</v>
      </c>
      <c r="I19" s="5">
        <v>118</v>
      </c>
      <c r="J19" s="5">
        <v>2013.03</v>
      </c>
    </row>
    <row r="20" spans="1:10">
      <c r="A20" s="5">
        <v>2013</v>
      </c>
      <c r="B20" s="6" t="s">
        <v>62</v>
      </c>
      <c r="C20" s="6" t="s">
        <v>440</v>
      </c>
      <c r="D20" s="5" t="s">
        <v>63</v>
      </c>
      <c r="E20" s="5">
        <v>3</v>
      </c>
      <c r="F20" s="5">
        <v>3</v>
      </c>
      <c r="G20" s="5" t="s">
        <v>64</v>
      </c>
      <c r="H20" s="53">
        <v>8</v>
      </c>
      <c r="I20" s="5">
        <v>117</v>
      </c>
      <c r="J20" s="5">
        <v>2013.03</v>
      </c>
    </row>
    <row r="21" spans="1:10">
      <c r="A21" s="5">
        <v>2013</v>
      </c>
      <c r="B21" s="6" t="s">
        <v>65</v>
      </c>
      <c r="C21" s="6" t="s">
        <v>440</v>
      </c>
      <c r="D21" s="5" t="s">
        <v>66</v>
      </c>
      <c r="E21" s="5" t="s">
        <v>12</v>
      </c>
      <c r="F21" s="5">
        <v>3</v>
      </c>
      <c r="G21" s="5" t="s">
        <v>67</v>
      </c>
      <c r="H21" s="5">
        <v>8</v>
      </c>
      <c r="I21" s="5">
        <v>131.5</v>
      </c>
      <c r="J21" s="5">
        <v>2013.03</v>
      </c>
    </row>
    <row r="22" spans="1:10">
      <c r="A22" s="5">
        <v>2013</v>
      </c>
      <c r="B22" s="6" t="s">
        <v>70</v>
      </c>
      <c r="C22" s="6" t="s">
        <v>440</v>
      </c>
      <c r="D22" s="5" t="s">
        <v>71</v>
      </c>
      <c r="E22" s="5">
        <v>4</v>
      </c>
      <c r="F22" s="5">
        <v>3</v>
      </c>
      <c r="G22" s="5" t="s">
        <v>64</v>
      </c>
      <c r="H22" s="5">
        <v>8</v>
      </c>
      <c r="I22" s="5">
        <v>132.5</v>
      </c>
      <c r="J22" s="5">
        <v>2013.04</v>
      </c>
    </row>
    <row r="23" spans="1:10">
      <c r="A23" s="5">
        <v>2013</v>
      </c>
      <c r="B23" s="6" t="s">
        <v>74</v>
      </c>
      <c r="C23" s="6" t="s">
        <v>440</v>
      </c>
      <c r="D23" s="5" t="s">
        <v>75</v>
      </c>
      <c r="E23" s="5" t="s">
        <v>76</v>
      </c>
      <c r="F23" s="5">
        <v>4</v>
      </c>
      <c r="G23" s="29" t="s">
        <v>13</v>
      </c>
      <c r="H23" s="29">
        <v>5</v>
      </c>
      <c r="I23" s="5">
        <v>132</v>
      </c>
      <c r="J23" s="5">
        <v>2013.06</v>
      </c>
    </row>
    <row r="24" spans="1:10">
      <c r="A24" s="5">
        <v>2013</v>
      </c>
      <c r="B24" s="6" t="s">
        <v>79</v>
      </c>
      <c r="C24" s="6" t="s">
        <v>440</v>
      </c>
      <c r="D24" s="5" t="s">
        <v>80</v>
      </c>
      <c r="E24" s="5" t="s">
        <v>12</v>
      </c>
      <c r="F24" s="5">
        <v>3</v>
      </c>
      <c r="G24" s="53" t="s">
        <v>81</v>
      </c>
      <c r="H24" s="53">
        <v>9</v>
      </c>
      <c r="I24" s="5">
        <v>142.5</v>
      </c>
      <c r="J24" s="5">
        <v>2013.05</v>
      </c>
    </row>
    <row r="25" spans="1:10">
      <c r="A25" s="5">
        <v>2013</v>
      </c>
      <c r="B25" s="6" t="s">
        <v>84</v>
      </c>
      <c r="C25" s="6" t="s">
        <v>440</v>
      </c>
      <c r="D25" s="5" t="s">
        <v>85</v>
      </c>
      <c r="E25" s="5" t="s">
        <v>8</v>
      </c>
      <c r="F25" s="5">
        <v>5</v>
      </c>
      <c r="G25" s="53" t="s">
        <v>86</v>
      </c>
      <c r="H25" s="53">
        <v>9</v>
      </c>
      <c r="I25" s="5">
        <v>239.5</v>
      </c>
      <c r="J25" s="5">
        <v>2013.07</v>
      </c>
    </row>
    <row r="26" spans="1:10">
      <c r="A26" s="5">
        <v>2014</v>
      </c>
      <c r="B26" s="6" t="s">
        <v>89</v>
      </c>
      <c r="C26" s="6" t="s">
        <v>440</v>
      </c>
      <c r="D26" s="5" t="s">
        <v>90</v>
      </c>
      <c r="E26" s="5">
        <v>2</v>
      </c>
      <c r="F26" s="5">
        <v>2</v>
      </c>
      <c r="H26" s="53"/>
      <c r="I26" s="5">
        <v>73</v>
      </c>
      <c r="J26" s="5">
        <v>2014.07</v>
      </c>
    </row>
    <row r="27" spans="1:10">
      <c r="A27" s="5">
        <v>2014</v>
      </c>
      <c r="B27" s="6" t="s">
        <v>91</v>
      </c>
      <c r="C27" s="6" t="s">
        <v>440</v>
      </c>
      <c r="D27" s="5" t="s">
        <v>23</v>
      </c>
      <c r="E27" s="5">
        <v>2</v>
      </c>
      <c r="F27" s="5">
        <v>2</v>
      </c>
      <c r="G27" s="5" t="s">
        <v>15</v>
      </c>
      <c r="H27" s="53">
        <v>1</v>
      </c>
      <c r="I27" s="5">
        <v>91</v>
      </c>
      <c r="J27" s="5">
        <v>2014.03</v>
      </c>
    </row>
    <row r="28" spans="1:10">
      <c r="A28" s="5">
        <v>2014</v>
      </c>
      <c r="B28" s="6" t="s">
        <v>92</v>
      </c>
      <c r="C28" s="6" t="s">
        <v>440</v>
      </c>
      <c r="D28" s="5" t="s">
        <v>93</v>
      </c>
      <c r="E28" s="5">
        <v>4</v>
      </c>
      <c r="F28" s="5">
        <v>1</v>
      </c>
      <c r="G28" s="5" t="s">
        <v>15</v>
      </c>
      <c r="H28" s="53">
        <v>1</v>
      </c>
      <c r="I28" s="5">
        <v>87</v>
      </c>
      <c r="J28" s="5">
        <v>2014.03</v>
      </c>
    </row>
    <row r="29" spans="1:10">
      <c r="A29" s="5">
        <v>2014</v>
      </c>
      <c r="B29" s="6" t="s">
        <v>94</v>
      </c>
      <c r="C29" s="6" t="s">
        <v>440</v>
      </c>
      <c r="D29" s="5" t="s">
        <v>95</v>
      </c>
      <c r="E29" s="5">
        <v>3</v>
      </c>
      <c r="F29" s="5">
        <v>2</v>
      </c>
      <c r="G29" s="29" t="s">
        <v>13</v>
      </c>
      <c r="H29" s="53">
        <v>5</v>
      </c>
      <c r="I29" s="5">
        <v>95.5</v>
      </c>
      <c r="J29" s="5">
        <v>2014.11</v>
      </c>
    </row>
    <row r="30" spans="1:10">
      <c r="A30" s="5">
        <v>2014</v>
      </c>
      <c r="B30" s="6" t="s">
        <v>97</v>
      </c>
      <c r="C30" s="6" t="s">
        <v>440</v>
      </c>
      <c r="D30" s="5" t="s">
        <v>98</v>
      </c>
      <c r="E30" s="5">
        <v>3</v>
      </c>
      <c r="F30" s="5">
        <v>2</v>
      </c>
      <c r="G30" s="29" t="s">
        <v>13</v>
      </c>
      <c r="H30" s="53">
        <v>5</v>
      </c>
      <c r="I30" s="5">
        <v>106.5</v>
      </c>
      <c r="J30" s="5">
        <v>2014.05</v>
      </c>
    </row>
    <row r="31" spans="1:10">
      <c r="A31" s="5">
        <v>2014</v>
      </c>
      <c r="B31" s="6" t="s">
        <v>99</v>
      </c>
      <c r="C31" s="6" t="s">
        <v>440</v>
      </c>
      <c r="D31" s="5" t="s">
        <v>100</v>
      </c>
      <c r="E31" s="5">
        <v>3</v>
      </c>
      <c r="F31" s="5">
        <v>2</v>
      </c>
      <c r="G31" s="5" t="s">
        <v>101</v>
      </c>
      <c r="H31" s="53">
        <v>8</v>
      </c>
      <c r="I31" s="5">
        <v>92</v>
      </c>
      <c r="J31" s="5">
        <v>2014.05</v>
      </c>
    </row>
    <row r="32" spans="1:10">
      <c r="A32" s="5">
        <v>2014</v>
      </c>
      <c r="B32" s="6" t="s">
        <v>105</v>
      </c>
      <c r="C32" s="6" t="s">
        <v>440</v>
      </c>
      <c r="D32" s="5" t="s">
        <v>7</v>
      </c>
      <c r="E32" s="5">
        <v>3</v>
      </c>
      <c r="F32" s="5">
        <v>2</v>
      </c>
      <c r="G32" s="29" t="s">
        <v>13</v>
      </c>
      <c r="H32" s="53">
        <v>5</v>
      </c>
      <c r="I32" s="5">
        <v>117.5</v>
      </c>
      <c r="J32" s="5">
        <v>2014.06</v>
      </c>
    </row>
    <row r="33" spans="1:10">
      <c r="A33" s="5">
        <v>2014</v>
      </c>
      <c r="B33" s="6" t="s">
        <v>106</v>
      </c>
      <c r="C33" s="6" t="s">
        <v>440</v>
      </c>
      <c r="D33" s="5" t="s">
        <v>107</v>
      </c>
      <c r="E33" s="5" t="s">
        <v>12</v>
      </c>
      <c r="F33" s="5">
        <v>3</v>
      </c>
      <c r="G33" s="5" t="s">
        <v>101</v>
      </c>
      <c r="H33" s="53">
        <v>8</v>
      </c>
      <c r="I33" s="5">
        <v>97</v>
      </c>
      <c r="J33" s="5">
        <v>2014.09</v>
      </c>
    </row>
    <row r="34" spans="1:10">
      <c r="A34" s="5">
        <v>2014</v>
      </c>
      <c r="B34" s="6" t="s">
        <v>108</v>
      </c>
      <c r="C34" s="6" t="s">
        <v>440</v>
      </c>
      <c r="D34" s="5" t="s">
        <v>80</v>
      </c>
      <c r="E34" s="5" t="s">
        <v>12</v>
      </c>
      <c r="F34" s="5">
        <v>2</v>
      </c>
      <c r="G34" s="29" t="s">
        <v>10</v>
      </c>
      <c r="H34" s="53">
        <v>3</v>
      </c>
      <c r="I34" s="5">
        <v>121</v>
      </c>
      <c r="J34" s="5">
        <v>2014.01</v>
      </c>
    </row>
    <row r="35" spans="1:10">
      <c r="A35" s="5">
        <v>2014</v>
      </c>
      <c r="B35" s="6" t="s">
        <v>111</v>
      </c>
      <c r="C35" s="6" t="s">
        <v>440</v>
      </c>
      <c r="D35" s="5" t="s">
        <v>112</v>
      </c>
      <c r="E35" s="5" t="s">
        <v>12</v>
      </c>
      <c r="F35" s="5">
        <v>4</v>
      </c>
      <c r="G35" s="29" t="s">
        <v>10</v>
      </c>
      <c r="H35" s="53">
        <v>3</v>
      </c>
      <c r="I35" s="5">
        <v>110</v>
      </c>
      <c r="J35" s="5">
        <v>2014.06</v>
      </c>
    </row>
    <row r="36" spans="1:10">
      <c r="A36" s="5">
        <v>2014</v>
      </c>
      <c r="B36" s="6" t="s">
        <v>113</v>
      </c>
      <c r="C36" s="6" t="s">
        <v>440</v>
      </c>
      <c r="D36" s="5" t="s">
        <v>114</v>
      </c>
      <c r="E36" s="5">
        <v>3</v>
      </c>
      <c r="F36" s="5">
        <v>3</v>
      </c>
      <c r="G36" s="29" t="s">
        <v>10</v>
      </c>
      <c r="H36" s="53">
        <v>3</v>
      </c>
      <c r="I36" s="5">
        <v>120</v>
      </c>
      <c r="J36" s="5">
        <v>2014.08</v>
      </c>
    </row>
    <row r="37" spans="1:10">
      <c r="A37" s="5">
        <v>2014</v>
      </c>
      <c r="B37" s="6" t="s">
        <v>115</v>
      </c>
      <c r="C37" s="6" t="s">
        <v>440</v>
      </c>
      <c r="D37" s="5" t="s">
        <v>112</v>
      </c>
      <c r="E37" s="5">
        <v>3</v>
      </c>
      <c r="F37" s="5">
        <v>2</v>
      </c>
      <c r="G37" s="29" t="s">
        <v>13</v>
      </c>
      <c r="H37" s="53">
        <v>5</v>
      </c>
      <c r="I37" s="5">
        <v>104</v>
      </c>
      <c r="J37" s="5">
        <v>2014.04</v>
      </c>
    </row>
    <row r="38" spans="1:10">
      <c r="A38" s="5">
        <v>2014</v>
      </c>
      <c r="B38" s="6" t="s">
        <v>117</v>
      </c>
      <c r="C38" s="6" t="s">
        <v>440</v>
      </c>
      <c r="D38" s="5" t="s">
        <v>112</v>
      </c>
      <c r="E38" s="5" t="s">
        <v>12</v>
      </c>
      <c r="F38" s="5">
        <v>3</v>
      </c>
      <c r="G38" s="29" t="s">
        <v>13</v>
      </c>
      <c r="H38" s="53">
        <v>5</v>
      </c>
      <c r="I38" s="5">
        <v>106</v>
      </c>
      <c r="J38" s="5">
        <v>2014.04</v>
      </c>
    </row>
    <row r="39" spans="1:10">
      <c r="A39" s="5">
        <v>2014</v>
      </c>
      <c r="B39" s="6" t="s">
        <v>120</v>
      </c>
      <c r="C39" s="6" t="s">
        <v>440</v>
      </c>
      <c r="D39" s="5" t="s">
        <v>11</v>
      </c>
      <c r="E39" s="5" t="s">
        <v>12</v>
      </c>
      <c r="F39" s="5">
        <v>3</v>
      </c>
      <c r="G39" s="29" t="s">
        <v>9</v>
      </c>
      <c r="H39" s="53">
        <v>7</v>
      </c>
      <c r="I39" s="5">
        <v>113.5</v>
      </c>
      <c r="J39" s="5">
        <v>2014.05</v>
      </c>
    </row>
    <row r="40" spans="1:10">
      <c r="A40" s="5">
        <v>2014</v>
      </c>
      <c r="B40" s="6" t="s">
        <v>121</v>
      </c>
      <c r="C40" s="6" t="s">
        <v>440</v>
      </c>
      <c r="D40" s="5" t="s">
        <v>122</v>
      </c>
      <c r="E40" s="5" t="s">
        <v>8</v>
      </c>
      <c r="F40" s="5">
        <v>3</v>
      </c>
      <c r="G40" s="29" t="s">
        <v>13</v>
      </c>
      <c r="H40" s="53">
        <v>5</v>
      </c>
      <c r="I40" s="5">
        <v>116.5</v>
      </c>
      <c r="J40" s="5">
        <v>2014.07</v>
      </c>
    </row>
    <row r="41" spans="1:10">
      <c r="A41" s="5">
        <v>2014</v>
      </c>
      <c r="B41" s="6" t="s">
        <v>123</v>
      </c>
      <c r="C41" s="6" t="s">
        <v>440</v>
      </c>
      <c r="D41" s="5" t="s">
        <v>124</v>
      </c>
      <c r="E41" s="5">
        <v>3</v>
      </c>
      <c r="F41" s="5">
        <v>3</v>
      </c>
      <c r="G41" s="29" t="s">
        <v>13</v>
      </c>
      <c r="H41" s="53">
        <v>5</v>
      </c>
      <c r="I41" s="5">
        <v>116.5</v>
      </c>
      <c r="J41" s="5">
        <v>2014.07</v>
      </c>
    </row>
    <row r="42" spans="1:10">
      <c r="A42" s="5">
        <v>2014</v>
      </c>
      <c r="B42" s="6" t="s">
        <v>125</v>
      </c>
      <c r="C42" s="6" t="s">
        <v>440</v>
      </c>
      <c r="D42" s="5" t="s">
        <v>126</v>
      </c>
      <c r="E42" s="5">
        <v>4</v>
      </c>
      <c r="F42" s="5">
        <v>3</v>
      </c>
      <c r="G42" s="29" t="s">
        <v>13</v>
      </c>
      <c r="H42" s="53">
        <v>5</v>
      </c>
      <c r="I42" s="5">
        <v>108.5</v>
      </c>
      <c r="J42" s="5">
        <v>2014.11</v>
      </c>
    </row>
    <row r="43" spans="1:10">
      <c r="A43" s="5">
        <v>2014</v>
      </c>
      <c r="B43" s="6" t="s">
        <v>131</v>
      </c>
      <c r="C43" s="6" t="s">
        <v>440</v>
      </c>
      <c r="D43" s="5" t="s">
        <v>132</v>
      </c>
      <c r="E43" s="5">
        <v>3</v>
      </c>
      <c r="F43" s="5">
        <v>4</v>
      </c>
      <c r="G43" s="53" t="s">
        <v>133</v>
      </c>
      <c r="H43" s="53">
        <v>10</v>
      </c>
      <c r="I43" s="5">
        <v>120</v>
      </c>
      <c r="J43" s="5">
        <v>2014.01</v>
      </c>
    </row>
    <row r="44" spans="1:10">
      <c r="A44" s="5">
        <v>2014</v>
      </c>
      <c r="B44" s="6" t="s">
        <v>134</v>
      </c>
      <c r="C44" s="6" t="s">
        <v>440</v>
      </c>
      <c r="D44" s="5" t="s">
        <v>135</v>
      </c>
      <c r="E44" s="5" t="s">
        <v>8</v>
      </c>
      <c r="F44" s="5">
        <v>4</v>
      </c>
      <c r="G44" s="29" t="s">
        <v>136</v>
      </c>
      <c r="H44" s="53">
        <v>6</v>
      </c>
      <c r="I44" s="5">
        <v>140</v>
      </c>
      <c r="J44" s="5">
        <v>2014.06</v>
      </c>
    </row>
    <row r="45" spans="1:10">
      <c r="A45" s="5">
        <v>2014</v>
      </c>
      <c r="B45" s="6" t="s">
        <v>137</v>
      </c>
      <c r="C45" s="6" t="s">
        <v>440</v>
      </c>
      <c r="D45" s="5" t="s">
        <v>14</v>
      </c>
      <c r="E45" s="5" t="s">
        <v>8</v>
      </c>
      <c r="F45" s="5">
        <v>3</v>
      </c>
      <c r="G45" s="29" t="s">
        <v>13</v>
      </c>
      <c r="H45" s="53">
        <v>5</v>
      </c>
      <c r="I45" s="5">
        <v>139</v>
      </c>
      <c r="J45" s="5">
        <v>2014.01</v>
      </c>
    </row>
    <row r="46" spans="1:10">
      <c r="A46" s="5">
        <v>2014</v>
      </c>
      <c r="B46" s="6" t="s">
        <v>138</v>
      </c>
      <c r="C46" s="6" t="s">
        <v>440</v>
      </c>
      <c r="D46" s="6" t="s">
        <v>135</v>
      </c>
      <c r="E46" s="5" t="s">
        <v>12</v>
      </c>
      <c r="F46" s="5">
        <v>3</v>
      </c>
      <c r="G46" s="29" t="s">
        <v>9</v>
      </c>
      <c r="H46" s="53">
        <v>7</v>
      </c>
      <c r="I46" s="5">
        <v>125</v>
      </c>
      <c r="J46" s="5">
        <v>2014.12</v>
      </c>
    </row>
    <row r="47" spans="1:10">
      <c r="A47" s="5">
        <v>2014</v>
      </c>
      <c r="B47" s="6" t="s">
        <v>74</v>
      </c>
      <c r="C47" s="6" t="s">
        <v>440</v>
      </c>
      <c r="D47" s="5" t="s">
        <v>75</v>
      </c>
      <c r="E47" s="5" t="s">
        <v>76</v>
      </c>
      <c r="F47" s="5">
        <v>4</v>
      </c>
      <c r="G47" s="5" t="s">
        <v>139</v>
      </c>
      <c r="H47" s="53">
        <v>9</v>
      </c>
      <c r="I47" s="5">
        <v>161</v>
      </c>
      <c r="J47" s="5">
        <v>2014.05</v>
      </c>
    </row>
    <row r="48" spans="1:10">
      <c r="A48" s="5">
        <v>2014</v>
      </c>
      <c r="B48" s="6" t="s">
        <v>140</v>
      </c>
      <c r="C48" s="6" t="s">
        <v>440</v>
      </c>
      <c r="D48" s="5" t="s">
        <v>135</v>
      </c>
      <c r="E48" s="5" t="s">
        <v>8</v>
      </c>
      <c r="F48" s="5">
        <v>3</v>
      </c>
      <c r="G48" s="29" t="s">
        <v>141</v>
      </c>
      <c r="H48" s="53">
        <v>6</v>
      </c>
      <c r="I48" s="5">
        <v>128</v>
      </c>
      <c r="J48" s="5">
        <v>2014.08</v>
      </c>
    </row>
    <row r="49" spans="1:10">
      <c r="A49" s="5">
        <v>2014</v>
      </c>
      <c r="B49" s="6" t="s">
        <v>148</v>
      </c>
      <c r="C49" s="6" t="s">
        <v>440</v>
      </c>
      <c r="D49" s="5" t="s">
        <v>7</v>
      </c>
      <c r="E49" s="5" t="s">
        <v>12</v>
      </c>
      <c r="F49" s="5">
        <v>4</v>
      </c>
      <c r="G49" s="29" t="s">
        <v>149</v>
      </c>
      <c r="H49" s="53">
        <v>8</v>
      </c>
      <c r="I49" s="5">
        <v>135</v>
      </c>
      <c r="J49" s="5">
        <v>2014.03</v>
      </c>
    </row>
    <row r="50" spans="1:10">
      <c r="A50" s="5">
        <v>2014</v>
      </c>
      <c r="B50" s="6" t="s">
        <v>150</v>
      </c>
      <c r="C50" s="6" t="s">
        <v>440</v>
      </c>
      <c r="D50" s="5" t="s">
        <v>151</v>
      </c>
      <c r="E50" s="5" t="s">
        <v>12</v>
      </c>
      <c r="F50" s="5">
        <v>4</v>
      </c>
      <c r="G50" s="53" t="s">
        <v>86</v>
      </c>
      <c r="H50" s="53">
        <v>9</v>
      </c>
      <c r="I50" s="5">
        <v>137</v>
      </c>
      <c r="J50" s="5">
        <v>2014.11</v>
      </c>
    </row>
    <row r="51" spans="1:10">
      <c r="A51" s="5">
        <v>2014</v>
      </c>
      <c r="B51" s="6" t="s">
        <v>160</v>
      </c>
      <c r="C51" s="6" t="s">
        <v>440</v>
      </c>
      <c r="D51" s="5" t="s">
        <v>161</v>
      </c>
      <c r="E51" s="5" t="s">
        <v>12</v>
      </c>
      <c r="F51" s="5">
        <v>4</v>
      </c>
      <c r="G51" s="29" t="s">
        <v>9</v>
      </c>
      <c r="H51" s="53">
        <v>7</v>
      </c>
      <c r="I51" s="5">
        <v>160</v>
      </c>
      <c r="J51" s="5">
        <v>2014.11</v>
      </c>
    </row>
    <row r="52" spans="1:10">
      <c r="A52" s="5">
        <v>2014</v>
      </c>
      <c r="B52" s="6" t="s">
        <v>163</v>
      </c>
      <c r="C52" s="6" t="s">
        <v>440</v>
      </c>
      <c r="D52" s="5" t="s">
        <v>7</v>
      </c>
      <c r="E52" s="5">
        <v>3</v>
      </c>
      <c r="F52" s="5">
        <v>4</v>
      </c>
      <c r="G52" s="53" t="s">
        <v>164</v>
      </c>
      <c r="H52" s="53">
        <v>10</v>
      </c>
      <c r="I52" s="5">
        <v>142.5</v>
      </c>
      <c r="J52" s="5">
        <v>2014.04</v>
      </c>
    </row>
    <row r="53" spans="1:10">
      <c r="A53" s="5">
        <v>2014</v>
      </c>
      <c r="B53" s="6" t="s">
        <v>177</v>
      </c>
      <c r="C53" s="6" t="s">
        <v>440</v>
      </c>
      <c r="D53" s="5" t="s">
        <v>178</v>
      </c>
      <c r="E53" s="5" t="s">
        <v>8</v>
      </c>
      <c r="F53" s="5">
        <v>4</v>
      </c>
      <c r="G53" s="53" t="s">
        <v>86</v>
      </c>
      <c r="H53" s="53">
        <v>9</v>
      </c>
      <c r="I53" s="5">
        <v>218</v>
      </c>
      <c r="J53" s="5">
        <v>2014.05</v>
      </c>
    </row>
    <row r="54" spans="1:10">
      <c r="A54" s="5">
        <v>2014</v>
      </c>
      <c r="B54" s="6" t="s">
        <v>179</v>
      </c>
      <c r="C54" s="6" t="s">
        <v>440</v>
      </c>
      <c r="D54" s="5" t="s">
        <v>181</v>
      </c>
      <c r="E54" s="5" t="s">
        <v>8</v>
      </c>
      <c r="F54" s="5">
        <v>5</v>
      </c>
      <c r="G54" s="5" t="s">
        <v>180</v>
      </c>
      <c r="H54" s="53">
        <v>12</v>
      </c>
      <c r="I54" s="5">
        <v>237</v>
      </c>
      <c r="J54" s="5">
        <v>2014.06</v>
      </c>
    </row>
    <row r="55" spans="1:10">
      <c r="A55" s="5">
        <v>2015</v>
      </c>
      <c r="B55" s="6" t="s">
        <v>16</v>
      </c>
      <c r="C55" s="6" t="s">
        <v>440</v>
      </c>
      <c r="D55" s="5" t="s">
        <v>17</v>
      </c>
      <c r="E55" s="5">
        <v>3</v>
      </c>
      <c r="F55" s="5">
        <v>2</v>
      </c>
      <c r="G55" s="5" t="s">
        <v>9</v>
      </c>
      <c r="H55" s="53">
        <v>7</v>
      </c>
      <c r="I55" s="5">
        <v>94.3</v>
      </c>
      <c r="J55" s="5">
        <v>2015.04</v>
      </c>
    </row>
    <row r="56" spans="1:10">
      <c r="A56" s="5">
        <v>2015</v>
      </c>
      <c r="B56" s="6" t="s">
        <v>31</v>
      </c>
      <c r="C56" s="6" t="s">
        <v>440</v>
      </c>
      <c r="D56" s="5" t="s">
        <v>32</v>
      </c>
      <c r="E56" s="5" t="s">
        <v>12</v>
      </c>
      <c r="F56" s="5">
        <v>4</v>
      </c>
      <c r="G56" s="29" t="s">
        <v>10</v>
      </c>
      <c r="H56" s="53">
        <v>3</v>
      </c>
      <c r="I56" s="5">
        <v>98</v>
      </c>
      <c r="J56" s="5">
        <v>2015.04</v>
      </c>
    </row>
    <row r="57" spans="1:10">
      <c r="A57" s="5">
        <v>2015</v>
      </c>
      <c r="B57" s="6" t="s">
        <v>194</v>
      </c>
      <c r="C57" s="6" t="s">
        <v>440</v>
      </c>
      <c r="D57" s="5" t="s">
        <v>23</v>
      </c>
      <c r="E57" s="5" t="s">
        <v>12</v>
      </c>
      <c r="F57" s="5">
        <v>2</v>
      </c>
      <c r="G57" s="29" t="s">
        <v>10</v>
      </c>
      <c r="H57" s="53">
        <v>3</v>
      </c>
      <c r="I57" s="5">
        <v>111</v>
      </c>
      <c r="J57" s="5">
        <v>2015.01</v>
      </c>
    </row>
    <row r="58" spans="1:10">
      <c r="A58" s="5">
        <v>2015</v>
      </c>
      <c r="B58" s="6" t="s">
        <v>195</v>
      </c>
      <c r="C58" s="6" t="s">
        <v>440</v>
      </c>
      <c r="D58" s="5" t="s">
        <v>112</v>
      </c>
      <c r="E58" s="5" t="s">
        <v>12</v>
      </c>
      <c r="F58" s="5">
        <v>2</v>
      </c>
      <c r="G58" s="29" t="s">
        <v>13</v>
      </c>
      <c r="H58" s="53">
        <v>5</v>
      </c>
      <c r="I58" s="5">
        <v>125</v>
      </c>
      <c r="J58" s="5">
        <v>2015.05</v>
      </c>
    </row>
    <row r="59" spans="1:10">
      <c r="A59" s="5">
        <v>2015</v>
      </c>
      <c r="B59" s="6" t="s">
        <v>91</v>
      </c>
      <c r="C59" s="6" t="s">
        <v>440</v>
      </c>
      <c r="D59" s="5" t="s">
        <v>23</v>
      </c>
      <c r="E59" s="5">
        <v>2</v>
      </c>
      <c r="F59" s="5">
        <v>2</v>
      </c>
      <c r="G59" s="29" t="s">
        <v>10</v>
      </c>
      <c r="H59" s="53">
        <v>3</v>
      </c>
      <c r="I59" s="5">
        <v>104.5</v>
      </c>
      <c r="J59" s="5">
        <v>2015.01</v>
      </c>
    </row>
    <row r="60" spans="1:10">
      <c r="A60" s="5">
        <v>2015</v>
      </c>
      <c r="B60" s="6" t="s">
        <v>198</v>
      </c>
      <c r="C60" s="6" t="s">
        <v>440</v>
      </c>
      <c r="D60" s="5" t="s">
        <v>7</v>
      </c>
      <c r="E60" s="5">
        <v>3</v>
      </c>
      <c r="F60" s="5">
        <v>3</v>
      </c>
      <c r="G60" s="29" t="s">
        <v>13</v>
      </c>
      <c r="H60" s="53">
        <v>5</v>
      </c>
      <c r="I60" s="5">
        <v>116.5</v>
      </c>
      <c r="J60" s="5">
        <v>2015.05</v>
      </c>
    </row>
    <row r="61" spans="1:10">
      <c r="A61" s="5">
        <v>2015</v>
      </c>
      <c r="B61" s="6" t="s">
        <v>200</v>
      </c>
      <c r="C61" s="6" t="s">
        <v>440</v>
      </c>
      <c r="D61" s="5" t="s">
        <v>201</v>
      </c>
      <c r="E61" s="5" t="s">
        <v>12</v>
      </c>
      <c r="F61" s="5">
        <v>4</v>
      </c>
      <c r="G61" s="29" t="s">
        <v>13</v>
      </c>
      <c r="H61" s="53">
        <v>5</v>
      </c>
      <c r="I61" s="5">
        <v>117.5</v>
      </c>
      <c r="J61" s="5">
        <v>2015.05</v>
      </c>
    </row>
    <row r="62" spans="1:10">
      <c r="A62" s="5">
        <v>2015</v>
      </c>
      <c r="B62" s="6" t="s">
        <v>94</v>
      </c>
      <c r="C62" s="6" t="s">
        <v>440</v>
      </c>
      <c r="D62" s="5" t="s">
        <v>95</v>
      </c>
      <c r="E62" s="5">
        <v>3</v>
      </c>
      <c r="F62" s="5">
        <v>4</v>
      </c>
      <c r="G62" s="5" t="s">
        <v>9</v>
      </c>
      <c r="H62" s="53">
        <v>7</v>
      </c>
      <c r="I62" s="5">
        <v>117</v>
      </c>
      <c r="J62" s="5">
        <v>2015.05</v>
      </c>
    </row>
    <row r="63" spans="1:10">
      <c r="A63" s="5">
        <v>2015</v>
      </c>
      <c r="B63" s="6" t="s">
        <v>205</v>
      </c>
      <c r="C63" s="6" t="s">
        <v>440</v>
      </c>
      <c r="D63" s="5" t="s">
        <v>23</v>
      </c>
      <c r="E63" s="5" t="s">
        <v>12</v>
      </c>
      <c r="F63" s="5">
        <v>2</v>
      </c>
      <c r="H63" s="53"/>
      <c r="I63" s="5">
        <v>123</v>
      </c>
      <c r="J63" s="5">
        <v>2015.06</v>
      </c>
    </row>
    <row r="64" spans="1:10">
      <c r="A64" s="5">
        <v>2015</v>
      </c>
      <c r="B64" s="6" t="s">
        <v>206</v>
      </c>
      <c r="C64" s="6" t="s">
        <v>440</v>
      </c>
      <c r="D64" s="5" t="s">
        <v>124</v>
      </c>
      <c r="E64" s="5" t="s">
        <v>12</v>
      </c>
      <c r="F64" s="5">
        <v>3</v>
      </c>
      <c r="G64" s="5" t="s">
        <v>9</v>
      </c>
      <c r="H64" s="53">
        <v>7</v>
      </c>
      <c r="I64" s="5">
        <v>131</v>
      </c>
      <c r="J64" s="5">
        <v>2015.09</v>
      </c>
    </row>
    <row r="65" spans="1:10">
      <c r="A65" s="5">
        <v>2015</v>
      </c>
      <c r="B65" s="6" t="s">
        <v>211</v>
      </c>
      <c r="C65" s="6" t="s">
        <v>440</v>
      </c>
      <c r="D65" s="5" t="s">
        <v>39</v>
      </c>
      <c r="E65" s="5">
        <v>3</v>
      </c>
      <c r="F65" s="5">
        <v>3</v>
      </c>
      <c r="G65" s="5" t="s">
        <v>212</v>
      </c>
      <c r="H65" s="53">
        <v>9</v>
      </c>
      <c r="I65" s="5">
        <v>130</v>
      </c>
      <c r="J65" s="5">
        <v>2015.03</v>
      </c>
    </row>
    <row r="66" spans="1:10">
      <c r="A66" s="5">
        <v>2015</v>
      </c>
      <c r="B66" s="6" t="s">
        <v>213</v>
      </c>
      <c r="C66" s="6" t="s">
        <v>440</v>
      </c>
      <c r="D66" s="5" t="s">
        <v>112</v>
      </c>
      <c r="E66" s="5">
        <v>3</v>
      </c>
      <c r="F66" s="5">
        <v>2</v>
      </c>
      <c r="G66" s="29" t="s">
        <v>10</v>
      </c>
      <c r="H66" s="53">
        <v>3</v>
      </c>
      <c r="I66" s="5">
        <v>123</v>
      </c>
      <c r="J66" s="5">
        <v>2015.08</v>
      </c>
    </row>
    <row r="67" spans="1:10">
      <c r="A67" s="5">
        <v>2015</v>
      </c>
      <c r="B67" s="6" t="s">
        <v>115</v>
      </c>
      <c r="C67" s="6" t="s">
        <v>440</v>
      </c>
      <c r="D67" s="5" t="s">
        <v>112</v>
      </c>
      <c r="E67" s="5">
        <v>3</v>
      </c>
      <c r="F67" s="5">
        <v>2</v>
      </c>
      <c r="G67" s="29" t="s">
        <v>13</v>
      </c>
      <c r="H67" s="53">
        <v>5</v>
      </c>
      <c r="I67" s="5">
        <v>125</v>
      </c>
      <c r="J67" s="5">
        <v>2015.07</v>
      </c>
    </row>
    <row r="68" spans="1:10">
      <c r="A68" s="5">
        <v>2015</v>
      </c>
      <c r="B68" s="6" t="s">
        <v>214</v>
      </c>
      <c r="C68" s="6" t="s">
        <v>440</v>
      </c>
      <c r="D68" s="5" t="s">
        <v>23</v>
      </c>
      <c r="E68" s="5">
        <v>3</v>
      </c>
      <c r="F68" s="5">
        <v>3</v>
      </c>
      <c r="G68" s="29" t="s">
        <v>13</v>
      </c>
      <c r="H68" s="53">
        <v>5</v>
      </c>
      <c r="I68" s="5">
        <v>127.5</v>
      </c>
      <c r="J68" s="5">
        <v>2015.04</v>
      </c>
    </row>
    <row r="69" spans="1:10">
      <c r="A69" s="5">
        <v>2015</v>
      </c>
      <c r="B69" s="6" t="s">
        <v>218</v>
      </c>
      <c r="C69" s="6" t="s">
        <v>440</v>
      </c>
      <c r="D69" s="5" t="s">
        <v>80</v>
      </c>
      <c r="E69" s="5" t="s">
        <v>12</v>
      </c>
      <c r="F69" s="5">
        <v>3</v>
      </c>
      <c r="G69" s="29" t="s">
        <v>10</v>
      </c>
      <c r="H69" s="53">
        <v>3</v>
      </c>
      <c r="I69" s="5">
        <v>135</v>
      </c>
      <c r="J69" s="5">
        <v>2015.04</v>
      </c>
    </row>
    <row r="70" spans="1:10">
      <c r="A70" s="5">
        <v>2015</v>
      </c>
      <c r="B70" s="6" t="s">
        <v>224</v>
      </c>
      <c r="C70" s="6" t="s">
        <v>440</v>
      </c>
      <c r="D70" s="5" t="s">
        <v>225</v>
      </c>
      <c r="E70" s="5" t="s">
        <v>226</v>
      </c>
      <c r="F70" s="5">
        <v>3</v>
      </c>
      <c r="H70" s="53"/>
      <c r="I70" s="5">
        <v>140</v>
      </c>
      <c r="J70" s="5">
        <v>2015.06</v>
      </c>
    </row>
    <row r="71" spans="1:10">
      <c r="A71" s="5">
        <v>2015</v>
      </c>
      <c r="B71" s="6" t="s">
        <v>59</v>
      </c>
      <c r="C71" s="6" t="s">
        <v>440</v>
      </c>
      <c r="D71" s="5" t="s">
        <v>60</v>
      </c>
      <c r="E71" s="5">
        <v>3</v>
      </c>
      <c r="F71" s="5">
        <v>4</v>
      </c>
      <c r="H71" s="53"/>
      <c r="I71" s="5">
        <v>149</v>
      </c>
      <c r="J71" s="5">
        <v>2015.11</v>
      </c>
    </row>
    <row r="72" spans="1:10">
      <c r="A72" s="5">
        <v>2015</v>
      </c>
      <c r="B72" s="6" t="s">
        <v>234</v>
      </c>
      <c r="C72" s="6" t="s">
        <v>440</v>
      </c>
      <c r="D72" s="5" t="s">
        <v>11</v>
      </c>
      <c r="E72" s="5" t="s">
        <v>12</v>
      </c>
      <c r="F72" s="5">
        <v>5</v>
      </c>
      <c r="H72" s="53"/>
      <c r="I72" s="5">
        <v>168</v>
      </c>
      <c r="J72" s="5">
        <v>2015.07</v>
      </c>
    </row>
    <row r="73" spans="1:10">
      <c r="A73" s="5">
        <v>2015</v>
      </c>
      <c r="B73" s="6" t="s">
        <v>235</v>
      </c>
      <c r="C73" s="6" t="s">
        <v>440</v>
      </c>
      <c r="D73" s="5" t="s">
        <v>236</v>
      </c>
      <c r="E73" s="5">
        <v>4</v>
      </c>
      <c r="F73" s="5">
        <v>4</v>
      </c>
      <c r="G73" s="5" t="s">
        <v>228</v>
      </c>
      <c r="H73" s="53">
        <v>8</v>
      </c>
      <c r="I73" s="5">
        <v>169</v>
      </c>
      <c r="J73" s="5">
        <v>2015.01</v>
      </c>
    </row>
    <row r="74" spans="1:10">
      <c r="A74" s="5">
        <v>2015</v>
      </c>
      <c r="B74" s="6" t="s">
        <v>237</v>
      </c>
      <c r="C74" s="6" t="s">
        <v>440</v>
      </c>
      <c r="D74" s="5" t="s">
        <v>7</v>
      </c>
      <c r="E74" s="5">
        <v>3</v>
      </c>
      <c r="F74" s="5">
        <v>4</v>
      </c>
      <c r="G74" s="5" t="s">
        <v>435</v>
      </c>
      <c r="H74" s="53">
        <v>10</v>
      </c>
      <c r="I74" s="5">
        <v>167.5</v>
      </c>
      <c r="J74" s="5">
        <v>2015.01</v>
      </c>
    </row>
    <row r="75" spans="1:10">
      <c r="A75" s="5">
        <v>2015</v>
      </c>
      <c r="B75" s="6" t="s">
        <v>239</v>
      </c>
      <c r="C75" s="6" t="s">
        <v>440</v>
      </c>
      <c r="D75" s="5" t="s">
        <v>240</v>
      </c>
      <c r="E75" s="5">
        <v>4</v>
      </c>
      <c r="F75" s="5">
        <v>5</v>
      </c>
      <c r="G75" s="5" t="s">
        <v>228</v>
      </c>
      <c r="H75" s="53">
        <v>8</v>
      </c>
      <c r="I75" s="5">
        <v>194.5</v>
      </c>
      <c r="J75" s="5">
        <v>2015.07</v>
      </c>
    </row>
    <row r="76" spans="1:10">
      <c r="A76" s="5">
        <v>2015</v>
      </c>
      <c r="B76" s="6" t="s">
        <v>241</v>
      </c>
      <c r="C76" s="6" t="s">
        <v>440</v>
      </c>
      <c r="D76" s="5" t="s">
        <v>242</v>
      </c>
      <c r="E76" s="5" t="s">
        <v>8</v>
      </c>
      <c r="F76" s="5">
        <v>5</v>
      </c>
      <c r="H76" s="53"/>
      <c r="I76" s="5">
        <v>225</v>
      </c>
      <c r="J76" s="5">
        <v>2015.05</v>
      </c>
    </row>
    <row r="77" spans="1:10">
      <c r="A77" s="5">
        <v>2015</v>
      </c>
      <c r="B77" s="6" t="s">
        <v>243</v>
      </c>
      <c r="C77" s="6" t="s">
        <v>440</v>
      </c>
      <c r="D77" s="5" t="s">
        <v>244</v>
      </c>
      <c r="E77" s="5" t="s">
        <v>12</v>
      </c>
      <c r="F77" s="5">
        <v>5</v>
      </c>
      <c r="H77" s="53"/>
      <c r="I77" s="5">
        <v>250.5</v>
      </c>
      <c r="J77" s="5">
        <v>2015.07</v>
      </c>
    </row>
    <row r="78" spans="1:10">
      <c r="A78" s="5">
        <v>2016</v>
      </c>
      <c r="B78" s="6" t="s">
        <v>245</v>
      </c>
      <c r="C78" s="6" t="s">
        <v>440</v>
      </c>
      <c r="D78" s="5" t="s">
        <v>132</v>
      </c>
      <c r="E78" s="5">
        <v>2</v>
      </c>
      <c r="F78" s="5">
        <v>1</v>
      </c>
      <c r="H78" s="53"/>
      <c r="I78" s="5">
        <v>91</v>
      </c>
      <c r="J78" s="5">
        <v>2016.08</v>
      </c>
    </row>
    <row r="79" spans="1:10">
      <c r="A79" s="5">
        <v>2016</v>
      </c>
      <c r="B79" s="6" t="s">
        <v>246</v>
      </c>
      <c r="C79" s="6" t="s">
        <v>440</v>
      </c>
      <c r="D79" s="5" t="s">
        <v>247</v>
      </c>
      <c r="E79" s="5">
        <v>3</v>
      </c>
      <c r="F79" s="5">
        <v>2</v>
      </c>
      <c r="H79" s="53"/>
      <c r="I79" s="5">
        <v>135</v>
      </c>
      <c r="J79" s="5">
        <v>2016.08</v>
      </c>
    </row>
    <row r="80" spans="1:10">
      <c r="A80" s="5">
        <v>2016</v>
      </c>
      <c r="B80" s="6" t="s">
        <v>249</v>
      </c>
      <c r="C80" s="6" t="s">
        <v>440</v>
      </c>
      <c r="D80" s="5" t="s">
        <v>250</v>
      </c>
      <c r="E80" s="5" t="s">
        <v>12</v>
      </c>
      <c r="F80" s="5">
        <v>2</v>
      </c>
      <c r="H80" s="53"/>
      <c r="I80" s="5">
        <v>130</v>
      </c>
      <c r="J80" s="5">
        <v>2016.03</v>
      </c>
    </row>
    <row r="81" spans="1:10">
      <c r="A81" s="5">
        <v>2016</v>
      </c>
      <c r="B81" s="6" t="s">
        <v>253</v>
      </c>
      <c r="C81" s="6" t="s">
        <v>440</v>
      </c>
      <c r="D81" s="5" t="s">
        <v>254</v>
      </c>
      <c r="E81" s="5">
        <v>3</v>
      </c>
      <c r="F81" s="5">
        <v>2</v>
      </c>
      <c r="H81" s="53"/>
      <c r="I81" s="5">
        <v>115</v>
      </c>
      <c r="J81" s="5">
        <v>2016.06</v>
      </c>
    </row>
    <row r="82" spans="1:10">
      <c r="A82" s="5">
        <v>2016</v>
      </c>
      <c r="B82" s="6" t="s">
        <v>97</v>
      </c>
      <c r="C82" s="6" t="s">
        <v>440</v>
      </c>
      <c r="D82" s="5" t="s">
        <v>98</v>
      </c>
      <c r="E82" s="5" t="s">
        <v>12</v>
      </c>
      <c r="F82" s="5">
        <v>3</v>
      </c>
      <c r="H82" s="53"/>
      <c r="I82" s="5">
        <v>142</v>
      </c>
      <c r="J82" s="5">
        <v>2016.02</v>
      </c>
    </row>
    <row r="83" spans="1:10">
      <c r="A83" s="5">
        <v>2016</v>
      </c>
      <c r="B83" s="6" t="s">
        <v>255</v>
      </c>
      <c r="C83" s="6" t="s">
        <v>440</v>
      </c>
      <c r="D83" s="5" t="s">
        <v>256</v>
      </c>
      <c r="E83" s="5">
        <v>4</v>
      </c>
      <c r="F83" s="5">
        <v>2</v>
      </c>
      <c r="H83" s="53"/>
      <c r="I83" s="5">
        <v>150</v>
      </c>
      <c r="J83" s="5">
        <v>2016.04</v>
      </c>
    </row>
    <row r="84" spans="1:10">
      <c r="A84" s="5">
        <v>2016</v>
      </c>
      <c r="B84" s="6" t="s">
        <v>257</v>
      </c>
      <c r="C84" s="6" t="s">
        <v>440</v>
      </c>
      <c r="D84" s="5" t="s">
        <v>258</v>
      </c>
      <c r="E84" s="5">
        <v>3</v>
      </c>
      <c r="F84" s="5">
        <v>3</v>
      </c>
      <c r="H84" s="53"/>
      <c r="I84" s="5">
        <v>141.5</v>
      </c>
      <c r="J84" s="5">
        <v>2016.09</v>
      </c>
    </row>
    <row r="85" spans="1:10">
      <c r="A85" s="5">
        <v>2016</v>
      </c>
      <c r="B85" s="6" t="s">
        <v>259</v>
      </c>
      <c r="C85" s="6" t="s">
        <v>440</v>
      </c>
      <c r="D85" s="5" t="s">
        <v>260</v>
      </c>
      <c r="E85" s="5">
        <v>4</v>
      </c>
      <c r="F85" s="5">
        <v>2</v>
      </c>
      <c r="H85" s="53"/>
      <c r="I85" s="5">
        <v>147</v>
      </c>
      <c r="J85" s="5">
        <v>2016.05</v>
      </c>
    </row>
    <row r="86" spans="1:10">
      <c r="A86" s="5">
        <v>2016</v>
      </c>
      <c r="B86" s="6" t="s">
        <v>261</v>
      </c>
      <c r="C86" s="6" t="s">
        <v>440</v>
      </c>
      <c r="D86" s="5" t="s">
        <v>135</v>
      </c>
      <c r="E86" s="5">
        <v>4</v>
      </c>
      <c r="F86" s="5">
        <v>2</v>
      </c>
      <c r="H86" s="53"/>
      <c r="I86" s="5">
        <v>153</v>
      </c>
      <c r="J86" s="5">
        <v>2016.03</v>
      </c>
    </row>
    <row r="87" spans="1:10">
      <c r="A87" s="5">
        <v>2016</v>
      </c>
      <c r="B87" s="6" t="s">
        <v>262</v>
      </c>
      <c r="C87" s="6" t="s">
        <v>440</v>
      </c>
      <c r="D87" s="5" t="s">
        <v>263</v>
      </c>
      <c r="E87" s="5" t="s">
        <v>8</v>
      </c>
      <c r="F87" s="5">
        <v>3</v>
      </c>
      <c r="H87" s="53"/>
      <c r="I87" s="5">
        <v>138</v>
      </c>
      <c r="J87" s="5">
        <v>2016.05</v>
      </c>
    </row>
    <row r="88" spans="1:10">
      <c r="A88" s="5">
        <v>2016</v>
      </c>
      <c r="B88" s="6" t="s">
        <v>264</v>
      </c>
      <c r="C88" s="6" t="s">
        <v>440</v>
      </c>
      <c r="D88" s="5" t="s">
        <v>11</v>
      </c>
      <c r="E88" s="5">
        <v>4</v>
      </c>
      <c r="F88" s="5">
        <v>2</v>
      </c>
      <c r="H88" s="53"/>
      <c r="I88" s="5">
        <v>140</v>
      </c>
      <c r="J88" s="5">
        <v>2016.05</v>
      </c>
    </row>
    <row r="89" spans="1:10">
      <c r="A89" s="5">
        <v>2016</v>
      </c>
      <c r="B89" s="6" t="s">
        <v>270</v>
      </c>
      <c r="C89" s="6" t="s">
        <v>440</v>
      </c>
      <c r="D89" s="5" t="s">
        <v>80</v>
      </c>
      <c r="E89" s="5" t="s">
        <v>12</v>
      </c>
      <c r="F89" s="5">
        <v>2</v>
      </c>
      <c r="H89" s="53"/>
      <c r="I89" s="5">
        <v>155</v>
      </c>
      <c r="J89" s="5">
        <v>2016.06</v>
      </c>
    </row>
    <row r="90" spans="1:10">
      <c r="A90" s="5">
        <v>2016</v>
      </c>
      <c r="B90" s="6" t="s">
        <v>271</v>
      </c>
      <c r="C90" s="6" t="s">
        <v>440</v>
      </c>
      <c r="D90" s="5" t="s">
        <v>11</v>
      </c>
      <c r="E90" s="5" t="s">
        <v>76</v>
      </c>
      <c r="F90" s="5">
        <v>2</v>
      </c>
      <c r="H90" s="53"/>
      <c r="I90" s="5">
        <v>159</v>
      </c>
      <c r="J90" s="5">
        <v>2016.11</v>
      </c>
    </row>
    <row r="91" spans="1:10">
      <c r="A91" s="5">
        <v>2016</v>
      </c>
      <c r="B91" s="6" t="s">
        <v>275</v>
      </c>
      <c r="C91" s="6" t="s">
        <v>440</v>
      </c>
      <c r="D91" s="5" t="s">
        <v>276</v>
      </c>
      <c r="E91" s="5">
        <v>2</v>
      </c>
      <c r="F91" s="5">
        <v>2</v>
      </c>
      <c r="H91" s="53"/>
      <c r="I91" s="5">
        <v>141</v>
      </c>
      <c r="J91" s="5">
        <v>2016.11</v>
      </c>
    </row>
    <row r="92" spans="1:10">
      <c r="A92" s="5">
        <v>2016</v>
      </c>
      <c r="B92" s="6" t="s">
        <v>277</v>
      </c>
      <c r="C92" s="6" t="s">
        <v>440</v>
      </c>
      <c r="D92" s="5" t="s">
        <v>278</v>
      </c>
      <c r="E92" s="5" t="s">
        <v>12</v>
      </c>
      <c r="F92" s="5">
        <v>4</v>
      </c>
      <c r="G92" s="5" t="s">
        <v>279</v>
      </c>
      <c r="H92" s="5">
        <v>12</v>
      </c>
      <c r="I92" s="5">
        <v>142</v>
      </c>
      <c r="J92" s="5">
        <v>2016.05</v>
      </c>
    </row>
    <row r="93" spans="1:10">
      <c r="A93" s="5">
        <v>2016</v>
      </c>
      <c r="B93" s="6" t="s">
        <v>280</v>
      </c>
      <c r="C93" s="6" t="s">
        <v>440</v>
      </c>
      <c r="D93" s="5" t="s">
        <v>281</v>
      </c>
      <c r="E93" s="5" t="s">
        <v>12</v>
      </c>
      <c r="F93" s="5">
        <v>2</v>
      </c>
      <c r="I93" s="5">
        <v>136</v>
      </c>
      <c r="J93" s="5">
        <v>2016.08</v>
      </c>
    </row>
    <row r="94" spans="1:10">
      <c r="A94" s="5">
        <v>2016</v>
      </c>
      <c r="B94" s="6" t="s">
        <v>283</v>
      </c>
      <c r="C94" s="6" t="s">
        <v>440</v>
      </c>
      <c r="D94" s="5" t="s">
        <v>135</v>
      </c>
      <c r="E94" s="5" t="s">
        <v>12</v>
      </c>
      <c r="F94" s="5">
        <v>3</v>
      </c>
      <c r="I94" s="5">
        <v>162</v>
      </c>
      <c r="J94" s="5">
        <v>2016.04</v>
      </c>
    </row>
    <row r="95" spans="1:10">
      <c r="A95" s="5">
        <v>2016</v>
      </c>
      <c r="B95" s="6" t="s">
        <v>287</v>
      </c>
      <c r="C95" s="6" t="s">
        <v>440</v>
      </c>
      <c r="D95" s="5" t="s">
        <v>7</v>
      </c>
      <c r="E95" s="5">
        <v>3</v>
      </c>
      <c r="F95" s="5">
        <v>4</v>
      </c>
      <c r="G95" s="5" t="s">
        <v>288</v>
      </c>
      <c r="H95" s="5">
        <v>8</v>
      </c>
      <c r="I95" s="5">
        <v>190.5</v>
      </c>
      <c r="J95" s="5">
        <v>2016.11</v>
      </c>
    </row>
    <row r="96" spans="1:10">
      <c r="A96" s="5">
        <v>2016</v>
      </c>
      <c r="B96" s="6" t="s">
        <v>290</v>
      </c>
      <c r="C96" s="6" t="s">
        <v>440</v>
      </c>
      <c r="D96" s="5" t="s">
        <v>291</v>
      </c>
      <c r="E96" s="5" t="s">
        <v>12</v>
      </c>
      <c r="F96" s="5">
        <v>4</v>
      </c>
      <c r="G96" s="5" t="s">
        <v>292</v>
      </c>
      <c r="H96" s="5">
        <v>8</v>
      </c>
      <c r="I96" s="5">
        <v>181</v>
      </c>
      <c r="J96" s="5">
        <v>2016.06</v>
      </c>
    </row>
    <row r="97" spans="1:10">
      <c r="A97" s="5">
        <v>2016</v>
      </c>
      <c r="B97" s="6" t="s">
        <v>299</v>
      </c>
      <c r="C97" s="6" t="s">
        <v>440</v>
      </c>
      <c r="D97" s="5" t="s">
        <v>14</v>
      </c>
      <c r="E97" s="5" t="s">
        <v>226</v>
      </c>
      <c r="F97" s="5">
        <v>3</v>
      </c>
      <c r="I97" s="5">
        <v>161</v>
      </c>
      <c r="J97" s="5">
        <v>2016.02</v>
      </c>
    </row>
    <row r="98" spans="1:10">
      <c r="A98" s="5">
        <v>2016</v>
      </c>
      <c r="B98" s="6" t="s">
        <v>302</v>
      </c>
      <c r="C98" s="6" t="s">
        <v>440</v>
      </c>
      <c r="D98" s="5" t="s">
        <v>181</v>
      </c>
      <c r="E98" s="5" t="s">
        <v>8</v>
      </c>
      <c r="F98" s="5">
        <v>4</v>
      </c>
      <c r="I98" s="5">
        <v>190</v>
      </c>
      <c r="J98" s="5">
        <v>2016.05</v>
      </c>
    </row>
    <row r="99" spans="1:10">
      <c r="A99" s="5">
        <v>2016</v>
      </c>
      <c r="B99" s="6" t="s">
        <v>303</v>
      </c>
      <c r="C99" s="6" t="s">
        <v>440</v>
      </c>
      <c r="D99" s="5" t="s">
        <v>80</v>
      </c>
      <c r="E99" s="5" t="s">
        <v>12</v>
      </c>
      <c r="F99" s="5">
        <v>3</v>
      </c>
      <c r="G99" s="5" t="s">
        <v>288</v>
      </c>
      <c r="H99" s="5">
        <v>8</v>
      </c>
      <c r="I99" s="5">
        <v>190</v>
      </c>
      <c r="J99" s="5">
        <v>2016.11</v>
      </c>
    </row>
    <row r="100" spans="1:10">
      <c r="A100" s="5">
        <v>2016</v>
      </c>
      <c r="B100" s="6" t="s">
        <v>304</v>
      </c>
      <c r="C100" s="6" t="s">
        <v>440</v>
      </c>
      <c r="D100" s="5" t="s">
        <v>161</v>
      </c>
      <c r="E100" s="5" t="s">
        <v>8</v>
      </c>
      <c r="F100" s="5">
        <v>4</v>
      </c>
      <c r="I100" s="5">
        <v>174</v>
      </c>
      <c r="J100" s="5">
        <v>2016.04</v>
      </c>
    </row>
    <row r="101" spans="1:10">
      <c r="A101" s="5">
        <v>2016</v>
      </c>
      <c r="B101" s="6" t="s">
        <v>305</v>
      </c>
      <c r="C101" s="6" t="s">
        <v>440</v>
      </c>
      <c r="D101" s="5" t="s">
        <v>23</v>
      </c>
      <c r="E101" s="5" t="s">
        <v>8</v>
      </c>
      <c r="F101" s="5">
        <v>4</v>
      </c>
      <c r="G101" s="5" t="s">
        <v>306</v>
      </c>
      <c r="H101" s="5">
        <v>10</v>
      </c>
      <c r="I101" s="5">
        <v>183.5</v>
      </c>
      <c r="J101" s="5">
        <v>2016.02</v>
      </c>
    </row>
    <row r="102" spans="1:10">
      <c r="A102" s="5">
        <v>2016</v>
      </c>
      <c r="B102" s="6" t="s">
        <v>308</v>
      </c>
      <c r="C102" s="6" t="s">
        <v>440</v>
      </c>
      <c r="D102" s="5" t="s">
        <v>309</v>
      </c>
      <c r="E102" s="5" t="s">
        <v>8</v>
      </c>
      <c r="F102" s="5">
        <v>5</v>
      </c>
      <c r="G102" s="5" t="s">
        <v>292</v>
      </c>
      <c r="H102" s="5">
        <v>8</v>
      </c>
      <c r="I102" s="5">
        <v>226</v>
      </c>
      <c r="J102" s="5">
        <v>2016.05</v>
      </c>
    </row>
    <row r="103" spans="1:10">
      <c r="A103" s="5">
        <v>2016</v>
      </c>
      <c r="B103" s="6" t="s">
        <v>316</v>
      </c>
      <c r="C103" s="6" t="s">
        <v>440</v>
      </c>
      <c r="D103" s="5" t="s">
        <v>317</v>
      </c>
      <c r="E103" s="5" t="s">
        <v>8</v>
      </c>
      <c r="F103" s="5">
        <v>5</v>
      </c>
      <c r="G103" s="5" t="s">
        <v>318</v>
      </c>
      <c r="H103" s="5">
        <v>9</v>
      </c>
      <c r="I103" s="5">
        <v>255</v>
      </c>
      <c r="J103" s="5">
        <v>2016.08</v>
      </c>
    </row>
    <row r="104" spans="1:10">
      <c r="A104" s="5">
        <v>2017</v>
      </c>
      <c r="B104" s="6" t="s">
        <v>325</v>
      </c>
      <c r="C104" s="6" t="s">
        <v>440</v>
      </c>
      <c r="D104" s="5" t="s">
        <v>326</v>
      </c>
      <c r="E104" s="5">
        <v>3</v>
      </c>
      <c r="F104" s="5">
        <v>3</v>
      </c>
      <c r="I104" s="5">
        <v>151</v>
      </c>
      <c r="J104" s="5">
        <v>2017.03</v>
      </c>
    </row>
    <row r="105" spans="1:10">
      <c r="A105" s="5">
        <v>2017</v>
      </c>
      <c r="B105" s="6" t="s">
        <v>327</v>
      </c>
      <c r="C105" s="6" t="s">
        <v>440</v>
      </c>
      <c r="D105" s="5" t="s">
        <v>328</v>
      </c>
      <c r="E105" s="5">
        <v>3</v>
      </c>
      <c r="F105" s="5">
        <v>2</v>
      </c>
      <c r="I105" s="5">
        <v>130</v>
      </c>
      <c r="J105" s="5">
        <v>2017.05</v>
      </c>
    </row>
    <row r="106" spans="1:10">
      <c r="A106" s="5">
        <v>2017</v>
      </c>
      <c r="B106" s="6" t="s">
        <v>329</v>
      </c>
      <c r="C106" s="6" t="s">
        <v>440</v>
      </c>
      <c r="D106" s="5" t="s">
        <v>100</v>
      </c>
      <c r="E106" s="5">
        <v>2</v>
      </c>
      <c r="F106" s="5">
        <v>3</v>
      </c>
      <c r="I106" s="5">
        <v>110</v>
      </c>
      <c r="J106" s="5">
        <v>2017.11</v>
      </c>
    </row>
    <row r="107" spans="1:10">
      <c r="A107" s="5">
        <v>2017</v>
      </c>
      <c r="B107" s="6" t="s">
        <v>330</v>
      </c>
      <c r="C107" s="6" t="s">
        <v>440</v>
      </c>
      <c r="D107" s="5" t="s">
        <v>331</v>
      </c>
      <c r="E107" s="5" t="s">
        <v>12</v>
      </c>
      <c r="F107" s="5">
        <v>3</v>
      </c>
      <c r="I107" s="5">
        <v>143</v>
      </c>
      <c r="J107" s="5">
        <v>2017.11</v>
      </c>
    </row>
    <row r="108" spans="1:10">
      <c r="A108" s="5">
        <v>2017</v>
      </c>
      <c r="B108" s="6" t="s">
        <v>333</v>
      </c>
      <c r="C108" s="6" t="s">
        <v>440</v>
      </c>
      <c r="D108" s="5" t="s">
        <v>7</v>
      </c>
      <c r="E108" s="5">
        <v>3</v>
      </c>
      <c r="F108" s="5">
        <v>3</v>
      </c>
      <c r="I108" s="5">
        <v>194</v>
      </c>
      <c r="J108" s="5">
        <v>2017.06</v>
      </c>
    </row>
    <row r="109" spans="1:10">
      <c r="A109" s="5">
        <v>2017</v>
      </c>
      <c r="B109" s="6" t="s">
        <v>334</v>
      </c>
      <c r="C109" s="6" t="s">
        <v>440</v>
      </c>
      <c r="D109" s="5" t="s">
        <v>281</v>
      </c>
      <c r="E109" s="5">
        <v>3</v>
      </c>
      <c r="F109" s="5">
        <v>1</v>
      </c>
      <c r="I109" s="5">
        <v>132</v>
      </c>
      <c r="J109" s="5">
        <v>2017.05</v>
      </c>
    </row>
    <row r="110" spans="1:10">
      <c r="A110" s="5">
        <v>2017</v>
      </c>
      <c r="B110" s="6" t="s">
        <v>131</v>
      </c>
      <c r="C110" s="6" t="s">
        <v>440</v>
      </c>
      <c r="D110" s="5" t="s">
        <v>132</v>
      </c>
      <c r="E110" s="5">
        <v>3</v>
      </c>
      <c r="F110" s="5">
        <v>4</v>
      </c>
      <c r="G110" s="53" t="s">
        <v>335</v>
      </c>
      <c r="H110" s="53">
        <v>10</v>
      </c>
      <c r="I110" s="5">
        <v>175</v>
      </c>
      <c r="J110" s="5">
        <v>2017.04</v>
      </c>
    </row>
    <row r="111" spans="1:10">
      <c r="A111" s="5">
        <v>2017</v>
      </c>
      <c r="B111" s="6" t="s">
        <v>336</v>
      </c>
      <c r="C111" s="6" t="s">
        <v>440</v>
      </c>
      <c r="D111" s="5" t="s">
        <v>193</v>
      </c>
      <c r="E111" s="5" t="s">
        <v>12</v>
      </c>
      <c r="F111" s="5">
        <v>2</v>
      </c>
      <c r="I111" s="5">
        <v>147</v>
      </c>
      <c r="J111" s="5">
        <v>2017.12</v>
      </c>
    </row>
    <row r="112" spans="1:10">
      <c r="A112" s="5">
        <v>2017</v>
      </c>
      <c r="B112" s="6" t="s">
        <v>337</v>
      </c>
      <c r="C112" s="6" t="s">
        <v>440</v>
      </c>
      <c r="D112" s="5" t="s">
        <v>338</v>
      </c>
      <c r="E112" s="5" t="s">
        <v>8</v>
      </c>
      <c r="F112" s="5">
        <v>4</v>
      </c>
      <c r="I112" s="5">
        <v>180</v>
      </c>
      <c r="J112" s="5">
        <v>2017.04</v>
      </c>
    </row>
    <row r="113" spans="1:10">
      <c r="A113" s="5">
        <v>2017</v>
      </c>
      <c r="B113" s="6" t="s">
        <v>213</v>
      </c>
      <c r="C113" s="6" t="s">
        <v>440</v>
      </c>
      <c r="D113" s="5" t="s">
        <v>112</v>
      </c>
      <c r="E113" s="5">
        <v>3</v>
      </c>
      <c r="F113" s="5">
        <v>2</v>
      </c>
      <c r="I113" s="5">
        <v>168.5</v>
      </c>
      <c r="J113" s="5">
        <v>2017.11</v>
      </c>
    </row>
    <row r="114" spans="1:10">
      <c r="A114" s="5">
        <v>2017</v>
      </c>
      <c r="B114" s="6" t="s">
        <v>343</v>
      </c>
      <c r="C114" s="6" t="s">
        <v>440</v>
      </c>
      <c r="D114" s="5" t="s">
        <v>80</v>
      </c>
      <c r="E114" s="5" t="s">
        <v>12</v>
      </c>
      <c r="F114" s="5">
        <v>2</v>
      </c>
      <c r="I114" s="5">
        <v>200.5</v>
      </c>
      <c r="J114" s="5">
        <v>2017.04</v>
      </c>
    </row>
    <row r="115" spans="1:10">
      <c r="A115" s="5">
        <v>2017</v>
      </c>
      <c r="B115" s="6" t="s">
        <v>344</v>
      </c>
      <c r="C115" s="6" t="s">
        <v>440</v>
      </c>
      <c r="D115" s="5" t="s">
        <v>256</v>
      </c>
      <c r="E115" s="5">
        <v>4</v>
      </c>
      <c r="F115" s="5">
        <v>2</v>
      </c>
      <c r="I115" s="5">
        <v>165</v>
      </c>
      <c r="J115" s="5">
        <v>2017.08</v>
      </c>
    </row>
    <row r="116" spans="1:10">
      <c r="A116" s="5">
        <v>2017</v>
      </c>
      <c r="B116" s="6" t="s">
        <v>264</v>
      </c>
      <c r="C116" s="6" t="s">
        <v>440</v>
      </c>
      <c r="D116" s="5" t="s">
        <v>11</v>
      </c>
      <c r="E116" s="5" t="s">
        <v>8</v>
      </c>
      <c r="F116" s="5">
        <v>3</v>
      </c>
      <c r="I116" s="5">
        <v>165</v>
      </c>
      <c r="J116" s="5">
        <v>2017.12</v>
      </c>
    </row>
    <row r="117" spans="1:10">
      <c r="A117" s="5">
        <v>2017</v>
      </c>
      <c r="B117" s="6" t="s">
        <v>347</v>
      </c>
      <c r="C117" s="6" t="s">
        <v>440</v>
      </c>
      <c r="D117" s="5" t="s">
        <v>348</v>
      </c>
      <c r="E117" s="5" t="s">
        <v>12</v>
      </c>
      <c r="F117" s="5">
        <v>4</v>
      </c>
      <c r="G117" s="5" t="s">
        <v>288</v>
      </c>
      <c r="H117" s="5">
        <v>8</v>
      </c>
      <c r="I117" s="5">
        <v>200</v>
      </c>
      <c r="J117" s="5">
        <v>2017.05</v>
      </c>
    </row>
    <row r="118" spans="1:10">
      <c r="A118" s="5">
        <v>2017</v>
      </c>
      <c r="B118" s="6" t="s">
        <v>360</v>
      </c>
      <c r="C118" s="6" t="s">
        <v>440</v>
      </c>
      <c r="D118" s="5" t="s">
        <v>80</v>
      </c>
      <c r="E118" s="5">
        <v>4</v>
      </c>
      <c r="F118" s="5">
        <v>4</v>
      </c>
      <c r="G118" s="5" t="s">
        <v>436</v>
      </c>
      <c r="H118" s="5">
        <v>9</v>
      </c>
      <c r="I118" s="5">
        <v>215</v>
      </c>
      <c r="J118" s="5">
        <v>2017.06</v>
      </c>
    </row>
    <row r="119" spans="1:10">
      <c r="A119" s="5">
        <v>2017</v>
      </c>
      <c r="B119" s="6" t="s">
        <v>372</v>
      </c>
      <c r="C119" s="6" t="s">
        <v>440</v>
      </c>
      <c r="D119" s="5" t="s">
        <v>183</v>
      </c>
      <c r="E119" s="5">
        <v>4</v>
      </c>
      <c r="F119" s="5">
        <v>2</v>
      </c>
      <c r="G119" s="5" t="s">
        <v>373</v>
      </c>
      <c r="H119" s="5">
        <v>4</v>
      </c>
      <c r="I119" s="5">
        <v>215</v>
      </c>
      <c r="J119" s="5">
        <v>2017.05</v>
      </c>
    </row>
    <row r="120" spans="1:10">
      <c r="A120" s="5">
        <v>2017</v>
      </c>
      <c r="B120" s="6" t="s">
        <v>376</v>
      </c>
      <c r="C120" s="6" t="s">
        <v>440</v>
      </c>
      <c r="D120" s="5" t="s">
        <v>236</v>
      </c>
      <c r="E120" s="5" t="s">
        <v>76</v>
      </c>
      <c r="F120" s="5">
        <v>4</v>
      </c>
      <c r="G120" s="5" t="s">
        <v>377</v>
      </c>
      <c r="H120" s="5">
        <v>9</v>
      </c>
      <c r="I120" s="5">
        <v>240</v>
      </c>
      <c r="J120" s="5">
        <v>2017.11</v>
      </c>
    </row>
    <row r="121" spans="1:10">
      <c r="A121" s="5">
        <v>2018</v>
      </c>
      <c r="B121" s="6" t="s">
        <v>33</v>
      </c>
      <c r="C121" s="6" t="s">
        <v>440</v>
      </c>
      <c r="D121" s="5" t="s">
        <v>34</v>
      </c>
      <c r="E121" s="5" t="s">
        <v>12</v>
      </c>
      <c r="F121" s="5">
        <v>2</v>
      </c>
      <c r="I121" s="5">
        <v>145</v>
      </c>
      <c r="J121" s="5">
        <v>2018.03</v>
      </c>
    </row>
    <row r="122" spans="1:10">
      <c r="A122" s="5">
        <v>2018</v>
      </c>
      <c r="B122" s="6" t="s">
        <v>385</v>
      </c>
      <c r="C122" s="6" t="s">
        <v>440</v>
      </c>
      <c r="D122" s="5" t="s">
        <v>7</v>
      </c>
      <c r="E122" s="5">
        <v>3</v>
      </c>
      <c r="F122" s="5">
        <v>2</v>
      </c>
      <c r="I122" s="5">
        <v>137.5</v>
      </c>
      <c r="J122" s="5">
        <v>2018.03</v>
      </c>
    </row>
    <row r="123" spans="1:10">
      <c r="A123" s="5">
        <v>2018</v>
      </c>
      <c r="B123" s="6" t="s">
        <v>280</v>
      </c>
      <c r="C123" s="6" t="s">
        <v>440</v>
      </c>
      <c r="D123" s="5" t="s">
        <v>281</v>
      </c>
      <c r="E123" s="5" t="s">
        <v>12</v>
      </c>
      <c r="F123" s="5">
        <v>2</v>
      </c>
      <c r="I123" s="5">
        <v>136.5</v>
      </c>
      <c r="J123" s="5">
        <v>2018.06</v>
      </c>
    </row>
    <row r="124" spans="1:10">
      <c r="A124" s="5">
        <v>2018</v>
      </c>
      <c r="B124" s="6" t="s">
        <v>387</v>
      </c>
      <c r="C124" s="6" t="s">
        <v>440</v>
      </c>
      <c r="D124" s="5" t="s">
        <v>112</v>
      </c>
      <c r="E124" s="5">
        <v>3</v>
      </c>
      <c r="F124" s="5">
        <v>2</v>
      </c>
      <c r="I124" s="5">
        <v>158</v>
      </c>
      <c r="J124" s="5">
        <v>2018.04</v>
      </c>
    </row>
    <row r="125" spans="1:10">
      <c r="A125" s="5">
        <v>2018</v>
      </c>
      <c r="B125" s="6" t="s">
        <v>92</v>
      </c>
      <c r="C125" s="6" t="s">
        <v>440</v>
      </c>
      <c r="D125" s="5" t="s">
        <v>390</v>
      </c>
      <c r="E125" s="5">
        <v>3</v>
      </c>
      <c r="F125" s="5">
        <v>4</v>
      </c>
      <c r="I125" s="5">
        <v>173</v>
      </c>
      <c r="J125" s="5">
        <v>2018.02</v>
      </c>
    </row>
    <row r="126" spans="1:10">
      <c r="A126" s="5">
        <v>2018</v>
      </c>
      <c r="B126" s="6" t="s">
        <v>391</v>
      </c>
      <c r="C126" s="6" t="s">
        <v>440</v>
      </c>
      <c r="D126" s="5" t="s">
        <v>80</v>
      </c>
      <c r="E126" s="5" t="s">
        <v>12</v>
      </c>
      <c r="F126" s="5">
        <v>4</v>
      </c>
      <c r="I126" s="5">
        <v>175</v>
      </c>
      <c r="J126" s="5">
        <v>2018.06</v>
      </c>
    </row>
    <row r="127" spans="1:10">
      <c r="A127" s="5">
        <v>2018</v>
      </c>
      <c r="B127" s="6" t="s">
        <v>392</v>
      </c>
      <c r="C127" s="6" t="s">
        <v>440</v>
      </c>
      <c r="D127" s="5" t="s">
        <v>181</v>
      </c>
      <c r="E127" s="5">
        <v>3</v>
      </c>
      <c r="F127" s="5">
        <v>3</v>
      </c>
      <c r="I127" s="5">
        <v>187.5</v>
      </c>
      <c r="J127" s="5">
        <v>2018.05</v>
      </c>
    </row>
    <row r="128" spans="1:10">
      <c r="A128" s="5">
        <v>2018</v>
      </c>
      <c r="B128" s="6" t="s">
        <v>393</v>
      </c>
      <c r="C128" s="6" t="s">
        <v>440</v>
      </c>
      <c r="D128" s="5" t="s">
        <v>112</v>
      </c>
      <c r="E128" s="5" t="s">
        <v>12</v>
      </c>
      <c r="F128" s="5">
        <v>4</v>
      </c>
      <c r="G128" s="5" t="s">
        <v>436</v>
      </c>
      <c r="H128" s="5">
        <v>9</v>
      </c>
      <c r="I128" s="5">
        <v>196</v>
      </c>
      <c r="J128" s="5">
        <v>2018.06</v>
      </c>
    </row>
    <row r="129" spans="1:10">
      <c r="A129" s="5">
        <v>2018</v>
      </c>
      <c r="B129" s="54" t="s">
        <v>431</v>
      </c>
      <c r="C129" s="6" t="s">
        <v>440</v>
      </c>
      <c r="D129" s="5" t="s">
        <v>432</v>
      </c>
      <c r="E129" s="5">
        <v>3</v>
      </c>
      <c r="F129" s="5">
        <v>5</v>
      </c>
      <c r="G129" s="5" t="s">
        <v>437</v>
      </c>
      <c r="H129" s="5">
        <v>9</v>
      </c>
      <c r="I129" s="5">
        <v>215</v>
      </c>
      <c r="J129" s="5">
        <v>2018.06</v>
      </c>
    </row>
    <row r="130" spans="1:10">
      <c r="A130" s="5">
        <v>2018</v>
      </c>
      <c r="B130" s="54" t="s">
        <v>433</v>
      </c>
      <c r="C130" s="6" t="s">
        <v>440</v>
      </c>
      <c r="D130" s="5" t="s">
        <v>252</v>
      </c>
      <c r="E130" s="5">
        <v>3</v>
      </c>
      <c r="F130" s="5">
        <v>3</v>
      </c>
      <c r="G130" s="5" t="s">
        <v>438</v>
      </c>
      <c r="H130" s="5">
        <v>8</v>
      </c>
      <c r="I130" s="5">
        <v>240</v>
      </c>
      <c r="J130" s="5">
        <v>2018.06</v>
      </c>
    </row>
    <row r="131" spans="1:10">
      <c r="A131" s="5">
        <v>2018</v>
      </c>
      <c r="B131" s="54" t="s">
        <v>434</v>
      </c>
      <c r="C131" s="6" t="s">
        <v>440</v>
      </c>
      <c r="D131" s="5" t="s">
        <v>112</v>
      </c>
      <c r="E131" s="5">
        <v>3</v>
      </c>
      <c r="F131" s="5">
        <v>3</v>
      </c>
      <c r="I131" s="5">
        <v>173</v>
      </c>
      <c r="J131" s="5">
        <v>2018.02</v>
      </c>
    </row>
    <row r="132" spans="1:10">
      <c r="A132" s="5">
        <v>2018</v>
      </c>
      <c r="B132" s="6" t="s">
        <v>439</v>
      </c>
      <c r="C132" s="6" t="s">
        <v>440</v>
      </c>
      <c r="D132" s="5" t="s">
        <v>181</v>
      </c>
      <c r="E132" s="5" t="s">
        <v>12</v>
      </c>
      <c r="F132" s="5">
        <v>3</v>
      </c>
      <c r="I132" s="5">
        <v>181</v>
      </c>
      <c r="J132" s="5">
        <v>2018.05</v>
      </c>
    </row>
    <row r="133" spans="1:10">
      <c r="A133">
        <v>2013</v>
      </c>
      <c r="B133" s="2" t="s">
        <v>20</v>
      </c>
      <c r="C133" s="2" t="s">
        <v>441</v>
      </c>
      <c r="D133" t="s">
        <v>21</v>
      </c>
      <c r="E133">
        <v>4</v>
      </c>
      <c r="F133">
        <v>1</v>
      </c>
      <c r="G133" s="1" t="s">
        <v>15</v>
      </c>
      <c r="H133" s="1">
        <v>1</v>
      </c>
      <c r="I133">
        <v>91</v>
      </c>
      <c r="J133">
        <v>2013.04</v>
      </c>
    </row>
    <row r="134" spans="1:10">
      <c r="A134">
        <v>2013</v>
      </c>
      <c r="B134" s="2" t="s">
        <v>44</v>
      </c>
      <c r="C134" s="2" t="s">
        <v>441</v>
      </c>
      <c r="D134" t="s">
        <v>21</v>
      </c>
      <c r="E134" t="s">
        <v>12</v>
      </c>
      <c r="F134">
        <v>2</v>
      </c>
      <c r="G134" s="3" t="s">
        <v>10</v>
      </c>
      <c r="H134" s="3">
        <v>3</v>
      </c>
      <c r="I134">
        <v>108</v>
      </c>
      <c r="J134">
        <v>2013.03</v>
      </c>
    </row>
    <row r="135" spans="1:10">
      <c r="A135">
        <v>2013</v>
      </c>
      <c r="B135" s="2" t="s">
        <v>47</v>
      </c>
      <c r="C135" s="2" t="s">
        <v>441</v>
      </c>
      <c r="D135" t="s">
        <v>21</v>
      </c>
      <c r="E135">
        <v>3</v>
      </c>
      <c r="F135">
        <v>2</v>
      </c>
      <c r="G135" s="3" t="s">
        <v>13</v>
      </c>
      <c r="H135" s="3">
        <v>5</v>
      </c>
      <c r="I135">
        <v>114</v>
      </c>
      <c r="J135">
        <v>2013.09</v>
      </c>
    </row>
    <row r="136" spans="1:10">
      <c r="A136">
        <v>2013</v>
      </c>
      <c r="B136" s="2" t="s">
        <v>48</v>
      </c>
      <c r="C136" s="2" t="s">
        <v>441</v>
      </c>
      <c r="D136" t="s">
        <v>21</v>
      </c>
      <c r="E136">
        <v>3</v>
      </c>
      <c r="F136">
        <v>2</v>
      </c>
      <c r="G136" s="3" t="s">
        <v>13</v>
      </c>
      <c r="H136" s="3">
        <v>5</v>
      </c>
      <c r="I136">
        <v>115.5</v>
      </c>
      <c r="J136">
        <v>2013.02</v>
      </c>
    </row>
    <row r="137" spans="1:10">
      <c r="A137">
        <v>2013</v>
      </c>
      <c r="B137" s="2" t="s">
        <v>49</v>
      </c>
      <c r="C137" s="2" t="s">
        <v>441</v>
      </c>
      <c r="D137" t="s">
        <v>21</v>
      </c>
      <c r="E137">
        <v>3</v>
      </c>
      <c r="F137">
        <v>3</v>
      </c>
      <c r="G137" s="3" t="s">
        <v>13</v>
      </c>
      <c r="H137" s="3">
        <v>5</v>
      </c>
      <c r="I137">
        <v>116</v>
      </c>
      <c r="J137">
        <v>2013.06</v>
      </c>
    </row>
    <row r="138" spans="1:10">
      <c r="A138">
        <v>2013</v>
      </c>
      <c r="B138" s="2" t="s">
        <v>50</v>
      </c>
      <c r="C138" s="2" t="s">
        <v>441</v>
      </c>
      <c r="D138" t="s">
        <v>51</v>
      </c>
      <c r="E138" t="s">
        <v>12</v>
      </c>
      <c r="F138">
        <v>4</v>
      </c>
      <c r="G138" s="3" t="s">
        <v>10</v>
      </c>
      <c r="H138" s="3">
        <v>3</v>
      </c>
      <c r="I138">
        <v>107</v>
      </c>
      <c r="J138">
        <v>2013.02</v>
      </c>
    </row>
    <row r="139" spans="1:10">
      <c r="A139">
        <v>2013</v>
      </c>
      <c r="B139" s="2" t="s">
        <v>54</v>
      </c>
      <c r="C139" s="2" t="s">
        <v>441</v>
      </c>
      <c r="D139" t="s">
        <v>55</v>
      </c>
      <c r="E139">
        <v>4</v>
      </c>
      <c r="F139">
        <v>2</v>
      </c>
      <c r="G139" s="3" t="s">
        <v>13</v>
      </c>
      <c r="H139" s="3">
        <v>5</v>
      </c>
      <c r="I139">
        <v>119</v>
      </c>
      <c r="J139">
        <v>2013.03</v>
      </c>
    </row>
    <row r="140" spans="1:10">
      <c r="A140">
        <v>2013</v>
      </c>
      <c r="B140" s="2" t="s">
        <v>68</v>
      </c>
      <c r="C140" s="2" t="s">
        <v>441</v>
      </c>
      <c r="D140" t="s">
        <v>69</v>
      </c>
      <c r="E140">
        <v>4</v>
      </c>
      <c r="F140">
        <v>2</v>
      </c>
      <c r="G140" s="3" t="s">
        <v>10</v>
      </c>
      <c r="H140" s="3">
        <v>3</v>
      </c>
      <c r="I140">
        <v>128.5</v>
      </c>
      <c r="J140">
        <v>2013.04</v>
      </c>
    </row>
    <row r="141" spans="1:10">
      <c r="A141">
        <v>2013</v>
      </c>
      <c r="B141" s="2" t="s">
        <v>72</v>
      </c>
      <c r="C141" s="2" t="s">
        <v>441</v>
      </c>
      <c r="D141" t="s">
        <v>73</v>
      </c>
      <c r="E141" t="s">
        <v>8</v>
      </c>
      <c r="F141">
        <v>3</v>
      </c>
      <c r="G141" s="3" t="s">
        <v>13</v>
      </c>
      <c r="H141" s="3">
        <v>5</v>
      </c>
      <c r="I141">
        <v>128</v>
      </c>
      <c r="J141">
        <v>2013.02</v>
      </c>
    </row>
    <row r="142" spans="1:10">
      <c r="A142">
        <v>2013</v>
      </c>
      <c r="B142" s="2" t="s">
        <v>77</v>
      </c>
      <c r="C142" s="2" t="s">
        <v>441</v>
      </c>
      <c r="D142" t="s">
        <v>78</v>
      </c>
      <c r="E142" t="s">
        <v>8</v>
      </c>
      <c r="F142">
        <v>4</v>
      </c>
      <c r="G142" s="3" t="s">
        <v>13</v>
      </c>
      <c r="H142" s="3">
        <v>5</v>
      </c>
      <c r="I142">
        <v>155</v>
      </c>
      <c r="J142">
        <v>2013.04</v>
      </c>
    </row>
    <row r="143" spans="1:10">
      <c r="A143">
        <v>2013</v>
      </c>
      <c r="B143" s="2" t="s">
        <v>82</v>
      </c>
      <c r="C143" s="2" t="s">
        <v>441</v>
      </c>
      <c r="D143" t="s">
        <v>83</v>
      </c>
      <c r="E143" t="s">
        <v>8</v>
      </c>
      <c r="F143">
        <v>4</v>
      </c>
      <c r="G143" s="3" t="s">
        <v>13</v>
      </c>
      <c r="H143" s="3">
        <v>5</v>
      </c>
      <c r="I143">
        <v>145</v>
      </c>
      <c r="J143">
        <v>2013.08</v>
      </c>
    </row>
    <row r="144" spans="1:10">
      <c r="A144">
        <v>2013</v>
      </c>
      <c r="B144" s="2" t="s">
        <v>87</v>
      </c>
      <c r="C144" s="2" t="s">
        <v>441</v>
      </c>
      <c r="D144" t="s">
        <v>69</v>
      </c>
      <c r="E144" t="s">
        <v>8</v>
      </c>
      <c r="F144">
        <v>6</v>
      </c>
      <c r="G144" s="4" t="s">
        <v>88</v>
      </c>
      <c r="H144" s="4">
        <v>10</v>
      </c>
      <c r="I144">
        <v>290</v>
      </c>
      <c r="J144">
        <v>2013.06</v>
      </c>
    </row>
    <row r="145" spans="1:10">
      <c r="A145">
        <v>2014</v>
      </c>
      <c r="B145" s="2" t="s">
        <v>96</v>
      </c>
      <c r="C145" s="2" t="s">
        <v>441</v>
      </c>
      <c r="D145" t="s">
        <v>83</v>
      </c>
      <c r="E145">
        <v>3</v>
      </c>
      <c r="F145">
        <v>2</v>
      </c>
      <c r="G145" s="1" t="s">
        <v>9</v>
      </c>
      <c r="H145" s="1">
        <v>7</v>
      </c>
      <c r="I145">
        <v>98</v>
      </c>
      <c r="J145">
        <v>2014.05</v>
      </c>
    </row>
    <row r="146" spans="1:10">
      <c r="A146">
        <v>2014</v>
      </c>
      <c r="B146" s="2" t="s">
        <v>102</v>
      </c>
      <c r="C146" s="2" t="s">
        <v>441</v>
      </c>
      <c r="D146" t="s">
        <v>103</v>
      </c>
      <c r="E146" t="s">
        <v>8</v>
      </c>
      <c r="F146">
        <v>3</v>
      </c>
      <c r="G146" s="1" t="s">
        <v>104</v>
      </c>
      <c r="H146" s="1">
        <v>4</v>
      </c>
      <c r="I146">
        <v>101.5</v>
      </c>
      <c r="J146">
        <v>2014.04</v>
      </c>
    </row>
    <row r="147" spans="1:10">
      <c r="A147">
        <v>2014</v>
      </c>
      <c r="B147" s="2" t="s">
        <v>109</v>
      </c>
      <c r="C147" s="2" t="s">
        <v>441</v>
      </c>
      <c r="D147" t="s">
        <v>110</v>
      </c>
      <c r="E147">
        <v>4</v>
      </c>
      <c r="F147">
        <v>2</v>
      </c>
      <c r="G147" s="1" t="s">
        <v>15</v>
      </c>
      <c r="H147" s="1">
        <v>1</v>
      </c>
      <c r="I147">
        <v>100</v>
      </c>
      <c r="J147">
        <v>2014.04</v>
      </c>
    </row>
    <row r="148" spans="1:10">
      <c r="A148">
        <v>2014</v>
      </c>
      <c r="B148" s="2" t="s">
        <v>116</v>
      </c>
      <c r="C148" s="2" t="s">
        <v>441</v>
      </c>
      <c r="D148" t="s">
        <v>28</v>
      </c>
      <c r="E148">
        <v>3</v>
      </c>
      <c r="F148">
        <v>2</v>
      </c>
      <c r="G148" s="3" t="s">
        <v>10</v>
      </c>
      <c r="H148" s="3">
        <v>3</v>
      </c>
      <c r="I148">
        <v>112.5</v>
      </c>
      <c r="J148">
        <v>2014.11</v>
      </c>
    </row>
    <row r="149" spans="1:10">
      <c r="A149">
        <v>2014</v>
      </c>
      <c r="B149" s="2" t="s">
        <v>118</v>
      </c>
      <c r="C149" s="2" t="s">
        <v>441</v>
      </c>
      <c r="D149" t="s">
        <v>119</v>
      </c>
      <c r="E149" t="s">
        <v>12</v>
      </c>
      <c r="F149">
        <v>3</v>
      </c>
      <c r="G149" s="3" t="s">
        <v>10</v>
      </c>
      <c r="H149" s="3">
        <v>3</v>
      </c>
      <c r="I149">
        <v>142</v>
      </c>
      <c r="J149">
        <v>2014.02</v>
      </c>
    </row>
    <row r="150" spans="1:10">
      <c r="A150">
        <v>2014</v>
      </c>
      <c r="B150" s="2" t="s">
        <v>127</v>
      </c>
      <c r="C150" s="2" t="s">
        <v>441</v>
      </c>
      <c r="D150" t="s">
        <v>128</v>
      </c>
      <c r="E150">
        <v>3</v>
      </c>
      <c r="F150">
        <v>2</v>
      </c>
      <c r="G150" s="3" t="s">
        <v>10</v>
      </c>
      <c r="H150" s="3">
        <v>3</v>
      </c>
      <c r="I150">
        <v>122</v>
      </c>
      <c r="J150">
        <v>2014.04</v>
      </c>
    </row>
    <row r="151" spans="1:10">
      <c r="A151">
        <v>2014</v>
      </c>
      <c r="B151" s="2" t="s">
        <v>129</v>
      </c>
      <c r="C151" s="2" t="s">
        <v>441</v>
      </c>
      <c r="D151" t="s">
        <v>130</v>
      </c>
      <c r="E151" t="s">
        <v>76</v>
      </c>
      <c r="F151">
        <v>3</v>
      </c>
      <c r="G151" s="1" t="s">
        <v>9</v>
      </c>
      <c r="H151" s="1">
        <v>7</v>
      </c>
      <c r="I151">
        <v>121</v>
      </c>
      <c r="J151">
        <v>2014.06</v>
      </c>
    </row>
    <row r="152" spans="1:10">
      <c r="A152">
        <v>2014</v>
      </c>
      <c r="B152" s="2" t="s">
        <v>142</v>
      </c>
      <c r="C152" s="2" t="s">
        <v>441</v>
      </c>
      <c r="D152" t="s">
        <v>143</v>
      </c>
      <c r="E152">
        <v>3</v>
      </c>
      <c r="F152">
        <v>2</v>
      </c>
      <c r="G152" s="3" t="s">
        <v>13</v>
      </c>
      <c r="H152" s="3">
        <v>5</v>
      </c>
      <c r="I152">
        <v>143</v>
      </c>
      <c r="J152">
        <v>2014.09</v>
      </c>
    </row>
    <row r="153" spans="1:10">
      <c r="A153">
        <v>2014</v>
      </c>
      <c r="B153" s="2" t="s">
        <v>144</v>
      </c>
      <c r="C153" s="2" t="s">
        <v>441</v>
      </c>
      <c r="D153" t="s">
        <v>145</v>
      </c>
      <c r="E153">
        <v>3</v>
      </c>
      <c r="F153">
        <v>3</v>
      </c>
      <c r="G153" s="1" t="s">
        <v>9</v>
      </c>
      <c r="H153" s="1">
        <v>7</v>
      </c>
      <c r="I153">
        <v>139</v>
      </c>
      <c r="J153">
        <v>2014.02</v>
      </c>
    </row>
    <row r="154" spans="1:10">
      <c r="A154">
        <v>2014</v>
      </c>
      <c r="B154" s="2" t="s">
        <v>146</v>
      </c>
      <c r="C154" s="2" t="s">
        <v>441</v>
      </c>
      <c r="D154" t="s">
        <v>147</v>
      </c>
      <c r="E154" t="s">
        <v>8</v>
      </c>
      <c r="F154">
        <v>4</v>
      </c>
      <c r="G154" s="1" t="s">
        <v>9</v>
      </c>
      <c r="H154" s="1">
        <v>7</v>
      </c>
      <c r="I154">
        <v>148</v>
      </c>
      <c r="J154">
        <v>2014.07</v>
      </c>
    </row>
    <row r="155" spans="1:10">
      <c r="A155">
        <v>2014</v>
      </c>
      <c r="B155" s="2" t="s">
        <v>152</v>
      </c>
      <c r="C155" s="2" t="s">
        <v>441</v>
      </c>
      <c r="D155" t="s">
        <v>153</v>
      </c>
      <c r="E155" t="s">
        <v>8</v>
      </c>
      <c r="F155">
        <v>4</v>
      </c>
      <c r="G155" s="3" t="s">
        <v>13</v>
      </c>
      <c r="H155" s="3">
        <v>5</v>
      </c>
      <c r="I155">
        <v>139.5</v>
      </c>
      <c r="J155">
        <v>2014.11</v>
      </c>
    </row>
    <row r="156" spans="1:10">
      <c r="A156">
        <v>2014</v>
      </c>
      <c r="B156" s="2" t="s">
        <v>154</v>
      </c>
      <c r="C156" s="2" t="s">
        <v>441</v>
      </c>
      <c r="D156" t="s">
        <v>155</v>
      </c>
      <c r="E156">
        <v>6</v>
      </c>
      <c r="F156">
        <v>2</v>
      </c>
      <c r="G156"/>
      <c r="H156"/>
      <c r="I156">
        <v>120</v>
      </c>
      <c r="J156">
        <v>2014.09</v>
      </c>
    </row>
    <row r="157" spans="1:10">
      <c r="A157">
        <v>2014</v>
      </c>
      <c r="B157" s="2" t="s">
        <v>156</v>
      </c>
      <c r="C157" s="2" t="s">
        <v>441</v>
      </c>
      <c r="D157" t="s">
        <v>157</v>
      </c>
      <c r="E157" t="s">
        <v>12</v>
      </c>
      <c r="F157">
        <v>3</v>
      </c>
      <c r="G157" s="3" t="s">
        <v>13</v>
      </c>
      <c r="H157" s="3">
        <v>5</v>
      </c>
      <c r="I157">
        <v>137</v>
      </c>
      <c r="J157">
        <v>2014.03</v>
      </c>
    </row>
    <row r="158" spans="1:10">
      <c r="A158">
        <v>2014</v>
      </c>
      <c r="B158" s="2" t="s">
        <v>158</v>
      </c>
      <c r="C158" s="2" t="s">
        <v>441</v>
      </c>
      <c r="D158" t="s">
        <v>159</v>
      </c>
      <c r="E158">
        <v>4</v>
      </c>
      <c r="F158">
        <v>4</v>
      </c>
      <c r="G158" s="3" t="s">
        <v>10</v>
      </c>
      <c r="H158" s="3">
        <v>3</v>
      </c>
      <c r="I158">
        <v>152</v>
      </c>
      <c r="J158">
        <v>2014.05</v>
      </c>
    </row>
    <row r="159" spans="1:10">
      <c r="A159">
        <v>2014</v>
      </c>
      <c r="B159" s="2" t="s">
        <v>162</v>
      </c>
      <c r="C159" s="2" t="s">
        <v>441</v>
      </c>
      <c r="D159" t="s">
        <v>159</v>
      </c>
      <c r="E159" t="s">
        <v>8</v>
      </c>
      <c r="F159">
        <v>5</v>
      </c>
      <c r="G159" s="3" t="s">
        <v>13</v>
      </c>
      <c r="H159" s="3">
        <v>5</v>
      </c>
      <c r="I159">
        <v>145.5</v>
      </c>
      <c r="J159">
        <v>2014.11</v>
      </c>
    </row>
    <row r="160" spans="1:10">
      <c r="A160">
        <v>2014</v>
      </c>
      <c r="B160" s="2" t="s">
        <v>165</v>
      </c>
      <c r="C160" s="2" t="s">
        <v>441</v>
      </c>
      <c r="D160" t="s">
        <v>166</v>
      </c>
      <c r="E160">
        <v>4</v>
      </c>
      <c r="F160">
        <v>4</v>
      </c>
      <c r="G160" s="3" t="s">
        <v>167</v>
      </c>
      <c r="H160" s="3">
        <v>6</v>
      </c>
      <c r="I160">
        <v>158.5</v>
      </c>
      <c r="J160">
        <v>2014.05</v>
      </c>
    </row>
    <row r="161" spans="1:10">
      <c r="A161">
        <v>2014</v>
      </c>
      <c r="B161" s="2" t="s">
        <v>168</v>
      </c>
      <c r="C161" s="2" t="s">
        <v>441</v>
      </c>
      <c r="D161" t="s">
        <v>169</v>
      </c>
      <c r="E161" t="s">
        <v>8</v>
      </c>
      <c r="F161">
        <v>5</v>
      </c>
      <c r="G161" s="3" t="s">
        <v>167</v>
      </c>
      <c r="H161" s="3">
        <v>6</v>
      </c>
      <c r="I161">
        <v>165</v>
      </c>
      <c r="J161">
        <v>2014.05</v>
      </c>
    </row>
    <row r="162" spans="1:10">
      <c r="A162">
        <v>2014</v>
      </c>
      <c r="B162" s="2" t="s">
        <v>170</v>
      </c>
      <c r="C162" s="2" t="s">
        <v>441</v>
      </c>
      <c r="D162" t="s">
        <v>171</v>
      </c>
      <c r="E162" t="s">
        <v>76</v>
      </c>
      <c r="F162">
        <v>5</v>
      </c>
      <c r="G162" s="1" t="s">
        <v>172</v>
      </c>
      <c r="H162" s="1">
        <v>12</v>
      </c>
      <c r="I162">
        <v>170</v>
      </c>
      <c r="J162">
        <v>2014.01</v>
      </c>
    </row>
    <row r="163" spans="1:10">
      <c r="A163">
        <v>2014</v>
      </c>
      <c r="B163" s="2" t="s">
        <v>173</v>
      </c>
      <c r="C163" s="2" t="s">
        <v>441</v>
      </c>
      <c r="D163" t="s">
        <v>174</v>
      </c>
      <c r="E163" t="s">
        <v>175</v>
      </c>
      <c r="F163">
        <v>7</v>
      </c>
      <c r="G163" s="1" t="s">
        <v>176</v>
      </c>
      <c r="H163" s="1"/>
      <c r="I163">
        <v>214.5</v>
      </c>
      <c r="J163">
        <v>2014.04</v>
      </c>
    </row>
    <row r="164" spans="1:10">
      <c r="A164">
        <v>2014</v>
      </c>
      <c r="B164" s="2" t="s">
        <v>182</v>
      </c>
      <c r="C164" s="2" t="s">
        <v>441</v>
      </c>
      <c r="D164" t="s">
        <v>183</v>
      </c>
      <c r="E164" t="s">
        <v>8</v>
      </c>
      <c r="F164">
        <v>5</v>
      </c>
      <c r="G164" s="1" t="s">
        <v>184</v>
      </c>
      <c r="H164" s="1">
        <v>10</v>
      </c>
      <c r="I164">
        <v>299</v>
      </c>
      <c r="J164">
        <v>2014.03</v>
      </c>
    </row>
    <row r="165" spans="1:10">
      <c r="A165">
        <v>2015</v>
      </c>
      <c r="B165" s="2" t="s">
        <v>185</v>
      </c>
      <c r="C165" s="2" t="s">
        <v>441</v>
      </c>
      <c r="D165" t="s">
        <v>145</v>
      </c>
      <c r="E165" t="s">
        <v>12</v>
      </c>
      <c r="F165">
        <v>1</v>
      </c>
      <c r="G165"/>
      <c r="H165"/>
      <c r="I165">
        <v>105.5</v>
      </c>
      <c r="J165">
        <v>2015.02</v>
      </c>
    </row>
    <row r="166" spans="1:10">
      <c r="A166">
        <v>2015</v>
      </c>
      <c r="B166" s="2" t="s">
        <v>186</v>
      </c>
      <c r="C166" s="2" t="s">
        <v>441</v>
      </c>
      <c r="D166" t="s">
        <v>171</v>
      </c>
      <c r="E166">
        <v>4</v>
      </c>
      <c r="F166">
        <v>1</v>
      </c>
      <c r="G166" s="3" t="s">
        <v>10</v>
      </c>
      <c r="H166" s="3">
        <v>3</v>
      </c>
      <c r="I166">
        <v>107.5</v>
      </c>
      <c r="J166">
        <v>2015.06</v>
      </c>
    </row>
    <row r="167" spans="1:10">
      <c r="A167">
        <v>2015</v>
      </c>
      <c r="B167" s="2" t="s">
        <v>187</v>
      </c>
      <c r="C167" s="2" t="s">
        <v>441</v>
      </c>
      <c r="D167" t="s">
        <v>188</v>
      </c>
      <c r="E167">
        <v>4</v>
      </c>
      <c r="F167">
        <v>2</v>
      </c>
      <c r="G167" s="1" t="s">
        <v>15</v>
      </c>
      <c r="H167" s="1">
        <v>1</v>
      </c>
      <c r="I167">
        <v>119.2</v>
      </c>
      <c r="J167">
        <v>2015.05</v>
      </c>
    </row>
    <row r="168" spans="1:10">
      <c r="A168">
        <v>2015</v>
      </c>
      <c r="B168" s="2" t="s">
        <v>189</v>
      </c>
      <c r="C168" s="2" t="s">
        <v>441</v>
      </c>
      <c r="D168" t="s">
        <v>171</v>
      </c>
      <c r="E168">
        <v>3</v>
      </c>
      <c r="F168">
        <v>3</v>
      </c>
      <c r="G168" s="3" t="s">
        <v>10</v>
      </c>
      <c r="H168" s="3">
        <v>3</v>
      </c>
      <c r="I168">
        <v>120</v>
      </c>
      <c r="J168">
        <v>2015.03</v>
      </c>
    </row>
    <row r="169" spans="1:10">
      <c r="A169">
        <v>2015</v>
      </c>
      <c r="B169" s="2" t="s">
        <v>190</v>
      </c>
      <c r="C169" s="2" t="s">
        <v>441</v>
      </c>
      <c r="D169" t="s">
        <v>191</v>
      </c>
      <c r="E169">
        <v>3</v>
      </c>
      <c r="F169">
        <v>2</v>
      </c>
      <c r="G169" s="3" t="s">
        <v>13</v>
      </c>
      <c r="H169" s="3">
        <v>5</v>
      </c>
      <c r="I169">
        <v>102.5</v>
      </c>
      <c r="J169">
        <v>2015.11</v>
      </c>
    </row>
    <row r="170" spans="1:10">
      <c r="A170">
        <v>2015</v>
      </c>
      <c r="B170" s="2" t="s">
        <v>192</v>
      </c>
      <c r="C170" s="2" t="s">
        <v>441</v>
      </c>
      <c r="D170" t="s">
        <v>193</v>
      </c>
      <c r="E170">
        <v>3</v>
      </c>
      <c r="F170">
        <v>2</v>
      </c>
      <c r="G170" s="3" t="s">
        <v>13</v>
      </c>
      <c r="H170" s="3">
        <v>5</v>
      </c>
      <c r="I170">
        <v>112</v>
      </c>
      <c r="J170">
        <v>2015.12</v>
      </c>
    </row>
    <row r="171" spans="1:10">
      <c r="A171">
        <v>2015</v>
      </c>
      <c r="B171" s="2" t="s">
        <v>196</v>
      </c>
      <c r="C171" s="2" t="s">
        <v>441</v>
      </c>
      <c r="D171" t="s">
        <v>122</v>
      </c>
      <c r="E171">
        <v>3</v>
      </c>
      <c r="F171">
        <v>2</v>
      </c>
      <c r="G171" s="1" t="s">
        <v>9</v>
      </c>
      <c r="H171" s="1">
        <v>7</v>
      </c>
      <c r="I171">
        <v>127.5</v>
      </c>
      <c r="J171">
        <v>2015.03</v>
      </c>
    </row>
    <row r="172" spans="1:10">
      <c r="A172">
        <v>2015</v>
      </c>
      <c r="B172" s="2" t="s">
        <v>197</v>
      </c>
      <c r="C172" s="2" t="s">
        <v>441</v>
      </c>
      <c r="D172" t="s">
        <v>122</v>
      </c>
      <c r="E172">
        <v>3</v>
      </c>
      <c r="F172">
        <v>2</v>
      </c>
      <c r="G172" s="3" t="s">
        <v>13</v>
      </c>
      <c r="H172" s="3">
        <v>5</v>
      </c>
      <c r="I172">
        <v>135</v>
      </c>
      <c r="J172">
        <v>2015.05</v>
      </c>
    </row>
    <row r="173" spans="1:10">
      <c r="A173">
        <v>2015</v>
      </c>
      <c r="B173" s="2" t="s">
        <v>199</v>
      </c>
      <c r="C173" s="2" t="s">
        <v>441</v>
      </c>
      <c r="D173" t="s">
        <v>145</v>
      </c>
      <c r="E173">
        <v>3</v>
      </c>
      <c r="F173">
        <v>2</v>
      </c>
      <c r="G173" s="3" t="s">
        <v>13</v>
      </c>
      <c r="H173" s="3">
        <v>5</v>
      </c>
      <c r="I173">
        <v>116</v>
      </c>
      <c r="J173">
        <v>2015.06</v>
      </c>
    </row>
    <row r="174" spans="1:10">
      <c r="A174">
        <v>2015</v>
      </c>
      <c r="B174" s="2" t="s">
        <v>202</v>
      </c>
      <c r="C174" s="2" t="s">
        <v>441</v>
      </c>
      <c r="D174" t="s">
        <v>171</v>
      </c>
      <c r="E174">
        <v>4</v>
      </c>
      <c r="F174">
        <v>2</v>
      </c>
      <c r="G174" s="3" t="s">
        <v>13</v>
      </c>
      <c r="H174" s="3">
        <v>5</v>
      </c>
      <c r="I174">
        <v>132</v>
      </c>
      <c r="J174">
        <v>2015.12</v>
      </c>
    </row>
    <row r="175" spans="1:10">
      <c r="A175">
        <v>2015</v>
      </c>
      <c r="B175" s="2" t="s">
        <v>203</v>
      </c>
      <c r="C175" s="2" t="s">
        <v>441</v>
      </c>
      <c r="D175" t="s">
        <v>51</v>
      </c>
      <c r="E175">
        <v>3</v>
      </c>
      <c r="F175">
        <v>3</v>
      </c>
      <c r="G175" s="3" t="s">
        <v>13</v>
      </c>
      <c r="H175" s="3">
        <v>5</v>
      </c>
      <c r="I175">
        <v>132</v>
      </c>
      <c r="J175">
        <v>2015.02</v>
      </c>
    </row>
    <row r="176" spans="1:10">
      <c r="A176">
        <v>2015</v>
      </c>
      <c r="B176" s="2" t="s">
        <v>204</v>
      </c>
      <c r="C176" s="2" t="s">
        <v>441</v>
      </c>
      <c r="D176" t="s">
        <v>188</v>
      </c>
      <c r="E176">
        <v>4</v>
      </c>
      <c r="F176">
        <v>2</v>
      </c>
      <c r="G176" s="3" t="s">
        <v>10</v>
      </c>
      <c r="H176" s="3">
        <v>3</v>
      </c>
      <c r="I176">
        <v>120.5</v>
      </c>
      <c r="J176">
        <v>2015.08</v>
      </c>
    </row>
    <row r="177" spans="1:10">
      <c r="A177">
        <v>2015</v>
      </c>
      <c r="B177" s="2" t="s">
        <v>207</v>
      </c>
      <c r="C177" s="2" t="s">
        <v>441</v>
      </c>
      <c r="D177" t="s">
        <v>83</v>
      </c>
      <c r="E177">
        <v>3</v>
      </c>
      <c r="F177">
        <v>2</v>
      </c>
      <c r="G177" s="3" t="s">
        <v>13</v>
      </c>
      <c r="H177" s="3">
        <v>5</v>
      </c>
      <c r="I177">
        <v>140.5</v>
      </c>
      <c r="J177">
        <v>2015.11</v>
      </c>
    </row>
    <row r="178" spans="1:10">
      <c r="A178">
        <v>2015</v>
      </c>
      <c r="B178" s="2" t="s">
        <v>208</v>
      </c>
      <c r="C178" s="2" t="s">
        <v>441</v>
      </c>
      <c r="D178" t="s">
        <v>209</v>
      </c>
      <c r="E178">
        <v>4</v>
      </c>
      <c r="F178">
        <v>2</v>
      </c>
      <c r="G178" s="3" t="s">
        <v>13</v>
      </c>
      <c r="H178" s="3">
        <v>5</v>
      </c>
      <c r="I178">
        <v>125</v>
      </c>
      <c r="J178">
        <v>2015.03</v>
      </c>
    </row>
    <row r="179" spans="1:10">
      <c r="A179">
        <v>2015</v>
      </c>
      <c r="B179" s="2" t="s">
        <v>210</v>
      </c>
      <c r="C179" s="2" t="s">
        <v>441</v>
      </c>
      <c r="D179" t="s">
        <v>171</v>
      </c>
      <c r="E179">
        <v>4</v>
      </c>
      <c r="F179">
        <v>2</v>
      </c>
      <c r="G179" s="3" t="s">
        <v>13</v>
      </c>
      <c r="H179" s="3">
        <v>5</v>
      </c>
      <c r="I179">
        <v>122.5</v>
      </c>
      <c r="J179">
        <v>2015.05</v>
      </c>
    </row>
    <row r="180" spans="1:10">
      <c r="A180">
        <v>2015</v>
      </c>
      <c r="B180" s="2" t="s">
        <v>215</v>
      </c>
      <c r="C180" s="2" t="s">
        <v>441</v>
      </c>
      <c r="D180" t="s">
        <v>143</v>
      </c>
      <c r="E180">
        <v>4</v>
      </c>
      <c r="F180">
        <v>2</v>
      </c>
      <c r="G180" s="3" t="s">
        <v>13</v>
      </c>
      <c r="H180" s="3">
        <v>5</v>
      </c>
      <c r="I180">
        <v>140</v>
      </c>
      <c r="J180">
        <v>2015.09</v>
      </c>
    </row>
    <row r="181" spans="1:10">
      <c r="A181">
        <v>2015</v>
      </c>
      <c r="B181" s="2" t="s">
        <v>216</v>
      </c>
      <c r="C181" s="2" t="s">
        <v>441</v>
      </c>
      <c r="D181" t="s">
        <v>145</v>
      </c>
      <c r="E181" t="s">
        <v>12</v>
      </c>
      <c r="F181">
        <v>3</v>
      </c>
      <c r="G181"/>
      <c r="H181" s="3"/>
      <c r="I181">
        <v>123.5</v>
      </c>
      <c r="J181">
        <v>2015.04</v>
      </c>
    </row>
    <row r="182" spans="1:10">
      <c r="A182">
        <v>2015</v>
      </c>
      <c r="B182" s="2" t="s">
        <v>217</v>
      </c>
      <c r="C182" s="2" t="s">
        <v>441</v>
      </c>
      <c r="D182" t="s">
        <v>135</v>
      </c>
      <c r="E182">
        <v>3</v>
      </c>
      <c r="F182">
        <v>2</v>
      </c>
      <c r="G182" s="3" t="s">
        <v>13</v>
      </c>
      <c r="H182" s="3">
        <v>5</v>
      </c>
      <c r="I182">
        <v>138</v>
      </c>
      <c r="J182">
        <v>2015.11</v>
      </c>
    </row>
    <row r="183" spans="1:10">
      <c r="A183">
        <v>2015</v>
      </c>
      <c r="B183" s="2" t="s">
        <v>219</v>
      </c>
      <c r="C183" s="2" t="s">
        <v>441</v>
      </c>
      <c r="D183" t="s">
        <v>220</v>
      </c>
      <c r="E183" t="s">
        <v>12</v>
      </c>
      <c r="F183">
        <v>3</v>
      </c>
      <c r="G183"/>
      <c r="H183"/>
      <c r="I183">
        <v>135</v>
      </c>
      <c r="J183">
        <v>2015.06</v>
      </c>
    </row>
    <row r="184" spans="1:10">
      <c r="A184">
        <v>2015</v>
      </c>
      <c r="B184" s="2" t="s">
        <v>221</v>
      </c>
      <c r="C184" s="2" t="s">
        <v>441</v>
      </c>
      <c r="D184" t="s">
        <v>119</v>
      </c>
      <c r="E184">
        <v>4</v>
      </c>
      <c r="F184">
        <v>3</v>
      </c>
      <c r="G184"/>
      <c r="H184"/>
      <c r="I184">
        <v>149</v>
      </c>
      <c r="J184">
        <v>2015.05</v>
      </c>
    </row>
    <row r="185" spans="1:10">
      <c r="A185">
        <v>2015</v>
      </c>
      <c r="B185" s="2" t="s">
        <v>222</v>
      </c>
      <c r="C185" s="2" t="s">
        <v>441</v>
      </c>
      <c r="D185" t="s">
        <v>188</v>
      </c>
      <c r="E185" t="s">
        <v>12</v>
      </c>
      <c r="F185">
        <v>4</v>
      </c>
      <c r="G185"/>
      <c r="H185"/>
      <c r="I185">
        <v>153.5</v>
      </c>
      <c r="J185">
        <v>2015.11</v>
      </c>
    </row>
    <row r="186" spans="1:10">
      <c r="A186">
        <v>2015</v>
      </c>
      <c r="B186" s="2" t="s">
        <v>223</v>
      </c>
      <c r="C186" s="2" t="s">
        <v>441</v>
      </c>
      <c r="D186" t="s">
        <v>188</v>
      </c>
      <c r="E186">
        <v>3</v>
      </c>
      <c r="F186">
        <v>3</v>
      </c>
      <c r="G186"/>
      <c r="H186"/>
      <c r="I186">
        <v>148</v>
      </c>
      <c r="J186">
        <v>2015.09</v>
      </c>
    </row>
    <row r="187" spans="1:10">
      <c r="A187">
        <v>2015</v>
      </c>
      <c r="B187" s="2" t="s">
        <v>227</v>
      </c>
      <c r="C187" s="2" t="s">
        <v>441</v>
      </c>
      <c r="D187" t="s">
        <v>229</v>
      </c>
      <c r="E187">
        <v>4</v>
      </c>
      <c r="F187">
        <v>4</v>
      </c>
      <c r="G187" s="1" t="s">
        <v>228</v>
      </c>
      <c r="H187" s="1">
        <v>8</v>
      </c>
      <c r="I187">
        <v>161</v>
      </c>
      <c r="J187">
        <v>2015.03</v>
      </c>
    </row>
    <row r="188" spans="1:10">
      <c r="A188">
        <v>2015</v>
      </c>
      <c r="B188" s="2" t="s">
        <v>230</v>
      </c>
      <c r="C188" s="2" t="s">
        <v>441</v>
      </c>
      <c r="D188" t="s">
        <v>231</v>
      </c>
      <c r="E188" t="s">
        <v>8</v>
      </c>
      <c r="F188">
        <v>4</v>
      </c>
      <c r="G188"/>
      <c r="H188"/>
      <c r="I188">
        <v>186</v>
      </c>
      <c r="J188">
        <v>2015.03</v>
      </c>
    </row>
    <row r="189" spans="1:10">
      <c r="A189">
        <v>2015</v>
      </c>
      <c r="B189" s="2" t="s">
        <v>232</v>
      </c>
      <c r="C189" s="2" t="s">
        <v>441</v>
      </c>
      <c r="D189" t="s">
        <v>233</v>
      </c>
      <c r="E189" t="s">
        <v>8</v>
      </c>
      <c r="F189">
        <v>4</v>
      </c>
      <c r="G189"/>
      <c r="H189"/>
      <c r="I189">
        <v>158.5</v>
      </c>
      <c r="J189">
        <v>2015.01</v>
      </c>
    </row>
    <row r="190" spans="1:10">
      <c r="A190">
        <v>2016</v>
      </c>
      <c r="B190" s="2" t="s">
        <v>248</v>
      </c>
      <c r="C190" s="2" t="s">
        <v>441</v>
      </c>
      <c r="D190" t="s">
        <v>171</v>
      </c>
      <c r="E190">
        <v>4</v>
      </c>
      <c r="F190">
        <v>2</v>
      </c>
      <c r="G190"/>
      <c r="H190"/>
      <c r="I190">
        <v>147.5</v>
      </c>
      <c r="J190">
        <v>2016.09</v>
      </c>
    </row>
    <row r="191" spans="1:10">
      <c r="A191">
        <v>2016</v>
      </c>
      <c r="B191" s="2" t="s">
        <v>251</v>
      </c>
      <c r="C191" s="2" t="s">
        <v>441</v>
      </c>
      <c r="D191" t="s">
        <v>252</v>
      </c>
      <c r="E191">
        <v>3</v>
      </c>
      <c r="F191">
        <v>3</v>
      </c>
      <c r="G191"/>
      <c r="H191"/>
      <c r="I191">
        <v>160</v>
      </c>
      <c r="J191">
        <v>2016.09</v>
      </c>
    </row>
    <row r="192" spans="1:10">
      <c r="A192">
        <v>2016</v>
      </c>
      <c r="B192" s="2" t="s">
        <v>265</v>
      </c>
      <c r="C192" s="2" t="s">
        <v>441</v>
      </c>
      <c r="D192" t="s">
        <v>266</v>
      </c>
      <c r="E192">
        <v>3</v>
      </c>
      <c r="F192">
        <v>2</v>
      </c>
      <c r="G192"/>
      <c r="H192"/>
      <c r="I192">
        <v>152.5</v>
      </c>
      <c r="J192">
        <v>2016.05</v>
      </c>
    </row>
    <row r="193" spans="1:10">
      <c r="A193">
        <v>2016</v>
      </c>
      <c r="B193" s="2" t="s">
        <v>208</v>
      </c>
      <c r="C193" s="2" t="s">
        <v>441</v>
      </c>
      <c r="D193" t="s">
        <v>209</v>
      </c>
      <c r="E193">
        <v>4</v>
      </c>
      <c r="F193">
        <v>2</v>
      </c>
      <c r="G193"/>
      <c r="H193"/>
      <c r="I193">
        <v>163</v>
      </c>
      <c r="J193">
        <v>2016.03</v>
      </c>
    </row>
    <row r="194" spans="1:10">
      <c r="A194">
        <v>2016</v>
      </c>
      <c r="B194" s="2" t="s">
        <v>267</v>
      </c>
      <c r="C194" s="2" t="s">
        <v>441</v>
      </c>
      <c r="D194" t="s">
        <v>188</v>
      </c>
      <c r="E194" t="s">
        <v>12</v>
      </c>
      <c r="F194">
        <v>2</v>
      </c>
      <c r="G194"/>
      <c r="H194"/>
      <c r="I194">
        <v>161</v>
      </c>
      <c r="J194">
        <v>2016.05</v>
      </c>
    </row>
    <row r="195" spans="1:10">
      <c r="A195">
        <v>2016</v>
      </c>
      <c r="B195" s="2" t="s">
        <v>268</v>
      </c>
      <c r="C195" s="2" t="s">
        <v>441</v>
      </c>
      <c r="D195" t="s">
        <v>269</v>
      </c>
      <c r="E195">
        <v>4</v>
      </c>
      <c r="F195">
        <v>2</v>
      </c>
      <c r="G195"/>
      <c r="H195"/>
      <c r="I195">
        <v>175</v>
      </c>
      <c r="J195">
        <v>2016.05</v>
      </c>
    </row>
    <row r="196" spans="1:10">
      <c r="A196">
        <v>2016</v>
      </c>
      <c r="B196" s="2" t="s">
        <v>272</v>
      </c>
      <c r="C196" s="2" t="s">
        <v>441</v>
      </c>
      <c r="D196" t="s">
        <v>171</v>
      </c>
      <c r="E196" t="s">
        <v>12</v>
      </c>
      <c r="F196">
        <v>3</v>
      </c>
      <c r="G196"/>
      <c r="H196"/>
      <c r="I196">
        <v>165</v>
      </c>
      <c r="J196">
        <v>2016.05</v>
      </c>
    </row>
    <row r="197" spans="1:10">
      <c r="A197">
        <v>2016</v>
      </c>
      <c r="B197" s="2" t="s">
        <v>273</v>
      </c>
      <c r="C197" s="2" t="s">
        <v>441</v>
      </c>
      <c r="D197" t="s">
        <v>274</v>
      </c>
      <c r="E197" t="s">
        <v>12</v>
      </c>
      <c r="F197">
        <v>3</v>
      </c>
      <c r="G197"/>
      <c r="H197"/>
      <c r="I197">
        <v>152</v>
      </c>
      <c r="J197">
        <v>2016.11</v>
      </c>
    </row>
    <row r="198" spans="1:10">
      <c r="A198">
        <v>2016</v>
      </c>
      <c r="B198" s="2" t="s">
        <v>284</v>
      </c>
      <c r="C198" s="2" t="s">
        <v>441</v>
      </c>
      <c r="D198" t="s">
        <v>285</v>
      </c>
      <c r="E198">
        <v>3</v>
      </c>
      <c r="F198">
        <v>2</v>
      </c>
      <c r="G198"/>
      <c r="H198"/>
      <c r="I198">
        <v>147.5</v>
      </c>
      <c r="J198">
        <v>2016.06</v>
      </c>
    </row>
    <row r="199" spans="1:10">
      <c r="A199">
        <v>2016</v>
      </c>
      <c r="B199" s="2" t="s">
        <v>286</v>
      </c>
      <c r="C199" s="2" t="s">
        <v>441</v>
      </c>
      <c r="D199" t="s">
        <v>188</v>
      </c>
      <c r="E199" t="s">
        <v>12</v>
      </c>
      <c r="F199">
        <v>3</v>
      </c>
      <c r="G199"/>
      <c r="H199"/>
      <c r="I199">
        <v>172</v>
      </c>
      <c r="J199">
        <v>2016.07</v>
      </c>
    </row>
    <row r="200" spans="1:10">
      <c r="A200">
        <v>2016</v>
      </c>
      <c r="B200" s="2" t="s">
        <v>289</v>
      </c>
      <c r="C200" s="2" t="s">
        <v>441</v>
      </c>
      <c r="D200" t="s">
        <v>233</v>
      </c>
      <c r="E200">
        <v>4</v>
      </c>
      <c r="F200">
        <v>2</v>
      </c>
      <c r="G200"/>
      <c r="H200"/>
      <c r="I200">
        <v>185.5</v>
      </c>
      <c r="J200">
        <v>2016.04</v>
      </c>
    </row>
    <row r="201" spans="1:10">
      <c r="A201">
        <v>2016</v>
      </c>
      <c r="B201" s="2" t="s">
        <v>293</v>
      </c>
      <c r="C201" s="2" t="s">
        <v>441</v>
      </c>
      <c r="D201" t="s">
        <v>21</v>
      </c>
      <c r="E201" t="s">
        <v>12</v>
      </c>
      <c r="F201">
        <v>4</v>
      </c>
      <c r="G201"/>
      <c r="H201"/>
      <c r="I201">
        <v>193</v>
      </c>
      <c r="J201">
        <v>2016.04</v>
      </c>
    </row>
    <row r="202" spans="1:10">
      <c r="A202">
        <v>2016</v>
      </c>
      <c r="B202" s="2" t="s">
        <v>294</v>
      </c>
      <c r="C202" s="2" t="s">
        <v>441</v>
      </c>
      <c r="D202" t="s">
        <v>119</v>
      </c>
      <c r="E202" t="s">
        <v>12</v>
      </c>
      <c r="F202">
        <v>3</v>
      </c>
      <c r="G202"/>
      <c r="H202"/>
      <c r="I202">
        <v>166.5</v>
      </c>
      <c r="J202">
        <v>2016.06</v>
      </c>
    </row>
    <row r="203" spans="1:10">
      <c r="A203">
        <v>2016</v>
      </c>
      <c r="B203" s="2" t="s">
        <v>295</v>
      </c>
      <c r="C203" s="2" t="s">
        <v>441</v>
      </c>
      <c r="D203" t="s">
        <v>296</v>
      </c>
      <c r="E203" t="s">
        <v>8</v>
      </c>
      <c r="F203">
        <v>4</v>
      </c>
      <c r="G203"/>
      <c r="H203"/>
      <c r="I203">
        <v>164</v>
      </c>
      <c r="J203">
        <v>2016.11</v>
      </c>
    </row>
    <row r="204" spans="1:10">
      <c r="A204">
        <v>2016</v>
      </c>
      <c r="B204" s="2" t="s">
        <v>297</v>
      </c>
      <c r="C204" s="2" t="s">
        <v>441</v>
      </c>
      <c r="D204" t="s">
        <v>298</v>
      </c>
      <c r="E204">
        <v>3</v>
      </c>
      <c r="F204">
        <v>2</v>
      </c>
      <c r="G204"/>
      <c r="H204"/>
      <c r="I204">
        <v>202</v>
      </c>
      <c r="J204">
        <v>2016.04</v>
      </c>
    </row>
    <row r="205" spans="1:10">
      <c r="A205">
        <v>2016</v>
      </c>
      <c r="B205" s="2" t="s">
        <v>300</v>
      </c>
      <c r="C205" s="2" t="s">
        <v>441</v>
      </c>
      <c r="D205" t="s">
        <v>188</v>
      </c>
      <c r="E205" t="s">
        <v>8</v>
      </c>
      <c r="F205">
        <v>4</v>
      </c>
      <c r="G205"/>
      <c r="H205"/>
      <c r="I205">
        <v>206</v>
      </c>
      <c r="J205">
        <v>2016.05</v>
      </c>
    </row>
    <row r="206" spans="1:10">
      <c r="A206">
        <v>2016</v>
      </c>
      <c r="B206" s="2" t="s">
        <v>301</v>
      </c>
      <c r="C206" s="2" t="s">
        <v>441</v>
      </c>
      <c r="D206" t="s">
        <v>233</v>
      </c>
      <c r="E206">
        <v>4</v>
      </c>
      <c r="F206">
        <v>3</v>
      </c>
      <c r="G206"/>
      <c r="H206"/>
      <c r="I206">
        <v>190</v>
      </c>
      <c r="J206">
        <v>2016.04</v>
      </c>
    </row>
    <row r="207" spans="1:10">
      <c r="A207">
        <v>2016</v>
      </c>
      <c r="B207" s="2" t="s">
        <v>204</v>
      </c>
      <c r="C207" s="2" t="s">
        <v>441</v>
      </c>
      <c r="D207" t="s">
        <v>188</v>
      </c>
      <c r="E207">
        <v>3</v>
      </c>
      <c r="F207">
        <v>4</v>
      </c>
      <c r="G207"/>
      <c r="H207"/>
      <c r="I207">
        <v>168.5</v>
      </c>
      <c r="J207">
        <v>2016.05</v>
      </c>
    </row>
    <row r="208" spans="1:10">
      <c r="A208">
        <v>2016</v>
      </c>
      <c r="B208" s="2" t="s">
        <v>307</v>
      </c>
      <c r="C208" s="2" t="s">
        <v>441</v>
      </c>
      <c r="D208" t="s">
        <v>69</v>
      </c>
      <c r="E208">
        <v>4</v>
      </c>
      <c r="F208">
        <v>3</v>
      </c>
      <c r="G208"/>
      <c r="H208"/>
      <c r="I208">
        <v>188.5</v>
      </c>
      <c r="J208">
        <v>2016.01</v>
      </c>
    </row>
    <row r="209" spans="1:10">
      <c r="A209">
        <v>2016</v>
      </c>
      <c r="B209" s="2" t="s">
        <v>310</v>
      </c>
      <c r="C209" s="2" t="s">
        <v>441</v>
      </c>
      <c r="D209" t="s">
        <v>311</v>
      </c>
      <c r="E209" t="s">
        <v>12</v>
      </c>
      <c r="F209">
        <v>4</v>
      </c>
      <c r="G209"/>
      <c r="H209"/>
      <c r="I209">
        <v>207</v>
      </c>
      <c r="J209">
        <v>2016.11</v>
      </c>
    </row>
    <row r="210" spans="1:10">
      <c r="A210">
        <v>2016</v>
      </c>
      <c r="B210" s="2" t="s">
        <v>312</v>
      </c>
      <c r="C210" s="2" t="s">
        <v>441</v>
      </c>
      <c r="D210" t="s">
        <v>313</v>
      </c>
      <c r="E210" t="s">
        <v>314</v>
      </c>
      <c r="F210">
        <v>6</v>
      </c>
      <c r="G210"/>
      <c r="H210"/>
      <c r="I210">
        <v>216.5</v>
      </c>
      <c r="J210">
        <v>2016.01</v>
      </c>
    </row>
    <row r="211" spans="1:10">
      <c r="A211">
        <v>2016</v>
      </c>
      <c r="B211" s="2" t="s">
        <v>116</v>
      </c>
      <c r="C211" s="2" t="s">
        <v>441</v>
      </c>
      <c r="D211" t="s">
        <v>315</v>
      </c>
      <c r="E211" t="s">
        <v>8</v>
      </c>
      <c r="F211">
        <v>5</v>
      </c>
      <c r="G211"/>
      <c r="H211"/>
      <c r="I211">
        <v>253</v>
      </c>
      <c r="J211">
        <v>2016.09</v>
      </c>
    </row>
    <row r="212" spans="1:10">
      <c r="A212">
        <v>2016</v>
      </c>
      <c r="B212" s="2" t="s">
        <v>319</v>
      </c>
      <c r="C212" s="2" t="s">
        <v>441</v>
      </c>
      <c r="D212" t="s">
        <v>320</v>
      </c>
      <c r="E212" t="s">
        <v>8</v>
      </c>
      <c r="F212">
        <v>6</v>
      </c>
      <c r="G212"/>
      <c r="H212"/>
      <c r="I212">
        <v>276.5</v>
      </c>
      <c r="J212">
        <v>2016.04</v>
      </c>
    </row>
    <row r="213" spans="1:10">
      <c r="A213">
        <v>2016</v>
      </c>
      <c r="B213" s="2" t="s">
        <v>321</v>
      </c>
      <c r="C213" s="2" t="s">
        <v>441</v>
      </c>
      <c r="D213" t="s">
        <v>252</v>
      </c>
      <c r="E213" t="s">
        <v>76</v>
      </c>
      <c r="F213">
        <v>5</v>
      </c>
      <c r="G213"/>
      <c r="H213"/>
      <c r="I213">
        <v>275</v>
      </c>
      <c r="J213">
        <v>2016.03</v>
      </c>
    </row>
    <row r="214" spans="1:10">
      <c r="A214">
        <v>2016</v>
      </c>
      <c r="B214" s="2" t="s">
        <v>322</v>
      </c>
      <c r="C214" s="2" t="s">
        <v>441</v>
      </c>
      <c r="D214" t="s">
        <v>323</v>
      </c>
      <c r="E214" t="s">
        <v>8</v>
      </c>
      <c r="F214">
        <v>5</v>
      </c>
      <c r="G214" t="s">
        <v>324</v>
      </c>
      <c r="H214">
        <v>10</v>
      </c>
      <c r="I214">
        <v>360</v>
      </c>
      <c r="J214">
        <v>2016.05</v>
      </c>
    </row>
    <row r="215" spans="1:10">
      <c r="A215">
        <v>2016</v>
      </c>
      <c r="B215" s="2" t="s">
        <v>68</v>
      </c>
      <c r="C215" s="2" t="s">
        <v>441</v>
      </c>
      <c r="D215" t="s">
        <v>69</v>
      </c>
      <c r="E215" t="s">
        <v>8</v>
      </c>
      <c r="F215">
        <v>6</v>
      </c>
      <c r="G215" t="s">
        <v>324</v>
      </c>
      <c r="H215">
        <v>10</v>
      </c>
      <c r="I215">
        <v>350</v>
      </c>
      <c r="J215">
        <v>2016.11</v>
      </c>
    </row>
    <row r="216" spans="1:10">
      <c r="A216">
        <v>2017</v>
      </c>
      <c r="B216" s="2" t="s">
        <v>332</v>
      </c>
      <c r="C216" s="2" t="s">
        <v>441</v>
      </c>
      <c r="D216" t="s">
        <v>171</v>
      </c>
      <c r="E216">
        <v>4</v>
      </c>
      <c r="F216">
        <v>3</v>
      </c>
      <c r="G216"/>
      <c r="H216"/>
      <c r="I216">
        <v>180</v>
      </c>
      <c r="J216">
        <v>2017.02</v>
      </c>
    </row>
    <row r="217" spans="1:10">
      <c r="A217">
        <v>2017</v>
      </c>
      <c r="B217" s="2" t="s">
        <v>339</v>
      </c>
      <c r="C217" s="2" t="s">
        <v>441</v>
      </c>
      <c r="D217" t="s">
        <v>340</v>
      </c>
      <c r="E217" t="s">
        <v>12</v>
      </c>
      <c r="F217">
        <v>3</v>
      </c>
      <c r="G217"/>
      <c r="H217"/>
      <c r="I217">
        <v>181</v>
      </c>
      <c r="J217">
        <v>2017.05</v>
      </c>
    </row>
    <row r="218" spans="1:10">
      <c r="A218">
        <v>2017</v>
      </c>
      <c r="B218" s="2" t="s">
        <v>341</v>
      </c>
      <c r="C218" s="2" t="s">
        <v>441</v>
      </c>
      <c r="D218" t="s">
        <v>21</v>
      </c>
      <c r="E218">
        <v>3</v>
      </c>
      <c r="F218">
        <v>3</v>
      </c>
      <c r="G218"/>
      <c r="H218"/>
      <c r="I218">
        <v>177.5</v>
      </c>
      <c r="J218">
        <v>2017.05</v>
      </c>
    </row>
    <row r="219" spans="1:10">
      <c r="A219">
        <v>2017</v>
      </c>
      <c r="B219" s="2" t="s">
        <v>342</v>
      </c>
      <c r="C219" s="2" t="s">
        <v>441</v>
      </c>
      <c r="D219" t="s">
        <v>21</v>
      </c>
      <c r="E219" t="s">
        <v>12</v>
      </c>
      <c r="F219">
        <v>2</v>
      </c>
      <c r="G219"/>
      <c r="H219"/>
      <c r="I219">
        <v>181</v>
      </c>
      <c r="J219">
        <v>2017.11</v>
      </c>
    </row>
    <row r="220" spans="1:10">
      <c r="A220">
        <v>2017</v>
      </c>
      <c r="B220" s="2" t="s">
        <v>345</v>
      </c>
      <c r="C220" s="2" t="s">
        <v>441</v>
      </c>
      <c r="D220" t="s">
        <v>21</v>
      </c>
      <c r="E220">
        <v>4</v>
      </c>
      <c r="F220">
        <v>4</v>
      </c>
      <c r="G220"/>
      <c r="H220"/>
      <c r="I220">
        <v>186.5</v>
      </c>
      <c r="J220">
        <v>2017.04</v>
      </c>
    </row>
    <row r="221" spans="1:10">
      <c r="A221">
        <v>2017</v>
      </c>
      <c r="B221" s="2" t="s">
        <v>349</v>
      </c>
      <c r="C221" s="2" t="s">
        <v>441</v>
      </c>
      <c r="D221" t="s">
        <v>350</v>
      </c>
      <c r="E221">
        <v>3</v>
      </c>
      <c r="F221">
        <v>3</v>
      </c>
      <c r="G221"/>
      <c r="H221"/>
      <c r="I221">
        <v>182.5</v>
      </c>
      <c r="J221">
        <v>2017.05</v>
      </c>
    </row>
    <row r="222" spans="1:10">
      <c r="A222">
        <v>2017</v>
      </c>
      <c r="B222" s="2" t="s">
        <v>222</v>
      </c>
      <c r="C222" s="2" t="s">
        <v>441</v>
      </c>
      <c r="D222" t="s">
        <v>188</v>
      </c>
      <c r="E222" t="s">
        <v>12</v>
      </c>
      <c r="F222">
        <v>4</v>
      </c>
      <c r="G222"/>
      <c r="H222"/>
      <c r="I222">
        <v>197.5</v>
      </c>
      <c r="J222">
        <v>2017.05</v>
      </c>
    </row>
    <row r="223" spans="1:10">
      <c r="A223">
        <v>2017</v>
      </c>
      <c r="B223" s="2" t="s">
        <v>351</v>
      </c>
      <c r="C223" s="2" t="s">
        <v>441</v>
      </c>
      <c r="D223" t="s">
        <v>350</v>
      </c>
      <c r="E223" t="s">
        <v>12</v>
      </c>
      <c r="F223">
        <v>3</v>
      </c>
      <c r="G223"/>
      <c r="H223"/>
      <c r="I223">
        <v>231</v>
      </c>
      <c r="J223">
        <v>2017.03</v>
      </c>
    </row>
    <row r="224" spans="1:10">
      <c r="A224">
        <v>2017</v>
      </c>
      <c r="B224" s="2" t="s">
        <v>352</v>
      </c>
      <c r="C224" s="2" t="s">
        <v>441</v>
      </c>
      <c r="D224" t="s">
        <v>353</v>
      </c>
      <c r="E224">
        <v>4</v>
      </c>
      <c r="F224">
        <v>2</v>
      </c>
      <c r="G224"/>
      <c r="H224"/>
      <c r="I224">
        <v>220</v>
      </c>
      <c r="J224">
        <v>2017.04</v>
      </c>
    </row>
    <row r="225" spans="1:10">
      <c r="A225">
        <v>2017</v>
      </c>
      <c r="B225" s="2" t="s">
        <v>354</v>
      </c>
      <c r="C225" s="2" t="s">
        <v>441</v>
      </c>
      <c r="D225" t="s">
        <v>355</v>
      </c>
      <c r="E225" t="s">
        <v>12</v>
      </c>
      <c r="F225">
        <v>3</v>
      </c>
      <c r="G225"/>
      <c r="H225"/>
      <c r="I225">
        <v>185</v>
      </c>
      <c r="J225">
        <v>2017.11</v>
      </c>
    </row>
    <row r="226" spans="1:10">
      <c r="A226">
        <v>2017</v>
      </c>
      <c r="B226" s="2" t="s">
        <v>286</v>
      </c>
      <c r="C226" s="2" t="s">
        <v>441</v>
      </c>
      <c r="D226" t="s">
        <v>188</v>
      </c>
      <c r="E226" t="s">
        <v>12</v>
      </c>
      <c r="F226">
        <v>3</v>
      </c>
      <c r="G226"/>
      <c r="H226"/>
      <c r="I226">
        <v>193.5</v>
      </c>
      <c r="J226">
        <v>2017.11</v>
      </c>
    </row>
    <row r="227" spans="1:10">
      <c r="A227">
        <v>2017</v>
      </c>
      <c r="B227" s="2" t="s">
        <v>356</v>
      </c>
      <c r="C227" s="2" t="s">
        <v>441</v>
      </c>
      <c r="D227" t="s">
        <v>357</v>
      </c>
      <c r="E227">
        <v>6</v>
      </c>
      <c r="F227">
        <v>2</v>
      </c>
      <c r="G227"/>
      <c r="H227"/>
      <c r="I227">
        <v>190</v>
      </c>
      <c r="J227">
        <v>2017.04</v>
      </c>
    </row>
    <row r="228" spans="1:10">
      <c r="A228">
        <v>2017</v>
      </c>
      <c r="B228" s="2" t="s">
        <v>358</v>
      </c>
      <c r="C228" s="2" t="s">
        <v>441</v>
      </c>
      <c r="D228" t="s">
        <v>359</v>
      </c>
      <c r="E228">
        <v>4</v>
      </c>
      <c r="F228">
        <v>4</v>
      </c>
      <c r="G228"/>
      <c r="H228"/>
      <c r="I228">
        <v>221</v>
      </c>
      <c r="J228">
        <v>2017.04</v>
      </c>
    </row>
    <row r="229" spans="1:10">
      <c r="A229">
        <v>2017</v>
      </c>
      <c r="B229" s="2" t="s">
        <v>222</v>
      </c>
      <c r="C229" s="2" t="s">
        <v>441</v>
      </c>
      <c r="D229" t="s">
        <v>188</v>
      </c>
      <c r="E229" t="s">
        <v>12</v>
      </c>
      <c r="F229">
        <v>4</v>
      </c>
      <c r="G229"/>
      <c r="H229"/>
      <c r="I229">
        <v>187</v>
      </c>
      <c r="J229">
        <v>2017.11</v>
      </c>
    </row>
    <row r="230" spans="1:10">
      <c r="A230">
        <v>2017</v>
      </c>
      <c r="B230" s="2" t="s">
        <v>362</v>
      </c>
      <c r="C230" s="2" t="s">
        <v>441</v>
      </c>
      <c r="D230" t="s">
        <v>363</v>
      </c>
      <c r="E230">
        <v>3</v>
      </c>
      <c r="F230">
        <v>3</v>
      </c>
      <c r="G230"/>
      <c r="H230"/>
      <c r="I230">
        <v>214</v>
      </c>
      <c r="J230">
        <v>2017.06</v>
      </c>
    </row>
    <row r="231" spans="1:10">
      <c r="A231">
        <v>2017</v>
      </c>
      <c r="B231" s="2" t="s">
        <v>364</v>
      </c>
      <c r="C231" s="2" t="s">
        <v>441</v>
      </c>
      <c r="D231" t="s">
        <v>233</v>
      </c>
      <c r="E231">
        <v>4</v>
      </c>
      <c r="F231">
        <v>2</v>
      </c>
      <c r="G231"/>
      <c r="H231"/>
      <c r="I231">
        <v>274.5</v>
      </c>
      <c r="J231">
        <v>2017.03</v>
      </c>
    </row>
    <row r="232" spans="1:10">
      <c r="A232">
        <v>2017</v>
      </c>
      <c r="B232" s="2" t="s">
        <v>365</v>
      </c>
      <c r="C232" s="2" t="s">
        <v>441</v>
      </c>
      <c r="D232" t="s">
        <v>366</v>
      </c>
      <c r="E232" t="s">
        <v>8</v>
      </c>
      <c r="F232">
        <v>4</v>
      </c>
      <c r="G232"/>
      <c r="H232"/>
      <c r="I232">
        <v>207.5</v>
      </c>
      <c r="J232">
        <v>2017.12</v>
      </c>
    </row>
    <row r="233" spans="1:10">
      <c r="A233">
        <v>2017</v>
      </c>
      <c r="B233" s="2" t="s">
        <v>367</v>
      </c>
      <c r="C233" s="2" t="s">
        <v>441</v>
      </c>
      <c r="D233" t="s">
        <v>188</v>
      </c>
      <c r="E233">
        <v>4</v>
      </c>
      <c r="F233">
        <v>4</v>
      </c>
      <c r="G233"/>
      <c r="H233"/>
      <c r="I233">
        <v>215</v>
      </c>
      <c r="J233">
        <v>2017.06</v>
      </c>
    </row>
    <row r="234" spans="1:10">
      <c r="A234">
        <v>2017</v>
      </c>
      <c r="B234" s="2" t="s">
        <v>368</v>
      </c>
      <c r="C234" s="2" t="s">
        <v>441</v>
      </c>
      <c r="D234" t="s">
        <v>369</v>
      </c>
      <c r="E234">
        <v>4</v>
      </c>
      <c r="F234">
        <v>2</v>
      </c>
      <c r="G234"/>
      <c r="H234"/>
      <c r="I234">
        <v>278</v>
      </c>
      <c r="J234">
        <v>2017.04</v>
      </c>
    </row>
    <row r="235" spans="1:10">
      <c r="A235">
        <v>2017</v>
      </c>
      <c r="B235" s="2" t="s">
        <v>370</v>
      </c>
      <c r="C235" s="2" t="s">
        <v>441</v>
      </c>
      <c r="D235" t="s">
        <v>371</v>
      </c>
      <c r="E235">
        <v>4</v>
      </c>
      <c r="F235">
        <v>4</v>
      </c>
      <c r="G235"/>
      <c r="H235"/>
      <c r="I235">
        <v>215</v>
      </c>
      <c r="J235">
        <v>2017.05</v>
      </c>
    </row>
    <row r="236" spans="1:10">
      <c r="A236">
        <v>2017</v>
      </c>
      <c r="B236" s="2" t="s">
        <v>374</v>
      </c>
      <c r="C236" s="2" t="s">
        <v>441</v>
      </c>
      <c r="D236" t="s">
        <v>375</v>
      </c>
      <c r="E236" t="s">
        <v>12</v>
      </c>
      <c r="F236">
        <v>2</v>
      </c>
      <c r="G236"/>
      <c r="H236"/>
      <c r="I236">
        <v>268</v>
      </c>
      <c r="J236">
        <v>2017.03</v>
      </c>
    </row>
    <row r="237" spans="1:10">
      <c r="A237">
        <v>2017</v>
      </c>
      <c r="B237" s="2" t="s">
        <v>207</v>
      </c>
      <c r="C237" s="2" t="s">
        <v>441</v>
      </c>
      <c r="D237" t="s">
        <v>83</v>
      </c>
      <c r="E237">
        <v>4</v>
      </c>
      <c r="F237">
        <v>4</v>
      </c>
      <c r="G237"/>
      <c r="H237"/>
      <c r="I237">
        <v>285</v>
      </c>
      <c r="J237">
        <v>2017.03</v>
      </c>
    </row>
    <row r="238" spans="1:10">
      <c r="A238">
        <v>2017</v>
      </c>
      <c r="B238" s="2" t="s">
        <v>378</v>
      </c>
      <c r="C238" s="2" t="s">
        <v>441</v>
      </c>
      <c r="D238" t="s">
        <v>233</v>
      </c>
      <c r="E238" t="s">
        <v>12</v>
      </c>
      <c r="F238">
        <v>3</v>
      </c>
      <c r="G238"/>
      <c r="H238"/>
      <c r="I238">
        <v>258</v>
      </c>
      <c r="J238">
        <v>2017.09</v>
      </c>
    </row>
    <row r="239" spans="1:10">
      <c r="A239">
        <v>2017</v>
      </c>
      <c r="B239" s="2" t="s">
        <v>379</v>
      </c>
      <c r="C239" s="2" t="s">
        <v>441</v>
      </c>
      <c r="D239" t="s">
        <v>161</v>
      </c>
      <c r="E239" t="s">
        <v>8</v>
      </c>
      <c r="F239">
        <v>4</v>
      </c>
      <c r="G239"/>
      <c r="H239"/>
      <c r="I239">
        <v>310</v>
      </c>
      <c r="J239">
        <v>2017.05</v>
      </c>
    </row>
    <row r="240" spans="1:10">
      <c r="A240">
        <v>2017</v>
      </c>
      <c r="B240" s="2" t="s">
        <v>380</v>
      </c>
      <c r="C240" s="2" t="s">
        <v>441</v>
      </c>
      <c r="D240" t="s">
        <v>381</v>
      </c>
      <c r="E240" t="s">
        <v>8</v>
      </c>
      <c r="F240">
        <v>4</v>
      </c>
      <c r="G240"/>
      <c r="H240"/>
      <c r="I240">
        <v>268</v>
      </c>
      <c r="J240">
        <v>2017.06</v>
      </c>
    </row>
    <row r="241" spans="1:10">
      <c r="A241">
        <v>2017</v>
      </c>
      <c r="B241" s="2" t="s">
        <v>54</v>
      </c>
      <c r="C241" s="2" t="s">
        <v>441</v>
      </c>
      <c r="D241" t="s">
        <v>55</v>
      </c>
      <c r="E241" t="s">
        <v>8</v>
      </c>
      <c r="F241">
        <v>5</v>
      </c>
      <c r="G241" s="1" t="s">
        <v>288</v>
      </c>
      <c r="H241" s="1">
        <v>8</v>
      </c>
      <c r="I241">
        <v>350</v>
      </c>
      <c r="J241">
        <v>2017.05</v>
      </c>
    </row>
    <row r="242" spans="1:10">
      <c r="A242">
        <v>2017</v>
      </c>
      <c r="B242" s="2" t="s">
        <v>127</v>
      </c>
      <c r="C242" s="2" t="s">
        <v>441</v>
      </c>
      <c r="D242" t="s">
        <v>128</v>
      </c>
      <c r="E242" t="s">
        <v>8</v>
      </c>
      <c r="F242">
        <v>6</v>
      </c>
      <c r="G242" s="1" t="s">
        <v>382</v>
      </c>
      <c r="H242" s="1">
        <v>9</v>
      </c>
      <c r="I242">
        <v>310</v>
      </c>
      <c r="J242">
        <v>2017.07</v>
      </c>
    </row>
    <row r="243" spans="1:10">
      <c r="A243">
        <v>2017</v>
      </c>
      <c r="B243" s="2" t="s">
        <v>383</v>
      </c>
      <c r="C243" s="2" t="s">
        <v>441</v>
      </c>
      <c r="D243" t="s">
        <v>233</v>
      </c>
      <c r="E243" t="s">
        <v>8</v>
      </c>
      <c r="F243">
        <v>5</v>
      </c>
      <c r="G243" s="1" t="s">
        <v>384</v>
      </c>
      <c r="H243" s="1">
        <v>9</v>
      </c>
      <c r="I243">
        <v>360</v>
      </c>
      <c r="J243">
        <v>2017.07</v>
      </c>
    </row>
    <row r="244" spans="1:10">
      <c r="A244">
        <v>2018</v>
      </c>
      <c r="B244" s="2" t="s">
        <v>386</v>
      </c>
      <c r="C244" s="2" t="s">
        <v>441</v>
      </c>
      <c r="D244" t="s">
        <v>296</v>
      </c>
      <c r="E244">
        <v>4</v>
      </c>
      <c r="F244">
        <v>2</v>
      </c>
      <c r="G244"/>
      <c r="H244"/>
      <c r="I244">
        <v>151</v>
      </c>
      <c r="J244">
        <v>2018.05</v>
      </c>
    </row>
    <row r="245" spans="1:10">
      <c r="A245">
        <v>2018</v>
      </c>
      <c r="B245" s="2" t="s">
        <v>388</v>
      </c>
      <c r="C245" s="2" t="s">
        <v>441</v>
      </c>
      <c r="D245" t="s">
        <v>389</v>
      </c>
      <c r="E245">
        <v>3</v>
      </c>
      <c r="F245">
        <v>3</v>
      </c>
      <c r="G245" s="1" t="s">
        <v>288</v>
      </c>
      <c r="H245" s="1">
        <v>8</v>
      </c>
      <c r="I245">
        <v>168</v>
      </c>
      <c r="J245">
        <v>2018.04</v>
      </c>
    </row>
    <row r="246" spans="1:10">
      <c r="A246">
        <v>2018</v>
      </c>
      <c r="B246" s="2" t="s">
        <v>394</v>
      </c>
      <c r="C246" s="2" t="s">
        <v>441</v>
      </c>
      <c r="D246" t="s">
        <v>21</v>
      </c>
      <c r="E246" t="s">
        <v>8</v>
      </c>
      <c r="F246">
        <v>4</v>
      </c>
      <c r="G246"/>
      <c r="H246"/>
      <c r="I246">
        <v>192.5</v>
      </c>
      <c r="J246">
        <v>2018.02</v>
      </c>
    </row>
    <row r="247" spans="1:10">
      <c r="A247">
        <v>2018</v>
      </c>
      <c r="B247" s="2" t="s">
        <v>395</v>
      </c>
      <c r="C247" s="2" t="s">
        <v>441</v>
      </c>
      <c r="D247" t="s">
        <v>396</v>
      </c>
      <c r="E247">
        <v>4</v>
      </c>
      <c r="F247">
        <v>4</v>
      </c>
      <c r="G247"/>
      <c r="H247"/>
      <c r="I247">
        <v>215</v>
      </c>
      <c r="J247">
        <v>2018.05</v>
      </c>
    </row>
    <row r="248" spans="1:10">
      <c r="A248">
        <v>2018</v>
      </c>
      <c r="B248" s="2" t="s">
        <v>362</v>
      </c>
      <c r="C248" s="2" t="s">
        <v>441</v>
      </c>
      <c r="D248" t="s">
        <v>397</v>
      </c>
      <c r="E248">
        <v>3</v>
      </c>
      <c r="F248">
        <v>3</v>
      </c>
      <c r="G248"/>
      <c r="H248"/>
      <c r="I248">
        <v>180</v>
      </c>
      <c r="J248">
        <v>2018.02</v>
      </c>
    </row>
    <row r="249" spans="1:10">
      <c r="A249">
        <v>2018</v>
      </c>
      <c r="B249" s="2" t="s">
        <v>398</v>
      </c>
      <c r="C249" s="2" t="s">
        <v>441</v>
      </c>
      <c r="D249" t="s">
        <v>357</v>
      </c>
      <c r="E249" t="s">
        <v>8</v>
      </c>
      <c r="F249">
        <v>4</v>
      </c>
      <c r="G249" s="1" t="s">
        <v>9</v>
      </c>
      <c r="H249" s="1">
        <v>7</v>
      </c>
      <c r="I249">
        <v>227</v>
      </c>
      <c r="J249">
        <v>2018.03</v>
      </c>
    </row>
    <row r="250" spans="1:10">
      <c r="A250">
        <v>2018</v>
      </c>
      <c r="B250" s="2" t="s">
        <v>399</v>
      </c>
      <c r="C250" s="2" t="s">
        <v>441</v>
      </c>
      <c r="D250" t="s">
        <v>400</v>
      </c>
      <c r="E250" t="s">
        <v>12</v>
      </c>
      <c r="F250">
        <v>3</v>
      </c>
      <c r="G250"/>
      <c r="H250"/>
      <c r="I250">
        <v>208</v>
      </c>
      <c r="J250">
        <v>2018.03</v>
      </c>
    </row>
    <row r="251" spans="1:10">
      <c r="A251">
        <v>2018</v>
      </c>
      <c r="B251" s="2" t="s">
        <v>401</v>
      </c>
      <c r="C251" s="2" t="s">
        <v>441</v>
      </c>
      <c r="D251" t="s">
        <v>85</v>
      </c>
      <c r="E251" t="s">
        <v>402</v>
      </c>
      <c r="F251">
        <v>3</v>
      </c>
      <c r="G251" t="s">
        <v>373</v>
      </c>
      <c r="H251"/>
      <c r="I251">
        <v>230</v>
      </c>
      <c r="J251">
        <v>2018.02</v>
      </c>
    </row>
    <row r="252" spans="1:10">
      <c r="A252">
        <v>2018</v>
      </c>
      <c r="B252" s="2" t="s">
        <v>403</v>
      </c>
      <c r="C252" s="2" t="s">
        <v>441</v>
      </c>
      <c r="D252" t="s">
        <v>404</v>
      </c>
      <c r="E252" t="s">
        <v>405</v>
      </c>
      <c r="F252">
        <v>5</v>
      </c>
      <c r="G252" t="s">
        <v>373</v>
      </c>
      <c r="H252"/>
      <c r="I252">
        <v>239.5</v>
      </c>
      <c r="J252">
        <v>2018.05</v>
      </c>
    </row>
    <row r="253" spans="1:10">
      <c r="A253">
        <v>2018</v>
      </c>
      <c r="B253" s="2" t="s">
        <v>406</v>
      </c>
      <c r="C253" s="2" t="s">
        <v>441</v>
      </c>
      <c r="D253" t="s">
        <v>171</v>
      </c>
      <c r="E253" t="s">
        <v>8</v>
      </c>
      <c r="F253">
        <v>4</v>
      </c>
      <c r="G253" s="1" t="s">
        <v>288</v>
      </c>
      <c r="H253" s="1">
        <v>8</v>
      </c>
      <c r="I253">
        <v>245</v>
      </c>
      <c r="J253">
        <v>2018.06</v>
      </c>
    </row>
    <row r="254" spans="1:10">
      <c r="A254">
        <v>2018</v>
      </c>
      <c r="B254" s="2" t="s">
        <v>407</v>
      </c>
      <c r="C254" s="2" t="s">
        <v>441</v>
      </c>
      <c r="D254" t="s">
        <v>408</v>
      </c>
      <c r="E254">
        <v>3</v>
      </c>
      <c r="F254">
        <v>2</v>
      </c>
      <c r="G254"/>
      <c r="H254"/>
      <c r="I254">
        <v>275</v>
      </c>
      <c r="J254">
        <v>2018.04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9"/>
  <sheetViews>
    <sheetView topLeftCell="A129" workbookViewId="0">
      <selection activeCell="B167" sqref="B167"/>
    </sheetView>
  </sheetViews>
  <sheetFormatPr defaultColWidth="11" defaultRowHeight="15.75"/>
  <cols>
    <col min="2" max="2" width="21.125" customWidth="1"/>
    <col min="5" max="5" width="5.125" bestFit="1" customWidth="1"/>
    <col min="6" max="6" width="7.125" bestFit="1" customWidth="1"/>
    <col min="7" max="7" width="15.125" bestFit="1" customWidth="1"/>
  </cols>
  <sheetData>
    <row r="2" spans="1:19">
      <c r="A2" t="s">
        <v>455</v>
      </c>
      <c r="B2" s="1" t="s">
        <v>0</v>
      </c>
      <c r="C2" s="1" t="s">
        <v>456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L2">
        <v>2013</v>
      </c>
      <c r="M2" s="2" t="s">
        <v>20</v>
      </c>
      <c r="N2" t="s">
        <v>21</v>
      </c>
      <c r="O2">
        <v>4</v>
      </c>
      <c r="P2">
        <v>1</v>
      </c>
      <c r="Q2" s="1" t="s">
        <v>15</v>
      </c>
      <c r="R2">
        <v>91</v>
      </c>
      <c r="S2">
        <v>2013.04</v>
      </c>
    </row>
    <row r="3" spans="1:19">
      <c r="A3">
        <v>2013</v>
      </c>
      <c r="B3" s="2" t="s">
        <v>20</v>
      </c>
      <c r="C3" s="2" t="s">
        <v>441</v>
      </c>
      <c r="D3" t="s">
        <v>21</v>
      </c>
      <c r="E3">
        <v>4</v>
      </c>
      <c r="F3">
        <v>1</v>
      </c>
      <c r="G3" s="1" t="s">
        <v>15</v>
      </c>
      <c r="H3">
        <v>91</v>
      </c>
      <c r="I3">
        <v>2013.04</v>
      </c>
      <c r="M3" s="2" t="s">
        <v>44</v>
      </c>
      <c r="N3" t="s">
        <v>21</v>
      </c>
      <c r="O3" t="s">
        <v>12</v>
      </c>
      <c r="P3">
        <v>2</v>
      </c>
      <c r="Q3" s="3" t="s">
        <v>10</v>
      </c>
      <c r="R3">
        <v>108</v>
      </c>
      <c r="S3">
        <v>2013.03</v>
      </c>
    </row>
    <row r="4" spans="1:19">
      <c r="A4">
        <v>2013</v>
      </c>
      <c r="B4" s="2" t="s">
        <v>44</v>
      </c>
      <c r="C4" s="2"/>
      <c r="D4" t="s">
        <v>21</v>
      </c>
      <c r="E4" t="s">
        <v>12</v>
      </c>
      <c r="F4">
        <v>2</v>
      </c>
      <c r="G4" s="3" t="s">
        <v>10</v>
      </c>
      <c r="H4">
        <v>108</v>
      </c>
      <c r="I4">
        <v>2013.03</v>
      </c>
      <c r="M4" s="2" t="s">
        <v>47</v>
      </c>
      <c r="N4" t="s">
        <v>21</v>
      </c>
      <c r="O4">
        <v>3</v>
      </c>
      <c r="P4">
        <v>2</v>
      </c>
      <c r="Q4" s="3" t="s">
        <v>13</v>
      </c>
      <c r="R4">
        <v>114</v>
      </c>
      <c r="S4">
        <v>2013.09</v>
      </c>
    </row>
    <row r="5" spans="1:19">
      <c r="A5">
        <v>2013</v>
      </c>
      <c r="B5" s="2" t="s">
        <v>47</v>
      </c>
      <c r="C5" s="2"/>
      <c r="D5" t="s">
        <v>21</v>
      </c>
      <c r="E5">
        <v>3</v>
      </c>
      <c r="F5">
        <v>2</v>
      </c>
      <c r="G5" s="3" t="s">
        <v>13</v>
      </c>
      <c r="H5">
        <v>114</v>
      </c>
      <c r="I5">
        <v>2013.09</v>
      </c>
      <c r="M5" s="2" t="s">
        <v>48</v>
      </c>
      <c r="N5" t="s">
        <v>21</v>
      </c>
      <c r="O5">
        <v>3</v>
      </c>
      <c r="P5">
        <v>2</v>
      </c>
      <c r="Q5" s="3" t="s">
        <v>13</v>
      </c>
      <c r="R5">
        <v>115.5</v>
      </c>
      <c r="S5">
        <v>2013.02</v>
      </c>
    </row>
    <row r="6" spans="1:19">
      <c r="A6">
        <v>2013</v>
      </c>
      <c r="B6" s="2" t="s">
        <v>48</v>
      </c>
      <c r="C6" s="2"/>
      <c r="D6" t="s">
        <v>21</v>
      </c>
      <c r="E6">
        <v>3</v>
      </c>
      <c r="F6">
        <v>2</v>
      </c>
      <c r="G6" s="3" t="s">
        <v>13</v>
      </c>
      <c r="H6">
        <v>115.5</v>
      </c>
      <c r="I6">
        <v>2013.02</v>
      </c>
      <c r="M6" s="2" t="s">
        <v>49</v>
      </c>
      <c r="N6" t="s">
        <v>21</v>
      </c>
      <c r="O6">
        <v>3</v>
      </c>
      <c r="P6">
        <v>3</v>
      </c>
      <c r="Q6" s="3" t="s">
        <v>13</v>
      </c>
      <c r="R6">
        <v>116</v>
      </c>
      <c r="S6">
        <v>2013.06</v>
      </c>
    </row>
    <row r="7" spans="1:19">
      <c r="A7">
        <v>2013</v>
      </c>
      <c r="B7" s="2" t="s">
        <v>49</v>
      </c>
      <c r="C7" s="2"/>
      <c r="D7" t="s">
        <v>21</v>
      </c>
      <c r="E7">
        <v>3</v>
      </c>
      <c r="F7">
        <v>3</v>
      </c>
      <c r="G7" s="3" t="s">
        <v>13</v>
      </c>
      <c r="H7">
        <v>116</v>
      </c>
      <c r="I7">
        <v>2013.06</v>
      </c>
      <c r="M7" s="2" t="s">
        <v>50</v>
      </c>
      <c r="N7" t="s">
        <v>51</v>
      </c>
      <c r="O7" t="s">
        <v>12</v>
      </c>
      <c r="P7">
        <v>4</v>
      </c>
      <c r="Q7" s="3" t="s">
        <v>10</v>
      </c>
      <c r="R7">
        <v>107</v>
      </c>
      <c r="S7">
        <v>2013.02</v>
      </c>
    </row>
    <row r="8" spans="1:19">
      <c r="A8">
        <v>2013</v>
      </c>
      <c r="B8" s="2" t="s">
        <v>50</v>
      </c>
      <c r="C8" s="2"/>
      <c r="D8" t="s">
        <v>51</v>
      </c>
      <c r="E8" t="s">
        <v>12</v>
      </c>
      <c r="F8">
        <v>4</v>
      </c>
      <c r="G8" s="3" t="s">
        <v>10</v>
      </c>
      <c r="H8">
        <v>107</v>
      </c>
      <c r="I8">
        <v>2013.02</v>
      </c>
    </row>
    <row r="9" spans="1:19">
      <c r="A9">
        <v>2013</v>
      </c>
      <c r="B9" s="2" t="s">
        <v>54</v>
      </c>
      <c r="C9" s="2"/>
      <c r="D9" t="s">
        <v>55</v>
      </c>
      <c r="E9">
        <v>4</v>
      </c>
      <c r="F9">
        <v>2</v>
      </c>
      <c r="G9" s="3" t="s">
        <v>13</v>
      </c>
      <c r="H9">
        <v>119</v>
      </c>
      <c r="I9">
        <v>2013.03</v>
      </c>
      <c r="L9">
        <v>2014</v>
      </c>
      <c r="M9" s="2" t="s">
        <v>96</v>
      </c>
      <c r="N9" t="s">
        <v>83</v>
      </c>
      <c r="O9">
        <v>3</v>
      </c>
      <c r="P9">
        <v>2</v>
      </c>
      <c r="Q9" s="1" t="s">
        <v>9</v>
      </c>
      <c r="R9">
        <v>98</v>
      </c>
      <c r="S9">
        <v>2014.05</v>
      </c>
    </row>
    <row r="10" spans="1:19">
      <c r="A10">
        <v>2013</v>
      </c>
      <c r="B10" s="2" t="s">
        <v>68</v>
      </c>
      <c r="C10" s="2"/>
      <c r="D10" t="s">
        <v>69</v>
      </c>
      <c r="E10">
        <v>4</v>
      </c>
      <c r="F10">
        <v>2</v>
      </c>
      <c r="G10" s="3" t="s">
        <v>10</v>
      </c>
      <c r="H10">
        <v>128.5</v>
      </c>
      <c r="I10">
        <v>2013.04</v>
      </c>
      <c r="M10" s="98" t="s">
        <v>116</v>
      </c>
      <c r="N10" s="43" t="s">
        <v>28</v>
      </c>
      <c r="O10" s="43">
        <v>3</v>
      </c>
      <c r="P10" s="43">
        <v>2</v>
      </c>
      <c r="Q10" s="52" t="s">
        <v>10</v>
      </c>
      <c r="R10" s="43">
        <v>112.5</v>
      </c>
      <c r="S10" s="43">
        <v>2014.11</v>
      </c>
    </row>
    <row r="11" spans="1:19">
      <c r="A11">
        <v>2013</v>
      </c>
      <c r="B11" s="2" t="s">
        <v>72</v>
      </c>
      <c r="C11" s="2"/>
      <c r="D11" t="s">
        <v>73</v>
      </c>
      <c r="E11" t="s">
        <v>8</v>
      </c>
      <c r="F11">
        <v>3</v>
      </c>
      <c r="G11" s="3" t="s">
        <v>13</v>
      </c>
      <c r="H11">
        <v>128</v>
      </c>
      <c r="I11">
        <v>2013.02</v>
      </c>
      <c r="M11" s="2" t="s">
        <v>118</v>
      </c>
      <c r="N11" t="s">
        <v>119</v>
      </c>
      <c r="O11" t="s">
        <v>12</v>
      </c>
      <c r="P11">
        <v>3</v>
      </c>
      <c r="Q11" s="3" t="s">
        <v>10</v>
      </c>
      <c r="R11">
        <v>142</v>
      </c>
      <c r="S11">
        <v>2014.02</v>
      </c>
    </row>
    <row r="12" spans="1:19">
      <c r="A12">
        <v>2013</v>
      </c>
      <c r="B12" s="2" t="s">
        <v>77</v>
      </c>
      <c r="C12" s="2"/>
      <c r="D12" t="s">
        <v>78</v>
      </c>
      <c r="E12" t="s">
        <v>8</v>
      </c>
      <c r="F12">
        <v>4</v>
      </c>
      <c r="G12" s="3" t="s">
        <v>13</v>
      </c>
      <c r="H12">
        <v>155</v>
      </c>
      <c r="I12">
        <v>2013.04</v>
      </c>
      <c r="M12" s="2" t="s">
        <v>129</v>
      </c>
      <c r="N12" t="s">
        <v>130</v>
      </c>
      <c r="O12" t="s">
        <v>76</v>
      </c>
      <c r="P12">
        <v>3</v>
      </c>
      <c r="Q12" s="1" t="s">
        <v>9</v>
      </c>
      <c r="R12">
        <v>121</v>
      </c>
      <c r="S12">
        <v>2014.06</v>
      </c>
    </row>
    <row r="13" spans="1:19">
      <c r="A13">
        <v>2013</v>
      </c>
      <c r="B13" s="2" t="s">
        <v>82</v>
      </c>
      <c r="C13" s="2"/>
      <c r="D13" t="s">
        <v>83</v>
      </c>
      <c r="E13" t="s">
        <v>8</v>
      </c>
      <c r="F13">
        <v>4</v>
      </c>
      <c r="G13" s="3" t="s">
        <v>13</v>
      </c>
      <c r="H13">
        <v>145</v>
      </c>
      <c r="I13">
        <v>2013.08</v>
      </c>
      <c r="M13" s="2" t="s">
        <v>142</v>
      </c>
      <c r="N13" t="s">
        <v>143</v>
      </c>
      <c r="O13">
        <v>3</v>
      </c>
      <c r="P13">
        <v>2</v>
      </c>
      <c r="Q13" s="3" t="s">
        <v>13</v>
      </c>
      <c r="R13">
        <v>143</v>
      </c>
      <c r="S13">
        <v>2014.09</v>
      </c>
    </row>
    <row r="14" spans="1:19">
      <c r="A14">
        <v>2013</v>
      </c>
      <c r="B14" s="2" t="s">
        <v>87</v>
      </c>
      <c r="C14" s="2"/>
      <c r="D14" t="s">
        <v>69</v>
      </c>
      <c r="E14" t="s">
        <v>8</v>
      </c>
      <c r="F14">
        <v>6</v>
      </c>
      <c r="G14" s="4" t="s">
        <v>88</v>
      </c>
      <c r="H14">
        <v>290</v>
      </c>
      <c r="I14">
        <v>2013.06</v>
      </c>
      <c r="M14" s="2" t="s">
        <v>144</v>
      </c>
      <c r="N14" t="s">
        <v>145</v>
      </c>
      <c r="O14">
        <v>3</v>
      </c>
      <c r="P14">
        <v>3</v>
      </c>
      <c r="Q14" s="1" t="s">
        <v>9</v>
      </c>
      <c r="R14">
        <v>139</v>
      </c>
      <c r="S14">
        <v>2014.02</v>
      </c>
    </row>
    <row r="15" spans="1:19">
      <c r="M15" s="2" t="s">
        <v>154</v>
      </c>
      <c r="N15" t="s">
        <v>155</v>
      </c>
      <c r="O15">
        <v>6</v>
      </c>
      <c r="P15">
        <v>2</v>
      </c>
      <c r="R15">
        <v>120</v>
      </c>
      <c r="S15">
        <v>2014.09</v>
      </c>
    </row>
    <row r="16" spans="1:19">
      <c r="A16">
        <v>2014</v>
      </c>
      <c r="B16" s="2" t="s">
        <v>96</v>
      </c>
      <c r="C16" s="2"/>
      <c r="D16" t="s">
        <v>83</v>
      </c>
      <c r="E16">
        <v>3</v>
      </c>
      <c r="F16">
        <v>2</v>
      </c>
      <c r="G16" s="1" t="s">
        <v>9</v>
      </c>
      <c r="H16">
        <v>98</v>
      </c>
      <c r="I16">
        <v>2014.05</v>
      </c>
    </row>
    <row r="17" spans="1:19">
      <c r="A17">
        <v>2014</v>
      </c>
      <c r="B17" s="2" t="s">
        <v>102</v>
      </c>
      <c r="C17" s="2"/>
      <c r="D17" t="s">
        <v>103</v>
      </c>
      <c r="E17" t="s">
        <v>8</v>
      </c>
      <c r="F17">
        <v>3</v>
      </c>
      <c r="G17" s="1" t="s">
        <v>104</v>
      </c>
      <c r="H17">
        <v>101.5</v>
      </c>
      <c r="I17">
        <v>2014.04</v>
      </c>
      <c r="L17">
        <v>2015</v>
      </c>
      <c r="M17" s="2" t="s">
        <v>185</v>
      </c>
      <c r="N17" t="s">
        <v>145</v>
      </c>
      <c r="O17" t="s">
        <v>12</v>
      </c>
      <c r="P17">
        <v>1</v>
      </c>
      <c r="R17">
        <v>105.5</v>
      </c>
      <c r="S17">
        <v>2015.02</v>
      </c>
    </row>
    <row r="18" spans="1:19">
      <c r="A18">
        <v>2014</v>
      </c>
      <c r="B18" s="2" t="s">
        <v>109</v>
      </c>
      <c r="C18" s="2"/>
      <c r="D18" t="s">
        <v>110</v>
      </c>
      <c r="E18">
        <v>4</v>
      </c>
      <c r="F18">
        <v>2</v>
      </c>
      <c r="G18" s="1" t="s">
        <v>15</v>
      </c>
      <c r="H18">
        <v>100</v>
      </c>
      <c r="I18">
        <v>2014.04</v>
      </c>
      <c r="M18" s="2" t="s">
        <v>186</v>
      </c>
      <c r="N18" t="s">
        <v>171</v>
      </c>
      <c r="O18">
        <v>4</v>
      </c>
      <c r="P18">
        <v>1</v>
      </c>
      <c r="Q18" s="3" t="s">
        <v>10</v>
      </c>
      <c r="R18">
        <v>107.5</v>
      </c>
      <c r="S18">
        <v>2015.06</v>
      </c>
    </row>
    <row r="19" spans="1:19">
      <c r="A19">
        <v>2014</v>
      </c>
      <c r="B19" s="2" t="s">
        <v>116</v>
      </c>
      <c r="C19" s="2"/>
      <c r="D19" t="s">
        <v>28</v>
      </c>
      <c r="E19">
        <v>3</v>
      </c>
      <c r="F19">
        <v>2</v>
      </c>
      <c r="G19" s="3" t="s">
        <v>10</v>
      </c>
      <c r="H19">
        <v>112.5</v>
      </c>
      <c r="I19">
        <v>2014.11</v>
      </c>
      <c r="M19" s="98" t="s">
        <v>187</v>
      </c>
      <c r="N19" s="43" t="s">
        <v>188</v>
      </c>
      <c r="O19" s="43">
        <v>4</v>
      </c>
      <c r="P19" s="43">
        <v>2</v>
      </c>
      <c r="Q19" s="44" t="s">
        <v>15</v>
      </c>
      <c r="R19" s="43">
        <v>192</v>
      </c>
      <c r="S19" s="43">
        <v>2015.05</v>
      </c>
    </row>
    <row r="20" spans="1:19">
      <c r="A20">
        <v>2014</v>
      </c>
      <c r="B20" s="2" t="s">
        <v>118</v>
      </c>
      <c r="C20" s="2"/>
      <c r="D20" t="s">
        <v>119</v>
      </c>
      <c r="E20" t="s">
        <v>12</v>
      </c>
      <c r="F20">
        <v>3</v>
      </c>
      <c r="G20" s="3" t="s">
        <v>10</v>
      </c>
      <c r="H20">
        <v>142</v>
      </c>
      <c r="I20">
        <v>2014.02</v>
      </c>
      <c r="M20" s="2" t="s">
        <v>189</v>
      </c>
      <c r="N20" t="s">
        <v>171</v>
      </c>
      <c r="O20">
        <v>3</v>
      </c>
      <c r="P20">
        <v>3</v>
      </c>
      <c r="Q20" s="3" t="s">
        <v>10</v>
      </c>
      <c r="R20">
        <v>120</v>
      </c>
      <c r="S20">
        <v>2015.03</v>
      </c>
    </row>
    <row r="21" spans="1:19">
      <c r="A21">
        <v>2014</v>
      </c>
      <c r="B21" s="2" t="s">
        <v>127</v>
      </c>
      <c r="C21" s="2"/>
      <c r="D21" t="s">
        <v>128</v>
      </c>
      <c r="E21">
        <v>3</v>
      </c>
      <c r="F21">
        <v>2</v>
      </c>
      <c r="G21" s="3" t="s">
        <v>10</v>
      </c>
      <c r="H21">
        <v>122</v>
      </c>
      <c r="I21">
        <v>2014.04</v>
      </c>
      <c r="M21" s="2" t="s">
        <v>196</v>
      </c>
      <c r="N21" t="s">
        <v>122</v>
      </c>
      <c r="O21">
        <v>3</v>
      </c>
      <c r="P21">
        <v>2</v>
      </c>
      <c r="Q21" s="1" t="s">
        <v>9</v>
      </c>
      <c r="R21">
        <v>127.5</v>
      </c>
      <c r="S21">
        <v>2015.03</v>
      </c>
    </row>
    <row r="22" spans="1:19">
      <c r="A22">
        <v>2014</v>
      </c>
      <c r="B22" s="2" t="s">
        <v>129</v>
      </c>
      <c r="C22" s="2"/>
      <c r="D22" t="s">
        <v>130</v>
      </c>
      <c r="E22" t="s">
        <v>76</v>
      </c>
      <c r="F22">
        <v>3</v>
      </c>
      <c r="G22" s="1" t="s">
        <v>9</v>
      </c>
      <c r="H22">
        <v>121</v>
      </c>
      <c r="I22">
        <v>2014.06</v>
      </c>
      <c r="M22" s="2" t="s">
        <v>197</v>
      </c>
      <c r="N22" t="s">
        <v>122</v>
      </c>
      <c r="O22">
        <v>3</v>
      </c>
      <c r="P22">
        <v>2</v>
      </c>
      <c r="Q22" s="3" t="s">
        <v>13</v>
      </c>
      <c r="R22">
        <v>135</v>
      </c>
      <c r="S22">
        <v>2015.05</v>
      </c>
    </row>
    <row r="23" spans="1:19">
      <c r="A23">
        <v>2014</v>
      </c>
      <c r="B23" s="2" t="s">
        <v>142</v>
      </c>
      <c r="C23" s="2"/>
      <c r="D23" t="s">
        <v>143</v>
      </c>
      <c r="E23">
        <v>3</v>
      </c>
      <c r="F23">
        <v>2</v>
      </c>
      <c r="G23" s="3" t="s">
        <v>13</v>
      </c>
      <c r="H23">
        <v>143</v>
      </c>
      <c r="I23">
        <v>2014.09</v>
      </c>
      <c r="M23" s="2" t="s">
        <v>199</v>
      </c>
      <c r="N23" t="s">
        <v>145</v>
      </c>
      <c r="O23">
        <v>3</v>
      </c>
      <c r="P23">
        <v>2</v>
      </c>
      <c r="Q23" s="3" t="s">
        <v>13</v>
      </c>
      <c r="R23">
        <v>116</v>
      </c>
      <c r="S23">
        <v>2015.06</v>
      </c>
    </row>
    <row r="24" spans="1:19">
      <c r="A24">
        <v>2014</v>
      </c>
      <c r="B24" s="2" t="s">
        <v>144</v>
      </c>
      <c r="C24" s="2"/>
      <c r="D24" t="s">
        <v>145</v>
      </c>
      <c r="E24">
        <v>3</v>
      </c>
      <c r="F24">
        <v>3</v>
      </c>
      <c r="G24" s="1" t="s">
        <v>9</v>
      </c>
      <c r="H24">
        <v>139</v>
      </c>
      <c r="I24">
        <v>2014.02</v>
      </c>
      <c r="M24" s="2" t="s">
        <v>202</v>
      </c>
      <c r="N24" t="s">
        <v>171</v>
      </c>
      <c r="O24">
        <v>4</v>
      </c>
      <c r="P24">
        <v>2</v>
      </c>
      <c r="Q24" s="3" t="s">
        <v>13</v>
      </c>
      <c r="R24">
        <v>132</v>
      </c>
      <c r="S24">
        <v>2015.12</v>
      </c>
    </row>
    <row r="25" spans="1:19">
      <c r="A25">
        <v>2014</v>
      </c>
      <c r="B25" s="2" t="s">
        <v>146</v>
      </c>
      <c r="C25" s="2"/>
      <c r="D25" t="s">
        <v>147</v>
      </c>
      <c r="E25" t="s">
        <v>8</v>
      </c>
      <c r="F25">
        <v>4</v>
      </c>
      <c r="G25" s="1" t="s">
        <v>9</v>
      </c>
      <c r="H25">
        <v>148</v>
      </c>
      <c r="I25">
        <v>2014.07</v>
      </c>
      <c r="M25" s="2" t="s">
        <v>203</v>
      </c>
      <c r="N25" t="s">
        <v>51</v>
      </c>
      <c r="O25">
        <v>3</v>
      </c>
      <c r="P25">
        <v>3</v>
      </c>
      <c r="Q25" s="3" t="s">
        <v>13</v>
      </c>
      <c r="R25">
        <v>132</v>
      </c>
      <c r="S25">
        <v>2015.02</v>
      </c>
    </row>
    <row r="26" spans="1:19">
      <c r="A26">
        <v>2014</v>
      </c>
      <c r="B26" s="2" t="s">
        <v>152</v>
      </c>
      <c r="C26" s="2"/>
      <c r="D26" t="s">
        <v>153</v>
      </c>
      <c r="E26" t="s">
        <v>8</v>
      </c>
      <c r="F26">
        <v>4</v>
      </c>
      <c r="G26" s="3" t="s">
        <v>13</v>
      </c>
      <c r="H26">
        <v>139.5</v>
      </c>
      <c r="I26">
        <v>2014.11</v>
      </c>
      <c r="M26" s="98" t="s">
        <v>204</v>
      </c>
      <c r="N26" s="43" t="s">
        <v>188</v>
      </c>
      <c r="O26" s="43">
        <v>4</v>
      </c>
      <c r="P26" s="43">
        <v>2</v>
      </c>
      <c r="Q26" s="52" t="s">
        <v>10</v>
      </c>
      <c r="R26" s="43">
        <v>120.5</v>
      </c>
      <c r="S26" s="43">
        <v>2015.08</v>
      </c>
    </row>
    <row r="27" spans="1:19">
      <c r="A27">
        <v>2014</v>
      </c>
      <c r="B27" s="2" t="s">
        <v>154</v>
      </c>
      <c r="C27" s="2"/>
      <c r="D27" t="s">
        <v>155</v>
      </c>
      <c r="E27">
        <v>6</v>
      </c>
      <c r="F27">
        <v>2</v>
      </c>
      <c r="H27">
        <v>120</v>
      </c>
      <c r="I27">
        <v>2014.09</v>
      </c>
      <c r="M27" s="2" t="s">
        <v>210</v>
      </c>
      <c r="N27" t="s">
        <v>171</v>
      </c>
      <c r="O27">
        <v>4</v>
      </c>
      <c r="P27">
        <v>2</v>
      </c>
      <c r="Q27" s="3" t="s">
        <v>13</v>
      </c>
      <c r="R27">
        <v>122.5</v>
      </c>
      <c r="S27">
        <v>2015.05</v>
      </c>
    </row>
    <row r="28" spans="1:19">
      <c r="A28">
        <v>2014</v>
      </c>
      <c r="B28" s="2" t="s">
        <v>156</v>
      </c>
      <c r="C28" s="2"/>
      <c r="D28" t="s">
        <v>157</v>
      </c>
      <c r="E28" t="s">
        <v>12</v>
      </c>
      <c r="F28">
        <v>3</v>
      </c>
      <c r="G28" s="3" t="s">
        <v>13</v>
      </c>
      <c r="H28">
        <v>137</v>
      </c>
      <c r="I28">
        <v>2014.03</v>
      </c>
      <c r="M28" s="2" t="s">
        <v>215</v>
      </c>
      <c r="N28" t="s">
        <v>143</v>
      </c>
      <c r="O28">
        <v>4</v>
      </c>
      <c r="P28">
        <v>2</v>
      </c>
      <c r="Q28" s="3" t="s">
        <v>13</v>
      </c>
      <c r="R28">
        <v>140</v>
      </c>
      <c r="S28">
        <v>2015.09</v>
      </c>
    </row>
    <row r="29" spans="1:19">
      <c r="A29">
        <v>2014</v>
      </c>
      <c r="B29" s="2" t="s">
        <v>158</v>
      </c>
      <c r="C29" s="2"/>
      <c r="D29" t="s">
        <v>159</v>
      </c>
      <c r="E29">
        <v>4</v>
      </c>
      <c r="F29">
        <v>4</v>
      </c>
      <c r="G29" s="3" t="s">
        <v>10</v>
      </c>
      <c r="H29">
        <v>152</v>
      </c>
      <c r="I29">
        <v>2014.05</v>
      </c>
      <c r="M29" s="2" t="s">
        <v>216</v>
      </c>
      <c r="N29" t="s">
        <v>145</v>
      </c>
      <c r="O29" t="s">
        <v>12</v>
      </c>
      <c r="P29">
        <v>3</v>
      </c>
      <c r="R29">
        <v>123.5</v>
      </c>
      <c r="S29">
        <v>2015.04</v>
      </c>
    </row>
    <row r="30" spans="1:19">
      <c r="A30">
        <v>2014</v>
      </c>
      <c r="B30" s="2" t="s">
        <v>162</v>
      </c>
      <c r="C30" s="2"/>
      <c r="D30" t="s">
        <v>159</v>
      </c>
      <c r="E30" t="s">
        <v>8</v>
      </c>
      <c r="F30">
        <v>5</v>
      </c>
      <c r="G30" s="3" t="s">
        <v>13</v>
      </c>
      <c r="H30">
        <v>145.5</v>
      </c>
      <c r="I30">
        <v>2014.11</v>
      </c>
      <c r="M30" s="2" t="s">
        <v>221</v>
      </c>
      <c r="N30" t="s">
        <v>119</v>
      </c>
      <c r="O30">
        <v>4</v>
      </c>
      <c r="P30">
        <v>3</v>
      </c>
      <c r="R30">
        <v>149</v>
      </c>
      <c r="S30">
        <v>2015.05</v>
      </c>
    </row>
    <row r="31" spans="1:19">
      <c r="A31">
        <v>2014</v>
      </c>
      <c r="B31" s="2" t="s">
        <v>165</v>
      </c>
      <c r="C31" s="2"/>
      <c r="D31" t="s">
        <v>166</v>
      </c>
      <c r="E31">
        <v>4</v>
      </c>
      <c r="F31">
        <v>4</v>
      </c>
      <c r="G31" s="3" t="s">
        <v>167</v>
      </c>
      <c r="H31">
        <v>158.5</v>
      </c>
      <c r="I31">
        <v>2014.05</v>
      </c>
      <c r="M31" s="2" t="s">
        <v>223</v>
      </c>
      <c r="N31" t="s">
        <v>188</v>
      </c>
      <c r="O31">
        <v>3</v>
      </c>
      <c r="P31">
        <v>3</v>
      </c>
      <c r="R31">
        <v>148</v>
      </c>
      <c r="S31">
        <v>2015.09</v>
      </c>
    </row>
    <row r="32" spans="1:19">
      <c r="A32">
        <v>2014</v>
      </c>
      <c r="B32" s="2" t="s">
        <v>168</v>
      </c>
      <c r="C32" s="2"/>
      <c r="D32" t="s">
        <v>169</v>
      </c>
      <c r="E32" t="s">
        <v>8</v>
      </c>
      <c r="F32">
        <v>5</v>
      </c>
      <c r="G32" s="3" t="s">
        <v>167</v>
      </c>
      <c r="H32">
        <v>165</v>
      </c>
      <c r="I32">
        <v>2014.05</v>
      </c>
    </row>
    <row r="33" spans="1:19">
      <c r="A33">
        <v>2014</v>
      </c>
      <c r="B33" s="2" t="s">
        <v>170</v>
      </c>
      <c r="C33" s="2"/>
      <c r="D33" t="s">
        <v>171</v>
      </c>
      <c r="E33" t="s">
        <v>76</v>
      </c>
      <c r="F33">
        <v>5</v>
      </c>
      <c r="G33" s="1" t="s">
        <v>172</v>
      </c>
      <c r="H33">
        <v>170</v>
      </c>
      <c r="I33">
        <v>2014.01</v>
      </c>
      <c r="L33">
        <v>2016</v>
      </c>
      <c r="M33" s="2" t="s">
        <v>248</v>
      </c>
      <c r="N33" t="s">
        <v>171</v>
      </c>
      <c r="O33">
        <v>4</v>
      </c>
      <c r="P33">
        <v>2</v>
      </c>
      <c r="R33">
        <v>147.5</v>
      </c>
      <c r="S33">
        <v>2016.09</v>
      </c>
    </row>
    <row r="34" spans="1:19">
      <c r="A34">
        <v>2014</v>
      </c>
      <c r="B34" s="2" t="s">
        <v>173</v>
      </c>
      <c r="C34" s="2"/>
      <c r="D34" t="s">
        <v>174</v>
      </c>
      <c r="E34" t="s">
        <v>175</v>
      </c>
      <c r="F34">
        <v>7</v>
      </c>
      <c r="G34" s="1" t="s">
        <v>176</v>
      </c>
      <c r="H34">
        <v>214.5</v>
      </c>
      <c r="I34">
        <v>2014.04</v>
      </c>
      <c r="M34" s="2" t="s">
        <v>251</v>
      </c>
      <c r="N34" t="s">
        <v>252</v>
      </c>
      <c r="O34">
        <v>3</v>
      </c>
      <c r="P34">
        <v>3</v>
      </c>
      <c r="R34">
        <v>160</v>
      </c>
      <c r="S34">
        <v>2016.09</v>
      </c>
    </row>
    <row r="35" spans="1:19">
      <c r="A35">
        <v>2014</v>
      </c>
      <c r="B35" s="2" t="s">
        <v>182</v>
      </c>
      <c r="C35" s="2"/>
      <c r="D35" t="s">
        <v>183</v>
      </c>
      <c r="E35" t="s">
        <v>8</v>
      </c>
      <c r="F35">
        <v>5</v>
      </c>
      <c r="G35" s="1" t="s">
        <v>184</v>
      </c>
      <c r="H35">
        <v>299</v>
      </c>
      <c r="I35">
        <v>2014.03</v>
      </c>
      <c r="M35" s="100" t="s">
        <v>267</v>
      </c>
      <c r="N35" s="101" t="s">
        <v>188</v>
      </c>
      <c r="O35" s="101" t="s">
        <v>12</v>
      </c>
      <c r="P35" s="101">
        <v>2</v>
      </c>
      <c r="Q35" s="101"/>
      <c r="R35" s="101">
        <v>161</v>
      </c>
      <c r="S35" s="101">
        <v>2016.05</v>
      </c>
    </row>
    <row r="36" spans="1:19">
      <c r="M36" s="2" t="s">
        <v>268</v>
      </c>
      <c r="N36" t="s">
        <v>269</v>
      </c>
      <c r="O36">
        <v>4</v>
      </c>
      <c r="P36">
        <v>2</v>
      </c>
      <c r="R36">
        <v>175</v>
      </c>
      <c r="S36">
        <v>2016.05</v>
      </c>
    </row>
    <row r="37" spans="1:19">
      <c r="A37">
        <v>2015</v>
      </c>
      <c r="B37" s="2" t="s">
        <v>185</v>
      </c>
      <c r="C37" s="2"/>
      <c r="D37" t="s">
        <v>145</v>
      </c>
      <c r="E37" t="s">
        <v>12</v>
      </c>
      <c r="F37">
        <v>1</v>
      </c>
      <c r="H37">
        <v>105.5</v>
      </c>
      <c r="I37">
        <v>2015.02</v>
      </c>
      <c r="M37" s="2" t="s">
        <v>272</v>
      </c>
      <c r="N37" t="s">
        <v>171</v>
      </c>
      <c r="O37" t="s">
        <v>12</v>
      </c>
      <c r="P37">
        <v>3</v>
      </c>
      <c r="R37">
        <v>165</v>
      </c>
      <c r="S37">
        <v>2016.05</v>
      </c>
    </row>
    <row r="38" spans="1:19">
      <c r="A38">
        <v>2015</v>
      </c>
      <c r="B38" s="2" t="s">
        <v>186</v>
      </c>
      <c r="C38" s="2"/>
      <c r="D38" t="s">
        <v>171</v>
      </c>
      <c r="E38">
        <v>4</v>
      </c>
      <c r="F38">
        <v>1</v>
      </c>
      <c r="G38" s="3" t="s">
        <v>10</v>
      </c>
      <c r="H38">
        <v>107.5</v>
      </c>
      <c r="I38">
        <v>2015.06</v>
      </c>
      <c r="M38" s="2" t="s">
        <v>273</v>
      </c>
      <c r="N38" t="s">
        <v>274</v>
      </c>
      <c r="O38" t="s">
        <v>12</v>
      </c>
      <c r="P38">
        <v>3</v>
      </c>
      <c r="R38">
        <v>152</v>
      </c>
      <c r="S38">
        <v>2016.11</v>
      </c>
    </row>
    <row r="39" spans="1:19">
      <c r="A39">
        <v>2015</v>
      </c>
      <c r="B39" s="2" t="s">
        <v>187</v>
      </c>
      <c r="C39" s="2"/>
      <c r="D39" t="s">
        <v>188</v>
      </c>
      <c r="E39">
        <v>4</v>
      </c>
      <c r="F39">
        <v>2</v>
      </c>
      <c r="G39" s="1" t="s">
        <v>15</v>
      </c>
      <c r="H39">
        <v>192</v>
      </c>
      <c r="I39">
        <v>2015.05</v>
      </c>
      <c r="M39" s="2" t="s">
        <v>286</v>
      </c>
      <c r="N39" t="s">
        <v>188</v>
      </c>
      <c r="O39" t="s">
        <v>12</v>
      </c>
      <c r="P39">
        <v>3</v>
      </c>
      <c r="R39">
        <v>172</v>
      </c>
      <c r="S39">
        <v>2016.07</v>
      </c>
    </row>
    <row r="40" spans="1:19">
      <c r="A40">
        <v>2015</v>
      </c>
      <c r="B40" s="2" t="s">
        <v>189</v>
      </c>
      <c r="C40" s="2"/>
      <c r="D40" t="s">
        <v>171</v>
      </c>
      <c r="E40">
        <v>3</v>
      </c>
      <c r="F40">
        <v>3</v>
      </c>
      <c r="G40" s="3" t="s">
        <v>10</v>
      </c>
      <c r="H40">
        <v>120</v>
      </c>
      <c r="I40">
        <v>2015.03</v>
      </c>
      <c r="M40" s="2" t="s">
        <v>294</v>
      </c>
      <c r="N40" t="s">
        <v>119</v>
      </c>
      <c r="O40" t="s">
        <v>12</v>
      </c>
      <c r="P40">
        <v>3</v>
      </c>
      <c r="R40">
        <v>166.5</v>
      </c>
      <c r="S40">
        <v>2016.06</v>
      </c>
    </row>
    <row r="41" spans="1:19">
      <c r="A41">
        <v>2015</v>
      </c>
      <c r="B41" s="2" t="s">
        <v>190</v>
      </c>
      <c r="C41" s="2"/>
      <c r="D41" t="s">
        <v>191</v>
      </c>
      <c r="E41">
        <v>3</v>
      </c>
      <c r="F41">
        <v>2</v>
      </c>
      <c r="G41" s="3" t="s">
        <v>13</v>
      </c>
      <c r="H41">
        <v>102.5</v>
      </c>
      <c r="I41">
        <v>2015.11</v>
      </c>
      <c r="M41" s="2" t="s">
        <v>295</v>
      </c>
      <c r="N41" t="s">
        <v>296</v>
      </c>
      <c r="O41" t="s">
        <v>8</v>
      </c>
      <c r="P41">
        <v>4</v>
      </c>
      <c r="R41">
        <v>164</v>
      </c>
      <c r="S41">
        <v>2016.11</v>
      </c>
    </row>
    <row r="42" spans="1:19">
      <c r="A42">
        <v>2015</v>
      </c>
      <c r="B42" s="2" t="s">
        <v>192</v>
      </c>
      <c r="C42" s="2"/>
      <c r="D42" t="s">
        <v>193</v>
      </c>
      <c r="E42">
        <v>3</v>
      </c>
      <c r="F42">
        <v>2</v>
      </c>
      <c r="G42" s="3" t="s">
        <v>13</v>
      </c>
      <c r="H42">
        <v>112</v>
      </c>
      <c r="I42">
        <v>2015.12</v>
      </c>
    </row>
    <row r="43" spans="1:19">
      <c r="A43">
        <v>2015</v>
      </c>
      <c r="B43" s="2" t="s">
        <v>196</v>
      </c>
      <c r="C43" s="2"/>
      <c r="D43" t="s">
        <v>122</v>
      </c>
      <c r="E43">
        <v>3</v>
      </c>
      <c r="F43">
        <v>2</v>
      </c>
      <c r="G43" s="1" t="s">
        <v>9</v>
      </c>
      <c r="H43">
        <v>127.5</v>
      </c>
      <c r="I43">
        <v>2015.03</v>
      </c>
    </row>
    <row r="44" spans="1:19">
      <c r="A44">
        <v>2015</v>
      </c>
      <c r="B44" s="2" t="s">
        <v>197</v>
      </c>
      <c r="C44" s="2"/>
      <c r="D44" t="s">
        <v>122</v>
      </c>
      <c r="E44">
        <v>3</v>
      </c>
      <c r="F44">
        <v>2</v>
      </c>
      <c r="G44" s="3" t="s">
        <v>13</v>
      </c>
      <c r="H44">
        <v>135</v>
      </c>
      <c r="I44">
        <v>2015.05</v>
      </c>
      <c r="L44">
        <v>2017</v>
      </c>
      <c r="M44" s="2" t="s">
        <v>332</v>
      </c>
      <c r="N44" t="s">
        <v>171</v>
      </c>
      <c r="O44">
        <v>4</v>
      </c>
      <c r="P44">
        <v>3</v>
      </c>
      <c r="R44">
        <v>180</v>
      </c>
      <c r="S44">
        <v>2017.02</v>
      </c>
    </row>
    <row r="45" spans="1:19">
      <c r="A45">
        <v>2015</v>
      </c>
      <c r="B45" s="2" t="s">
        <v>199</v>
      </c>
      <c r="C45" s="2"/>
      <c r="D45" t="s">
        <v>145</v>
      </c>
      <c r="E45">
        <v>3</v>
      </c>
      <c r="F45">
        <v>2</v>
      </c>
      <c r="G45" s="3" t="s">
        <v>13</v>
      </c>
      <c r="H45">
        <v>116</v>
      </c>
      <c r="I45">
        <v>2015.06</v>
      </c>
      <c r="M45" s="2" t="s">
        <v>341</v>
      </c>
      <c r="N45" t="s">
        <v>21</v>
      </c>
      <c r="O45">
        <v>3</v>
      </c>
      <c r="P45">
        <v>3</v>
      </c>
      <c r="R45">
        <v>177.5</v>
      </c>
      <c r="S45">
        <v>2017.05</v>
      </c>
    </row>
    <row r="46" spans="1:19">
      <c r="A46">
        <v>2015</v>
      </c>
      <c r="B46" s="2" t="s">
        <v>202</v>
      </c>
      <c r="C46" s="2"/>
      <c r="D46" t="s">
        <v>171</v>
      </c>
      <c r="E46">
        <v>4</v>
      </c>
      <c r="F46">
        <v>2</v>
      </c>
      <c r="G46" s="3" t="s">
        <v>13</v>
      </c>
      <c r="H46">
        <v>132</v>
      </c>
      <c r="I46">
        <v>2015.12</v>
      </c>
      <c r="M46" s="2" t="s">
        <v>342</v>
      </c>
      <c r="N46" t="s">
        <v>21</v>
      </c>
      <c r="O46" t="s">
        <v>12</v>
      </c>
      <c r="P46">
        <v>2</v>
      </c>
      <c r="R46">
        <v>181</v>
      </c>
      <c r="S46">
        <v>2017.11</v>
      </c>
    </row>
    <row r="47" spans="1:19">
      <c r="A47">
        <v>2015</v>
      </c>
      <c r="B47" s="2" t="s">
        <v>203</v>
      </c>
      <c r="C47" s="2"/>
      <c r="D47" t="s">
        <v>51</v>
      </c>
      <c r="E47">
        <v>3</v>
      </c>
      <c r="F47">
        <v>3</v>
      </c>
      <c r="G47" s="3" t="s">
        <v>13</v>
      </c>
      <c r="H47">
        <v>132</v>
      </c>
      <c r="I47">
        <v>2015.02</v>
      </c>
      <c r="M47" s="2" t="s">
        <v>349</v>
      </c>
      <c r="N47" t="s">
        <v>350</v>
      </c>
      <c r="O47">
        <v>3</v>
      </c>
      <c r="P47">
        <v>3</v>
      </c>
      <c r="R47">
        <v>182.5</v>
      </c>
      <c r="S47">
        <v>2017.05</v>
      </c>
    </row>
    <row r="48" spans="1:19">
      <c r="A48">
        <v>2015</v>
      </c>
      <c r="B48" s="2" t="s">
        <v>204</v>
      </c>
      <c r="C48" s="2"/>
      <c r="D48" t="s">
        <v>188</v>
      </c>
      <c r="E48">
        <v>4</v>
      </c>
      <c r="F48">
        <v>2</v>
      </c>
      <c r="G48" s="3" t="s">
        <v>10</v>
      </c>
      <c r="H48">
        <v>120.5</v>
      </c>
      <c r="I48">
        <v>2015.08</v>
      </c>
      <c r="M48" s="2" t="s">
        <v>351</v>
      </c>
      <c r="N48" t="s">
        <v>350</v>
      </c>
      <c r="O48" t="s">
        <v>12</v>
      </c>
      <c r="P48">
        <v>3</v>
      </c>
      <c r="R48">
        <v>231</v>
      </c>
      <c r="S48">
        <v>2017.03</v>
      </c>
    </row>
    <row r="49" spans="1:19">
      <c r="A49">
        <v>2015</v>
      </c>
      <c r="B49" s="2" t="s">
        <v>207</v>
      </c>
      <c r="C49" s="2"/>
      <c r="D49" t="s">
        <v>83</v>
      </c>
      <c r="E49">
        <v>3</v>
      </c>
      <c r="F49">
        <v>2</v>
      </c>
      <c r="G49" s="3" t="s">
        <v>13</v>
      </c>
      <c r="H49">
        <v>140.5</v>
      </c>
      <c r="I49">
        <v>2015.11</v>
      </c>
      <c r="M49" s="2" t="s">
        <v>286</v>
      </c>
      <c r="N49" t="s">
        <v>188</v>
      </c>
      <c r="O49" t="s">
        <v>12</v>
      </c>
      <c r="P49">
        <v>3</v>
      </c>
      <c r="R49">
        <v>193.5</v>
      </c>
      <c r="S49">
        <v>2017.11</v>
      </c>
    </row>
    <row r="50" spans="1:19">
      <c r="A50">
        <v>2015</v>
      </c>
      <c r="B50" s="2" t="s">
        <v>208</v>
      </c>
      <c r="C50" s="2"/>
      <c r="D50" t="s">
        <v>209</v>
      </c>
      <c r="E50">
        <v>4</v>
      </c>
      <c r="F50">
        <v>2</v>
      </c>
      <c r="G50" s="3" t="s">
        <v>13</v>
      </c>
      <c r="H50">
        <v>125</v>
      </c>
      <c r="I50">
        <v>2015.03</v>
      </c>
    </row>
    <row r="51" spans="1:19">
      <c r="A51">
        <v>2015</v>
      </c>
      <c r="B51" s="2" t="s">
        <v>210</v>
      </c>
      <c r="C51" s="2"/>
      <c r="D51" t="s">
        <v>171</v>
      </c>
      <c r="E51">
        <v>4</v>
      </c>
      <c r="F51">
        <v>2</v>
      </c>
      <c r="G51" s="3" t="s">
        <v>13</v>
      </c>
      <c r="H51">
        <v>122.5</v>
      </c>
      <c r="I51">
        <v>2015.05</v>
      </c>
      <c r="L51">
        <v>2018</v>
      </c>
      <c r="M51" s="2" t="s">
        <v>386</v>
      </c>
      <c r="N51" t="s">
        <v>296</v>
      </c>
      <c r="O51">
        <v>4</v>
      </c>
      <c r="P51">
        <v>2</v>
      </c>
      <c r="R51">
        <v>151</v>
      </c>
      <c r="S51">
        <v>2018.05</v>
      </c>
    </row>
    <row r="52" spans="1:19">
      <c r="A52">
        <v>2015</v>
      </c>
      <c r="B52" s="2" t="s">
        <v>215</v>
      </c>
      <c r="C52" s="2"/>
      <c r="D52" t="s">
        <v>143</v>
      </c>
      <c r="E52">
        <v>4</v>
      </c>
      <c r="F52">
        <v>2</v>
      </c>
      <c r="G52" s="3" t="s">
        <v>13</v>
      </c>
      <c r="H52">
        <v>140</v>
      </c>
      <c r="I52">
        <v>2015.09</v>
      </c>
      <c r="M52" s="2" t="s">
        <v>394</v>
      </c>
      <c r="N52" t="s">
        <v>21</v>
      </c>
      <c r="O52" t="s">
        <v>8</v>
      </c>
      <c r="P52">
        <v>4</v>
      </c>
      <c r="R52">
        <v>192.5</v>
      </c>
      <c r="S52">
        <v>2018.02</v>
      </c>
    </row>
    <row r="53" spans="1:19">
      <c r="A53">
        <v>2015</v>
      </c>
      <c r="B53" s="2" t="s">
        <v>216</v>
      </c>
      <c r="C53" s="2"/>
      <c r="D53" t="s">
        <v>145</v>
      </c>
      <c r="E53" t="s">
        <v>12</v>
      </c>
      <c r="F53">
        <v>3</v>
      </c>
      <c r="H53">
        <v>123.5</v>
      </c>
      <c r="I53">
        <v>2015.04</v>
      </c>
      <c r="M53" s="2" t="s">
        <v>362</v>
      </c>
      <c r="N53" t="s">
        <v>397</v>
      </c>
      <c r="O53">
        <v>3</v>
      </c>
      <c r="P53">
        <v>3</v>
      </c>
      <c r="R53">
        <v>180</v>
      </c>
      <c r="S53">
        <v>2018.02</v>
      </c>
    </row>
    <row r="54" spans="1:19">
      <c r="A54">
        <v>2015</v>
      </c>
      <c r="B54" s="2" t="s">
        <v>217</v>
      </c>
      <c r="C54" s="2"/>
      <c r="D54" t="s">
        <v>135</v>
      </c>
      <c r="E54">
        <v>3</v>
      </c>
      <c r="F54">
        <v>2</v>
      </c>
      <c r="G54" s="3" t="s">
        <v>13</v>
      </c>
      <c r="H54">
        <v>138</v>
      </c>
      <c r="I54">
        <v>2015.11</v>
      </c>
    </row>
    <row r="55" spans="1:19">
      <c r="A55">
        <v>2015</v>
      </c>
      <c r="B55" s="2" t="s">
        <v>219</v>
      </c>
      <c r="C55" s="2"/>
      <c r="D55" t="s">
        <v>220</v>
      </c>
      <c r="E55" t="s">
        <v>12</v>
      </c>
      <c r="F55">
        <v>3</v>
      </c>
      <c r="H55">
        <v>135</v>
      </c>
      <c r="I55">
        <v>2015.06</v>
      </c>
    </row>
    <row r="56" spans="1:19">
      <c r="A56">
        <v>2015</v>
      </c>
      <c r="B56" s="2" t="s">
        <v>221</v>
      </c>
      <c r="C56" s="2"/>
      <c r="D56" t="s">
        <v>119</v>
      </c>
      <c r="E56">
        <v>4</v>
      </c>
      <c r="F56">
        <v>3</v>
      </c>
      <c r="H56">
        <v>149</v>
      </c>
      <c r="I56">
        <v>2015.05</v>
      </c>
    </row>
    <row r="57" spans="1:19">
      <c r="A57">
        <v>2015</v>
      </c>
      <c r="B57" s="2" t="s">
        <v>222</v>
      </c>
      <c r="C57" s="2"/>
      <c r="D57" t="s">
        <v>188</v>
      </c>
      <c r="E57" t="s">
        <v>12</v>
      </c>
      <c r="F57">
        <v>4</v>
      </c>
      <c r="H57">
        <v>153.5</v>
      </c>
      <c r="I57">
        <v>2015.11</v>
      </c>
    </row>
    <row r="58" spans="1:19">
      <c r="A58">
        <v>2015</v>
      </c>
      <c r="B58" s="2" t="s">
        <v>223</v>
      </c>
      <c r="C58" s="2"/>
      <c r="D58" t="s">
        <v>188</v>
      </c>
      <c r="E58">
        <v>3</v>
      </c>
      <c r="F58">
        <v>3</v>
      </c>
      <c r="H58">
        <v>148</v>
      </c>
      <c r="I58">
        <v>2015.09</v>
      </c>
    </row>
    <row r="59" spans="1:19">
      <c r="A59">
        <v>2015</v>
      </c>
      <c r="B59" s="2" t="s">
        <v>227</v>
      </c>
      <c r="C59" s="2"/>
      <c r="D59" t="s">
        <v>229</v>
      </c>
      <c r="E59">
        <v>4</v>
      </c>
      <c r="F59">
        <v>4</v>
      </c>
      <c r="G59" s="1" t="s">
        <v>228</v>
      </c>
      <c r="H59">
        <v>161</v>
      </c>
      <c r="I59">
        <v>2015.03</v>
      </c>
    </row>
    <row r="60" spans="1:19">
      <c r="A60">
        <v>2015</v>
      </c>
      <c r="B60" s="2" t="s">
        <v>230</v>
      </c>
      <c r="C60" s="2"/>
      <c r="D60" t="s">
        <v>231</v>
      </c>
      <c r="E60" t="s">
        <v>8</v>
      </c>
      <c r="F60">
        <v>4</v>
      </c>
      <c r="H60">
        <v>186</v>
      </c>
      <c r="I60">
        <v>2015.03</v>
      </c>
    </row>
    <row r="61" spans="1:19">
      <c r="A61">
        <v>2015</v>
      </c>
      <c r="B61" s="2" t="s">
        <v>232</v>
      </c>
      <c r="C61" s="2"/>
      <c r="D61" t="s">
        <v>233</v>
      </c>
      <c r="E61" t="s">
        <v>8</v>
      </c>
      <c r="F61">
        <v>4</v>
      </c>
      <c r="H61">
        <v>158.5</v>
      </c>
      <c r="I61">
        <v>2015.01</v>
      </c>
    </row>
    <row r="63" spans="1:19">
      <c r="A63">
        <v>2016</v>
      </c>
      <c r="B63" s="2" t="s">
        <v>248</v>
      </c>
      <c r="C63" s="2"/>
      <c r="D63" t="s">
        <v>171</v>
      </c>
      <c r="E63">
        <v>4</v>
      </c>
      <c r="F63">
        <v>2</v>
      </c>
      <c r="H63">
        <v>147.5</v>
      </c>
      <c r="I63">
        <v>2016.09</v>
      </c>
    </row>
    <row r="64" spans="1:19">
      <c r="A64">
        <v>2016</v>
      </c>
      <c r="B64" s="2" t="s">
        <v>251</v>
      </c>
      <c r="C64" s="2"/>
      <c r="D64" t="s">
        <v>252</v>
      </c>
      <c r="E64">
        <v>3</v>
      </c>
      <c r="F64">
        <v>3</v>
      </c>
      <c r="H64">
        <v>160</v>
      </c>
      <c r="I64">
        <v>2016.09</v>
      </c>
    </row>
    <row r="65" spans="1:9">
      <c r="A65">
        <v>2016</v>
      </c>
      <c r="B65" s="2" t="s">
        <v>265</v>
      </c>
      <c r="C65" s="2"/>
      <c r="D65" t="s">
        <v>266</v>
      </c>
      <c r="E65">
        <v>3</v>
      </c>
      <c r="F65">
        <v>2</v>
      </c>
      <c r="H65">
        <v>152.5</v>
      </c>
      <c r="I65">
        <v>2016.05</v>
      </c>
    </row>
    <row r="66" spans="1:9">
      <c r="A66">
        <v>2016</v>
      </c>
      <c r="B66" s="2" t="s">
        <v>208</v>
      </c>
      <c r="C66" s="2"/>
      <c r="D66" t="s">
        <v>209</v>
      </c>
      <c r="E66">
        <v>4</v>
      </c>
      <c r="F66">
        <v>2</v>
      </c>
      <c r="H66">
        <v>163</v>
      </c>
      <c r="I66">
        <v>2016.03</v>
      </c>
    </row>
    <row r="67" spans="1:9">
      <c r="A67">
        <v>2016</v>
      </c>
      <c r="B67" s="2" t="s">
        <v>267</v>
      </c>
      <c r="C67" s="2"/>
      <c r="D67" t="s">
        <v>188</v>
      </c>
      <c r="E67" t="s">
        <v>12</v>
      </c>
      <c r="F67">
        <v>2</v>
      </c>
      <c r="H67">
        <v>161</v>
      </c>
      <c r="I67">
        <v>2016.05</v>
      </c>
    </row>
    <row r="68" spans="1:9">
      <c r="A68">
        <v>2016</v>
      </c>
      <c r="B68" s="2" t="s">
        <v>268</v>
      </c>
      <c r="C68" s="2"/>
      <c r="D68" t="s">
        <v>269</v>
      </c>
      <c r="E68">
        <v>4</v>
      </c>
      <c r="F68">
        <v>2</v>
      </c>
      <c r="H68">
        <v>175</v>
      </c>
      <c r="I68">
        <v>2016.05</v>
      </c>
    </row>
    <row r="69" spans="1:9">
      <c r="A69">
        <v>2016</v>
      </c>
      <c r="B69" s="2" t="s">
        <v>272</v>
      </c>
      <c r="C69" s="2"/>
      <c r="D69" t="s">
        <v>171</v>
      </c>
      <c r="E69" t="s">
        <v>12</v>
      </c>
      <c r="F69">
        <v>3</v>
      </c>
      <c r="H69">
        <v>165</v>
      </c>
      <c r="I69">
        <v>2016.05</v>
      </c>
    </row>
    <row r="70" spans="1:9">
      <c r="A70">
        <v>2016</v>
      </c>
      <c r="B70" s="2" t="s">
        <v>273</v>
      </c>
      <c r="C70" s="2"/>
      <c r="D70" t="s">
        <v>274</v>
      </c>
      <c r="E70" t="s">
        <v>12</v>
      </c>
      <c r="F70">
        <v>3</v>
      </c>
      <c r="H70">
        <v>152</v>
      </c>
      <c r="I70">
        <v>2016.11</v>
      </c>
    </row>
    <row r="71" spans="1:9">
      <c r="A71">
        <v>2016</v>
      </c>
      <c r="B71" s="2" t="s">
        <v>284</v>
      </c>
      <c r="C71" s="2"/>
      <c r="D71" t="s">
        <v>285</v>
      </c>
      <c r="E71">
        <v>3</v>
      </c>
      <c r="F71">
        <v>2</v>
      </c>
      <c r="H71">
        <v>147.5</v>
      </c>
      <c r="I71">
        <v>2016.06</v>
      </c>
    </row>
    <row r="72" spans="1:9">
      <c r="A72">
        <v>2016</v>
      </c>
      <c r="B72" s="2" t="s">
        <v>286</v>
      </c>
      <c r="C72" s="2"/>
      <c r="D72" t="s">
        <v>188</v>
      </c>
      <c r="E72" t="s">
        <v>12</v>
      </c>
      <c r="F72">
        <v>3</v>
      </c>
      <c r="H72">
        <v>172</v>
      </c>
      <c r="I72">
        <v>2016.07</v>
      </c>
    </row>
    <row r="73" spans="1:9">
      <c r="A73">
        <v>2016</v>
      </c>
      <c r="B73" s="2" t="s">
        <v>289</v>
      </c>
      <c r="C73" s="2"/>
      <c r="D73" t="s">
        <v>233</v>
      </c>
      <c r="E73">
        <v>4</v>
      </c>
      <c r="F73">
        <v>2</v>
      </c>
      <c r="H73">
        <v>185.5</v>
      </c>
      <c r="I73">
        <v>2016.04</v>
      </c>
    </row>
    <row r="74" spans="1:9">
      <c r="A74">
        <v>2016</v>
      </c>
      <c r="B74" s="2" t="s">
        <v>293</v>
      </c>
      <c r="C74" s="2"/>
      <c r="D74" t="s">
        <v>21</v>
      </c>
      <c r="E74" t="s">
        <v>12</v>
      </c>
      <c r="F74">
        <v>4</v>
      </c>
      <c r="H74">
        <v>193</v>
      </c>
      <c r="I74">
        <v>2016.04</v>
      </c>
    </row>
    <row r="75" spans="1:9">
      <c r="A75">
        <v>2016</v>
      </c>
      <c r="B75" s="2" t="s">
        <v>294</v>
      </c>
      <c r="C75" s="2"/>
      <c r="D75" t="s">
        <v>119</v>
      </c>
      <c r="E75" t="s">
        <v>12</v>
      </c>
      <c r="F75">
        <v>3</v>
      </c>
      <c r="H75">
        <v>166.5</v>
      </c>
      <c r="I75">
        <v>2016.06</v>
      </c>
    </row>
    <row r="76" spans="1:9">
      <c r="A76">
        <v>2016</v>
      </c>
      <c r="B76" s="2" t="s">
        <v>295</v>
      </c>
      <c r="C76" s="2"/>
      <c r="D76" t="s">
        <v>296</v>
      </c>
      <c r="E76" t="s">
        <v>8</v>
      </c>
      <c r="F76">
        <v>4</v>
      </c>
      <c r="H76">
        <v>164</v>
      </c>
      <c r="I76">
        <v>2016.11</v>
      </c>
    </row>
    <row r="77" spans="1:9">
      <c r="A77">
        <v>2016</v>
      </c>
      <c r="B77" s="2" t="s">
        <v>297</v>
      </c>
      <c r="C77" s="2"/>
      <c r="D77" t="s">
        <v>298</v>
      </c>
      <c r="E77">
        <v>3</v>
      </c>
      <c r="F77">
        <v>2</v>
      </c>
      <c r="H77">
        <v>202</v>
      </c>
      <c r="I77">
        <v>2016.04</v>
      </c>
    </row>
    <row r="78" spans="1:9">
      <c r="A78">
        <v>2016</v>
      </c>
      <c r="B78" s="2" t="s">
        <v>300</v>
      </c>
      <c r="C78" s="2"/>
      <c r="D78" t="s">
        <v>188</v>
      </c>
      <c r="E78" t="s">
        <v>8</v>
      </c>
      <c r="F78">
        <v>4</v>
      </c>
      <c r="H78">
        <v>206</v>
      </c>
      <c r="I78">
        <v>2016.05</v>
      </c>
    </row>
    <row r="79" spans="1:9">
      <c r="A79">
        <v>2016</v>
      </c>
      <c r="B79" s="2" t="s">
        <v>301</v>
      </c>
      <c r="C79" s="2"/>
      <c r="D79" t="s">
        <v>233</v>
      </c>
      <c r="E79">
        <v>4</v>
      </c>
      <c r="F79">
        <v>3</v>
      </c>
      <c r="H79">
        <v>190</v>
      </c>
      <c r="I79">
        <v>2016.04</v>
      </c>
    </row>
    <row r="80" spans="1:9">
      <c r="A80">
        <v>2016</v>
      </c>
      <c r="B80" s="2" t="s">
        <v>204</v>
      </c>
      <c r="C80" s="2"/>
      <c r="D80" t="s">
        <v>188</v>
      </c>
      <c r="E80">
        <v>3</v>
      </c>
      <c r="F80">
        <v>4</v>
      </c>
      <c r="H80">
        <v>168.5</v>
      </c>
      <c r="I80">
        <v>2016.05</v>
      </c>
    </row>
    <row r="81" spans="1:9">
      <c r="A81">
        <v>2016</v>
      </c>
      <c r="B81" s="2" t="s">
        <v>307</v>
      </c>
      <c r="C81" s="2"/>
      <c r="D81" t="s">
        <v>69</v>
      </c>
      <c r="E81">
        <v>4</v>
      </c>
      <c r="F81">
        <v>3</v>
      </c>
      <c r="H81">
        <v>188.5</v>
      </c>
      <c r="I81">
        <v>2016.01</v>
      </c>
    </row>
    <row r="82" spans="1:9">
      <c r="A82">
        <v>2016</v>
      </c>
      <c r="B82" s="2" t="s">
        <v>310</v>
      </c>
      <c r="C82" s="2"/>
      <c r="D82" t="s">
        <v>311</v>
      </c>
      <c r="E82" t="s">
        <v>12</v>
      </c>
      <c r="F82">
        <v>4</v>
      </c>
      <c r="H82">
        <v>207</v>
      </c>
      <c r="I82">
        <v>2016.11</v>
      </c>
    </row>
    <row r="83" spans="1:9">
      <c r="A83">
        <v>2016</v>
      </c>
      <c r="B83" s="2" t="s">
        <v>312</v>
      </c>
      <c r="C83" s="2"/>
      <c r="D83" t="s">
        <v>313</v>
      </c>
      <c r="E83" t="s">
        <v>314</v>
      </c>
      <c r="F83">
        <v>6</v>
      </c>
      <c r="H83">
        <v>216.5</v>
      </c>
      <c r="I83">
        <v>2016.01</v>
      </c>
    </row>
    <row r="84" spans="1:9">
      <c r="A84">
        <v>2016</v>
      </c>
      <c r="B84" s="2" t="s">
        <v>116</v>
      </c>
      <c r="C84" s="2"/>
      <c r="D84" t="s">
        <v>315</v>
      </c>
      <c r="E84" t="s">
        <v>8</v>
      </c>
      <c r="F84">
        <v>5</v>
      </c>
      <c r="H84">
        <v>253</v>
      </c>
      <c r="I84">
        <v>2016.09</v>
      </c>
    </row>
    <row r="85" spans="1:9">
      <c r="A85">
        <v>2016</v>
      </c>
      <c r="B85" s="2" t="s">
        <v>319</v>
      </c>
      <c r="C85" s="2"/>
      <c r="D85" t="s">
        <v>320</v>
      </c>
      <c r="E85" t="s">
        <v>8</v>
      </c>
      <c r="F85">
        <v>6</v>
      </c>
      <c r="H85">
        <v>276.5</v>
      </c>
      <c r="I85">
        <v>2016.04</v>
      </c>
    </row>
    <row r="86" spans="1:9">
      <c r="A86">
        <v>2016</v>
      </c>
      <c r="B86" s="2" t="s">
        <v>321</v>
      </c>
      <c r="C86" s="2"/>
      <c r="D86" t="s">
        <v>252</v>
      </c>
      <c r="E86" t="s">
        <v>76</v>
      </c>
      <c r="F86">
        <v>5</v>
      </c>
      <c r="H86">
        <v>275</v>
      </c>
      <c r="I86">
        <v>2016.03</v>
      </c>
    </row>
    <row r="87" spans="1:9">
      <c r="A87">
        <v>2016</v>
      </c>
      <c r="B87" s="2" t="s">
        <v>322</v>
      </c>
      <c r="C87" s="2"/>
      <c r="D87" t="s">
        <v>323</v>
      </c>
      <c r="E87" t="s">
        <v>8</v>
      </c>
      <c r="F87">
        <v>5</v>
      </c>
      <c r="G87" t="s">
        <v>324</v>
      </c>
      <c r="H87">
        <v>360</v>
      </c>
      <c r="I87">
        <v>2016.05</v>
      </c>
    </row>
    <row r="88" spans="1:9">
      <c r="A88">
        <v>2016</v>
      </c>
      <c r="B88" s="2" t="s">
        <v>68</v>
      </c>
      <c r="C88" s="2"/>
      <c r="D88" t="s">
        <v>69</v>
      </c>
      <c r="E88" t="s">
        <v>8</v>
      </c>
      <c r="F88">
        <v>6</v>
      </c>
      <c r="G88" t="s">
        <v>324</v>
      </c>
      <c r="H88">
        <v>350</v>
      </c>
      <c r="I88">
        <v>2016.11</v>
      </c>
    </row>
    <row r="90" spans="1:9">
      <c r="A90">
        <v>2017</v>
      </c>
      <c r="B90" s="2" t="s">
        <v>332</v>
      </c>
      <c r="C90" s="2"/>
      <c r="D90" t="s">
        <v>171</v>
      </c>
      <c r="E90">
        <v>4</v>
      </c>
      <c r="F90">
        <v>3</v>
      </c>
      <c r="H90">
        <v>180</v>
      </c>
      <c r="I90">
        <v>2017.02</v>
      </c>
    </row>
    <row r="91" spans="1:9">
      <c r="A91">
        <v>2017</v>
      </c>
      <c r="B91" s="2" t="s">
        <v>339</v>
      </c>
      <c r="C91" s="2"/>
      <c r="D91" t="s">
        <v>340</v>
      </c>
      <c r="E91" t="s">
        <v>12</v>
      </c>
      <c r="F91">
        <v>3</v>
      </c>
      <c r="H91">
        <v>181</v>
      </c>
      <c r="I91">
        <v>2017.05</v>
      </c>
    </row>
    <row r="92" spans="1:9">
      <c r="A92">
        <v>2017</v>
      </c>
      <c r="B92" s="2" t="s">
        <v>341</v>
      </c>
      <c r="C92" s="2"/>
      <c r="D92" t="s">
        <v>21</v>
      </c>
      <c r="E92">
        <v>3</v>
      </c>
      <c r="F92">
        <v>3</v>
      </c>
      <c r="H92">
        <v>177.5</v>
      </c>
      <c r="I92">
        <v>2017.05</v>
      </c>
    </row>
    <row r="93" spans="1:9">
      <c r="A93">
        <v>2017</v>
      </c>
      <c r="B93" s="2" t="s">
        <v>342</v>
      </c>
      <c r="C93" s="2"/>
      <c r="D93" t="s">
        <v>21</v>
      </c>
      <c r="E93" t="s">
        <v>12</v>
      </c>
      <c r="F93">
        <v>2</v>
      </c>
      <c r="H93">
        <v>181</v>
      </c>
      <c r="I93">
        <v>2017.11</v>
      </c>
    </row>
    <row r="94" spans="1:9">
      <c r="A94">
        <v>2017</v>
      </c>
      <c r="B94" s="2" t="s">
        <v>345</v>
      </c>
      <c r="C94" s="2"/>
      <c r="D94" t="s">
        <v>21</v>
      </c>
      <c r="E94">
        <v>4</v>
      </c>
      <c r="F94">
        <v>4</v>
      </c>
      <c r="H94">
        <v>186.5</v>
      </c>
      <c r="I94">
        <v>2017.04</v>
      </c>
    </row>
    <row r="95" spans="1:9">
      <c r="A95">
        <v>2017</v>
      </c>
      <c r="B95" s="2" t="s">
        <v>349</v>
      </c>
      <c r="C95" s="2"/>
      <c r="D95" t="s">
        <v>350</v>
      </c>
      <c r="E95">
        <v>3</v>
      </c>
      <c r="F95">
        <v>3</v>
      </c>
      <c r="H95">
        <v>182.5</v>
      </c>
      <c r="I95">
        <v>2017.05</v>
      </c>
    </row>
    <row r="96" spans="1:9">
      <c r="A96">
        <v>2017</v>
      </c>
      <c r="B96" s="2" t="s">
        <v>222</v>
      </c>
      <c r="C96" s="2"/>
      <c r="D96" t="s">
        <v>188</v>
      </c>
      <c r="E96" t="s">
        <v>12</v>
      </c>
      <c r="F96">
        <v>4</v>
      </c>
      <c r="H96">
        <v>197.5</v>
      </c>
      <c r="I96">
        <v>2017.05</v>
      </c>
    </row>
    <row r="97" spans="1:9">
      <c r="A97">
        <v>2017</v>
      </c>
      <c r="B97" s="2" t="s">
        <v>351</v>
      </c>
      <c r="C97" s="2"/>
      <c r="D97" t="s">
        <v>350</v>
      </c>
      <c r="E97" t="s">
        <v>12</v>
      </c>
      <c r="F97">
        <v>3</v>
      </c>
      <c r="H97">
        <v>231</v>
      </c>
      <c r="I97">
        <v>2017.03</v>
      </c>
    </row>
    <row r="98" spans="1:9">
      <c r="A98">
        <v>2017</v>
      </c>
      <c r="B98" s="2" t="s">
        <v>352</v>
      </c>
      <c r="C98" s="2"/>
      <c r="D98" t="s">
        <v>353</v>
      </c>
      <c r="E98">
        <v>4</v>
      </c>
      <c r="F98">
        <v>2</v>
      </c>
      <c r="H98">
        <v>220</v>
      </c>
      <c r="I98">
        <v>2017.04</v>
      </c>
    </row>
    <row r="99" spans="1:9">
      <c r="A99">
        <v>2017</v>
      </c>
      <c r="B99" s="2" t="s">
        <v>354</v>
      </c>
      <c r="C99" s="2"/>
      <c r="D99" t="s">
        <v>355</v>
      </c>
      <c r="E99" t="s">
        <v>12</v>
      </c>
      <c r="F99">
        <v>3</v>
      </c>
      <c r="H99">
        <v>185</v>
      </c>
      <c r="I99">
        <v>2017.11</v>
      </c>
    </row>
    <row r="100" spans="1:9">
      <c r="A100">
        <v>2017</v>
      </c>
      <c r="B100" s="2" t="s">
        <v>286</v>
      </c>
      <c r="C100" s="2"/>
      <c r="D100" t="s">
        <v>188</v>
      </c>
      <c r="E100" t="s">
        <v>12</v>
      </c>
      <c r="F100">
        <v>3</v>
      </c>
      <c r="H100">
        <v>193.5</v>
      </c>
      <c r="I100">
        <v>2017.11</v>
      </c>
    </row>
    <row r="101" spans="1:9">
      <c r="A101">
        <v>2017</v>
      </c>
      <c r="B101" s="2" t="s">
        <v>356</v>
      </c>
      <c r="C101" s="2"/>
      <c r="D101" t="s">
        <v>357</v>
      </c>
      <c r="E101">
        <v>6</v>
      </c>
      <c r="F101">
        <v>2</v>
      </c>
      <c r="H101">
        <v>190</v>
      </c>
      <c r="I101">
        <v>2017.04</v>
      </c>
    </row>
    <row r="102" spans="1:9">
      <c r="A102">
        <v>2017</v>
      </c>
      <c r="B102" s="2" t="s">
        <v>358</v>
      </c>
      <c r="C102" s="2"/>
      <c r="D102" t="s">
        <v>359</v>
      </c>
      <c r="E102">
        <v>4</v>
      </c>
      <c r="F102">
        <v>4</v>
      </c>
      <c r="H102">
        <v>221</v>
      </c>
      <c r="I102">
        <v>2017.04</v>
      </c>
    </row>
    <row r="103" spans="1:9">
      <c r="A103">
        <v>2017</v>
      </c>
      <c r="B103" s="2" t="s">
        <v>222</v>
      </c>
      <c r="C103" s="2"/>
      <c r="D103" t="s">
        <v>188</v>
      </c>
      <c r="E103" t="s">
        <v>12</v>
      </c>
      <c r="F103">
        <v>4</v>
      </c>
      <c r="H103">
        <v>187</v>
      </c>
      <c r="I103">
        <v>2017.11</v>
      </c>
    </row>
    <row r="104" spans="1:9">
      <c r="A104">
        <v>2017</v>
      </c>
      <c r="B104" s="2" t="s">
        <v>362</v>
      </c>
      <c r="C104" s="2"/>
      <c r="D104" t="s">
        <v>363</v>
      </c>
      <c r="E104">
        <v>3</v>
      </c>
      <c r="F104">
        <v>3</v>
      </c>
      <c r="H104">
        <v>214</v>
      </c>
      <c r="I104">
        <v>2017.06</v>
      </c>
    </row>
    <row r="105" spans="1:9">
      <c r="A105">
        <v>2017</v>
      </c>
      <c r="B105" s="2" t="s">
        <v>364</v>
      </c>
      <c r="C105" s="2"/>
      <c r="D105" t="s">
        <v>233</v>
      </c>
      <c r="E105">
        <v>4</v>
      </c>
      <c r="F105">
        <v>2</v>
      </c>
      <c r="H105">
        <v>274.5</v>
      </c>
      <c r="I105">
        <v>2017.03</v>
      </c>
    </row>
    <row r="106" spans="1:9">
      <c r="A106">
        <v>2017</v>
      </c>
      <c r="B106" s="2" t="s">
        <v>365</v>
      </c>
      <c r="C106" s="2"/>
      <c r="D106" t="s">
        <v>366</v>
      </c>
      <c r="E106" t="s">
        <v>8</v>
      </c>
      <c r="F106">
        <v>4</v>
      </c>
      <c r="H106">
        <v>207.5</v>
      </c>
      <c r="I106">
        <v>2017.12</v>
      </c>
    </row>
    <row r="107" spans="1:9">
      <c r="A107">
        <v>2017</v>
      </c>
      <c r="B107" s="2" t="s">
        <v>367</v>
      </c>
      <c r="C107" s="2"/>
      <c r="D107" t="s">
        <v>188</v>
      </c>
      <c r="E107">
        <v>4</v>
      </c>
      <c r="F107">
        <v>4</v>
      </c>
      <c r="H107">
        <v>215</v>
      </c>
      <c r="I107">
        <v>2017.06</v>
      </c>
    </row>
    <row r="108" spans="1:9">
      <c r="A108">
        <v>2017</v>
      </c>
      <c r="B108" s="2" t="s">
        <v>368</v>
      </c>
      <c r="C108" s="2"/>
      <c r="D108" t="s">
        <v>369</v>
      </c>
      <c r="E108">
        <v>4</v>
      </c>
      <c r="F108">
        <v>2</v>
      </c>
      <c r="H108">
        <v>278</v>
      </c>
      <c r="I108">
        <v>2017.04</v>
      </c>
    </row>
    <row r="109" spans="1:9">
      <c r="A109">
        <v>2017</v>
      </c>
      <c r="B109" s="2" t="s">
        <v>370</v>
      </c>
      <c r="C109" s="2"/>
      <c r="D109" t="s">
        <v>371</v>
      </c>
      <c r="E109">
        <v>4</v>
      </c>
      <c r="F109">
        <v>4</v>
      </c>
      <c r="H109">
        <v>215</v>
      </c>
      <c r="I109">
        <v>2017.05</v>
      </c>
    </row>
    <row r="110" spans="1:9">
      <c r="A110">
        <v>2017</v>
      </c>
      <c r="B110" s="2" t="s">
        <v>374</v>
      </c>
      <c r="C110" s="2"/>
      <c r="D110" t="s">
        <v>375</v>
      </c>
      <c r="E110" t="s">
        <v>12</v>
      </c>
      <c r="F110">
        <v>2</v>
      </c>
      <c r="H110">
        <v>268</v>
      </c>
      <c r="I110">
        <v>2017.03</v>
      </c>
    </row>
    <row r="111" spans="1:9">
      <c r="A111">
        <v>2017</v>
      </c>
      <c r="B111" s="2" t="s">
        <v>207</v>
      </c>
      <c r="C111" s="2"/>
      <c r="D111" t="s">
        <v>83</v>
      </c>
      <c r="E111">
        <v>4</v>
      </c>
      <c r="F111">
        <v>4</v>
      </c>
      <c r="H111">
        <v>285</v>
      </c>
      <c r="I111">
        <v>2017.03</v>
      </c>
    </row>
    <row r="112" spans="1:9">
      <c r="A112">
        <v>2017</v>
      </c>
      <c r="B112" s="2" t="s">
        <v>378</v>
      </c>
      <c r="C112" s="2"/>
      <c r="D112" t="s">
        <v>233</v>
      </c>
      <c r="E112" t="s">
        <v>12</v>
      </c>
      <c r="F112">
        <v>3</v>
      </c>
      <c r="H112">
        <v>258</v>
      </c>
      <c r="I112">
        <v>2017.09</v>
      </c>
    </row>
    <row r="113" spans="1:9">
      <c r="A113">
        <v>2017</v>
      </c>
      <c r="B113" s="2" t="s">
        <v>379</v>
      </c>
      <c r="C113" s="2"/>
      <c r="D113" t="s">
        <v>161</v>
      </c>
      <c r="E113" t="s">
        <v>8</v>
      </c>
      <c r="F113">
        <v>4</v>
      </c>
      <c r="H113">
        <v>310</v>
      </c>
      <c r="I113">
        <v>2017.05</v>
      </c>
    </row>
    <row r="114" spans="1:9">
      <c r="A114">
        <v>2017</v>
      </c>
      <c r="B114" s="2" t="s">
        <v>380</v>
      </c>
      <c r="C114" s="2"/>
      <c r="D114" t="s">
        <v>381</v>
      </c>
      <c r="E114" t="s">
        <v>8</v>
      </c>
      <c r="F114">
        <v>4</v>
      </c>
      <c r="H114">
        <v>268</v>
      </c>
      <c r="I114">
        <v>2017.06</v>
      </c>
    </row>
    <row r="115" spans="1:9">
      <c r="A115">
        <v>2017</v>
      </c>
      <c r="B115" s="2" t="s">
        <v>54</v>
      </c>
      <c r="C115" s="2"/>
      <c r="D115" t="s">
        <v>55</v>
      </c>
      <c r="E115" t="s">
        <v>8</v>
      </c>
      <c r="F115">
        <v>5</v>
      </c>
      <c r="G115" s="1" t="s">
        <v>288</v>
      </c>
      <c r="H115">
        <v>350</v>
      </c>
      <c r="I115">
        <v>2017.05</v>
      </c>
    </row>
    <row r="116" spans="1:9">
      <c r="A116">
        <v>2017</v>
      </c>
      <c r="B116" s="2" t="s">
        <v>127</v>
      </c>
      <c r="C116" s="2"/>
      <c r="D116" t="s">
        <v>128</v>
      </c>
      <c r="E116" t="s">
        <v>8</v>
      </c>
      <c r="F116">
        <v>6</v>
      </c>
      <c r="G116" s="1" t="s">
        <v>382</v>
      </c>
      <c r="H116">
        <v>310</v>
      </c>
      <c r="I116">
        <v>2017.07</v>
      </c>
    </row>
    <row r="117" spans="1:9">
      <c r="A117">
        <v>2017</v>
      </c>
      <c r="B117" s="2" t="s">
        <v>383</v>
      </c>
      <c r="C117" s="2"/>
      <c r="D117" t="s">
        <v>233</v>
      </c>
      <c r="E117" t="s">
        <v>8</v>
      </c>
      <c r="F117">
        <v>5</v>
      </c>
      <c r="G117" s="1" t="s">
        <v>384</v>
      </c>
      <c r="H117">
        <v>360</v>
      </c>
      <c r="I117">
        <v>2017.07</v>
      </c>
    </row>
    <row r="119" spans="1:9">
      <c r="A119">
        <v>2018</v>
      </c>
      <c r="B119" s="2" t="s">
        <v>386</v>
      </c>
      <c r="C119" s="2"/>
      <c r="D119" t="s">
        <v>296</v>
      </c>
      <c r="E119">
        <v>4</v>
      </c>
      <c r="F119">
        <v>2</v>
      </c>
      <c r="H119">
        <v>151</v>
      </c>
      <c r="I119">
        <v>2018.05</v>
      </c>
    </row>
    <row r="120" spans="1:9">
      <c r="A120">
        <v>2018</v>
      </c>
      <c r="B120" s="2" t="s">
        <v>388</v>
      </c>
      <c r="C120" s="2"/>
      <c r="D120" t="s">
        <v>389</v>
      </c>
      <c r="E120">
        <v>3</v>
      </c>
      <c r="F120">
        <v>3</v>
      </c>
      <c r="G120" s="1" t="s">
        <v>288</v>
      </c>
      <c r="H120">
        <v>168</v>
      </c>
      <c r="I120">
        <v>2018.04</v>
      </c>
    </row>
    <row r="121" spans="1:9">
      <c r="A121">
        <v>2018</v>
      </c>
      <c r="B121" s="2" t="s">
        <v>394</v>
      </c>
      <c r="C121" s="2"/>
      <c r="D121" t="s">
        <v>21</v>
      </c>
      <c r="E121" t="s">
        <v>8</v>
      </c>
      <c r="F121">
        <v>4</v>
      </c>
      <c r="H121">
        <v>192.5</v>
      </c>
      <c r="I121">
        <v>2018.02</v>
      </c>
    </row>
    <row r="122" spans="1:9">
      <c r="A122">
        <v>2018</v>
      </c>
      <c r="B122" s="2" t="s">
        <v>395</v>
      </c>
      <c r="C122" s="2"/>
      <c r="D122" t="s">
        <v>396</v>
      </c>
      <c r="E122">
        <v>4</v>
      </c>
      <c r="F122">
        <v>4</v>
      </c>
      <c r="H122">
        <v>215</v>
      </c>
      <c r="I122">
        <v>2018.05</v>
      </c>
    </row>
    <row r="123" spans="1:9">
      <c r="A123">
        <v>2018</v>
      </c>
      <c r="B123" s="2" t="s">
        <v>362</v>
      </c>
      <c r="C123" s="2"/>
      <c r="D123" t="s">
        <v>397</v>
      </c>
      <c r="E123">
        <v>3</v>
      </c>
      <c r="F123">
        <v>3</v>
      </c>
      <c r="H123">
        <v>180</v>
      </c>
      <c r="I123">
        <v>2018.02</v>
      </c>
    </row>
    <row r="124" spans="1:9">
      <c r="A124">
        <v>2018</v>
      </c>
      <c r="B124" s="2" t="s">
        <v>398</v>
      </c>
      <c r="C124" s="2"/>
      <c r="D124" t="s">
        <v>357</v>
      </c>
      <c r="E124" t="s">
        <v>8</v>
      </c>
      <c r="F124">
        <v>4</v>
      </c>
      <c r="G124" s="1" t="s">
        <v>9</v>
      </c>
      <c r="H124">
        <v>227</v>
      </c>
      <c r="I124">
        <v>2018.03</v>
      </c>
    </row>
    <row r="125" spans="1:9">
      <c r="A125">
        <v>2018</v>
      </c>
      <c r="B125" s="2" t="s">
        <v>399</v>
      </c>
      <c r="C125" s="2"/>
      <c r="D125" t="s">
        <v>400</v>
      </c>
      <c r="E125" t="s">
        <v>12</v>
      </c>
      <c r="F125">
        <v>3</v>
      </c>
      <c r="H125">
        <v>208</v>
      </c>
      <c r="I125">
        <v>2018.03</v>
      </c>
    </row>
    <row r="126" spans="1:9">
      <c r="A126">
        <v>2018</v>
      </c>
      <c r="B126" s="2" t="s">
        <v>401</v>
      </c>
      <c r="C126" s="2"/>
      <c r="D126" t="s">
        <v>85</v>
      </c>
      <c r="E126" t="s">
        <v>402</v>
      </c>
      <c r="F126">
        <v>3</v>
      </c>
      <c r="G126" t="s">
        <v>373</v>
      </c>
      <c r="H126">
        <v>230</v>
      </c>
      <c r="I126">
        <v>2018.02</v>
      </c>
    </row>
    <row r="127" spans="1:9">
      <c r="A127">
        <v>2018</v>
      </c>
      <c r="B127" s="2" t="s">
        <v>403</v>
      </c>
      <c r="C127" s="2"/>
      <c r="D127" t="s">
        <v>404</v>
      </c>
      <c r="E127" t="s">
        <v>405</v>
      </c>
      <c r="F127">
        <v>5</v>
      </c>
      <c r="G127" t="s">
        <v>373</v>
      </c>
      <c r="H127">
        <v>239.5</v>
      </c>
      <c r="I127">
        <v>2018.05</v>
      </c>
    </row>
    <row r="128" spans="1:9">
      <c r="A128">
        <v>2018</v>
      </c>
      <c r="B128" s="2" t="s">
        <v>406</v>
      </c>
      <c r="C128" s="2"/>
      <c r="D128" t="s">
        <v>171</v>
      </c>
      <c r="E128" t="s">
        <v>8</v>
      </c>
      <c r="F128">
        <v>4</v>
      </c>
      <c r="G128" s="1" t="s">
        <v>288</v>
      </c>
      <c r="H128">
        <v>245</v>
      </c>
      <c r="I128">
        <v>2018.06</v>
      </c>
    </row>
    <row r="129" spans="1:9">
      <c r="A129">
        <v>2018</v>
      </c>
      <c r="B129" s="2" t="s">
        <v>407</v>
      </c>
      <c r="C129" s="2"/>
      <c r="D129" t="s">
        <v>408</v>
      </c>
      <c r="E129">
        <v>3</v>
      </c>
      <c r="F129">
        <v>2</v>
      </c>
      <c r="H129">
        <v>275</v>
      </c>
      <c r="I129">
        <v>2018.04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9"/>
  <sheetViews>
    <sheetView workbookViewId="0">
      <selection activeCell="F21" sqref="F21"/>
    </sheetView>
  </sheetViews>
  <sheetFormatPr defaultColWidth="11" defaultRowHeight="15.75"/>
  <cols>
    <col min="2" max="2" width="18.875" style="9" bestFit="1" customWidth="1"/>
    <col min="6" max="6" width="18.625" bestFit="1" customWidth="1"/>
    <col min="8" max="8" width="21.125" bestFit="1" customWidth="1"/>
  </cols>
  <sheetData>
    <row r="1" spans="2:16" ht="30">
      <c r="B1" s="8" t="s">
        <v>343</v>
      </c>
      <c r="F1" t="s">
        <v>413</v>
      </c>
      <c r="G1" s="10" t="s">
        <v>1</v>
      </c>
      <c r="H1" s="10" t="s">
        <v>414</v>
      </c>
      <c r="I1" s="11" t="s">
        <v>415</v>
      </c>
      <c r="J1" s="11" t="s">
        <v>416</v>
      </c>
      <c r="K1" s="11" t="s">
        <v>417</v>
      </c>
      <c r="L1" s="11" t="s">
        <v>418</v>
      </c>
      <c r="M1" s="11" t="s">
        <v>419</v>
      </c>
      <c r="N1" s="11" t="s">
        <v>420</v>
      </c>
      <c r="O1" s="11" t="s">
        <v>421</v>
      </c>
      <c r="P1" s="12" t="s">
        <v>422</v>
      </c>
    </row>
    <row r="2" spans="2:16">
      <c r="B2" s="8" t="s">
        <v>31</v>
      </c>
      <c r="F2" s="7" t="s">
        <v>59</v>
      </c>
      <c r="G2" t="s">
        <v>60</v>
      </c>
      <c r="H2" s="1" t="s">
        <v>61</v>
      </c>
      <c r="I2">
        <v>118</v>
      </c>
      <c r="J2" s="13">
        <v>41334</v>
      </c>
      <c r="K2">
        <v>149</v>
      </c>
      <c r="L2" s="13">
        <v>42309</v>
      </c>
      <c r="M2">
        <f t="shared" ref="M2:M4" si="0">K2-I2</f>
        <v>31</v>
      </c>
      <c r="N2">
        <f t="shared" ref="N2:N4" si="1">K2/I2</f>
        <v>1.2627118644067796</v>
      </c>
      <c r="O2">
        <f t="shared" ref="O2:O4" si="2">(L2-J2)/365</f>
        <v>2.6712328767123288</v>
      </c>
      <c r="P2" s="15">
        <f t="shared" ref="P2:P4" si="3">N2^(1/O2)-1</f>
        <v>9.1249755193750115E-2</v>
      </c>
    </row>
    <row r="3" spans="2:16">
      <c r="B3" s="8" t="s">
        <v>31</v>
      </c>
      <c r="F3" s="7" t="s">
        <v>131</v>
      </c>
      <c r="G3" t="s">
        <v>132</v>
      </c>
      <c r="I3">
        <v>120</v>
      </c>
      <c r="J3" s="13">
        <v>41640</v>
      </c>
      <c r="K3">
        <v>175</v>
      </c>
      <c r="L3" s="13">
        <v>42826</v>
      </c>
      <c r="M3">
        <f>K3-I3</f>
        <v>55</v>
      </c>
      <c r="N3">
        <f>K3/I3</f>
        <v>1.4583333333333333</v>
      </c>
      <c r="O3">
        <f>(L3-J3)/365</f>
        <v>3.2493150684931509</v>
      </c>
      <c r="P3" s="15">
        <f>N3^(1/O3)-1</f>
        <v>0.12312502821978644</v>
      </c>
    </row>
    <row r="4" spans="2:16">
      <c r="B4" s="8" t="s">
        <v>330</v>
      </c>
      <c r="F4" s="8" t="s">
        <v>97</v>
      </c>
      <c r="G4" t="s">
        <v>98</v>
      </c>
      <c r="I4">
        <v>106.5</v>
      </c>
      <c r="J4" s="13">
        <v>41760</v>
      </c>
      <c r="K4">
        <v>142</v>
      </c>
      <c r="L4" s="13">
        <v>42401</v>
      </c>
      <c r="M4" s="14">
        <f t="shared" si="0"/>
        <v>35.5</v>
      </c>
      <c r="N4" s="14">
        <f t="shared" si="1"/>
        <v>1.3333333333333333</v>
      </c>
      <c r="O4" s="14">
        <f t="shared" si="2"/>
        <v>1.7561643835616438</v>
      </c>
      <c r="P4" s="16">
        <f t="shared" si="3"/>
        <v>0.17799368515194391</v>
      </c>
    </row>
    <row r="5" spans="2:16">
      <c r="B5" s="8" t="s">
        <v>241</v>
      </c>
      <c r="F5" s="8" t="s">
        <v>303</v>
      </c>
      <c r="G5" t="s">
        <v>80</v>
      </c>
      <c r="H5" s="4" t="s">
        <v>81</v>
      </c>
      <c r="I5">
        <v>142.5</v>
      </c>
      <c r="J5" s="13">
        <v>41395</v>
      </c>
      <c r="K5">
        <v>190</v>
      </c>
      <c r="L5" s="13">
        <v>42675</v>
      </c>
      <c r="M5" s="14">
        <f t="shared" ref="M5:M16" si="4">K5-I5</f>
        <v>47.5</v>
      </c>
      <c r="N5" s="14">
        <f t="shared" ref="N5:N16" si="5">K5/I5</f>
        <v>1.3333333333333333</v>
      </c>
      <c r="O5" s="14">
        <f t="shared" ref="O5:O16" si="6">(L5-J5)/365</f>
        <v>3.506849315068493</v>
      </c>
      <c r="P5" s="16">
        <f t="shared" ref="P5:P16" si="7">N5^(1/O5)-1</f>
        <v>8.5493086077796931E-2</v>
      </c>
    </row>
    <row r="6" spans="2:16">
      <c r="B6" s="8" t="s">
        <v>94</v>
      </c>
      <c r="F6" s="8" t="s">
        <v>33</v>
      </c>
      <c r="G6" t="s">
        <v>34</v>
      </c>
      <c r="I6">
        <v>95.5</v>
      </c>
      <c r="J6" s="13">
        <v>41518</v>
      </c>
      <c r="K6">
        <v>145</v>
      </c>
      <c r="L6" s="13">
        <v>43160</v>
      </c>
      <c r="M6" s="14">
        <f t="shared" si="4"/>
        <v>49.5</v>
      </c>
      <c r="N6" s="14">
        <f t="shared" si="5"/>
        <v>1.5183246073298429</v>
      </c>
      <c r="O6" s="14">
        <f t="shared" si="6"/>
        <v>4.4986301369863018</v>
      </c>
      <c r="P6" s="17">
        <f t="shared" si="7"/>
        <v>9.7275099533549181E-2</v>
      </c>
    </row>
    <row r="7" spans="2:16">
      <c r="B7" s="8" t="s">
        <v>94</v>
      </c>
      <c r="F7" s="8" t="s">
        <v>115</v>
      </c>
      <c r="G7" t="s">
        <v>112</v>
      </c>
      <c r="I7">
        <v>104</v>
      </c>
      <c r="J7" s="13">
        <v>41730</v>
      </c>
      <c r="K7">
        <v>125</v>
      </c>
      <c r="L7" s="13">
        <v>42186</v>
      </c>
      <c r="M7" s="14">
        <f t="shared" si="4"/>
        <v>21</v>
      </c>
      <c r="N7" s="14">
        <f t="shared" si="5"/>
        <v>1.2019230769230769</v>
      </c>
      <c r="O7" s="14">
        <f t="shared" si="6"/>
        <v>1.2493150684931507</v>
      </c>
      <c r="P7" s="16">
        <f t="shared" si="7"/>
        <v>0.15860759900405919</v>
      </c>
    </row>
    <row r="8" spans="2:16">
      <c r="B8" s="8" t="s">
        <v>160</v>
      </c>
      <c r="F8" s="8" t="s">
        <v>91</v>
      </c>
      <c r="G8" t="s">
        <v>23</v>
      </c>
      <c r="I8">
        <v>91</v>
      </c>
      <c r="J8" s="13">
        <v>41699</v>
      </c>
      <c r="K8">
        <v>104.5</v>
      </c>
      <c r="L8" s="13">
        <v>42005</v>
      </c>
      <c r="M8" s="14">
        <f t="shared" si="4"/>
        <v>13.5</v>
      </c>
      <c r="N8" s="14">
        <f t="shared" si="5"/>
        <v>1.1483516483516483</v>
      </c>
      <c r="O8" s="14">
        <f t="shared" si="6"/>
        <v>0.83835616438356164</v>
      </c>
      <c r="P8" s="16">
        <f t="shared" si="7"/>
        <v>0.17939142741710468</v>
      </c>
    </row>
    <row r="9" spans="2:16">
      <c r="B9" s="8" t="s">
        <v>245</v>
      </c>
      <c r="F9" s="8" t="s">
        <v>213</v>
      </c>
      <c r="G9" t="s">
        <v>112</v>
      </c>
      <c r="I9">
        <v>123</v>
      </c>
      <c r="J9" s="13">
        <v>42217</v>
      </c>
      <c r="K9">
        <v>168.5</v>
      </c>
      <c r="L9" s="13">
        <v>43040</v>
      </c>
      <c r="M9" s="14">
        <f t="shared" si="4"/>
        <v>45.5</v>
      </c>
      <c r="N9" s="14">
        <f t="shared" si="5"/>
        <v>1.3699186991869918</v>
      </c>
      <c r="O9" s="14">
        <f t="shared" si="6"/>
        <v>2.2547945205479452</v>
      </c>
      <c r="P9" s="16">
        <f t="shared" si="7"/>
        <v>0.14980464289743556</v>
      </c>
    </row>
    <row r="10" spans="2:16">
      <c r="B10" s="8" t="s">
        <v>218</v>
      </c>
      <c r="F10" s="7" t="s">
        <v>280</v>
      </c>
      <c r="G10" t="s">
        <v>281</v>
      </c>
      <c r="I10">
        <v>136</v>
      </c>
      <c r="J10" s="13">
        <v>42583</v>
      </c>
      <c r="K10">
        <v>136</v>
      </c>
      <c r="L10" s="13">
        <v>43252</v>
      </c>
      <c r="M10" s="14">
        <f t="shared" si="4"/>
        <v>0</v>
      </c>
      <c r="N10" s="14">
        <f t="shared" si="5"/>
        <v>1</v>
      </c>
      <c r="O10" s="14">
        <f t="shared" si="6"/>
        <v>1.832876712328767</v>
      </c>
      <c r="P10" s="16">
        <f t="shared" si="7"/>
        <v>0</v>
      </c>
    </row>
    <row r="11" spans="2:16">
      <c r="B11" s="8" t="s">
        <v>329</v>
      </c>
      <c r="F11" s="6" t="s">
        <v>74</v>
      </c>
      <c r="G11" t="s">
        <v>75</v>
      </c>
      <c r="I11">
        <v>132</v>
      </c>
      <c r="J11" s="13">
        <v>41426</v>
      </c>
      <c r="K11">
        <v>161</v>
      </c>
      <c r="L11" s="13">
        <v>41760</v>
      </c>
      <c r="M11" s="14">
        <f t="shared" si="4"/>
        <v>29</v>
      </c>
      <c r="N11" s="14">
        <f t="shared" si="5"/>
        <v>1.2196969696969697</v>
      </c>
      <c r="O11" s="14">
        <f t="shared" si="6"/>
        <v>0.91506849315068495</v>
      </c>
      <c r="P11" s="16">
        <f t="shared" si="7"/>
        <v>0.24238833437489249</v>
      </c>
    </row>
    <row r="12" spans="2:16">
      <c r="B12" s="8" t="s">
        <v>99</v>
      </c>
      <c r="F12" s="8" t="s">
        <v>224</v>
      </c>
      <c r="G12" t="s">
        <v>14</v>
      </c>
      <c r="I12">
        <v>140</v>
      </c>
      <c r="J12" s="13">
        <v>42156</v>
      </c>
      <c r="K12">
        <v>161</v>
      </c>
      <c r="L12" s="13">
        <v>42401</v>
      </c>
      <c r="M12" s="14">
        <f t="shared" si="4"/>
        <v>21</v>
      </c>
      <c r="N12" s="14">
        <f t="shared" si="5"/>
        <v>1.1499999999999999</v>
      </c>
      <c r="O12" s="14">
        <f t="shared" si="6"/>
        <v>0.67123287671232879</v>
      </c>
      <c r="P12" s="16">
        <f t="shared" si="7"/>
        <v>0.23148009014964943</v>
      </c>
    </row>
    <row r="13" spans="2:16">
      <c r="B13" s="8" t="s">
        <v>393</v>
      </c>
      <c r="F13" s="8" t="s">
        <v>16</v>
      </c>
      <c r="G13" t="s">
        <v>17</v>
      </c>
      <c r="H13" s="1" t="s">
        <v>425</v>
      </c>
      <c r="I13">
        <v>73</v>
      </c>
      <c r="J13" s="13">
        <v>41579</v>
      </c>
      <c r="K13">
        <v>94.3</v>
      </c>
      <c r="L13" s="13">
        <v>42095</v>
      </c>
      <c r="M13" s="14">
        <f t="shared" si="4"/>
        <v>21.299999999999997</v>
      </c>
      <c r="N13" s="14">
        <f t="shared" si="5"/>
        <v>1.2917808219178082</v>
      </c>
      <c r="O13" s="14">
        <f t="shared" si="6"/>
        <v>1.4136986301369863</v>
      </c>
      <c r="P13" s="16">
        <f t="shared" si="7"/>
        <v>0.19853581235330209</v>
      </c>
    </row>
    <row r="14" spans="2:16">
      <c r="B14" s="8" t="s">
        <v>271</v>
      </c>
      <c r="F14" s="8" t="s">
        <v>264</v>
      </c>
      <c r="G14" t="s">
        <v>11</v>
      </c>
      <c r="H14" s="1" t="s">
        <v>426</v>
      </c>
      <c r="I14">
        <v>140</v>
      </c>
      <c r="J14" s="13">
        <v>42491</v>
      </c>
      <c r="K14">
        <v>165</v>
      </c>
      <c r="L14" s="13">
        <v>43070</v>
      </c>
      <c r="M14" s="14">
        <f t="shared" si="4"/>
        <v>25</v>
      </c>
      <c r="N14" s="14">
        <f t="shared" si="5"/>
        <v>1.1785714285714286</v>
      </c>
      <c r="O14" s="14">
        <f t="shared" si="6"/>
        <v>1.5863013698630137</v>
      </c>
      <c r="P14" s="16">
        <f t="shared" si="7"/>
        <v>0.10913029423010268</v>
      </c>
    </row>
    <row r="15" spans="2:16">
      <c r="B15" s="8" t="s">
        <v>108</v>
      </c>
      <c r="F15" s="7" t="s">
        <v>94</v>
      </c>
      <c r="G15" t="s">
        <v>95</v>
      </c>
      <c r="H15" s="1" t="s">
        <v>423</v>
      </c>
      <c r="I15">
        <v>95.5</v>
      </c>
      <c r="J15" s="13">
        <v>41944</v>
      </c>
      <c r="K15">
        <v>117</v>
      </c>
      <c r="L15" s="13">
        <v>42125</v>
      </c>
      <c r="M15">
        <f t="shared" si="4"/>
        <v>21.5</v>
      </c>
      <c r="N15">
        <f t="shared" si="5"/>
        <v>1.2251308900523561</v>
      </c>
      <c r="O15">
        <f t="shared" si="6"/>
        <v>0.49589041095890413</v>
      </c>
      <c r="P15" s="15">
        <f t="shared" si="7"/>
        <v>0.5060055368580938</v>
      </c>
    </row>
    <row r="16" spans="2:16">
      <c r="B16" s="8" t="s">
        <v>290</v>
      </c>
      <c r="F16" s="7" t="s">
        <v>92</v>
      </c>
      <c r="G16" t="s">
        <v>390</v>
      </c>
      <c r="H16" s="1" t="s">
        <v>424</v>
      </c>
      <c r="I16">
        <v>87</v>
      </c>
      <c r="J16" s="13">
        <v>41699</v>
      </c>
      <c r="K16">
        <v>173</v>
      </c>
      <c r="L16" s="13">
        <v>43132</v>
      </c>
      <c r="M16">
        <f t="shared" si="4"/>
        <v>86</v>
      </c>
      <c r="N16">
        <f t="shared" si="5"/>
        <v>1.9885057471264367</v>
      </c>
      <c r="O16">
        <f t="shared" si="6"/>
        <v>3.9260273972602739</v>
      </c>
      <c r="P16" s="15">
        <f t="shared" si="7"/>
        <v>0.19134595019353529</v>
      </c>
    </row>
    <row r="17" spans="2:2">
      <c r="B17" s="8" t="s">
        <v>131</v>
      </c>
    </row>
    <row r="18" spans="2:2">
      <c r="B18" s="8" t="s">
        <v>131</v>
      </c>
    </row>
    <row r="19" spans="2:2">
      <c r="B19" s="8" t="s">
        <v>92</v>
      </c>
    </row>
    <row r="20" spans="2:2">
      <c r="B20" s="8" t="s">
        <v>92</v>
      </c>
    </row>
    <row r="21" spans="2:2">
      <c r="B21" s="8" t="s">
        <v>59</v>
      </c>
    </row>
    <row r="22" spans="2:2">
      <c r="B22" s="8" t="s">
        <v>59</v>
      </c>
    </row>
    <row r="23" spans="2:2">
      <c r="B23" s="8" t="s">
        <v>211</v>
      </c>
    </row>
    <row r="24" spans="2:2">
      <c r="B24" s="8" t="s">
        <v>277</v>
      </c>
    </row>
    <row r="25" spans="2:2">
      <c r="B25" s="8" t="s">
        <v>327</v>
      </c>
    </row>
    <row r="26" spans="2:2">
      <c r="B26" s="8" t="s">
        <v>344</v>
      </c>
    </row>
    <row r="27" spans="2:2">
      <c r="B27" s="8" t="s">
        <v>42</v>
      </c>
    </row>
    <row r="28" spans="2:2">
      <c r="B28" s="8" t="s">
        <v>325</v>
      </c>
    </row>
    <row r="29" spans="2:2">
      <c r="B29" s="8" t="s">
        <v>62</v>
      </c>
    </row>
    <row r="30" spans="2:2">
      <c r="B30" s="8" t="s">
        <v>65</v>
      </c>
    </row>
    <row r="31" spans="2:2">
      <c r="B31" s="8" t="s">
        <v>412</v>
      </c>
    </row>
    <row r="32" spans="2:2">
      <c r="B32" s="8" t="s">
        <v>308</v>
      </c>
    </row>
    <row r="33" spans="2:2">
      <c r="B33" s="8" t="s">
        <v>334</v>
      </c>
    </row>
    <row r="34" spans="2:2">
      <c r="B34" s="8" t="s">
        <v>302</v>
      </c>
    </row>
    <row r="35" spans="2:2">
      <c r="B35" s="8" t="s">
        <v>280</v>
      </c>
    </row>
    <row r="36" spans="2:2">
      <c r="B36" s="8" t="s">
        <v>280</v>
      </c>
    </row>
    <row r="37" spans="2:2">
      <c r="B37" s="8" t="s">
        <v>74</v>
      </c>
    </row>
    <row r="38" spans="2:2">
      <c r="B38" s="8" t="s">
        <v>74</v>
      </c>
    </row>
    <row r="39" spans="2:2">
      <c r="B39" s="8" t="s">
        <v>148</v>
      </c>
    </row>
    <row r="40" spans="2:2">
      <c r="B40" s="8" t="s">
        <v>303</v>
      </c>
    </row>
    <row r="41" spans="2:2">
      <c r="B41" s="8" t="s">
        <v>303</v>
      </c>
    </row>
    <row r="42" spans="2:2">
      <c r="B42" s="8" t="s">
        <v>70</v>
      </c>
    </row>
    <row r="43" spans="2:2">
      <c r="B43" s="8" t="s">
        <v>246</v>
      </c>
    </row>
    <row r="44" spans="2:2">
      <c r="B44" s="8" t="s">
        <v>26</v>
      </c>
    </row>
    <row r="45" spans="2:2">
      <c r="B45" s="8" t="s">
        <v>392</v>
      </c>
    </row>
    <row r="46" spans="2:2">
      <c r="B46" s="8" t="s">
        <v>304</v>
      </c>
    </row>
    <row r="47" spans="2:2">
      <c r="B47" s="8" t="s">
        <v>24</v>
      </c>
    </row>
    <row r="48" spans="2:2">
      <c r="B48" s="8" t="s">
        <v>179</v>
      </c>
    </row>
    <row r="49" spans="2:2">
      <c r="B49" s="8" t="s">
        <v>409</v>
      </c>
    </row>
    <row r="50" spans="2:2">
      <c r="B50" s="8" t="s">
        <v>97</v>
      </c>
    </row>
    <row r="51" spans="2:2">
      <c r="B51" s="8" t="s">
        <v>97</v>
      </c>
    </row>
    <row r="52" spans="2:2">
      <c r="B52" s="8" t="s">
        <v>243</v>
      </c>
    </row>
    <row r="53" spans="2:2">
      <c r="B53" s="8" t="s">
        <v>137</v>
      </c>
    </row>
    <row r="54" spans="2:2">
      <c r="B54" s="8" t="s">
        <v>224</v>
      </c>
    </row>
    <row r="55" spans="2:2">
      <c r="B55" s="8" t="s">
        <v>299</v>
      </c>
    </row>
    <row r="56" spans="2:2">
      <c r="B56" s="8" t="s">
        <v>52</v>
      </c>
    </row>
    <row r="57" spans="2:2">
      <c r="B57" s="8" t="s">
        <v>105</v>
      </c>
    </row>
    <row r="58" spans="2:2">
      <c r="B58" s="8" t="s">
        <v>33</v>
      </c>
    </row>
    <row r="59" spans="2:2">
      <c r="B59" s="8" t="s">
        <v>33</v>
      </c>
    </row>
    <row r="60" spans="2:2">
      <c r="B60" s="8" t="s">
        <v>333</v>
      </c>
    </row>
    <row r="61" spans="2:2">
      <c r="B61" s="8" t="s">
        <v>117</v>
      </c>
    </row>
    <row r="62" spans="2:2">
      <c r="B62" s="8" t="s">
        <v>30</v>
      </c>
    </row>
    <row r="63" spans="2:2">
      <c r="B63" s="8" t="s">
        <v>120</v>
      </c>
    </row>
    <row r="64" spans="2:2">
      <c r="B64" s="8" t="s">
        <v>16</v>
      </c>
    </row>
    <row r="65" spans="2:2">
      <c r="B65" s="8" t="s">
        <v>16</v>
      </c>
    </row>
    <row r="66" spans="2:2">
      <c r="B66" s="8" t="s">
        <v>194</v>
      </c>
    </row>
    <row r="67" spans="2:2">
      <c r="B67" s="8" t="s">
        <v>213</v>
      </c>
    </row>
    <row r="68" spans="2:2">
      <c r="B68" s="8" t="s">
        <v>213</v>
      </c>
    </row>
    <row r="69" spans="2:2">
      <c r="B69" s="8" t="s">
        <v>234</v>
      </c>
    </row>
    <row r="70" spans="2:2">
      <c r="B70" s="8" t="s">
        <v>237</v>
      </c>
    </row>
    <row r="71" spans="2:2">
      <c r="B71" s="8" t="s">
        <v>270</v>
      </c>
    </row>
    <row r="72" spans="2:2">
      <c r="B72" s="8" t="s">
        <v>198</v>
      </c>
    </row>
    <row r="73" spans="2:2">
      <c r="B73" s="8" t="s">
        <v>387</v>
      </c>
    </row>
    <row r="74" spans="2:2">
      <c r="B74" s="8" t="s">
        <v>205</v>
      </c>
    </row>
    <row r="75" spans="2:2">
      <c r="B75" s="8" t="s">
        <v>195</v>
      </c>
    </row>
    <row r="76" spans="2:2">
      <c r="B76" s="8" t="s">
        <v>262</v>
      </c>
    </row>
    <row r="77" spans="2:2">
      <c r="B77" s="8" t="s">
        <v>214</v>
      </c>
    </row>
    <row r="78" spans="2:2">
      <c r="B78" s="8" t="s">
        <v>391</v>
      </c>
    </row>
    <row r="79" spans="2:2">
      <c r="B79" s="8" t="s">
        <v>163</v>
      </c>
    </row>
    <row r="80" spans="2:2">
      <c r="B80" s="8" t="s">
        <v>287</v>
      </c>
    </row>
    <row r="81" spans="2:2">
      <c r="B81" s="8" t="s">
        <v>115</v>
      </c>
    </row>
    <row r="82" spans="2:2">
      <c r="B82" s="8" t="s">
        <v>115</v>
      </c>
    </row>
    <row r="83" spans="2:2">
      <c r="B83" s="8" t="s">
        <v>29</v>
      </c>
    </row>
    <row r="84" spans="2:2">
      <c r="B84" s="8" t="s">
        <v>261</v>
      </c>
    </row>
    <row r="85" spans="2:2">
      <c r="B85" s="8" t="s">
        <v>22</v>
      </c>
    </row>
    <row r="86" spans="2:2">
      <c r="B86" s="8" t="s">
        <v>111</v>
      </c>
    </row>
    <row r="87" spans="2:2">
      <c r="B87" s="8" t="s">
        <v>255</v>
      </c>
    </row>
    <row r="88" spans="2:2">
      <c r="B88" s="8" t="s">
        <v>336</v>
      </c>
    </row>
    <row r="89" spans="2:2">
      <c r="B89" s="8" t="s">
        <v>253</v>
      </c>
    </row>
    <row r="90" spans="2:2">
      <c r="B90" s="8" t="s">
        <v>411</v>
      </c>
    </row>
    <row r="91" spans="2:2">
      <c r="B91" s="8" t="s">
        <v>134</v>
      </c>
    </row>
    <row r="92" spans="2:2">
      <c r="B92" s="8" t="s">
        <v>385</v>
      </c>
    </row>
    <row r="93" spans="2:2">
      <c r="B93" s="8" t="s">
        <v>206</v>
      </c>
    </row>
    <row r="94" spans="2:2">
      <c r="B94" s="8" t="s">
        <v>91</v>
      </c>
    </row>
    <row r="95" spans="2:2">
      <c r="B95" s="8" t="s">
        <v>91</v>
      </c>
    </row>
    <row r="96" spans="2:2">
      <c r="B96" s="8" t="s">
        <v>35</v>
      </c>
    </row>
    <row r="97" spans="2:2">
      <c r="B97" s="9" t="s">
        <v>18</v>
      </c>
    </row>
    <row r="98" spans="2:2">
      <c r="B98" s="8" t="s">
        <v>282</v>
      </c>
    </row>
    <row r="99" spans="2:2">
      <c r="B99" s="8" t="s">
        <v>121</v>
      </c>
    </row>
    <row r="100" spans="2:2">
      <c r="B100" s="8" t="s">
        <v>337</v>
      </c>
    </row>
    <row r="101" spans="2:2">
      <c r="B101" s="8" t="s">
        <v>125</v>
      </c>
    </row>
    <row r="102" spans="2:2">
      <c r="B102" s="8" t="s">
        <v>257</v>
      </c>
    </row>
    <row r="103" spans="2:2">
      <c r="B103" s="8" t="s">
        <v>150</v>
      </c>
    </row>
    <row r="104" spans="2:2">
      <c r="B104" s="8" t="s">
        <v>249</v>
      </c>
    </row>
    <row r="105" spans="2:2">
      <c r="B105" s="8" t="s">
        <v>123</v>
      </c>
    </row>
    <row r="106" spans="2:2">
      <c r="B106" s="8" t="s">
        <v>138</v>
      </c>
    </row>
    <row r="107" spans="2:2">
      <c r="B107" s="8" t="s">
        <v>27</v>
      </c>
    </row>
    <row r="108" spans="2:2">
      <c r="B108" s="8" t="s">
        <v>372</v>
      </c>
    </row>
    <row r="109" spans="2:2">
      <c r="B109" s="8" t="s">
        <v>113</v>
      </c>
    </row>
    <row r="110" spans="2:2">
      <c r="B110" s="8" t="s">
        <v>239</v>
      </c>
    </row>
    <row r="111" spans="2:2">
      <c r="B111" s="8" t="s">
        <v>106</v>
      </c>
    </row>
    <row r="112" spans="2:2">
      <c r="B112" s="8" t="s">
        <v>275</v>
      </c>
    </row>
    <row r="113" spans="2:2">
      <c r="B113" s="8" t="s">
        <v>305</v>
      </c>
    </row>
    <row r="114" spans="2:2">
      <c r="B114" s="8" t="s">
        <v>410</v>
      </c>
    </row>
    <row r="115" spans="2:2">
      <c r="B115" s="8" t="s">
        <v>45</v>
      </c>
    </row>
    <row r="116" spans="2:2">
      <c r="B116" s="8" t="s">
        <v>376</v>
      </c>
    </row>
    <row r="117" spans="2:2">
      <c r="B117" s="8" t="s">
        <v>316</v>
      </c>
    </row>
    <row r="118" spans="2:2">
      <c r="B118" s="8" t="s">
        <v>36</v>
      </c>
    </row>
    <row r="119" spans="2:2">
      <c r="B119" s="8" t="s">
        <v>347</v>
      </c>
    </row>
    <row r="120" spans="2:2">
      <c r="B120" s="8" t="s">
        <v>200</v>
      </c>
    </row>
    <row r="121" spans="2:2">
      <c r="B121" s="8" t="s">
        <v>235</v>
      </c>
    </row>
    <row r="122" spans="2:2">
      <c r="B122" s="8" t="s">
        <v>259</v>
      </c>
    </row>
    <row r="123" spans="2:2">
      <c r="B123" s="8" t="s">
        <v>360</v>
      </c>
    </row>
    <row r="124" spans="2:2">
      <c r="B124" s="8" t="s">
        <v>38</v>
      </c>
    </row>
    <row r="125" spans="2:2">
      <c r="B125" s="8" t="s">
        <v>89</v>
      </c>
    </row>
    <row r="126" spans="2:2">
      <c r="B126" s="8" t="s">
        <v>264</v>
      </c>
    </row>
    <row r="127" spans="2:2">
      <c r="B127" s="8" t="s">
        <v>264</v>
      </c>
    </row>
    <row r="129" spans="2:2">
      <c r="B129" s="8"/>
    </row>
  </sheetData>
  <sortState ref="B2:B136">
    <sortCondition ref="B1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105" workbookViewId="0">
      <selection activeCell="K25" sqref="K25"/>
    </sheetView>
  </sheetViews>
  <sheetFormatPr defaultColWidth="11" defaultRowHeight="15.75"/>
  <cols>
    <col min="2" max="2" width="18.875" style="5" bestFit="1" customWidth="1"/>
    <col min="3" max="3" width="10.875" style="5"/>
    <col min="4" max="4" width="5.125" bestFit="1" customWidth="1"/>
    <col min="5" max="5" width="7.125" bestFit="1" customWidth="1"/>
    <col min="6" max="6" width="19.125" bestFit="1" customWidth="1"/>
    <col min="7" max="7" width="7.125" bestFit="1" customWidth="1"/>
    <col min="13" max="13" width="13.125" bestFit="1" customWidth="1"/>
  </cols>
  <sheetData>
    <row r="2" spans="1:17"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7">
      <c r="A3">
        <v>2013</v>
      </c>
      <c r="B3" s="6" t="s">
        <v>35</v>
      </c>
      <c r="C3" s="5" t="s">
        <v>17</v>
      </c>
      <c r="D3" s="1">
        <v>3</v>
      </c>
      <c r="E3" s="1">
        <v>2</v>
      </c>
      <c r="F3" s="3" t="s">
        <v>9</v>
      </c>
      <c r="G3" s="1">
        <v>93</v>
      </c>
      <c r="H3" s="1">
        <v>2013.09</v>
      </c>
      <c r="N3">
        <v>92</v>
      </c>
    </row>
    <row r="4" spans="1:17">
      <c r="B4" s="6" t="s">
        <v>16</v>
      </c>
      <c r="C4" s="5" t="s">
        <v>17</v>
      </c>
      <c r="D4">
        <v>3</v>
      </c>
      <c r="E4">
        <v>2</v>
      </c>
      <c r="F4" s="1" t="s">
        <v>15</v>
      </c>
      <c r="G4">
        <v>73</v>
      </c>
      <c r="H4">
        <v>2013.11</v>
      </c>
      <c r="N4">
        <f>N3*1.1</f>
        <v>101.2</v>
      </c>
    </row>
    <row r="5" spans="1:17">
      <c r="B5" s="6" t="s">
        <v>38</v>
      </c>
      <c r="C5" s="5" t="s">
        <v>39</v>
      </c>
      <c r="D5" t="s">
        <v>40</v>
      </c>
      <c r="E5">
        <v>3</v>
      </c>
      <c r="F5" s="4" t="s">
        <v>41</v>
      </c>
      <c r="G5">
        <v>91.5</v>
      </c>
      <c r="H5">
        <v>2013.05</v>
      </c>
      <c r="N5">
        <f>N4*1.25</f>
        <v>126.5</v>
      </c>
    </row>
    <row r="6" spans="1:17">
      <c r="B6" s="6" t="s">
        <v>52</v>
      </c>
      <c r="C6" s="5" t="s">
        <v>53</v>
      </c>
      <c r="D6">
        <v>3</v>
      </c>
      <c r="E6">
        <v>3</v>
      </c>
      <c r="F6" s="3" t="s">
        <v>9</v>
      </c>
      <c r="G6">
        <v>112</v>
      </c>
      <c r="H6">
        <v>2013.05</v>
      </c>
      <c r="N6">
        <f>N5*1.25</f>
        <v>158.125</v>
      </c>
    </row>
    <row r="7" spans="1:17">
      <c r="B7" s="6" t="s">
        <v>59</v>
      </c>
      <c r="C7" s="5" t="s">
        <v>60</v>
      </c>
      <c r="D7" t="s">
        <v>12</v>
      </c>
      <c r="E7">
        <v>4</v>
      </c>
      <c r="F7" s="1" t="s">
        <v>61</v>
      </c>
      <c r="G7">
        <v>118</v>
      </c>
      <c r="H7">
        <v>2013.03</v>
      </c>
      <c r="N7">
        <f>N6*1.25</f>
        <v>197.65625</v>
      </c>
    </row>
    <row r="8" spans="1:17">
      <c r="B8" s="18" t="s">
        <v>65</v>
      </c>
      <c r="C8" s="26" t="s">
        <v>66</v>
      </c>
      <c r="D8" s="19" t="s">
        <v>12</v>
      </c>
      <c r="E8" s="19">
        <v>3</v>
      </c>
      <c r="F8" s="20" t="s">
        <v>67</v>
      </c>
      <c r="G8" s="19">
        <v>131.5</v>
      </c>
      <c r="H8" s="19">
        <v>2013.03</v>
      </c>
      <c r="N8">
        <f>N7*0.8</f>
        <v>158.125</v>
      </c>
    </row>
    <row r="9" spans="1:17">
      <c r="B9" s="6" t="s">
        <v>36</v>
      </c>
      <c r="C9" s="5" t="s">
        <v>37</v>
      </c>
      <c r="D9" t="s">
        <v>12</v>
      </c>
      <c r="E9">
        <v>2</v>
      </c>
      <c r="F9" s="3" t="s">
        <v>13</v>
      </c>
      <c r="G9">
        <v>98.5</v>
      </c>
      <c r="H9">
        <v>2013.04</v>
      </c>
    </row>
    <row r="10" spans="1:17">
      <c r="B10" s="5" t="s">
        <v>18</v>
      </c>
      <c r="C10" s="5" t="s">
        <v>19</v>
      </c>
      <c r="D10">
        <v>3</v>
      </c>
      <c r="E10">
        <v>2</v>
      </c>
      <c r="F10" s="3" t="s">
        <v>10</v>
      </c>
      <c r="G10">
        <v>88.5</v>
      </c>
      <c r="H10">
        <v>2013.04</v>
      </c>
      <c r="O10">
        <f>O14/N14-1</f>
        <v>0</v>
      </c>
      <c r="P10">
        <f t="shared" ref="P10:Q10" si="0">P14/O14-1</f>
        <v>0.18309859154929575</v>
      </c>
      <c r="Q10">
        <f t="shared" si="0"/>
        <v>0.10714285714285721</v>
      </c>
    </row>
    <row r="11" spans="1:17">
      <c r="B11" s="6" t="s">
        <v>30</v>
      </c>
      <c r="C11" s="5" t="s">
        <v>11</v>
      </c>
      <c r="D11">
        <v>3</v>
      </c>
      <c r="E11">
        <v>2</v>
      </c>
      <c r="F11" s="3" t="s">
        <v>13</v>
      </c>
      <c r="G11">
        <v>97</v>
      </c>
      <c r="H11">
        <v>2013.05</v>
      </c>
      <c r="O11">
        <f>O13/N13-1</f>
        <v>0.18478260869565211</v>
      </c>
      <c r="P11">
        <f>P13/O13-1</f>
        <v>0.11009174311926606</v>
      </c>
      <c r="Q11">
        <f>Q13/P13-1</f>
        <v>0.17355371900826455</v>
      </c>
    </row>
    <row r="12" spans="1:17">
      <c r="B12" s="6" t="s">
        <v>22</v>
      </c>
      <c r="C12" s="5" t="s">
        <v>23</v>
      </c>
      <c r="D12">
        <v>3</v>
      </c>
      <c r="E12">
        <v>2</v>
      </c>
      <c r="F12" s="1" t="s">
        <v>15</v>
      </c>
      <c r="G12">
        <v>84</v>
      </c>
      <c r="H12">
        <v>2013.06</v>
      </c>
      <c r="N12">
        <v>2013</v>
      </c>
      <c r="O12">
        <v>2014</v>
      </c>
      <c r="P12">
        <v>2015</v>
      </c>
      <c r="Q12">
        <v>2016</v>
      </c>
    </row>
    <row r="13" spans="1:17">
      <c r="B13" s="6" t="s">
        <v>33</v>
      </c>
      <c r="C13" s="5" t="s">
        <v>34</v>
      </c>
      <c r="D13" t="s">
        <v>12</v>
      </c>
      <c r="E13">
        <v>2</v>
      </c>
      <c r="F13" s="3" t="s">
        <v>13</v>
      </c>
      <c r="G13">
        <v>95.5</v>
      </c>
      <c r="H13">
        <v>2013.09</v>
      </c>
      <c r="L13" t="s">
        <v>427</v>
      </c>
      <c r="M13" t="s">
        <v>430</v>
      </c>
      <c r="N13" s="73">
        <v>92</v>
      </c>
      <c r="O13">
        <v>109</v>
      </c>
      <c r="P13">
        <v>121</v>
      </c>
      <c r="Q13">
        <v>142</v>
      </c>
    </row>
    <row r="14" spans="1:17">
      <c r="B14" s="18" t="s">
        <v>29</v>
      </c>
      <c r="C14" s="24" t="s">
        <v>23</v>
      </c>
      <c r="D14" s="19">
        <v>3</v>
      </c>
      <c r="E14" s="19">
        <v>2</v>
      </c>
      <c r="F14" s="20" t="s">
        <v>13</v>
      </c>
      <c r="G14" s="19">
        <v>88</v>
      </c>
      <c r="H14" s="19">
        <v>2013.11</v>
      </c>
      <c r="I14" s="22">
        <f>AVERAGE(G9:G14)</f>
        <v>91.916666666666671</v>
      </c>
      <c r="M14" t="s">
        <v>429</v>
      </c>
      <c r="N14">
        <v>142</v>
      </c>
      <c r="O14">
        <v>142</v>
      </c>
      <c r="P14">
        <v>168</v>
      </c>
      <c r="Q14">
        <v>186</v>
      </c>
    </row>
    <row r="15" spans="1:17">
      <c r="B15" s="6" t="s">
        <v>79</v>
      </c>
      <c r="C15" s="21" t="s">
        <v>80</v>
      </c>
      <c r="D15" t="s">
        <v>12</v>
      </c>
      <c r="E15">
        <v>3</v>
      </c>
      <c r="F15" s="4" t="s">
        <v>81</v>
      </c>
      <c r="G15" s="23">
        <v>142.5</v>
      </c>
      <c r="H15">
        <v>2013.05</v>
      </c>
      <c r="L15" t="s">
        <v>103</v>
      </c>
      <c r="M15" t="s">
        <v>428</v>
      </c>
      <c r="O15">
        <v>123</v>
      </c>
      <c r="P15">
        <v>140</v>
      </c>
      <c r="Q15">
        <v>159</v>
      </c>
    </row>
    <row r="16" spans="1:17">
      <c r="B16" s="60" t="s">
        <v>62</v>
      </c>
      <c r="C16" s="61" t="s">
        <v>63</v>
      </c>
      <c r="D16" s="62">
        <v>3</v>
      </c>
      <c r="E16" s="62">
        <v>3</v>
      </c>
      <c r="F16" s="63" t="s">
        <v>64</v>
      </c>
      <c r="G16" s="62">
        <v>117</v>
      </c>
      <c r="H16" s="62">
        <v>2013.03</v>
      </c>
      <c r="I16" s="62"/>
      <c r="M16" t="s">
        <v>429</v>
      </c>
      <c r="O16">
        <v>228</v>
      </c>
      <c r="P16">
        <v>250</v>
      </c>
      <c r="Q16">
        <v>240</v>
      </c>
    </row>
    <row r="17" spans="1:17">
      <c r="B17" s="60" t="s">
        <v>57</v>
      </c>
      <c r="C17" s="61" t="s">
        <v>56</v>
      </c>
      <c r="D17" s="62">
        <v>3</v>
      </c>
      <c r="E17" s="62">
        <v>3</v>
      </c>
      <c r="F17" s="63" t="s">
        <v>58</v>
      </c>
      <c r="G17" s="62">
        <v>126</v>
      </c>
      <c r="H17" s="62">
        <v>2013.04</v>
      </c>
      <c r="I17" s="62">
        <f>121.5*1.1*1.25*1.25*1.25*0.8</f>
        <v>208.828125</v>
      </c>
      <c r="L17" t="s">
        <v>85</v>
      </c>
      <c r="M17" t="s">
        <v>428</v>
      </c>
      <c r="O17">
        <v>160</v>
      </c>
      <c r="Q17">
        <v>174</v>
      </c>
    </row>
    <row r="18" spans="1:17">
      <c r="B18" s="6" t="s">
        <v>42</v>
      </c>
      <c r="C18" s="5" t="s">
        <v>43</v>
      </c>
      <c r="D18" t="s">
        <v>12</v>
      </c>
      <c r="E18">
        <v>3</v>
      </c>
      <c r="F18" s="3" t="s">
        <v>9</v>
      </c>
      <c r="G18">
        <v>118.5</v>
      </c>
      <c r="H18">
        <v>2013.08</v>
      </c>
      <c r="M18" t="s">
        <v>429</v>
      </c>
      <c r="N18">
        <v>240</v>
      </c>
    </row>
    <row r="19" spans="1:17">
      <c r="B19" s="6" t="s">
        <v>26</v>
      </c>
      <c r="C19" s="5" t="s">
        <v>25</v>
      </c>
      <c r="D19">
        <v>3</v>
      </c>
      <c r="E19">
        <v>1</v>
      </c>
      <c r="F19" s="3" t="s">
        <v>10</v>
      </c>
      <c r="G19">
        <v>86</v>
      </c>
      <c r="H19">
        <v>2013.02</v>
      </c>
    </row>
    <row r="20" spans="1:17">
      <c r="B20" s="6" t="s">
        <v>24</v>
      </c>
      <c r="C20" s="5" t="s">
        <v>25</v>
      </c>
      <c r="D20" t="s">
        <v>12</v>
      </c>
      <c r="E20">
        <v>2</v>
      </c>
      <c r="F20" s="3" t="s">
        <v>10</v>
      </c>
      <c r="G20">
        <v>86</v>
      </c>
      <c r="H20">
        <v>2013.08</v>
      </c>
    </row>
    <row r="21" spans="1:17">
      <c r="B21" s="6" t="s">
        <v>31</v>
      </c>
      <c r="C21" s="5" t="s">
        <v>32</v>
      </c>
      <c r="D21" t="s">
        <v>12</v>
      </c>
      <c r="E21">
        <v>3</v>
      </c>
      <c r="F21" s="3" t="s">
        <v>10</v>
      </c>
      <c r="G21">
        <v>87</v>
      </c>
      <c r="H21">
        <v>2013.07</v>
      </c>
    </row>
    <row r="22" spans="1:17">
      <c r="B22" s="6" t="s">
        <v>27</v>
      </c>
      <c r="C22" s="5" t="s">
        <v>28</v>
      </c>
      <c r="D22" t="s">
        <v>12</v>
      </c>
      <c r="E22">
        <v>2</v>
      </c>
      <c r="F22" s="3" t="s">
        <v>10</v>
      </c>
      <c r="G22">
        <v>97</v>
      </c>
      <c r="H22">
        <v>2013.12</v>
      </c>
    </row>
    <row r="23" spans="1:17">
      <c r="B23" s="6" t="s">
        <v>45</v>
      </c>
      <c r="C23" s="5" t="s">
        <v>46</v>
      </c>
      <c r="D23">
        <v>3</v>
      </c>
      <c r="E23">
        <v>2</v>
      </c>
      <c r="F23" s="3" t="s">
        <v>13</v>
      </c>
      <c r="G23">
        <v>100</v>
      </c>
      <c r="H23">
        <v>2013.11</v>
      </c>
    </row>
    <row r="24" spans="1:17">
      <c r="B24" s="41" t="s">
        <v>70</v>
      </c>
      <c r="C24" s="42" t="s">
        <v>71</v>
      </c>
      <c r="D24" s="43">
        <v>4</v>
      </c>
      <c r="E24" s="43">
        <v>3</v>
      </c>
      <c r="F24" s="44" t="s">
        <v>64</v>
      </c>
      <c r="G24" s="43">
        <v>132.5</v>
      </c>
      <c r="H24" s="43">
        <v>2013.04</v>
      </c>
      <c r="I24" s="43">
        <f>132.5*1.1*1.25*1.25*1.25*0.8</f>
        <v>227.734375</v>
      </c>
    </row>
    <row r="25" spans="1:17">
      <c r="B25" s="6" t="s">
        <v>74</v>
      </c>
      <c r="C25" s="21" t="s">
        <v>75</v>
      </c>
      <c r="D25" t="s">
        <v>76</v>
      </c>
      <c r="E25">
        <v>4</v>
      </c>
      <c r="F25" s="3" t="s">
        <v>13</v>
      </c>
      <c r="G25" s="23">
        <v>132</v>
      </c>
      <c r="H25">
        <v>2013.06</v>
      </c>
    </row>
    <row r="26" spans="1:17">
      <c r="B26" s="6" t="s">
        <v>84</v>
      </c>
      <c r="C26" s="21" t="s">
        <v>85</v>
      </c>
      <c r="D26" t="s">
        <v>8</v>
      </c>
      <c r="E26">
        <v>5</v>
      </c>
      <c r="F26" s="4" t="s">
        <v>86</v>
      </c>
      <c r="G26" s="23">
        <v>239.5</v>
      </c>
      <c r="H26">
        <v>2013.07</v>
      </c>
    </row>
    <row r="27" spans="1:17">
      <c r="B27" s="6"/>
    </row>
    <row r="28" spans="1:17">
      <c r="A28">
        <v>2014</v>
      </c>
      <c r="B28" s="6" t="s">
        <v>89</v>
      </c>
      <c r="C28" s="5" t="s">
        <v>90</v>
      </c>
      <c r="D28">
        <v>2</v>
      </c>
      <c r="E28">
        <v>2</v>
      </c>
      <c r="G28">
        <v>73</v>
      </c>
      <c r="H28">
        <v>2014.07</v>
      </c>
    </row>
    <row r="29" spans="1:17">
      <c r="B29" s="6" t="s">
        <v>99</v>
      </c>
      <c r="C29" s="5" t="s">
        <v>100</v>
      </c>
      <c r="D29">
        <v>3</v>
      </c>
      <c r="E29">
        <v>2</v>
      </c>
      <c r="F29" s="1" t="s">
        <v>101</v>
      </c>
      <c r="G29">
        <v>92</v>
      </c>
      <c r="H29">
        <v>2014.05</v>
      </c>
    </row>
    <row r="30" spans="1:17">
      <c r="B30" s="6" t="s">
        <v>131</v>
      </c>
      <c r="C30" s="5" t="s">
        <v>132</v>
      </c>
      <c r="D30">
        <v>3</v>
      </c>
      <c r="E30">
        <v>4</v>
      </c>
      <c r="F30" s="4" t="s">
        <v>133</v>
      </c>
      <c r="G30">
        <v>120</v>
      </c>
      <c r="H30">
        <v>2014.01</v>
      </c>
    </row>
    <row r="31" spans="1:17">
      <c r="B31" s="6" t="s">
        <v>92</v>
      </c>
      <c r="C31" s="5" t="s">
        <v>93</v>
      </c>
      <c r="D31">
        <v>4</v>
      </c>
      <c r="E31">
        <v>1</v>
      </c>
      <c r="F31" s="1" t="s">
        <v>15</v>
      </c>
      <c r="G31">
        <v>87</v>
      </c>
      <c r="H31">
        <v>2014.03</v>
      </c>
    </row>
    <row r="32" spans="1:17">
      <c r="B32" s="6" t="s">
        <v>97</v>
      </c>
      <c r="C32" s="5" t="s">
        <v>98</v>
      </c>
      <c r="D32">
        <v>3</v>
      </c>
      <c r="E32">
        <v>2</v>
      </c>
      <c r="F32" s="3" t="s">
        <v>13</v>
      </c>
      <c r="G32">
        <v>106.5</v>
      </c>
      <c r="H32">
        <v>2014.05</v>
      </c>
    </row>
    <row r="33" spans="2:9">
      <c r="B33" s="6" t="s">
        <v>125</v>
      </c>
      <c r="C33" s="5" t="s">
        <v>126</v>
      </c>
      <c r="D33">
        <v>4</v>
      </c>
      <c r="E33">
        <v>3</v>
      </c>
      <c r="F33" s="3" t="s">
        <v>13</v>
      </c>
      <c r="G33">
        <v>108.5</v>
      </c>
      <c r="H33">
        <v>2014.11</v>
      </c>
    </row>
    <row r="34" spans="2:9">
      <c r="B34" s="28" t="s">
        <v>94</v>
      </c>
      <c r="C34" s="29" t="s">
        <v>95</v>
      </c>
      <c r="D34" s="30">
        <v>3</v>
      </c>
      <c r="E34" s="30">
        <v>2</v>
      </c>
      <c r="F34" s="3" t="s">
        <v>13</v>
      </c>
      <c r="G34" s="30">
        <v>95.5</v>
      </c>
      <c r="H34" s="30">
        <v>2014.11</v>
      </c>
    </row>
    <row r="35" spans="2:9">
      <c r="B35" s="18" t="s">
        <v>150</v>
      </c>
      <c r="C35" s="26" t="s">
        <v>151</v>
      </c>
      <c r="D35" s="19" t="s">
        <v>12</v>
      </c>
      <c r="E35" s="19">
        <v>4</v>
      </c>
      <c r="F35" s="31" t="s">
        <v>86</v>
      </c>
      <c r="G35" s="19">
        <v>137</v>
      </c>
      <c r="H35" s="19">
        <v>2014.11</v>
      </c>
    </row>
    <row r="36" spans="2:9">
      <c r="B36" s="6" t="s">
        <v>108</v>
      </c>
      <c r="C36" s="5" t="s">
        <v>80</v>
      </c>
      <c r="D36" t="s">
        <v>12</v>
      </c>
      <c r="E36">
        <v>2</v>
      </c>
      <c r="F36" s="3" t="s">
        <v>10</v>
      </c>
      <c r="G36">
        <v>121</v>
      </c>
      <c r="H36">
        <v>2014.01</v>
      </c>
    </row>
    <row r="37" spans="2:9">
      <c r="B37" s="6" t="s">
        <v>91</v>
      </c>
      <c r="C37" s="5" t="s">
        <v>23</v>
      </c>
      <c r="D37">
        <v>2</v>
      </c>
      <c r="E37">
        <v>2</v>
      </c>
      <c r="F37" s="1" t="s">
        <v>15</v>
      </c>
      <c r="G37">
        <v>91</v>
      </c>
      <c r="H37">
        <v>2014.03</v>
      </c>
    </row>
    <row r="38" spans="2:9">
      <c r="B38" s="6" t="s">
        <v>115</v>
      </c>
      <c r="C38" s="5" t="s">
        <v>112</v>
      </c>
      <c r="D38">
        <v>3</v>
      </c>
      <c r="E38">
        <v>2</v>
      </c>
      <c r="F38" s="3" t="s">
        <v>13</v>
      </c>
      <c r="G38">
        <v>104</v>
      </c>
      <c r="H38">
        <v>2014.04</v>
      </c>
    </row>
    <row r="39" spans="2:9">
      <c r="B39" s="6" t="s">
        <v>117</v>
      </c>
      <c r="C39" s="5" t="s">
        <v>112</v>
      </c>
      <c r="D39" t="s">
        <v>12</v>
      </c>
      <c r="E39">
        <v>3</v>
      </c>
      <c r="F39" s="3" t="s">
        <v>13</v>
      </c>
      <c r="G39">
        <v>106</v>
      </c>
      <c r="H39">
        <v>2014.04</v>
      </c>
    </row>
    <row r="40" spans="2:9">
      <c r="B40" s="6" t="s">
        <v>120</v>
      </c>
      <c r="C40" s="5" t="s">
        <v>11</v>
      </c>
      <c r="D40" t="s">
        <v>12</v>
      </c>
      <c r="E40">
        <v>3</v>
      </c>
      <c r="F40" s="3" t="s">
        <v>9</v>
      </c>
      <c r="G40">
        <v>113.5</v>
      </c>
      <c r="H40">
        <v>2014.05</v>
      </c>
    </row>
    <row r="41" spans="2:9">
      <c r="B41" s="6" t="s">
        <v>105</v>
      </c>
      <c r="C41" s="5" t="s">
        <v>7</v>
      </c>
      <c r="D41">
        <v>3</v>
      </c>
      <c r="E41">
        <v>2</v>
      </c>
      <c r="F41" s="3" t="s">
        <v>13</v>
      </c>
      <c r="G41">
        <v>117.5</v>
      </c>
      <c r="H41">
        <v>2014.06</v>
      </c>
    </row>
    <row r="42" spans="2:9">
      <c r="B42" s="18" t="s">
        <v>111</v>
      </c>
      <c r="C42" s="24" t="s">
        <v>112</v>
      </c>
      <c r="D42" s="19" t="s">
        <v>12</v>
      </c>
      <c r="E42" s="19">
        <v>4</v>
      </c>
      <c r="F42" s="20" t="s">
        <v>10</v>
      </c>
      <c r="G42" s="19">
        <v>110</v>
      </c>
      <c r="H42" s="19">
        <v>2014.06</v>
      </c>
      <c r="I42" s="23">
        <f>AVERAGE(G36:G42)</f>
        <v>109</v>
      </c>
    </row>
    <row r="43" spans="2:9">
      <c r="B43" s="32" t="s">
        <v>148</v>
      </c>
      <c r="C43" s="33" t="s">
        <v>7</v>
      </c>
      <c r="D43" s="34" t="s">
        <v>12</v>
      </c>
      <c r="E43" s="34">
        <v>4</v>
      </c>
      <c r="F43" s="35" t="s">
        <v>149</v>
      </c>
      <c r="G43" s="34">
        <v>135</v>
      </c>
      <c r="H43" s="34">
        <v>2014.03</v>
      </c>
    </row>
    <row r="44" spans="2:9">
      <c r="B44" s="64" t="s">
        <v>163</v>
      </c>
      <c r="C44" s="65" t="s">
        <v>7</v>
      </c>
      <c r="D44" s="66">
        <v>3</v>
      </c>
      <c r="E44" s="66">
        <v>4</v>
      </c>
      <c r="F44" s="67" t="s">
        <v>164</v>
      </c>
      <c r="G44" s="65">
        <v>142.5</v>
      </c>
      <c r="H44" s="66">
        <v>2014.04</v>
      </c>
      <c r="I44" s="62">
        <f>142.5*1.25*1.25*1.25*0.8</f>
        <v>222.65625</v>
      </c>
    </row>
    <row r="45" spans="2:9">
      <c r="B45" s="6" t="s">
        <v>137</v>
      </c>
      <c r="C45" s="5" t="s">
        <v>14</v>
      </c>
      <c r="D45" t="s">
        <v>8</v>
      </c>
      <c r="E45">
        <v>3</v>
      </c>
      <c r="F45" s="3" t="s">
        <v>13</v>
      </c>
      <c r="G45">
        <v>139</v>
      </c>
      <c r="H45">
        <v>2014.01</v>
      </c>
    </row>
    <row r="46" spans="2:9">
      <c r="B46" s="6" t="s">
        <v>134</v>
      </c>
      <c r="C46" s="5" t="s">
        <v>135</v>
      </c>
      <c r="D46" t="s">
        <v>8</v>
      </c>
      <c r="E46">
        <v>4</v>
      </c>
      <c r="F46" s="3" t="s">
        <v>136</v>
      </c>
      <c r="G46">
        <v>140</v>
      </c>
      <c r="H46">
        <v>2014.06</v>
      </c>
    </row>
    <row r="47" spans="2:9">
      <c r="B47" s="6" t="s">
        <v>121</v>
      </c>
      <c r="C47" s="5" t="s">
        <v>122</v>
      </c>
      <c r="D47" t="s">
        <v>8</v>
      </c>
      <c r="E47">
        <v>3</v>
      </c>
      <c r="F47" s="3" t="s">
        <v>13</v>
      </c>
      <c r="G47">
        <v>116.5</v>
      </c>
      <c r="H47">
        <v>2014.07</v>
      </c>
    </row>
    <row r="48" spans="2:9">
      <c r="B48" s="6" t="s">
        <v>123</v>
      </c>
      <c r="C48" s="5" t="s">
        <v>124</v>
      </c>
      <c r="D48">
        <v>3</v>
      </c>
      <c r="E48">
        <v>3</v>
      </c>
      <c r="F48" s="3" t="s">
        <v>13</v>
      </c>
      <c r="G48">
        <v>116.5</v>
      </c>
      <c r="H48">
        <v>2014.07</v>
      </c>
    </row>
    <row r="49" spans="1:9">
      <c r="B49" s="6" t="s">
        <v>113</v>
      </c>
      <c r="C49" s="5" t="s">
        <v>114</v>
      </c>
      <c r="D49">
        <v>3</v>
      </c>
      <c r="E49">
        <v>3</v>
      </c>
      <c r="F49" s="3" t="s">
        <v>10</v>
      </c>
      <c r="G49">
        <v>120</v>
      </c>
      <c r="H49">
        <v>2014.08</v>
      </c>
    </row>
    <row r="50" spans="1:9">
      <c r="B50" s="6" t="s">
        <v>140</v>
      </c>
      <c r="C50" s="5" t="s">
        <v>135</v>
      </c>
      <c r="D50" t="s">
        <v>8</v>
      </c>
      <c r="E50">
        <v>3</v>
      </c>
      <c r="F50" s="3" t="s">
        <v>141</v>
      </c>
      <c r="G50">
        <v>128</v>
      </c>
      <c r="H50">
        <v>2014.08</v>
      </c>
    </row>
    <row r="51" spans="1:9">
      <c r="B51" s="6" t="s">
        <v>106</v>
      </c>
      <c r="C51" s="5" t="s">
        <v>107</v>
      </c>
      <c r="D51" t="s">
        <v>12</v>
      </c>
      <c r="E51">
        <v>3</v>
      </c>
      <c r="F51" s="1" t="s">
        <v>101</v>
      </c>
      <c r="G51">
        <v>97</v>
      </c>
      <c r="H51">
        <v>2014.09</v>
      </c>
    </row>
    <row r="52" spans="1:9">
      <c r="B52" s="18" t="s">
        <v>138</v>
      </c>
      <c r="C52" s="36" t="s">
        <v>135</v>
      </c>
      <c r="D52" s="19" t="s">
        <v>12</v>
      </c>
      <c r="E52" s="19">
        <v>3</v>
      </c>
      <c r="F52" s="20" t="s">
        <v>9</v>
      </c>
      <c r="G52" s="19">
        <v>125</v>
      </c>
      <c r="H52" s="19">
        <v>2014.12</v>
      </c>
      <c r="I52" s="22">
        <f>AVERAGE(G45:G52)</f>
        <v>122.75</v>
      </c>
    </row>
    <row r="53" spans="1:9">
      <c r="B53" s="6" t="s">
        <v>179</v>
      </c>
      <c r="C53" s="5" t="s">
        <v>181</v>
      </c>
      <c r="D53" t="s">
        <v>8</v>
      </c>
      <c r="E53">
        <v>5</v>
      </c>
      <c r="F53" s="1" t="s">
        <v>180</v>
      </c>
      <c r="G53">
        <v>237</v>
      </c>
      <c r="H53">
        <v>2014.06</v>
      </c>
    </row>
    <row r="54" spans="1:9">
      <c r="B54" s="6" t="s">
        <v>177</v>
      </c>
      <c r="C54" s="5" t="s">
        <v>178</v>
      </c>
      <c r="D54" t="s">
        <v>8</v>
      </c>
      <c r="E54">
        <v>4</v>
      </c>
      <c r="F54" s="4" t="s">
        <v>86</v>
      </c>
      <c r="G54">
        <v>218</v>
      </c>
      <c r="H54">
        <v>2014.05</v>
      </c>
      <c r="I54" s="25">
        <f>AVERAGE(G53:G54)</f>
        <v>227.5</v>
      </c>
    </row>
    <row r="55" spans="1:9">
      <c r="B55" s="41" t="s">
        <v>74</v>
      </c>
      <c r="C55" s="42" t="s">
        <v>75</v>
      </c>
      <c r="D55" s="43" t="s">
        <v>76</v>
      </c>
      <c r="E55" s="43">
        <v>4</v>
      </c>
      <c r="F55" s="44" t="s">
        <v>139</v>
      </c>
      <c r="G55" s="43">
        <v>161</v>
      </c>
      <c r="H55" s="43">
        <v>2014.05</v>
      </c>
      <c r="I55" s="43">
        <f>161*1.25*1.25*1.25*0.8</f>
        <v>251.5625</v>
      </c>
    </row>
    <row r="56" spans="1:9">
      <c r="B56" s="6" t="s">
        <v>160</v>
      </c>
      <c r="C56" s="23" t="s">
        <v>161</v>
      </c>
      <c r="D56" t="s">
        <v>12</v>
      </c>
      <c r="E56">
        <v>4</v>
      </c>
      <c r="F56" s="3" t="s">
        <v>9</v>
      </c>
      <c r="G56" s="25">
        <v>160</v>
      </c>
      <c r="H56">
        <v>2014.11</v>
      </c>
    </row>
    <row r="59" spans="1:9">
      <c r="A59">
        <v>2015</v>
      </c>
      <c r="B59" s="6" t="s">
        <v>16</v>
      </c>
      <c r="C59" s="5" t="s">
        <v>17</v>
      </c>
      <c r="D59">
        <v>3</v>
      </c>
      <c r="E59">
        <v>2</v>
      </c>
      <c r="F59" s="1" t="s">
        <v>9</v>
      </c>
      <c r="G59">
        <v>94.3</v>
      </c>
      <c r="H59">
        <v>2015.04</v>
      </c>
    </row>
    <row r="60" spans="1:9">
      <c r="B60" s="6" t="s">
        <v>211</v>
      </c>
      <c r="C60" s="5" t="s">
        <v>39</v>
      </c>
      <c r="D60">
        <v>3</v>
      </c>
      <c r="E60">
        <v>3</v>
      </c>
      <c r="F60" s="1" t="s">
        <v>212</v>
      </c>
      <c r="G60">
        <v>130</v>
      </c>
      <c r="H60">
        <v>2015.03</v>
      </c>
    </row>
    <row r="61" spans="1:9">
      <c r="B61" s="6" t="s">
        <v>94</v>
      </c>
      <c r="C61" s="5" t="s">
        <v>95</v>
      </c>
      <c r="D61">
        <v>3</v>
      </c>
      <c r="E61">
        <v>4</v>
      </c>
      <c r="F61" s="1" t="s">
        <v>9</v>
      </c>
      <c r="G61">
        <v>117</v>
      </c>
      <c r="H61">
        <v>2015.05</v>
      </c>
    </row>
    <row r="62" spans="1:9">
      <c r="B62" s="6" t="s">
        <v>31</v>
      </c>
      <c r="C62" s="5" t="s">
        <v>32</v>
      </c>
      <c r="D62" t="s">
        <v>12</v>
      </c>
      <c r="E62">
        <v>4</v>
      </c>
      <c r="F62" s="3" t="s">
        <v>10</v>
      </c>
      <c r="G62">
        <v>98</v>
      </c>
      <c r="H62">
        <v>2015.04</v>
      </c>
    </row>
    <row r="63" spans="1:9">
      <c r="B63" s="6" t="s">
        <v>200</v>
      </c>
      <c r="C63" s="5" t="s">
        <v>201</v>
      </c>
      <c r="D63" t="s">
        <v>12</v>
      </c>
      <c r="E63">
        <v>4</v>
      </c>
      <c r="F63" s="3" t="s">
        <v>13</v>
      </c>
      <c r="G63">
        <v>117.5</v>
      </c>
      <c r="H63">
        <v>2015.05</v>
      </c>
    </row>
    <row r="64" spans="1:9">
      <c r="B64" s="6" t="s">
        <v>235</v>
      </c>
      <c r="C64" s="5" t="s">
        <v>236</v>
      </c>
      <c r="D64">
        <v>4</v>
      </c>
      <c r="E64">
        <v>4</v>
      </c>
      <c r="F64" s="1" t="s">
        <v>228</v>
      </c>
      <c r="G64">
        <v>169</v>
      </c>
      <c r="H64">
        <v>2015.01</v>
      </c>
    </row>
    <row r="65" spans="2:10">
      <c r="B65" s="6" t="s">
        <v>59</v>
      </c>
      <c r="C65" s="5" t="s">
        <v>60</v>
      </c>
      <c r="D65">
        <v>3</v>
      </c>
      <c r="E65">
        <v>4</v>
      </c>
      <c r="G65">
        <v>149</v>
      </c>
      <c r="H65">
        <v>2015.11</v>
      </c>
    </row>
    <row r="66" spans="2:10">
      <c r="B66" s="45" t="s">
        <v>239</v>
      </c>
      <c r="C66" s="46" t="s">
        <v>240</v>
      </c>
      <c r="D66" s="47">
        <v>4</v>
      </c>
      <c r="E66" s="47">
        <v>5</v>
      </c>
      <c r="F66" s="48" t="s">
        <v>228</v>
      </c>
      <c r="G66" s="47">
        <v>194.5</v>
      </c>
      <c r="H66" s="47">
        <v>2015.07</v>
      </c>
      <c r="I66" s="43">
        <f>195*1.25*1.25*0.8</f>
        <v>243.75</v>
      </c>
    </row>
    <row r="67" spans="2:10">
      <c r="B67" s="6" t="s">
        <v>194</v>
      </c>
      <c r="C67" s="5" t="s">
        <v>23</v>
      </c>
      <c r="D67" t="s">
        <v>12</v>
      </c>
      <c r="E67">
        <v>2</v>
      </c>
      <c r="F67" s="3" t="s">
        <v>10</v>
      </c>
      <c r="G67">
        <v>111</v>
      </c>
      <c r="H67">
        <v>2015.01</v>
      </c>
    </row>
    <row r="68" spans="2:10">
      <c r="B68" s="6" t="s">
        <v>91</v>
      </c>
      <c r="C68" s="5" t="s">
        <v>23</v>
      </c>
      <c r="D68">
        <v>2</v>
      </c>
      <c r="E68">
        <v>2</v>
      </c>
      <c r="F68" s="3" t="s">
        <v>10</v>
      </c>
      <c r="G68">
        <v>104.5</v>
      </c>
      <c r="H68">
        <v>2015.01</v>
      </c>
    </row>
    <row r="69" spans="2:10">
      <c r="B69" s="6" t="s">
        <v>214</v>
      </c>
      <c r="C69" s="5" t="s">
        <v>23</v>
      </c>
      <c r="D69">
        <v>3</v>
      </c>
      <c r="E69">
        <v>3</v>
      </c>
      <c r="F69" s="3" t="s">
        <v>13</v>
      </c>
      <c r="G69">
        <v>127.5</v>
      </c>
      <c r="H69">
        <v>2015.04</v>
      </c>
    </row>
    <row r="70" spans="2:10">
      <c r="B70" s="6" t="s">
        <v>218</v>
      </c>
      <c r="C70" s="5" t="s">
        <v>80</v>
      </c>
      <c r="D70" t="s">
        <v>12</v>
      </c>
      <c r="E70">
        <v>3</v>
      </c>
      <c r="F70" s="3" t="s">
        <v>10</v>
      </c>
      <c r="G70">
        <v>135</v>
      </c>
      <c r="H70">
        <v>2015.04</v>
      </c>
    </row>
    <row r="71" spans="2:10">
      <c r="B71" s="6" t="s">
        <v>195</v>
      </c>
      <c r="C71" s="5" t="s">
        <v>112</v>
      </c>
      <c r="D71" t="s">
        <v>12</v>
      </c>
      <c r="E71">
        <v>2</v>
      </c>
      <c r="F71" s="3" t="s">
        <v>13</v>
      </c>
      <c r="G71">
        <v>125</v>
      </c>
      <c r="H71">
        <v>2015.05</v>
      </c>
    </row>
    <row r="72" spans="2:10">
      <c r="B72" s="6" t="s">
        <v>198</v>
      </c>
      <c r="C72" s="5" t="s">
        <v>7</v>
      </c>
      <c r="D72">
        <v>3</v>
      </c>
      <c r="E72">
        <v>3</v>
      </c>
      <c r="F72" s="3" t="s">
        <v>13</v>
      </c>
      <c r="G72">
        <v>116.5</v>
      </c>
      <c r="H72">
        <v>2015.05</v>
      </c>
    </row>
    <row r="73" spans="2:10">
      <c r="B73" s="6" t="s">
        <v>205</v>
      </c>
      <c r="C73" s="5" t="s">
        <v>23</v>
      </c>
      <c r="D73" t="s">
        <v>12</v>
      </c>
      <c r="E73">
        <v>2</v>
      </c>
      <c r="G73">
        <v>123</v>
      </c>
      <c r="H73">
        <v>2015.06</v>
      </c>
    </row>
    <row r="74" spans="2:10">
      <c r="B74" s="6" t="s">
        <v>115</v>
      </c>
      <c r="C74" s="5" t="s">
        <v>112</v>
      </c>
      <c r="D74">
        <v>3</v>
      </c>
      <c r="E74">
        <v>2</v>
      </c>
      <c r="F74" s="3" t="s">
        <v>13</v>
      </c>
      <c r="G74">
        <v>125</v>
      </c>
      <c r="H74">
        <v>2015.07</v>
      </c>
    </row>
    <row r="75" spans="2:10">
      <c r="B75" s="18" t="s">
        <v>213</v>
      </c>
      <c r="C75" s="37" t="s">
        <v>112</v>
      </c>
      <c r="D75" s="19">
        <v>3</v>
      </c>
      <c r="E75" s="19">
        <v>2</v>
      </c>
      <c r="F75" s="20" t="s">
        <v>10</v>
      </c>
      <c r="G75" s="19">
        <v>123</v>
      </c>
      <c r="H75" s="19">
        <v>2015.08</v>
      </c>
      <c r="I75" s="27">
        <f>AVERAGE(G67:G75)</f>
        <v>121.16666666666667</v>
      </c>
    </row>
    <row r="76" spans="2:10">
      <c r="B76" s="70" t="s">
        <v>234</v>
      </c>
      <c r="C76" s="71" t="s">
        <v>11</v>
      </c>
      <c r="D76" s="72" t="s">
        <v>12</v>
      </c>
      <c r="E76" s="72">
        <v>5</v>
      </c>
      <c r="F76" s="72"/>
      <c r="G76" s="72">
        <v>168</v>
      </c>
      <c r="H76" s="72">
        <v>2015.07</v>
      </c>
      <c r="I76" s="62"/>
      <c r="J76" s="62"/>
    </row>
    <row r="77" spans="2:10">
      <c r="B77" s="64" t="s">
        <v>237</v>
      </c>
      <c r="C77" s="69" t="s">
        <v>7</v>
      </c>
      <c r="D77" s="66">
        <v>3</v>
      </c>
      <c r="E77" s="66">
        <v>4</v>
      </c>
      <c r="F77" s="66" t="s">
        <v>238</v>
      </c>
      <c r="G77" s="66">
        <v>167.5</v>
      </c>
      <c r="H77" s="66">
        <v>2015.01</v>
      </c>
      <c r="I77" s="62">
        <f>AVERAGE(G76:G77)</f>
        <v>167.75</v>
      </c>
      <c r="J77" s="62">
        <f>167.75*1.25*1.25*0.8</f>
        <v>209.6875</v>
      </c>
    </row>
    <row r="78" spans="2:10">
      <c r="B78" s="6" t="s">
        <v>206</v>
      </c>
      <c r="C78" s="5" t="s">
        <v>124</v>
      </c>
      <c r="D78" t="s">
        <v>12</v>
      </c>
      <c r="E78">
        <v>3</v>
      </c>
      <c r="F78" s="1" t="s">
        <v>9</v>
      </c>
      <c r="G78">
        <v>131</v>
      </c>
      <c r="H78">
        <v>2015.09</v>
      </c>
    </row>
    <row r="79" spans="2:10">
      <c r="B79" s="6" t="s">
        <v>224</v>
      </c>
      <c r="C79" s="38" t="s">
        <v>225</v>
      </c>
      <c r="D79" t="s">
        <v>226</v>
      </c>
      <c r="E79">
        <v>3</v>
      </c>
      <c r="G79" s="25">
        <v>140</v>
      </c>
      <c r="H79">
        <v>2015.06</v>
      </c>
    </row>
    <row r="80" spans="2:10">
      <c r="B80" s="6" t="s">
        <v>243</v>
      </c>
      <c r="C80" s="38" t="s">
        <v>244</v>
      </c>
      <c r="D80" t="s">
        <v>12</v>
      </c>
      <c r="E80">
        <v>5</v>
      </c>
      <c r="G80" s="25">
        <v>250.5</v>
      </c>
      <c r="H80">
        <v>2015.07</v>
      </c>
    </row>
    <row r="81" spans="1:9">
      <c r="B81" s="6" t="s">
        <v>241</v>
      </c>
      <c r="C81" s="5" t="s">
        <v>242</v>
      </c>
      <c r="D81" t="s">
        <v>8</v>
      </c>
      <c r="E81">
        <v>5</v>
      </c>
      <c r="G81">
        <v>225</v>
      </c>
      <c r="H81">
        <v>2015.05</v>
      </c>
    </row>
    <row r="83" spans="1:9">
      <c r="A83">
        <v>2016</v>
      </c>
      <c r="B83" s="6" t="s">
        <v>277</v>
      </c>
      <c r="C83" s="5" t="s">
        <v>278</v>
      </c>
      <c r="D83" t="s">
        <v>12</v>
      </c>
      <c r="E83">
        <v>4</v>
      </c>
      <c r="F83" s="1" t="s">
        <v>279</v>
      </c>
      <c r="G83">
        <v>142</v>
      </c>
      <c r="H83">
        <v>2016.05</v>
      </c>
    </row>
    <row r="84" spans="1:9">
      <c r="B84" s="6" t="s">
        <v>245</v>
      </c>
      <c r="C84" s="5" t="s">
        <v>132</v>
      </c>
      <c r="D84">
        <v>2</v>
      </c>
      <c r="E84">
        <v>1</v>
      </c>
      <c r="G84">
        <v>91</v>
      </c>
      <c r="H84">
        <v>2016.08</v>
      </c>
    </row>
    <row r="85" spans="1:9">
      <c r="B85" s="28" t="s">
        <v>246</v>
      </c>
      <c r="C85" s="29" t="s">
        <v>247</v>
      </c>
      <c r="D85" s="30">
        <v>3</v>
      </c>
      <c r="E85" s="30">
        <v>2</v>
      </c>
      <c r="F85" s="30"/>
      <c r="G85" s="30">
        <v>135</v>
      </c>
      <c r="H85" s="30">
        <v>2016.08</v>
      </c>
    </row>
    <row r="86" spans="1:9">
      <c r="B86" s="28" t="s">
        <v>97</v>
      </c>
      <c r="C86" s="29" t="s">
        <v>98</v>
      </c>
      <c r="D86" s="30" t="s">
        <v>12</v>
      </c>
      <c r="E86" s="30">
        <v>3</v>
      </c>
      <c r="F86" s="30"/>
      <c r="G86" s="30">
        <v>142</v>
      </c>
      <c r="H86" s="30">
        <v>2016.02</v>
      </c>
    </row>
    <row r="87" spans="1:9">
      <c r="B87" s="28" t="s">
        <v>262</v>
      </c>
      <c r="C87" s="29" t="s">
        <v>263</v>
      </c>
      <c r="D87" s="30" t="s">
        <v>8</v>
      </c>
      <c r="E87" s="30">
        <v>3</v>
      </c>
      <c r="F87" s="30"/>
      <c r="G87" s="30">
        <v>138</v>
      </c>
      <c r="H87" s="30">
        <v>2016.05</v>
      </c>
    </row>
    <row r="88" spans="1:9">
      <c r="B88" s="28" t="s">
        <v>257</v>
      </c>
      <c r="C88" s="29" t="s">
        <v>258</v>
      </c>
      <c r="D88" s="30">
        <v>3</v>
      </c>
      <c r="E88" s="30">
        <v>3</v>
      </c>
      <c r="F88" s="30"/>
      <c r="G88" s="30">
        <v>141.5</v>
      </c>
      <c r="H88" s="30">
        <v>2016.09</v>
      </c>
    </row>
    <row r="89" spans="1:9">
      <c r="B89" s="18" t="s">
        <v>249</v>
      </c>
      <c r="C89" s="26" t="s">
        <v>250</v>
      </c>
      <c r="D89" s="19" t="s">
        <v>12</v>
      </c>
      <c r="E89" s="19">
        <v>2</v>
      </c>
      <c r="F89" s="19"/>
      <c r="G89" s="19">
        <v>130</v>
      </c>
      <c r="H89" s="19">
        <v>2016.03</v>
      </c>
    </row>
    <row r="90" spans="1:9">
      <c r="B90" s="32" t="s">
        <v>255</v>
      </c>
      <c r="C90" s="33" t="s">
        <v>256</v>
      </c>
      <c r="D90" s="34">
        <v>4</v>
      </c>
      <c r="E90" s="34">
        <v>2</v>
      </c>
      <c r="F90" s="34"/>
      <c r="G90" s="34">
        <v>150</v>
      </c>
      <c r="H90" s="34">
        <v>2016.04</v>
      </c>
    </row>
    <row r="91" spans="1:9">
      <c r="B91" s="28" t="s">
        <v>264</v>
      </c>
      <c r="C91" s="29" t="s">
        <v>11</v>
      </c>
      <c r="D91" s="30">
        <v>4</v>
      </c>
      <c r="E91" s="30">
        <v>2</v>
      </c>
      <c r="F91" s="30"/>
      <c r="G91" s="30">
        <v>140</v>
      </c>
      <c r="H91" s="30">
        <v>2016.05</v>
      </c>
    </row>
    <row r="92" spans="1:9">
      <c r="B92" s="28" t="s">
        <v>253</v>
      </c>
      <c r="C92" s="29" t="s">
        <v>254</v>
      </c>
      <c r="D92" s="30">
        <v>3</v>
      </c>
      <c r="E92" s="30">
        <v>2</v>
      </c>
      <c r="F92" s="30"/>
      <c r="G92" s="30">
        <v>115</v>
      </c>
      <c r="H92" s="30">
        <v>2016.06</v>
      </c>
    </row>
    <row r="93" spans="1:9">
      <c r="B93" s="28" t="s">
        <v>270</v>
      </c>
      <c r="C93" s="29" t="s">
        <v>80</v>
      </c>
      <c r="D93" s="30" t="s">
        <v>12</v>
      </c>
      <c r="E93" s="30">
        <v>2</v>
      </c>
      <c r="F93" s="30"/>
      <c r="G93" s="30">
        <v>155</v>
      </c>
      <c r="H93" s="30">
        <v>2016.06</v>
      </c>
    </row>
    <row r="94" spans="1:9">
      <c r="B94" s="28" t="s">
        <v>280</v>
      </c>
      <c r="C94" s="29" t="s">
        <v>281</v>
      </c>
      <c r="D94" s="30" t="s">
        <v>12</v>
      </c>
      <c r="E94" s="30">
        <v>2</v>
      </c>
      <c r="F94" s="30"/>
      <c r="G94" s="30">
        <v>136</v>
      </c>
      <c r="H94" s="30">
        <v>2016.08</v>
      </c>
    </row>
    <row r="95" spans="1:9">
      <c r="B95" s="28" t="s">
        <v>271</v>
      </c>
      <c r="C95" s="39" t="s">
        <v>11</v>
      </c>
      <c r="D95" s="30" t="s">
        <v>76</v>
      </c>
      <c r="E95" s="30">
        <v>2</v>
      </c>
      <c r="F95" s="30"/>
      <c r="G95" s="30">
        <v>159</v>
      </c>
      <c r="H95" s="30">
        <v>2016.11</v>
      </c>
    </row>
    <row r="96" spans="1:9">
      <c r="B96" s="18" t="s">
        <v>275</v>
      </c>
      <c r="C96" s="26" t="s">
        <v>276</v>
      </c>
      <c r="D96" s="19">
        <v>2</v>
      </c>
      <c r="E96" s="19">
        <v>2</v>
      </c>
      <c r="F96" s="19"/>
      <c r="G96" s="19">
        <v>141</v>
      </c>
      <c r="H96" s="19">
        <v>2016.11</v>
      </c>
      <c r="I96" s="27">
        <f>AVERAGE(G90:G96)</f>
        <v>142.28571428571428</v>
      </c>
    </row>
    <row r="97" spans="1:9">
      <c r="B97" s="55" t="s">
        <v>290</v>
      </c>
      <c r="C97" s="56" t="s">
        <v>291</v>
      </c>
      <c r="D97" s="57" t="s">
        <v>12</v>
      </c>
      <c r="E97" s="57">
        <v>4</v>
      </c>
      <c r="F97" s="58" t="s">
        <v>292</v>
      </c>
      <c r="G97" s="57">
        <v>181</v>
      </c>
      <c r="H97" s="57">
        <v>2016.06</v>
      </c>
    </row>
    <row r="98" spans="1:9">
      <c r="B98" s="6" t="s">
        <v>287</v>
      </c>
      <c r="C98" s="5" t="s">
        <v>7</v>
      </c>
      <c r="D98">
        <v>3</v>
      </c>
      <c r="E98">
        <v>4</v>
      </c>
      <c r="F98" s="1" t="s">
        <v>288</v>
      </c>
      <c r="G98">
        <v>190.5</v>
      </c>
      <c r="H98">
        <v>2016.11</v>
      </c>
    </row>
    <row r="99" spans="1:9">
      <c r="B99" s="6" t="s">
        <v>303</v>
      </c>
      <c r="C99" s="5" t="s">
        <v>80</v>
      </c>
      <c r="D99" t="s">
        <v>12</v>
      </c>
      <c r="E99">
        <v>3</v>
      </c>
      <c r="F99" s="1" t="s">
        <v>288</v>
      </c>
      <c r="G99">
        <v>190</v>
      </c>
      <c r="H99">
        <v>2016.11</v>
      </c>
    </row>
    <row r="100" spans="1:9">
      <c r="B100" s="18" t="s">
        <v>305</v>
      </c>
      <c r="C100" s="37" t="s">
        <v>23</v>
      </c>
      <c r="D100" s="19" t="s">
        <v>8</v>
      </c>
      <c r="E100" s="19">
        <v>4</v>
      </c>
      <c r="F100" s="20" t="s">
        <v>306</v>
      </c>
      <c r="G100" s="19">
        <v>183.5</v>
      </c>
      <c r="H100" s="19">
        <v>2016.02</v>
      </c>
      <c r="I100" s="40">
        <f>AVERAGE(G97:G100)</f>
        <v>186.25</v>
      </c>
    </row>
    <row r="101" spans="1:9">
      <c r="B101" s="32" t="s">
        <v>259</v>
      </c>
      <c r="C101" s="33" t="s">
        <v>260</v>
      </c>
      <c r="D101" s="34">
        <v>4</v>
      </c>
      <c r="E101" s="34">
        <v>2</v>
      </c>
      <c r="F101" s="34"/>
      <c r="G101" s="34">
        <v>147</v>
      </c>
      <c r="H101" s="34">
        <v>2016.05</v>
      </c>
    </row>
    <row r="102" spans="1:9">
      <c r="B102" s="28" t="s">
        <v>261</v>
      </c>
      <c r="C102" s="29" t="s">
        <v>135</v>
      </c>
      <c r="D102" s="30">
        <v>4</v>
      </c>
      <c r="E102" s="30">
        <v>2</v>
      </c>
      <c r="F102" s="30"/>
      <c r="G102" s="30">
        <v>153</v>
      </c>
      <c r="H102" s="30">
        <v>2016.03</v>
      </c>
    </row>
    <row r="103" spans="1:9">
      <c r="B103" s="28" t="s">
        <v>283</v>
      </c>
      <c r="C103" s="39" t="s">
        <v>135</v>
      </c>
      <c r="D103" s="30" t="s">
        <v>12</v>
      </c>
      <c r="E103" s="30">
        <v>3</v>
      </c>
      <c r="F103" s="30"/>
      <c r="G103" s="30">
        <v>162</v>
      </c>
      <c r="H103" s="30">
        <v>2016.04</v>
      </c>
    </row>
    <row r="104" spans="1:9">
      <c r="B104" s="18" t="s">
        <v>299</v>
      </c>
      <c r="C104" s="26" t="s">
        <v>14</v>
      </c>
      <c r="D104" s="19" t="s">
        <v>226</v>
      </c>
      <c r="E104" s="19">
        <v>3</v>
      </c>
      <c r="F104" s="19"/>
      <c r="G104" s="19">
        <v>161</v>
      </c>
      <c r="H104" s="19">
        <v>2016.02</v>
      </c>
      <c r="I104" s="27">
        <f>AVERAGE(G102:G104)</f>
        <v>158.66666666666666</v>
      </c>
    </row>
    <row r="105" spans="1:9">
      <c r="B105" s="32" t="s">
        <v>302</v>
      </c>
      <c r="C105" s="33" t="s">
        <v>181</v>
      </c>
      <c r="D105" s="34" t="s">
        <v>8</v>
      </c>
      <c r="E105" s="34">
        <v>4</v>
      </c>
      <c r="F105" s="34"/>
      <c r="G105" s="34">
        <v>190</v>
      </c>
      <c r="H105" s="34">
        <v>2016.05</v>
      </c>
    </row>
    <row r="106" spans="1:9">
      <c r="B106" s="49" t="s">
        <v>316</v>
      </c>
      <c r="C106" s="50" t="s">
        <v>317</v>
      </c>
      <c r="D106" s="51" t="s">
        <v>8</v>
      </c>
      <c r="E106" s="51">
        <v>5</v>
      </c>
      <c r="F106" s="52" t="s">
        <v>318</v>
      </c>
      <c r="G106" s="51">
        <v>255</v>
      </c>
      <c r="H106" s="51">
        <v>2016.08</v>
      </c>
      <c r="I106" s="43"/>
    </row>
    <row r="107" spans="1:9">
      <c r="B107" s="49" t="s">
        <v>308</v>
      </c>
      <c r="C107" s="50" t="s">
        <v>309</v>
      </c>
      <c r="D107" s="51" t="s">
        <v>8</v>
      </c>
      <c r="E107" s="51">
        <v>5</v>
      </c>
      <c r="F107" s="52" t="s">
        <v>292</v>
      </c>
      <c r="G107" s="51">
        <v>226</v>
      </c>
      <c r="H107" s="51">
        <v>2016.05</v>
      </c>
      <c r="I107" s="43">
        <f>AVERAGE(G106:G107)</f>
        <v>240.5</v>
      </c>
    </row>
    <row r="108" spans="1:9">
      <c r="B108" s="6" t="s">
        <v>304</v>
      </c>
      <c r="C108" s="5" t="s">
        <v>161</v>
      </c>
      <c r="D108" t="s">
        <v>8</v>
      </c>
      <c r="E108">
        <v>4</v>
      </c>
      <c r="G108">
        <v>174</v>
      </c>
      <c r="H108">
        <v>2016.04</v>
      </c>
    </row>
    <row r="111" spans="1:9">
      <c r="A111">
        <v>2017</v>
      </c>
      <c r="B111" s="6" t="s">
        <v>325</v>
      </c>
      <c r="C111" s="5" t="s">
        <v>326</v>
      </c>
      <c r="D111">
        <v>3</v>
      </c>
      <c r="E111">
        <v>3</v>
      </c>
      <c r="G111">
        <v>151</v>
      </c>
      <c r="H111">
        <v>2017.03</v>
      </c>
    </row>
    <row r="112" spans="1:9">
      <c r="B112" s="6" t="s">
        <v>131</v>
      </c>
      <c r="C112" s="5" t="s">
        <v>132</v>
      </c>
      <c r="D112">
        <v>3</v>
      </c>
      <c r="E112">
        <v>4</v>
      </c>
      <c r="F112" s="4" t="s">
        <v>335</v>
      </c>
      <c r="G112">
        <v>175</v>
      </c>
      <c r="H112">
        <v>2017.04</v>
      </c>
    </row>
    <row r="113" spans="1:8">
      <c r="B113" s="6" t="s">
        <v>329</v>
      </c>
      <c r="C113" s="5" t="s">
        <v>100</v>
      </c>
      <c r="D113">
        <v>2</v>
      </c>
      <c r="E113">
        <v>3</v>
      </c>
      <c r="G113">
        <v>110</v>
      </c>
      <c r="H113">
        <v>2017.11</v>
      </c>
    </row>
    <row r="114" spans="1:8">
      <c r="B114" s="6" t="s">
        <v>343</v>
      </c>
      <c r="C114" s="5" t="s">
        <v>80</v>
      </c>
      <c r="D114" t="s">
        <v>12</v>
      </c>
      <c r="E114">
        <v>2</v>
      </c>
      <c r="G114">
        <v>200.5</v>
      </c>
      <c r="H114">
        <v>2017.04</v>
      </c>
    </row>
    <row r="115" spans="1:8">
      <c r="B115" s="6" t="s">
        <v>337</v>
      </c>
      <c r="C115" s="5" t="s">
        <v>338</v>
      </c>
      <c r="D115" t="s">
        <v>8</v>
      </c>
      <c r="E115">
        <v>4</v>
      </c>
      <c r="G115">
        <v>180</v>
      </c>
      <c r="H115">
        <v>2017.04</v>
      </c>
    </row>
    <row r="116" spans="1:8">
      <c r="B116" s="6" t="s">
        <v>327</v>
      </c>
      <c r="C116" s="5" t="s">
        <v>328</v>
      </c>
      <c r="D116">
        <v>3</v>
      </c>
      <c r="E116">
        <v>2</v>
      </c>
      <c r="G116">
        <v>130</v>
      </c>
      <c r="H116">
        <v>2017.05</v>
      </c>
    </row>
    <row r="117" spans="1:8">
      <c r="B117" s="6" t="s">
        <v>334</v>
      </c>
      <c r="C117" s="5" t="s">
        <v>281</v>
      </c>
      <c r="D117">
        <v>3</v>
      </c>
      <c r="E117">
        <v>1</v>
      </c>
      <c r="G117">
        <v>132</v>
      </c>
      <c r="H117">
        <v>2017.05</v>
      </c>
    </row>
    <row r="118" spans="1:8">
      <c r="B118" s="6" t="s">
        <v>333</v>
      </c>
      <c r="C118" s="5" t="s">
        <v>7</v>
      </c>
      <c r="D118">
        <v>3</v>
      </c>
      <c r="E118">
        <v>3</v>
      </c>
      <c r="G118">
        <v>194</v>
      </c>
      <c r="H118">
        <v>2017.06</v>
      </c>
    </row>
    <row r="119" spans="1:8">
      <c r="B119" s="6" t="s">
        <v>344</v>
      </c>
      <c r="C119" s="5" t="s">
        <v>256</v>
      </c>
      <c r="D119">
        <v>4</v>
      </c>
      <c r="E119">
        <v>2</v>
      </c>
      <c r="G119">
        <v>165</v>
      </c>
      <c r="H119">
        <v>2017.08</v>
      </c>
    </row>
    <row r="120" spans="1:8">
      <c r="B120" s="6" t="s">
        <v>213</v>
      </c>
      <c r="C120" s="5" t="s">
        <v>112</v>
      </c>
      <c r="D120">
        <v>3</v>
      </c>
      <c r="E120">
        <v>2</v>
      </c>
      <c r="G120">
        <v>168.5</v>
      </c>
      <c r="H120">
        <v>2017.11</v>
      </c>
    </row>
    <row r="121" spans="1:8">
      <c r="B121" s="6" t="s">
        <v>330</v>
      </c>
      <c r="C121" s="5" t="s">
        <v>331</v>
      </c>
      <c r="D121" t="s">
        <v>12</v>
      </c>
      <c r="E121">
        <v>3</v>
      </c>
      <c r="G121">
        <v>143</v>
      </c>
      <c r="H121">
        <v>2017.11</v>
      </c>
    </row>
    <row r="122" spans="1:8">
      <c r="B122" s="6" t="s">
        <v>336</v>
      </c>
      <c r="C122" s="5" t="s">
        <v>193</v>
      </c>
      <c r="D122" t="s">
        <v>12</v>
      </c>
      <c r="E122">
        <v>2</v>
      </c>
      <c r="G122">
        <v>147</v>
      </c>
      <c r="H122">
        <v>2017.12</v>
      </c>
    </row>
    <row r="123" spans="1:8">
      <c r="B123" s="18" t="s">
        <v>264</v>
      </c>
      <c r="C123" s="26" t="s">
        <v>11</v>
      </c>
      <c r="D123" s="19" t="s">
        <v>8</v>
      </c>
      <c r="E123" s="19">
        <v>3</v>
      </c>
      <c r="F123" s="19"/>
      <c r="G123" s="19">
        <v>165</v>
      </c>
      <c r="H123" s="19">
        <v>2017.12</v>
      </c>
    </row>
    <row r="124" spans="1:8">
      <c r="A124" t="s">
        <v>346</v>
      </c>
      <c r="B124" s="60" t="s">
        <v>347</v>
      </c>
      <c r="C124" s="61" t="s">
        <v>348</v>
      </c>
      <c r="D124" s="62" t="s">
        <v>12</v>
      </c>
      <c r="E124" s="62">
        <v>4</v>
      </c>
      <c r="F124" s="63" t="s">
        <v>288</v>
      </c>
      <c r="G124" s="62">
        <v>200</v>
      </c>
      <c r="H124" s="62">
        <v>2017.05</v>
      </c>
    </row>
    <row r="125" spans="1:8">
      <c r="B125" s="60" t="s">
        <v>360</v>
      </c>
      <c r="C125" s="61" t="s">
        <v>80</v>
      </c>
      <c r="D125" s="62">
        <v>4</v>
      </c>
      <c r="E125" s="62">
        <v>4</v>
      </c>
      <c r="F125" s="62" t="s">
        <v>361</v>
      </c>
      <c r="G125" s="62">
        <v>215</v>
      </c>
      <c r="H125" s="62">
        <v>2017.06</v>
      </c>
    </row>
    <row r="126" spans="1:8">
      <c r="B126" s="6" t="s">
        <v>376</v>
      </c>
      <c r="C126" s="5" t="s">
        <v>236</v>
      </c>
      <c r="D126" t="s">
        <v>76</v>
      </c>
      <c r="E126">
        <v>4</v>
      </c>
      <c r="F126" t="s">
        <v>377</v>
      </c>
      <c r="G126">
        <v>240</v>
      </c>
      <c r="H126">
        <v>2017.11</v>
      </c>
    </row>
    <row r="127" spans="1:8">
      <c r="B127" s="6" t="s">
        <v>372</v>
      </c>
      <c r="C127" s="5" t="s">
        <v>183</v>
      </c>
      <c r="D127">
        <v>4</v>
      </c>
      <c r="E127">
        <v>2</v>
      </c>
      <c r="F127" t="s">
        <v>373</v>
      </c>
      <c r="G127">
        <v>215</v>
      </c>
      <c r="H127">
        <v>2017.05</v>
      </c>
    </row>
    <row r="129" spans="1:11">
      <c r="A129">
        <v>2018</v>
      </c>
      <c r="B129" s="6" t="s">
        <v>92</v>
      </c>
      <c r="C129" s="5" t="s">
        <v>390</v>
      </c>
      <c r="D129">
        <v>3</v>
      </c>
      <c r="E129">
        <v>4</v>
      </c>
      <c r="G129">
        <v>173</v>
      </c>
      <c r="H129">
        <v>2018.02</v>
      </c>
    </row>
    <row r="130" spans="1:11">
      <c r="B130" s="54" t="s">
        <v>434</v>
      </c>
      <c r="C130" s="5" t="s">
        <v>112</v>
      </c>
      <c r="D130" s="5">
        <v>3</v>
      </c>
      <c r="E130" s="5">
        <v>3</v>
      </c>
      <c r="F130" s="5"/>
      <c r="G130" s="5">
        <v>173</v>
      </c>
      <c r="H130" s="5">
        <v>2018.02</v>
      </c>
    </row>
    <row r="131" spans="1:11">
      <c r="B131" s="6" t="s">
        <v>33</v>
      </c>
      <c r="C131" s="5" t="s">
        <v>34</v>
      </c>
      <c r="D131" t="s">
        <v>12</v>
      </c>
      <c r="E131">
        <v>2</v>
      </c>
      <c r="G131">
        <v>145</v>
      </c>
      <c r="H131">
        <v>2018.03</v>
      </c>
    </row>
    <row r="132" spans="1:11">
      <c r="B132" s="6" t="s">
        <v>385</v>
      </c>
      <c r="C132" s="5" t="s">
        <v>7</v>
      </c>
      <c r="D132">
        <v>3</v>
      </c>
      <c r="E132">
        <v>2</v>
      </c>
      <c r="G132">
        <v>137.5</v>
      </c>
      <c r="H132">
        <v>2018.03</v>
      </c>
    </row>
    <row r="133" spans="1:11">
      <c r="B133" s="6" t="s">
        <v>387</v>
      </c>
      <c r="C133" s="5" t="s">
        <v>112</v>
      </c>
      <c r="D133">
        <v>3</v>
      </c>
      <c r="E133">
        <v>2</v>
      </c>
      <c r="G133">
        <v>158</v>
      </c>
      <c r="H133">
        <v>2018.04</v>
      </c>
    </row>
    <row r="134" spans="1:11">
      <c r="B134" s="6" t="s">
        <v>391</v>
      </c>
      <c r="C134" s="5" t="s">
        <v>80</v>
      </c>
      <c r="D134" t="s">
        <v>12</v>
      </c>
      <c r="E134">
        <v>4</v>
      </c>
      <c r="G134">
        <v>175</v>
      </c>
      <c r="H134">
        <v>2018.06</v>
      </c>
    </row>
    <row r="135" spans="1:11">
      <c r="B135" s="6" t="s">
        <v>280</v>
      </c>
      <c r="C135" s="5" t="s">
        <v>281</v>
      </c>
      <c r="D135" t="s">
        <v>12</v>
      </c>
      <c r="E135">
        <v>2</v>
      </c>
      <c r="G135">
        <v>136.5</v>
      </c>
      <c r="H135">
        <v>2018.06</v>
      </c>
    </row>
    <row r="136" spans="1:11">
      <c r="B136" s="6" t="s">
        <v>439</v>
      </c>
      <c r="C136" s="5" t="s">
        <v>181</v>
      </c>
      <c r="D136" s="5" t="s">
        <v>12</v>
      </c>
      <c r="E136" s="5">
        <v>3</v>
      </c>
      <c r="F136" s="5"/>
      <c r="G136" s="5">
        <v>181</v>
      </c>
      <c r="H136" s="5">
        <v>2018.05</v>
      </c>
    </row>
    <row r="137" spans="1:11">
      <c r="B137" s="18" t="s">
        <v>392</v>
      </c>
      <c r="C137" s="26" t="s">
        <v>181</v>
      </c>
      <c r="D137" s="19">
        <v>3</v>
      </c>
      <c r="E137" s="19">
        <v>3</v>
      </c>
      <c r="F137" s="19"/>
      <c r="G137" s="19">
        <v>187.5</v>
      </c>
      <c r="H137" s="19">
        <v>2018.05</v>
      </c>
    </row>
    <row r="138" spans="1:11">
      <c r="B138" s="55" t="s">
        <v>393</v>
      </c>
      <c r="C138" s="56" t="s">
        <v>112</v>
      </c>
      <c r="D138" s="57" t="s">
        <v>12</v>
      </c>
      <c r="E138" s="57">
        <v>4</v>
      </c>
      <c r="F138" s="57" t="s">
        <v>361</v>
      </c>
      <c r="G138" s="57">
        <v>196</v>
      </c>
      <c r="H138" s="57">
        <v>2018.06</v>
      </c>
    </row>
    <row r="139" spans="1:11">
      <c r="B139" s="68" t="s">
        <v>431</v>
      </c>
      <c r="C139" s="61" t="s">
        <v>432</v>
      </c>
      <c r="D139" s="61">
        <v>3</v>
      </c>
      <c r="E139" s="61">
        <v>5</v>
      </c>
      <c r="F139" s="61" t="s">
        <v>437</v>
      </c>
      <c r="G139" s="61">
        <v>215</v>
      </c>
      <c r="H139" s="61">
        <v>2018.06</v>
      </c>
      <c r="I139" s="5"/>
      <c r="J139" s="5">
        <f>1.26*1.07*1.07*1.1*1.25*1.25*1.25*0.8</f>
        <v>2.479424062500001</v>
      </c>
      <c r="K139" s="5">
        <f>1.36*1.07*1.07*1.1*1.25*1.25*1.25*0.8</f>
        <v>2.6762037500000009</v>
      </c>
    </row>
    <row r="140" spans="1:11">
      <c r="B140" s="59" t="s">
        <v>433</v>
      </c>
      <c r="C140" s="42" t="s">
        <v>252</v>
      </c>
      <c r="D140" s="42">
        <v>3</v>
      </c>
      <c r="E140" s="42">
        <v>3</v>
      </c>
      <c r="F140" s="42" t="s">
        <v>438</v>
      </c>
      <c r="G140" s="42">
        <v>240</v>
      </c>
      <c r="H140" s="42">
        <v>2018.06</v>
      </c>
      <c r="I140" s="5"/>
      <c r="J140" s="5"/>
      <c r="K140" s="5"/>
    </row>
    <row r="141" spans="1:11">
      <c r="I141" s="5"/>
      <c r="J141" s="5"/>
      <c r="K14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B136" sqref="B136:H137"/>
    </sheetView>
  </sheetViews>
  <sheetFormatPr defaultColWidth="10.875" defaultRowHeight="15.75"/>
  <cols>
    <col min="1" max="1" width="10.875" style="74"/>
    <col min="2" max="2" width="18.875" style="75" bestFit="1" customWidth="1"/>
    <col min="3" max="3" width="10.875" style="75"/>
    <col min="4" max="4" width="5.125" style="74" bestFit="1" customWidth="1"/>
    <col min="5" max="5" width="7.125" style="74" bestFit="1" customWidth="1"/>
    <col min="6" max="6" width="19.125" style="74" bestFit="1" customWidth="1"/>
    <col min="7" max="7" width="7.125" style="74" bestFit="1" customWidth="1"/>
    <col min="8" max="12" width="10.875" style="74"/>
    <col min="13" max="13" width="13.125" style="74" bestFit="1" customWidth="1"/>
    <col min="14" max="16384" width="10.875" style="74"/>
  </cols>
  <sheetData>
    <row r="2" spans="1:17">
      <c r="B2" s="75" t="s">
        <v>0</v>
      </c>
      <c r="C2" s="75" t="s">
        <v>1</v>
      </c>
      <c r="D2" s="76" t="s">
        <v>2</v>
      </c>
      <c r="E2" s="76" t="s">
        <v>3</v>
      </c>
      <c r="F2" s="76" t="s">
        <v>4</v>
      </c>
      <c r="G2" s="76" t="s">
        <v>5</v>
      </c>
      <c r="H2" s="76" t="s">
        <v>6</v>
      </c>
    </row>
    <row r="3" spans="1:17">
      <c r="A3" s="74">
        <v>2013</v>
      </c>
      <c r="B3" s="77" t="s">
        <v>35</v>
      </c>
      <c r="C3" s="75" t="s">
        <v>17</v>
      </c>
      <c r="D3" s="76">
        <v>3</v>
      </c>
      <c r="E3" s="76">
        <v>2</v>
      </c>
      <c r="F3" s="4" t="s">
        <v>9</v>
      </c>
      <c r="G3" s="76">
        <v>93</v>
      </c>
      <c r="H3" s="76">
        <v>2013.09</v>
      </c>
      <c r="N3" s="74">
        <v>92</v>
      </c>
    </row>
    <row r="4" spans="1:17">
      <c r="B4" s="77" t="s">
        <v>16</v>
      </c>
      <c r="C4" s="75" t="s">
        <v>17</v>
      </c>
      <c r="D4" s="74">
        <v>3</v>
      </c>
      <c r="E4" s="74">
        <v>2</v>
      </c>
      <c r="F4" s="76" t="s">
        <v>15</v>
      </c>
      <c r="G4" s="74">
        <v>73</v>
      </c>
      <c r="H4" s="74">
        <v>2013.11</v>
      </c>
      <c r="N4" s="74">
        <f>N3*1.1</f>
        <v>101.2</v>
      </c>
    </row>
    <row r="5" spans="1:17">
      <c r="B5" s="77" t="s">
        <v>38</v>
      </c>
      <c r="C5" s="75" t="s">
        <v>39</v>
      </c>
      <c r="D5" s="74" t="s">
        <v>40</v>
      </c>
      <c r="E5" s="74">
        <v>3</v>
      </c>
      <c r="F5" s="4" t="s">
        <v>41</v>
      </c>
      <c r="G5" s="74">
        <v>91.5</v>
      </c>
      <c r="H5" s="74">
        <v>2013.05</v>
      </c>
      <c r="N5" s="74">
        <f>N4*1.25</f>
        <v>126.5</v>
      </c>
    </row>
    <row r="6" spans="1:17">
      <c r="B6" s="77" t="s">
        <v>52</v>
      </c>
      <c r="C6" s="75" t="s">
        <v>53</v>
      </c>
      <c r="D6" s="74">
        <v>3</v>
      </c>
      <c r="E6" s="74">
        <v>3</v>
      </c>
      <c r="F6" s="4" t="s">
        <v>9</v>
      </c>
      <c r="G6" s="74">
        <v>112</v>
      </c>
      <c r="H6" s="74">
        <v>2013.05</v>
      </c>
      <c r="N6" s="74">
        <f>N5*1.25</f>
        <v>158.125</v>
      </c>
    </row>
    <row r="7" spans="1:17">
      <c r="B7" s="77" t="s">
        <v>59</v>
      </c>
      <c r="C7" s="75" t="s">
        <v>60</v>
      </c>
      <c r="D7" s="74" t="s">
        <v>12</v>
      </c>
      <c r="E7" s="74">
        <v>4</v>
      </c>
      <c r="F7" s="76" t="s">
        <v>61</v>
      </c>
      <c r="G7" s="74">
        <v>118</v>
      </c>
      <c r="H7" s="74">
        <v>2013.03</v>
      </c>
      <c r="N7" s="74">
        <f>N6*1.25</f>
        <v>197.65625</v>
      </c>
    </row>
    <row r="8" spans="1:17">
      <c r="B8" s="78" t="s">
        <v>65</v>
      </c>
      <c r="C8" s="79" t="s">
        <v>66</v>
      </c>
      <c r="D8" s="80" t="s">
        <v>12</v>
      </c>
      <c r="E8" s="80">
        <v>3</v>
      </c>
      <c r="F8" s="31" t="s">
        <v>67</v>
      </c>
      <c r="G8" s="80">
        <v>131.5</v>
      </c>
      <c r="H8" s="80">
        <v>2013.03</v>
      </c>
      <c r="N8" s="74">
        <f>N7*0.8</f>
        <v>158.125</v>
      </c>
    </row>
    <row r="9" spans="1:17">
      <c r="B9" s="77" t="s">
        <v>36</v>
      </c>
      <c r="C9" s="75" t="s">
        <v>37</v>
      </c>
      <c r="D9" s="74" t="s">
        <v>12</v>
      </c>
      <c r="E9" s="74">
        <v>2</v>
      </c>
      <c r="F9" s="4" t="s">
        <v>13</v>
      </c>
      <c r="G9" s="74">
        <v>98.5</v>
      </c>
      <c r="H9" s="74">
        <v>2013.04</v>
      </c>
    </row>
    <row r="10" spans="1:17">
      <c r="B10" s="75" t="s">
        <v>18</v>
      </c>
      <c r="C10" s="75" t="s">
        <v>19</v>
      </c>
      <c r="D10" s="74">
        <v>3</v>
      </c>
      <c r="E10" s="74">
        <v>2</v>
      </c>
      <c r="F10" s="4" t="s">
        <v>10</v>
      </c>
      <c r="G10" s="74">
        <v>88.5</v>
      </c>
      <c r="H10" s="74">
        <v>2013.04</v>
      </c>
      <c r="O10" s="74">
        <f>O14/N14-1</f>
        <v>0</v>
      </c>
      <c r="P10" s="74">
        <f t="shared" ref="P10:Q10" si="0">P14/O14-1</f>
        <v>0.18309859154929575</v>
      </c>
      <c r="Q10" s="74">
        <f t="shared" si="0"/>
        <v>0.10714285714285721</v>
      </c>
    </row>
    <row r="11" spans="1:17">
      <c r="B11" s="77" t="s">
        <v>30</v>
      </c>
      <c r="C11" s="75" t="s">
        <v>11</v>
      </c>
      <c r="D11" s="74">
        <v>3</v>
      </c>
      <c r="E11" s="74">
        <v>2</v>
      </c>
      <c r="F11" s="4" t="s">
        <v>13</v>
      </c>
      <c r="G11" s="74">
        <v>97</v>
      </c>
      <c r="H11" s="74">
        <v>2013.05</v>
      </c>
      <c r="O11" s="74">
        <f>O13/N13-1</f>
        <v>0.18478260869565211</v>
      </c>
      <c r="P11" s="74">
        <f>P13/O13-1</f>
        <v>0.11009174311926606</v>
      </c>
      <c r="Q11" s="74">
        <f>Q13/P13-1</f>
        <v>0.17355371900826455</v>
      </c>
    </row>
    <row r="12" spans="1:17">
      <c r="B12" s="77" t="s">
        <v>22</v>
      </c>
      <c r="C12" s="75" t="s">
        <v>23</v>
      </c>
      <c r="D12" s="74">
        <v>3</v>
      </c>
      <c r="E12" s="74">
        <v>2</v>
      </c>
      <c r="F12" s="76" t="s">
        <v>15</v>
      </c>
      <c r="G12" s="74">
        <v>84</v>
      </c>
      <c r="H12" s="74">
        <v>2013.06</v>
      </c>
      <c r="N12" s="74">
        <v>2013</v>
      </c>
      <c r="O12" s="74">
        <v>2014</v>
      </c>
      <c r="P12" s="74">
        <v>2015</v>
      </c>
      <c r="Q12" s="74">
        <v>2016</v>
      </c>
    </row>
    <row r="13" spans="1:17">
      <c r="B13" s="77" t="s">
        <v>33</v>
      </c>
      <c r="C13" s="75" t="s">
        <v>34</v>
      </c>
      <c r="D13" s="74" t="s">
        <v>12</v>
      </c>
      <c r="E13" s="74">
        <v>2</v>
      </c>
      <c r="F13" s="4" t="s">
        <v>13</v>
      </c>
      <c r="G13" s="74">
        <v>95.5</v>
      </c>
      <c r="H13" s="74">
        <v>2013.09</v>
      </c>
      <c r="L13" s="74" t="s">
        <v>427</v>
      </c>
      <c r="M13" s="74" t="s">
        <v>430</v>
      </c>
      <c r="N13" s="74">
        <v>92</v>
      </c>
      <c r="O13" s="74">
        <v>109</v>
      </c>
      <c r="P13" s="74">
        <v>121</v>
      </c>
      <c r="Q13" s="74">
        <v>142</v>
      </c>
    </row>
    <row r="14" spans="1:17">
      <c r="B14" s="78" t="s">
        <v>29</v>
      </c>
      <c r="C14" s="81" t="s">
        <v>23</v>
      </c>
      <c r="D14" s="80">
        <v>3</v>
      </c>
      <c r="E14" s="80">
        <v>2</v>
      </c>
      <c r="F14" s="31" t="s">
        <v>13</v>
      </c>
      <c r="G14" s="80">
        <v>88</v>
      </c>
      <c r="H14" s="80">
        <v>2013.11</v>
      </c>
      <c r="I14" s="82">
        <f>AVERAGE(G9:G14)</f>
        <v>91.916666666666671</v>
      </c>
      <c r="M14" s="74" t="s">
        <v>429</v>
      </c>
      <c r="N14" s="74">
        <v>142</v>
      </c>
      <c r="O14" s="74">
        <v>142</v>
      </c>
      <c r="P14" s="74">
        <v>168</v>
      </c>
      <c r="Q14" s="74">
        <v>186</v>
      </c>
    </row>
    <row r="15" spans="1:17">
      <c r="B15" s="77" t="s">
        <v>79</v>
      </c>
      <c r="C15" s="83" t="s">
        <v>80</v>
      </c>
      <c r="D15" s="74" t="s">
        <v>12</v>
      </c>
      <c r="E15" s="74">
        <v>3</v>
      </c>
      <c r="F15" s="4" t="s">
        <v>81</v>
      </c>
      <c r="G15" s="83">
        <v>142.5</v>
      </c>
      <c r="H15" s="74">
        <v>2013.05</v>
      </c>
      <c r="L15" s="74" t="s">
        <v>103</v>
      </c>
      <c r="M15" s="74" t="s">
        <v>428</v>
      </c>
      <c r="O15" s="74">
        <v>123</v>
      </c>
      <c r="P15" s="74">
        <v>140</v>
      </c>
      <c r="Q15" s="74">
        <v>159</v>
      </c>
    </row>
    <row r="16" spans="1:17">
      <c r="B16" s="77" t="s">
        <v>62</v>
      </c>
      <c r="C16" s="75" t="s">
        <v>63</v>
      </c>
      <c r="D16" s="74">
        <v>3</v>
      </c>
      <c r="E16" s="74">
        <v>3</v>
      </c>
      <c r="F16" s="76" t="s">
        <v>64</v>
      </c>
      <c r="G16" s="74">
        <v>117</v>
      </c>
      <c r="H16" s="74">
        <v>2013.03</v>
      </c>
      <c r="M16" s="74" t="s">
        <v>429</v>
      </c>
      <c r="O16" s="74">
        <v>228</v>
      </c>
      <c r="P16" s="74">
        <v>250</v>
      </c>
      <c r="Q16" s="74">
        <v>240</v>
      </c>
    </row>
    <row r="17" spans="1:17">
      <c r="B17" s="77" t="s">
        <v>57</v>
      </c>
      <c r="C17" s="75" t="s">
        <v>56</v>
      </c>
      <c r="D17" s="74">
        <v>3</v>
      </c>
      <c r="E17" s="74">
        <v>3</v>
      </c>
      <c r="F17" s="76" t="s">
        <v>58</v>
      </c>
      <c r="G17" s="74">
        <v>126</v>
      </c>
      <c r="H17" s="74">
        <v>2013.04</v>
      </c>
      <c r="I17" s="74">
        <f>121.5*1.1*1.25*1.25*1.25*0.8</f>
        <v>208.828125</v>
      </c>
      <c r="L17" s="74" t="s">
        <v>85</v>
      </c>
      <c r="M17" s="74" t="s">
        <v>428</v>
      </c>
      <c r="O17" s="74">
        <v>160</v>
      </c>
      <c r="Q17" s="74">
        <v>174</v>
      </c>
    </row>
    <row r="18" spans="1:17">
      <c r="B18" s="77" t="s">
        <v>42</v>
      </c>
      <c r="C18" s="75" t="s">
        <v>43</v>
      </c>
      <c r="D18" s="74" t="s">
        <v>12</v>
      </c>
      <c r="E18" s="74">
        <v>3</v>
      </c>
      <c r="F18" s="4" t="s">
        <v>9</v>
      </c>
      <c r="G18" s="74">
        <v>118.5</v>
      </c>
      <c r="H18" s="74">
        <v>2013.08</v>
      </c>
      <c r="M18" s="74" t="s">
        <v>429</v>
      </c>
      <c r="N18" s="74">
        <v>240</v>
      </c>
    </row>
    <row r="19" spans="1:17">
      <c r="B19" s="77" t="s">
        <v>26</v>
      </c>
      <c r="C19" s="75" t="s">
        <v>25</v>
      </c>
      <c r="D19" s="74">
        <v>3</v>
      </c>
      <c r="E19" s="74">
        <v>1</v>
      </c>
      <c r="F19" s="4" t="s">
        <v>10</v>
      </c>
      <c r="G19" s="74">
        <v>86</v>
      </c>
      <c r="H19" s="74">
        <v>2013.02</v>
      </c>
    </row>
    <row r="20" spans="1:17">
      <c r="B20" s="77" t="s">
        <v>24</v>
      </c>
      <c r="C20" s="75" t="s">
        <v>25</v>
      </c>
      <c r="D20" s="74" t="s">
        <v>12</v>
      </c>
      <c r="E20" s="74">
        <v>2</v>
      </c>
      <c r="F20" s="4" t="s">
        <v>10</v>
      </c>
      <c r="G20" s="74">
        <v>86</v>
      </c>
      <c r="H20" s="74">
        <v>2013.08</v>
      </c>
    </row>
    <row r="21" spans="1:17">
      <c r="B21" s="77" t="s">
        <v>31</v>
      </c>
      <c r="C21" s="75" t="s">
        <v>32</v>
      </c>
      <c r="D21" s="74" t="s">
        <v>12</v>
      </c>
      <c r="E21" s="74">
        <v>3</v>
      </c>
      <c r="F21" s="4" t="s">
        <v>10</v>
      </c>
      <c r="G21" s="74">
        <v>87</v>
      </c>
      <c r="H21" s="74">
        <v>2013.07</v>
      </c>
    </row>
    <row r="22" spans="1:17">
      <c r="B22" s="41" t="s">
        <v>27</v>
      </c>
      <c r="C22" s="42" t="s">
        <v>28</v>
      </c>
      <c r="D22" s="43" t="s">
        <v>12</v>
      </c>
      <c r="E22" s="43">
        <v>2</v>
      </c>
      <c r="F22" s="52" t="s">
        <v>10</v>
      </c>
      <c r="G22" s="43">
        <v>97</v>
      </c>
      <c r="H22" s="43">
        <v>2013.12</v>
      </c>
    </row>
    <row r="23" spans="1:17">
      <c r="B23" s="41" t="s">
        <v>45</v>
      </c>
      <c r="C23" s="42" t="s">
        <v>46</v>
      </c>
      <c r="D23" s="43">
        <v>3</v>
      </c>
      <c r="E23" s="43">
        <v>2</v>
      </c>
      <c r="F23" s="52" t="s">
        <v>13</v>
      </c>
      <c r="G23" s="43">
        <v>100</v>
      </c>
      <c r="H23" s="43">
        <v>2013.11</v>
      </c>
    </row>
    <row r="24" spans="1:17">
      <c r="B24" s="77" t="s">
        <v>70</v>
      </c>
      <c r="C24" s="75" t="s">
        <v>71</v>
      </c>
      <c r="D24" s="74">
        <v>4</v>
      </c>
      <c r="E24" s="74">
        <v>3</v>
      </c>
      <c r="F24" s="76" t="s">
        <v>64</v>
      </c>
      <c r="G24" s="74">
        <v>132.5</v>
      </c>
      <c r="H24" s="74">
        <v>2013.04</v>
      </c>
      <c r="I24" s="74">
        <f>132.5*1.1*1.25*1.25*1.25*0.8</f>
        <v>227.734375</v>
      </c>
    </row>
    <row r="25" spans="1:17">
      <c r="B25" s="77" t="s">
        <v>74</v>
      </c>
      <c r="C25" s="83" t="s">
        <v>75</v>
      </c>
      <c r="D25" s="74" t="s">
        <v>76</v>
      </c>
      <c r="E25" s="74">
        <v>4</v>
      </c>
      <c r="F25" s="4" t="s">
        <v>13</v>
      </c>
      <c r="G25" s="83">
        <v>132</v>
      </c>
      <c r="H25" s="74">
        <v>2013.06</v>
      </c>
    </row>
    <row r="26" spans="1:17">
      <c r="B26" s="77" t="s">
        <v>84</v>
      </c>
      <c r="C26" s="83" t="s">
        <v>85</v>
      </c>
      <c r="D26" s="74" t="s">
        <v>8</v>
      </c>
      <c r="E26" s="74">
        <v>5</v>
      </c>
      <c r="F26" s="4" t="s">
        <v>86</v>
      </c>
      <c r="G26" s="83">
        <v>239.5</v>
      </c>
      <c r="H26" s="74">
        <v>2013.07</v>
      </c>
    </row>
    <row r="27" spans="1:17">
      <c r="B27" s="77"/>
    </row>
    <row r="28" spans="1:17">
      <c r="A28" s="74">
        <v>2014</v>
      </c>
      <c r="B28" s="77" t="s">
        <v>89</v>
      </c>
      <c r="C28" s="75" t="s">
        <v>90</v>
      </c>
      <c r="D28" s="74">
        <v>2</v>
      </c>
      <c r="E28" s="74">
        <v>2</v>
      </c>
      <c r="G28" s="74">
        <v>73</v>
      </c>
      <c r="H28" s="74">
        <v>2014.07</v>
      </c>
    </row>
    <row r="29" spans="1:17">
      <c r="B29" s="77" t="s">
        <v>99</v>
      </c>
      <c r="C29" s="75" t="s">
        <v>100</v>
      </c>
      <c r="D29" s="74">
        <v>3</v>
      </c>
      <c r="E29" s="74">
        <v>2</v>
      </c>
      <c r="F29" s="76" t="s">
        <v>101</v>
      </c>
      <c r="G29" s="74">
        <v>92</v>
      </c>
      <c r="H29" s="74">
        <v>2014.05</v>
      </c>
    </row>
    <row r="30" spans="1:17">
      <c r="B30" s="77" t="s">
        <v>131</v>
      </c>
      <c r="C30" s="75" t="s">
        <v>132</v>
      </c>
      <c r="D30" s="74">
        <v>3</v>
      </c>
      <c r="E30" s="74">
        <v>4</v>
      </c>
      <c r="F30" s="4" t="s">
        <v>133</v>
      </c>
      <c r="G30" s="74">
        <v>120</v>
      </c>
      <c r="H30" s="74">
        <v>2014.01</v>
      </c>
    </row>
    <row r="31" spans="1:17">
      <c r="B31" s="77" t="s">
        <v>92</v>
      </c>
      <c r="C31" s="75" t="s">
        <v>93</v>
      </c>
      <c r="D31" s="74">
        <v>4</v>
      </c>
      <c r="E31" s="74">
        <v>1</v>
      </c>
      <c r="F31" s="76" t="s">
        <v>15</v>
      </c>
      <c r="G31" s="74">
        <v>87</v>
      </c>
      <c r="H31" s="74">
        <v>2014.03</v>
      </c>
    </row>
    <row r="32" spans="1:17">
      <c r="B32" s="77" t="s">
        <v>97</v>
      </c>
      <c r="C32" s="75" t="s">
        <v>98</v>
      </c>
      <c r="D32" s="74">
        <v>3</v>
      </c>
      <c r="E32" s="74">
        <v>2</v>
      </c>
      <c r="F32" s="4" t="s">
        <v>13</v>
      </c>
      <c r="G32" s="74">
        <v>106.5</v>
      </c>
      <c r="H32" s="74">
        <v>2014.05</v>
      </c>
    </row>
    <row r="33" spans="2:9">
      <c r="B33" s="77" t="s">
        <v>125</v>
      </c>
      <c r="C33" s="75" t="s">
        <v>126</v>
      </c>
      <c r="D33" s="74">
        <v>4</v>
      </c>
      <c r="E33" s="74">
        <v>3</v>
      </c>
      <c r="F33" s="4" t="s">
        <v>13</v>
      </c>
      <c r="G33" s="74">
        <v>108.5</v>
      </c>
      <c r="H33" s="74">
        <v>2014.11</v>
      </c>
    </row>
    <row r="34" spans="2:9">
      <c r="B34" s="84" t="s">
        <v>94</v>
      </c>
      <c r="C34" s="53" t="s">
        <v>95</v>
      </c>
      <c r="D34" s="14">
        <v>3</v>
      </c>
      <c r="E34" s="14">
        <v>2</v>
      </c>
      <c r="F34" s="4" t="s">
        <v>13</v>
      </c>
      <c r="G34" s="14">
        <v>95.5</v>
      </c>
      <c r="H34" s="14">
        <v>2014.11</v>
      </c>
    </row>
    <row r="35" spans="2:9">
      <c r="B35" s="78" t="s">
        <v>150</v>
      </c>
      <c r="C35" s="79" t="s">
        <v>151</v>
      </c>
      <c r="D35" s="80" t="s">
        <v>12</v>
      </c>
      <c r="E35" s="80">
        <v>4</v>
      </c>
      <c r="F35" s="31" t="s">
        <v>86</v>
      </c>
      <c r="G35" s="80">
        <v>137</v>
      </c>
      <c r="H35" s="80">
        <v>2014.11</v>
      </c>
    </row>
    <row r="36" spans="2:9">
      <c r="B36" s="77" t="s">
        <v>108</v>
      </c>
      <c r="C36" s="75" t="s">
        <v>80</v>
      </c>
      <c r="D36" s="74" t="s">
        <v>12</v>
      </c>
      <c r="E36" s="74">
        <v>2</v>
      </c>
      <c r="F36" s="4" t="s">
        <v>10</v>
      </c>
      <c r="G36" s="74">
        <v>121</v>
      </c>
      <c r="H36" s="74">
        <v>2014.01</v>
      </c>
    </row>
    <row r="37" spans="2:9">
      <c r="B37" s="77" t="s">
        <v>91</v>
      </c>
      <c r="C37" s="75" t="s">
        <v>23</v>
      </c>
      <c r="D37" s="74">
        <v>2</v>
      </c>
      <c r="E37" s="74">
        <v>2</v>
      </c>
      <c r="F37" s="76" t="s">
        <v>15</v>
      </c>
      <c r="G37" s="74">
        <v>91</v>
      </c>
      <c r="H37" s="74">
        <v>2014.03</v>
      </c>
    </row>
    <row r="38" spans="2:9">
      <c r="B38" s="77" t="s">
        <v>115</v>
      </c>
      <c r="C38" s="75" t="s">
        <v>112</v>
      </c>
      <c r="D38" s="74">
        <v>3</v>
      </c>
      <c r="E38" s="74">
        <v>2</v>
      </c>
      <c r="F38" s="4" t="s">
        <v>13</v>
      </c>
      <c r="G38" s="74">
        <v>104</v>
      </c>
      <c r="H38" s="74">
        <v>2014.04</v>
      </c>
    </row>
    <row r="39" spans="2:9">
      <c r="B39" s="77" t="s">
        <v>117</v>
      </c>
      <c r="C39" s="75" t="s">
        <v>112</v>
      </c>
      <c r="D39" s="74" t="s">
        <v>12</v>
      </c>
      <c r="E39" s="74">
        <v>3</v>
      </c>
      <c r="F39" s="4" t="s">
        <v>13</v>
      </c>
      <c r="G39" s="74">
        <v>106</v>
      </c>
      <c r="H39" s="74">
        <v>2014.04</v>
      </c>
    </row>
    <row r="40" spans="2:9">
      <c r="B40" s="77" t="s">
        <v>120</v>
      </c>
      <c r="C40" s="75" t="s">
        <v>11</v>
      </c>
      <c r="D40" s="74" t="s">
        <v>12</v>
      </c>
      <c r="E40" s="74">
        <v>3</v>
      </c>
      <c r="F40" s="4" t="s">
        <v>9</v>
      </c>
      <c r="G40" s="74">
        <v>113.5</v>
      </c>
      <c r="H40" s="74">
        <v>2014.05</v>
      </c>
    </row>
    <row r="41" spans="2:9">
      <c r="B41" s="77" t="s">
        <v>105</v>
      </c>
      <c r="C41" s="75" t="s">
        <v>7</v>
      </c>
      <c r="D41" s="74">
        <v>3</v>
      </c>
      <c r="E41" s="74">
        <v>2</v>
      </c>
      <c r="F41" s="4" t="s">
        <v>13</v>
      </c>
      <c r="G41" s="74">
        <v>117.5</v>
      </c>
      <c r="H41" s="74">
        <v>2014.06</v>
      </c>
    </row>
    <row r="42" spans="2:9">
      <c r="B42" s="78" t="s">
        <v>111</v>
      </c>
      <c r="C42" s="81" t="s">
        <v>112</v>
      </c>
      <c r="D42" s="80" t="s">
        <v>12</v>
      </c>
      <c r="E42" s="80">
        <v>4</v>
      </c>
      <c r="F42" s="31" t="s">
        <v>10</v>
      </c>
      <c r="G42" s="80">
        <v>110</v>
      </c>
      <c r="H42" s="80">
        <v>2014.06</v>
      </c>
      <c r="I42" s="83">
        <f>AVERAGE(G36:G42)</f>
        <v>109</v>
      </c>
    </row>
    <row r="43" spans="2:9">
      <c r="B43" s="85" t="s">
        <v>148</v>
      </c>
      <c r="C43" s="86" t="s">
        <v>7</v>
      </c>
      <c r="D43" s="87" t="s">
        <v>12</v>
      </c>
      <c r="E43" s="87">
        <v>4</v>
      </c>
      <c r="F43" s="88" t="s">
        <v>149</v>
      </c>
      <c r="G43" s="87">
        <v>135</v>
      </c>
      <c r="H43" s="87">
        <v>2014.03</v>
      </c>
    </row>
    <row r="44" spans="2:9">
      <c r="B44" s="78" t="s">
        <v>163</v>
      </c>
      <c r="C44" s="81" t="s">
        <v>7</v>
      </c>
      <c r="D44" s="80">
        <v>3</v>
      </c>
      <c r="E44" s="80">
        <v>4</v>
      </c>
      <c r="F44" s="31" t="s">
        <v>164</v>
      </c>
      <c r="G44" s="81">
        <v>142.5</v>
      </c>
      <c r="H44" s="80">
        <v>2014.04</v>
      </c>
      <c r="I44" s="74">
        <f>142.5*1.25*1.25*1.25*0.8</f>
        <v>222.65625</v>
      </c>
    </row>
    <row r="45" spans="2:9">
      <c r="B45" s="41" t="s">
        <v>137</v>
      </c>
      <c r="C45" s="42" t="s">
        <v>14</v>
      </c>
      <c r="D45" s="43" t="s">
        <v>8</v>
      </c>
      <c r="E45" s="43">
        <v>3</v>
      </c>
      <c r="F45" s="52" t="s">
        <v>13</v>
      </c>
      <c r="G45" s="43">
        <v>139</v>
      </c>
      <c r="H45" s="43">
        <v>2014.01</v>
      </c>
      <c r="I45" s="43"/>
    </row>
    <row r="46" spans="2:9">
      <c r="B46" s="41" t="s">
        <v>134</v>
      </c>
      <c r="C46" s="42" t="s">
        <v>135</v>
      </c>
      <c r="D46" s="43" t="s">
        <v>8</v>
      </c>
      <c r="E46" s="43">
        <v>4</v>
      </c>
      <c r="F46" s="52" t="s">
        <v>136</v>
      </c>
      <c r="G46" s="43">
        <v>140</v>
      </c>
      <c r="H46" s="43">
        <v>2014.06</v>
      </c>
      <c r="I46" s="43"/>
    </row>
    <row r="47" spans="2:9">
      <c r="B47" s="41" t="s">
        <v>121</v>
      </c>
      <c r="C47" s="42" t="s">
        <v>122</v>
      </c>
      <c r="D47" s="43" t="s">
        <v>8</v>
      </c>
      <c r="E47" s="43">
        <v>3</v>
      </c>
      <c r="F47" s="52" t="s">
        <v>13</v>
      </c>
      <c r="G47" s="43">
        <v>116.5</v>
      </c>
      <c r="H47" s="43">
        <v>2014.07</v>
      </c>
      <c r="I47" s="43"/>
    </row>
    <row r="48" spans="2:9">
      <c r="B48" s="41" t="s">
        <v>123</v>
      </c>
      <c r="C48" s="42" t="s">
        <v>124</v>
      </c>
      <c r="D48" s="43">
        <v>3</v>
      </c>
      <c r="E48" s="43">
        <v>3</v>
      </c>
      <c r="F48" s="52" t="s">
        <v>13</v>
      </c>
      <c r="G48" s="43">
        <v>116.5</v>
      </c>
      <c r="H48" s="43">
        <v>2014.07</v>
      </c>
      <c r="I48" s="43"/>
    </row>
    <row r="49" spans="1:9">
      <c r="B49" s="41" t="s">
        <v>113</v>
      </c>
      <c r="C49" s="42" t="s">
        <v>114</v>
      </c>
      <c r="D49" s="43">
        <v>3</v>
      </c>
      <c r="E49" s="43">
        <v>3</v>
      </c>
      <c r="F49" s="52" t="s">
        <v>10</v>
      </c>
      <c r="G49" s="43">
        <v>120</v>
      </c>
      <c r="H49" s="43">
        <v>2014.08</v>
      </c>
      <c r="I49" s="43"/>
    </row>
    <row r="50" spans="1:9">
      <c r="B50" s="41" t="s">
        <v>140</v>
      </c>
      <c r="C50" s="42" t="s">
        <v>135</v>
      </c>
      <c r="D50" s="43" t="s">
        <v>8</v>
      </c>
      <c r="E50" s="43">
        <v>3</v>
      </c>
      <c r="F50" s="52" t="s">
        <v>141</v>
      </c>
      <c r="G50" s="43">
        <v>128</v>
      </c>
      <c r="H50" s="43">
        <v>2014.08</v>
      </c>
      <c r="I50" s="43"/>
    </row>
    <row r="51" spans="1:9">
      <c r="B51" s="41" t="s">
        <v>106</v>
      </c>
      <c r="C51" s="42" t="s">
        <v>107</v>
      </c>
      <c r="D51" s="43" t="s">
        <v>12</v>
      </c>
      <c r="E51" s="43">
        <v>3</v>
      </c>
      <c r="F51" s="44" t="s">
        <v>101</v>
      </c>
      <c r="G51" s="43">
        <v>97</v>
      </c>
      <c r="H51" s="43">
        <v>2014.09</v>
      </c>
      <c r="I51" s="43"/>
    </row>
    <row r="52" spans="1:9">
      <c r="B52" s="45" t="s">
        <v>138</v>
      </c>
      <c r="C52" s="93" t="s">
        <v>135</v>
      </c>
      <c r="D52" s="47" t="s">
        <v>12</v>
      </c>
      <c r="E52" s="47">
        <v>3</v>
      </c>
      <c r="F52" s="48" t="s">
        <v>9</v>
      </c>
      <c r="G52" s="47">
        <v>125</v>
      </c>
      <c r="H52" s="47">
        <v>2014.12</v>
      </c>
      <c r="I52" s="94">
        <f>AVERAGE(G45:G52)</f>
        <v>122.75</v>
      </c>
    </row>
    <row r="53" spans="1:9">
      <c r="B53" s="77" t="s">
        <v>179</v>
      </c>
      <c r="C53" s="75" t="s">
        <v>181</v>
      </c>
      <c r="D53" s="74" t="s">
        <v>8</v>
      </c>
      <c r="E53" s="74">
        <v>5</v>
      </c>
      <c r="F53" s="76" t="s">
        <v>180</v>
      </c>
      <c r="G53" s="74">
        <v>237</v>
      </c>
      <c r="H53" s="74">
        <v>2014.06</v>
      </c>
    </row>
    <row r="54" spans="1:9">
      <c r="B54" s="77" t="s">
        <v>177</v>
      </c>
      <c r="C54" s="75" t="s">
        <v>178</v>
      </c>
      <c r="D54" s="74" t="s">
        <v>8</v>
      </c>
      <c r="E54" s="74">
        <v>4</v>
      </c>
      <c r="F54" s="4" t="s">
        <v>86</v>
      </c>
      <c r="G54" s="74">
        <v>218</v>
      </c>
      <c r="H54" s="74">
        <v>2014.05</v>
      </c>
      <c r="I54" s="74">
        <f>AVERAGE(G53:G54)</f>
        <v>227.5</v>
      </c>
    </row>
    <row r="55" spans="1:9">
      <c r="B55" s="77" t="s">
        <v>74</v>
      </c>
      <c r="C55" s="75" t="s">
        <v>75</v>
      </c>
      <c r="D55" s="74" t="s">
        <v>76</v>
      </c>
      <c r="E55" s="74">
        <v>4</v>
      </c>
      <c r="F55" s="76" t="s">
        <v>139</v>
      </c>
      <c r="G55" s="74">
        <v>161</v>
      </c>
      <c r="H55" s="74">
        <v>2014.05</v>
      </c>
      <c r="I55" s="74">
        <f>161*1.25*1.25*1.25*0.8</f>
        <v>251.5625</v>
      </c>
    </row>
    <row r="56" spans="1:9">
      <c r="B56" s="77" t="s">
        <v>160</v>
      </c>
      <c r="C56" s="83" t="s">
        <v>161</v>
      </c>
      <c r="D56" s="74" t="s">
        <v>12</v>
      </c>
      <c r="E56" s="74">
        <v>4</v>
      </c>
      <c r="F56" s="4" t="s">
        <v>9</v>
      </c>
      <c r="G56" s="74">
        <v>160</v>
      </c>
      <c r="H56" s="74">
        <v>2014.11</v>
      </c>
    </row>
    <row r="59" spans="1:9">
      <c r="A59" s="74">
        <v>2015</v>
      </c>
      <c r="B59" s="77" t="s">
        <v>16</v>
      </c>
      <c r="C59" s="75" t="s">
        <v>17</v>
      </c>
      <c r="D59" s="74">
        <v>3</v>
      </c>
      <c r="E59" s="74">
        <v>2</v>
      </c>
      <c r="F59" s="76" t="s">
        <v>9</v>
      </c>
      <c r="G59" s="74">
        <v>94.3</v>
      </c>
      <c r="H59" s="74">
        <v>2015.04</v>
      </c>
    </row>
    <row r="60" spans="1:9">
      <c r="B60" s="77" t="s">
        <v>211</v>
      </c>
      <c r="C60" s="75" t="s">
        <v>39</v>
      </c>
      <c r="D60" s="74">
        <v>3</v>
      </c>
      <c r="E60" s="74">
        <v>3</v>
      </c>
      <c r="F60" s="76" t="s">
        <v>212</v>
      </c>
      <c r="G60" s="74">
        <v>130</v>
      </c>
      <c r="H60" s="74">
        <v>2015.03</v>
      </c>
    </row>
    <row r="61" spans="1:9">
      <c r="B61" s="77" t="s">
        <v>94</v>
      </c>
      <c r="C61" s="75" t="s">
        <v>95</v>
      </c>
      <c r="D61" s="74">
        <v>3</v>
      </c>
      <c r="E61" s="74">
        <v>4</v>
      </c>
      <c r="F61" s="76" t="s">
        <v>9</v>
      </c>
      <c r="G61" s="74">
        <v>117</v>
      </c>
      <c r="H61" s="74">
        <v>2015.05</v>
      </c>
    </row>
    <row r="62" spans="1:9">
      <c r="B62" s="77" t="s">
        <v>31</v>
      </c>
      <c r="C62" s="75" t="s">
        <v>32</v>
      </c>
      <c r="D62" s="74" t="s">
        <v>12</v>
      </c>
      <c r="E62" s="74">
        <v>4</v>
      </c>
      <c r="F62" s="4" t="s">
        <v>10</v>
      </c>
      <c r="G62" s="74">
        <v>98</v>
      </c>
      <c r="H62" s="74">
        <v>2015.04</v>
      </c>
    </row>
    <row r="63" spans="1:9">
      <c r="B63" s="77" t="s">
        <v>200</v>
      </c>
      <c r="C63" s="75" t="s">
        <v>201</v>
      </c>
      <c r="D63" s="74" t="s">
        <v>12</v>
      </c>
      <c r="E63" s="74">
        <v>4</v>
      </c>
      <c r="F63" s="4" t="s">
        <v>13</v>
      </c>
      <c r="G63" s="74">
        <v>117.5</v>
      </c>
      <c r="H63" s="74">
        <v>2015.05</v>
      </c>
    </row>
    <row r="64" spans="1:9">
      <c r="B64" s="77" t="s">
        <v>235</v>
      </c>
      <c r="C64" s="75" t="s">
        <v>236</v>
      </c>
      <c r="D64" s="74">
        <v>4</v>
      </c>
      <c r="E64" s="74">
        <v>4</v>
      </c>
      <c r="F64" s="76" t="s">
        <v>228</v>
      </c>
      <c r="G64" s="74">
        <v>169</v>
      </c>
      <c r="H64" s="74">
        <v>2015.01</v>
      </c>
    </row>
    <row r="65" spans="2:10">
      <c r="B65" s="77" t="s">
        <v>59</v>
      </c>
      <c r="C65" s="75" t="s">
        <v>60</v>
      </c>
      <c r="D65" s="74">
        <v>3</v>
      </c>
      <c r="E65" s="74">
        <v>4</v>
      </c>
      <c r="G65" s="74">
        <v>149</v>
      </c>
      <c r="H65" s="74">
        <v>2015.11</v>
      </c>
    </row>
    <row r="66" spans="2:10">
      <c r="B66" s="78" t="s">
        <v>239</v>
      </c>
      <c r="C66" s="79" t="s">
        <v>240</v>
      </c>
      <c r="D66" s="80">
        <v>4</v>
      </c>
      <c r="E66" s="80">
        <v>5</v>
      </c>
      <c r="F66" s="31" t="s">
        <v>228</v>
      </c>
      <c r="G66" s="80">
        <v>194.5</v>
      </c>
      <c r="H66" s="80">
        <v>2015.07</v>
      </c>
      <c r="I66" s="74">
        <f>195*1.25*1.25*0.8</f>
        <v>243.75</v>
      </c>
    </row>
    <row r="67" spans="2:10">
      <c r="B67" s="77" t="s">
        <v>194</v>
      </c>
      <c r="C67" s="75" t="s">
        <v>23</v>
      </c>
      <c r="D67" s="74" t="s">
        <v>12</v>
      </c>
      <c r="E67" s="74">
        <v>2</v>
      </c>
      <c r="F67" s="4" t="s">
        <v>10</v>
      </c>
      <c r="G67" s="74">
        <v>111</v>
      </c>
      <c r="H67" s="74">
        <v>2015.01</v>
      </c>
    </row>
    <row r="68" spans="2:10">
      <c r="B68" s="77" t="s">
        <v>91</v>
      </c>
      <c r="C68" s="75" t="s">
        <v>23</v>
      </c>
      <c r="D68" s="74">
        <v>2</v>
      </c>
      <c r="E68" s="74">
        <v>2</v>
      </c>
      <c r="F68" s="4" t="s">
        <v>10</v>
      </c>
      <c r="G68" s="74">
        <v>104.5</v>
      </c>
      <c r="H68" s="74">
        <v>2015.01</v>
      </c>
    </row>
    <row r="69" spans="2:10">
      <c r="B69" s="77" t="s">
        <v>214</v>
      </c>
      <c r="C69" s="75" t="s">
        <v>23</v>
      </c>
      <c r="D69" s="74">
        <v>3</v>
      </c>
      <c r="E69" s="74">
        <v>3</v>
      </c>
      <c r="F69" s="4" t="s">
        <v>13</v>
      </c>
      <c r="G69" s="74">
        <v>127.5</v>
      </c>
      <c r="H69" s="74">
        <v>2015.04</v>
      </c>
    </row>
    <row r="70" spans="2:10">
      <c r="B70" s="77" t="s">
        <v>218</v>
      </c>
      <c r="C70" s="75" t="s">
        <v>80</v>
      </c>
      <c r="D70" s="74" t="s">
        <v>12</v>
      </c>
      <c r="E70" s="74">
        <v>3</v>
      </c>
      <c r="F70" s="4" t="s">
        <v>10</v>
      </c>
      <c r="G70" s="74">
        <v>135</v>
      </c>
      <c r="H70" s="74">
        <v>2015.04</v>
      </c>
    </row>
    <row r="71" spans="2:10">
      <c r="B71" s="77" t="s">
        <v>195</v>
      </c>
      <c r="C71" s="75" t="s">
        <v>112</v>
      </c>
      <c r="D71" s="74" t="s">
        <v>12</v>
      </c>
      <c r="E71" s="74">
        <v>2</v>
      </c>
      <c r="F71" s="4" t="s">
        <v>13</v>
      </c>
      <c r="G71" s="74">
        <v>125</v>
      </c>
      <c r="H71" s="74">
        <v>2015.05</v>
      </c>
    </row>
    <row r="72" spans="2:10">
      <c r="B72" s="77" t="s">
        <v>198</v>
      </c>
      <c r="C72" s="75" t="s">
        <v>7</v>
      </c>
      <c r="D72" s="74">
        <v>3</v>
      </c>
      <c r="E72" s="74">
        <v>3</v>
      </c>
      <c r="F72" s="4" t="s">
        <v>13</v>
      </c>
      <c r="G72" s="74">
        <v>116.5</v>
      </c>
      <c r="H72" s="74">
        <v>2015.05</v>
      </c>
    </row>
    <row r="73" spans="2:10">
      <c r="B73" s="77" t="s">
        <v>205</v>
      </c>
      <c r="C73" s="75" t="s">
        <v>23</v>
      </c>
      <c r="D73" s="74" t="s">
        <v>12</v>
      </c>
      <c r="E73" s="74">
        <v>2</v>
      </c>
      <c r="G73" s="74">
        <v>123</v>
      </c>
      <c r="H73" s="74">
        <v>2015.06</v>
      </c>
    </row>
    <row r="74" spans="2:10">
      <c r="B74" s="77" t="s">
        <v>115</v>
      </c>
      <c r="C74" s="75" t="s">
        <v>112</v>
      </c>
      <c r="D74" s="74">
        <v>3</v>
      </c>
      <c r="E74" s="74">
        <v>2</v>
      </c>
      <c r="F74" s="4" t="s">
        <v>13</v>
      </c>
      <c r="G74" s="74">
        <v>125</v>
      </c>
      <c r="H74" s="74">
        <v>2015.07</v>
      </c>
    </row>
    <row r="75" spans="2:10">
      <c r="B75" s="78" t="s">
        <v>213</v>
      </c>
      <c r="C75" s="79" t="s">
        <v>112</v>
      </c>
      <c r="D75" s="80">
        <v>3</v>
      </c>
      <c r="E75" s="80">
        <v>2</v>
      </c>
      <c r="F75" s="31" t="s">
        <v>10</v>
      </c>
      <c r="G75" s="80">
        <v>123</v>
      </c>
      <c r="H75" s="80">
        <v>2015.08</v>
      </c>
      <c r="I75" s="90">
        <f>AVERAGE(G67:G75)</f>
        <v>121.16666666666667</v>
      </c>
    </row>
    <row r="76" spans="2:10">
      <c r="B76" s="85" t="s">
        <v>234</v>
      </c>
      <c r="C76" s="86" t="s">
        <v>11</v>
      </c>
      <c r="D76" s="87" t="s">
        <v>12</v>
      </c>
      <c r="E76" s="87">
        <v>5</v>
      </c>
      <c r="F76" s="87"/>
      <c r="G76" s="87">
        <v>168</v>
      </c>
      <c r="H76" s="87">
        <v>2015.07</v>
      </c>
    </row>
    <row r="77" spans="2:10">
      <c r="B77" s="78" t="s">
        <v>237</v>
      </c>
      <c r="C77" s="79" t="s">
        <v>7</v>
      </c>
      <c r="D77" s="80">
        <v>3</v>
      </c>
      <c r="E77" s="80">
        <v>4</v>
      </c>
      <c r="F77" s="80" t="s">
        <v>238</v>
      </c>
      <c r="G77" s="80">
        <v>167.5</v>
      </c>
      <c r="H77" s="80">
        <v>2015.01</v>
      </c>
      <c r="I77" s="74">
        <f>AVERAGE(G76:G77)</f>
        <v>167.75</v>
      </c>
      <c r="J77" s="74">
        <f>167.75*1.25*1.25*0.8</f>
        <v>209.6875</v>
      </c>
    </row>
    <row r="78" spans="2:10">
      <c r="B78" s="41" t="s">
        <v>206</v>
      </c>
      <c r="C78" s="42" t="s">
        <v>124</v>
      </c>
      <c r="D78" s="43" t="s">
        <v>12</v>
      </c>
      <c r="E78" s="43">
        <v>3</v>
      </c>
      <c r="F78" s="44" t="s">
        <v>9</v>
      </c>
      <c r="G78" s="43">
        <v>131</v>
      </c>
      <c r="H78" s="43">
        <v>2015.09</v>
      </c>
    </row>
    <row r="79" spans="2:10">
      <c r="B79" s="77" t="s">
        <v>224</v>
      </c>
      <c r="C79" s="75" t="s">
        <v>225</v>
      </c>
      <c r="D79" s="74" t="s">
        <v>226</v>
      </c>
      <c r="E79" s="74">
        <v>3</v>
      </c>
      <c r="G79" s="74">
        <v>140</v>
      </c>
      <c r="H79" s="74">
        <v>2015.06</v>
      </c>
    </row>
    <row r="80" spans="2:10">
      <c r="B80" s="77" t="s">
        <v>243</v>
      </c>
      <c r="C80" s="75" t="s">
        <v>244</v>
      </c>
      <c r="D80" s="74" t="s">
        <v>12</v>
      </c>
      <c r="E80" s="74">
        <v>5</v>
      </c>
      <c r="G80" s="74">
        <v>250.5</v>
      </c>
      <c r="H80" s="74">
        <v>2015.07</v>
      </c>
    </row>
    <row r="81" spans="1:9">
      <c r="B81" s="77" t="s">
        <v>241</v>
      </c>
      <c r="C81" s="75" t="s">
        <v>242</v>
      </c>
      <c r="D81" s="74" t="s">
        <v>8</v>
      </c>
      <c r="E81" s="74">
        <v>5</v>
      </c>
      <c r="G81" s="74">
        <v>225</v>
      </c>
      <c r="H81" s="74">
        <v>2015.05</v>
      </c>
    </row>
    <row r="83" spans="1:9">
      <c r="A83" s="74">
        <v>2016</v>
      </c>
      <c r="B83" s="77" t="s">
        <v>277</v>
      </c>
      <c r="C83" s="75" t="s">
        <v>278</v>
      </c>
      <c r="D83" s="74" t="s">
        <v>12</v>
      </c>
      <c r="E83" s="74">
        <v>4</v>
      </c>
      <c r="F83" s="76" t="s">
        <v>279</v>
      </c>
      <c r="G83" s="74">
        <v>142</v>
      </c>
      <c r="H83" s="74">
        <v>2016.05</v>
      </c>
    </row>
    <row r="84" spans="1:9">
      <c r="B84" s="77" t="s">
        <v>245</v>
      </c>
      <c r="C84" s="75" t="s">
        <v>132</v>
      </c>
      <c r="D84" s="74">
        <v>2</v>
      </c>
      <c r="E84" s="74">
        <v>1</v>
      </c>
      <c r="G84" s="74">
        <v>91</v>
      </c>
      <c r="H84" s="74">
        <v>2016.08</v>
      </c>
    </row>
    <row r="85" spans="1:9">
      <c r="B85" s="84" t="s">
        <v>246</v>
      </c>
      <c r="C85" s="53" t="s">
        <v>247</v>
      </c>
      <c r="D85" s="14">
        <v>3</v>
      </c>
      <c r="E85" s="14">
        <v>2</v>
      </c>
      <c r="F85" s="14"/>
      <c r="G85" s="14">
        <v>135</v>
      </c>
      <c r="H85" s="14">
        <v>2016.08</v>
      </c>
    </row>
    <row r="86" spans="1:9">
      <c r="B86" s="84" t="s">
        <v>97</v>
      </c>
      <c r="C86" s="53" t="s">
        <v>98</v>
      </c>
      <c r="D86" s="14" t="s">
        <v>12</v>
      </c>
      <c r="E86" s="14">
        <v>3</v>
      </c>
      <c r="F86" s="14"/>
      <c r="G86" s="14">
        <v>142</v>
      </c>
      <c r="H86" s="14">
        <v>2016.02</v>
      </c>
    </row>
    <row r="87" spans="1:9">
      <c r="B87" s="84" t="s">
        <v>262</v>
      </c>
      <c r="C87" s="53" t="s">
        <v>263</v>
      </c>
      <c r="D87" s="14" t="s">
        <v>8</v>
      </c>
      <c r="E87" s="14">
        <v>3</v>
      </c>
      <c r="F87" s="14"/>
      <c r="G87" s="14">
        <v>138</v>
      </c>
      <c r="H87" s="14">
        <v>2016.05</v>
      </c>
    </row>
    <row r="88" spans="1:9">
      <c r="B88" s="84" t="s">
        <v>257</v>
      </c>
      <c r="C88" s="53" t="s">
        <v>258</v>
      </c>
      <c r="D88" s="14">
        <v>3</v>
      </c>
      <c r="E88" s="14">
        <v>3</v>
      </c>
      <c r="F88" s="14"/>
      <c r="G88" s="14">
        <v>141.5</v>
      </c>
      <c r="H88" s="14">
        <v>2016.09</v>
      </c>
    </row>
    <row r="89" spans="1:9">
      <c r="B89" s="78" t="s">
        <v>249</v>
      </c>
      <c r="C89" s="79" t="s">
        <v>250</v>
      </c>
      <c r="D89" s="80" t="s">
        <v>12</v>
      </c>
      <c r="E89" s="80">
        <v>2</v>
      </c>
      <c r="F89" s="80"/>
      <c r="G89" s="80">
        <v>130</v>
      </c>
      <c r="H89" s="80">
        <v>2016.03</v>
      </c>
    </row>
    <row r="90" spans="1:9">
      <c r="B90" s="85" t="s">
        <v>255</v>
      </c>
      <c r="C90" s="86" t="s">
        <v>256</v>
      </c>
      <c r="D90" s="87">
        <v>4</v>
      </c>
      <c r="E90" s="87">
        <v>2</v>
      </c>
      <c r="F90" s="87"/>
      <c r="G90" s="87">
        <v>150</v>
      </c>
      <c r="H90" s="87">
        <v>2016.04</v>
      </c>
    </row>
    <row r="91" spans="1:9">
      <c r="B91" s="84" t="s">
        <v>264</v>
      </c>
      <c r="C91" s="53" t="s">
        <v>11</v>
      </c>
      <c r="D91" s="14">
        <v>4</v>
      </c>
      <c r="E91" s="14">
        <v>2</v>
      </c>
      <c r="F91" s="14"/>
      <c r="G91" s="14">
        <v>140</v>
      </c>
      <c r="H91" s="14">
        <v>2016.05</v>
      </c>
    </row>
    <row r="92" spans="1:9">
      <c r="B92" s="84" t="s">
        <v>253</v>
      </c>
      <c r="C92" s="53" t="s">
        <v>254</v>
      </c>
      <c r="D92" s="14">
        <v>3</v>
      </c>
      <c r="E92" s="14">
        <v>2</v>
      </c>
      <c r="F92" s="14"/>
      <c r="G92" s="14">
        <v>115</v>
      </c>
      <c r="H92" s="14">
        <v>2016.06</v>
      </c>
    </row>
    <row r="93" spans="1:9">
      <c r="B93" s="84" t="s">
        <v>270</v>
      </c>
      <c r="C93" s="53" t="s">
        <v>80</v>
      </c>
      <c r="D93" s="14" t="s">
        <v>12</v>
      </c>
      <c r="E93" s="14">
        <v>2</v>
      </c>
      <c r="F93" s="14"/>
      <c r="G93" s="14">
        <v>155</v>
      </c>
      <c r="H93" s="14">
        <v>2016.06</v>
      </c>
    </row>
    <row r="94" spans="1:9">
      <c r="B94" s="84" t="s">
        <v>280</v>
      </c>
      <c r="C94" s="53" t="s">
        <v>281</v>
      </c>
      <c r="D94" s="14" t="s">
        <v>12</v>
      </c>
      <c r="E94" s="14">
        <v>2</v>
      </c>
      <c r="F94" s="14"/>
      <c r="G94" s="14">
        <v>136</v>
      </c>
      <c r="H94" s="14">
        <v>2016.08</v>
      </c>
    </row>
    <row r="95" spans="1:9">
      <c r="B95" s="84" t="s">
        <v>271</v>
      </c>
      <c r="C95" s="53" t="s">
        <v>11</v>
      </c>
      <c r="D95" s="14" t="s">
        <v>76</v>
      </c>
      <c r="E95" s="14">
        <v>2</v>
      </c>
      <c r="F95" s="14"/>
      <c r="G95" s="14">
        <v>159</v>
      </c>
      <c r="H95" s="14">
        <v>2016.11</v>
      </c>
    </row>
    <row r="96" spans="1:9">
      <c r="B96" s="78" t="s">
        <v>275</v>
      </c>
      <c r="C96" s="79" t="s">
        <v>276</v>
      </c>
      <c r="D96" s="80">
        <v>2</v>
      </c>
      <c r="E96" s="80">
        <v>2</v>
      </c>
      <c r="F96" s="80"/>
      <c r="G96" s="80">
        <v>141</v>
      </c>
      <c r="H96" s="80">
        <v>2016.11</v>
      </c>
      <c r="I96" s="90">
        <f>AVERAGE(G90:G96)</f>
        <v>142.28571428571428</v>
      </c>
    </row>
    <row r="97" spans="1:9">
      <c r="B97" s="77" t="s">
        <v>290</v>
      </c>
      <c r="C97" s="75" t="s">
        <v>291</v>
      </c>
      <c r="D97" s="74" t="s">
        <v>12</v>
      </c>
      <c r="E97" s="74">
        <v>4</v>
      </c>
      <c r="F97" s="76" t="s">
        <v>292</v>
      </c>
      <c r="G97" s="74">
        <v>181</v>
      </c>
      <c r="H97" s="74">
        <v>2016.06</v>
      </c>
    </row>
    <row r="98" spans="1:9">
      <c r="B98" s="77" t="s">
        <v>287</v>
      </c>
      <c r="C98" s="75" t="s">
        <v>7</v>
      </c>
      <c r="D98" s="74">
        <v>3</v>
      </c>
      <c r="E98" s="74">
        <v>4</v>
      </c>
      <c r="F98" s="76" t="s">
        <v>288</v>
      </c>
      <c r="G98" s="74">
        <v>190.5</v>
      </c>
      <c r="H98" s="74">
        <v>2016.11</v>
      </c>
    </row>
    <row r="99" spans="1:9">
      <c r="B99" s="77" t="s">
        <v>303</v>
      </c>
      <c r="C99" s="75" t="s">
        <v>80</v>
      </c>
      <c r="D99" s="74" t="s">
        <v>12</v>
      </c>
      <c r="E99" s="74">
        <v>3</v>
      </c>
      <c r="F99" s="76" t="s">
        <v>288</v>
      </c>
      <c r="G99" s="74">
        <v>190</v>
      </c>
      <c r="H99" s="74">
        <v>2016.11</v>
      </c>
    </row>
    <row r="100" spans="1:9">
      <c r="B100" s="78" t="s">
        <v>305</v>
      </c>
      <c r="C100" s="79" t="s">
        <v>23</v>
      </c>
      <c r="D100" s="80" t="s">
        <v>8</v>
      </c>
      <c r="E100" s="80">
        <v>4</v>
      </c>
      <c r="F100" s="31" t="s">
        <v>306</v>
      </c>
      <c r="G100" s="80">
        <v>183.5</v>
      </c>
      <c r="H100" s="80">
        <v>2016.02</v>
      </c>
      <c r="I100" s="91">
        <f>AVERAGE(G97:G100)</f>
        <v>186.25</v>
      </c>
    </row>
    <row r="101" spans="1:9">
      <c r="B101" s="95" t="s">
        <v>259</v>
      </c>
      <c r="C101" s="96" t="s">
        <v>260</v>
      </c>
      <c r="D101" s="97">
        <v>4</v>
      </c>
      <c r="E101" s="97">
        <v>2</v>
      </c>
      <c r="F101" s="97"/>
      <c r="G101" s="97">
        <v>147</v>
      </c>
      <c r="H101" s="97">
        <v>2016.05</v>
      </c>
    </row>
    <row r="102" spans="1:9">
      <c r="B102" s="49" t="s">
        <v>261</v>
      </c>
      <c r="C102" s="50" t="s">
        <v>135</v>
      </c>
      <c r="D102" s="51">
        <v>4</v>
      </c>
      <c r="E102" s="51">
        <v>2</v>
      </c>
      <c r="F102" s="51"/>
      <c r="G102" s="51">
        <v>153</v>
      </c>
      <c r="H102" s="51">
        <v>2016.03</v>
      </c>
    </row>
    <row r="103" spans="1:9">
      <c r="B103" s="49" t="s">
        <v>283</v>
      </c>
      <c r="C103" s="50" t="s">
        <v>135</v>
      </c>
      <c r="D103" s="51" t="s">
        <v>12</v>
      </c>
      <c r="E103" s="51">
        <v>3</v>
      </c>
      <c r="F103" s="51"/>
      <c r="G103" s="51">
        <v>162</v>
      </c>
      <c r="H103" s="51">
        <v>2016.04</v>
      </c>
    </row>
    <row r="104" spans="1:9">
      <c r="B104" s="45" t="s">
        <v>299</v>
      </c>
      <c r="C104" s="46" t="s">
        <v>14</v>
      </c>
      <c r="D104" s="47" t="s">
        <v>226</v>
      </c>
      <c r="E104" s="47">
        <v>3</v>
      </c>
      <c r="F104" s="47"/>
      <c r="G104" s="47">
        <v>161</v>
      </c>
      <c r="H104" s="47">
        <v>2016.02</v>
      </c>
      <c r="I104" s="90">
        <f>AVERAGE(G102:G104)</f>
        <v>158.66666666666666</v>
      </c>
    </row>
    <row r="105" spans="1:9">
      <c r="B105" s="85" t="s">
        <v>302</v>
      </c>
      <c r="C105" s="86" t="s">
        <v>181</v>
      </c>
      <c r="D105" s="87" t="s">
        <v>8</v>
      </c>
      <c r="E105" s="87">
        <v>4</v>
      </c>
      <c r="F105" s="87"/>
      <c r="G105" s="87">
        <v>190</v>
      </c>
      <c r="H105" s="87">
        <v>2016.05</v>
      </c>
    </row>
    <row r="106" spans="1:9">
      <c r="B106" s="84" t="s">
        <v>316</v>
      </c>
      <c r="C106" s="53" t="s">
        <v>317</v>
      </c>
      <c r="D106" s="14" t="s">
        <v>8</v>
      </c>
      <c r="E106" s="14">
        <v>5</v>
      </c>
      <c r="F106" s="4" t="s">
        <v>318</v>
      </c>
      <c r="G106" s="14">
        <v>255</v>
      </c>
      <c r="H106" s="14">
        <v>2016.08</v>
      </c>
    </row>
    <row r="107" spans="1:9">
      <c r="B107" s="84" t="s">
        <v>308</v>
      </c>
      <c r="C107" s="53" t="s">
        <v>309</v>
      </c>
      <c r="D107" s="14" t="s">
        <v>8</v>
      </c>
      <c r="E107" s="14">
        <v>5</v>
      </c>
      <c r="F107" s="4" t="s">
        <v>292</v>
      </c>
      <c r="G107" s="14">
        <v>226</v>
      </c>
      <c r="H107" s="14">
        <v>2016.05</v>
      </c>
      <c r="I107" s="74">
        <f>AVERAGE(G106:G107)</f>
        <v>240.5</v>
      </c>
    </row>
    <row r="108" spans="1:9">
      <c r="B108" s="77" t="s">
        <v>304</v>
      </c>
      <c r="C108" s="75" t="s">
        <v>161</v>
      </c>
      <c r="D108" s="74" t="s">
        <v>8</v>
      </c>
      <c r="E108" s="74">
        <v>4</v>
      </c>
      <c r="G108" s="74">
        <v>174</v>
      </c>
      <c r="H108" s="74">
        <v>2016.04</v>
      </c>
    </row>
    <row r="111" spans="1:9">
      <c r="A111" s="74">
        <v>2017</v>
      </c>
      <c r="B111" s="77" t="s">
        <v>325</v>
      </c>
      <c r="C111" s="75" t="s">
        <v>326</v>
      </c>
      <c r="D111" s="74">
        <v>3</v>
      </c>
      <c r="E111" s="74">
        <v>3</v>
      </c>
      <c r="G111" s="74">
        <v>151</v>
      </c>
      <c r="H111" s="74">
        <v>2017.03</v>
      </c>
    </row>
    <row r="112" spans="1:9">
      <c r="B112" s="77" t="s">
        <v>131</v>
      </c>
      <c r="C112" s="75" t="s">
        <v>132</v>
      </c>
      <c r="D112" s="74">
        <v>3</v>
      </c>
      <c r="E112" s="74">
        <v>4</v>
      </c>
      <c r="F112" s="4" t="s">
        <v>335</v>
      </c>
      <c r="G112" s="74">
        <v>175</v>
      </c>
      <c r="H112" s="74">
        <v>2017.04</v>
      </c>
    </row>
    <row r="113" spans="1:8">
      <c r="B113" s="77" t="s">
        <v>329</v>
      </c>
      <c r="C113" s="75" t="s">
        <v>100</v>
      </c>
      <c r="D113" s="74">
        <v>2</v>
      </c>
      <c r="E113" s="74">
        <v>3</v>
      </c>
      <c r="G113" s="74">
        <v>110</v>
      </c>
      <c r="H113" s="74">
        <v>2017.11</v>
      </c>
    </row>
    <row r="114" spans="1:8">
      <c r="B114" s="77" t="s">
        <v>343</v>
      </c>
      <c r="C114" s="75" t="s">
        <v>80</v>
      </c>
      <c r="D114" s="74" t="s">
        <v>12</v>
      </c>
      <c r="E114" s="74">
        <v>2</v>
      </c>
      <c r="G114" s="74">
        <v>200.5</v>
      </c>
      <c r="H114" s="74">
        <v>2017.04</v>
      </c>
    </row>
    <row r="115" spans="1:8">
      <c r="B115" s="41" t="s">
        <v>337</v>
      </c>
      <c r="C115" s="42" t="s">
        <v>338</v>
      </c>
      <c r="D115" s="43" t="s">
        <v>8</v>
      </c>
      <c r="E115" s="43">
        <v>4</v>
      </c>
      <c r="F115" s="43"/>
      <c r="G115" s="43">
        <v>180</v>
      </c>
      <c r="H115" s="43">
        <v>2017.04</v>
      </c>
    </row>
    <row r="116" spans="1:8">
      <c r="B116" s="77" t="s">
        <v>327</v>
      </c>
      <c r="C116" s="75" t="s">
        <v>328</v>
      </c>
      <c r="D116" s="74">
        <v>3</v>
      </c>
      <c r="E116" s="74">
        <v>2</v>
      </c>
      <c r="G116" s="74">
        <v>130</v>
      </c>
      <c r="H116" s="74">
        <v>2017.05</v>
      </c>
    </row>
    <row r="117" spans="1:8">
      <c r="B117" s="77" t="s">
        <v>334</v>
      </c>
      <c r="C117" s="75" t="s">
        <v>281</v>
      </c>
      <c r="D117" s="74">
        <v>3</v>
      </c>
      <c r="E117" s="74">
        <v>1</v>
      </c>
      <c r="G117" s="74">
        <v>132</v>
      </c>
      <c r="H117" s="74">
        <v>2017.05</v>
      </c>
    </row>
    <row r="118" spans="1:8">
      <c r="B118" s="77" t="s">
        <v>333</v>
      </c>
      <c r="C118" s="75" t="s">
        <v>7</v>
      </c>
      <c r="D118" s="74">
        <v>3</v>
      </c>
      <c r="E118" s="74">
        <v>3</v>
      </c>
      <c r="G118" s="74">
        <v>194</v>
      </c>
      <c r="H118" s="74">
        <v>2017.06</v>
      </c>
    </row>
    <row r="119" spans="1:8">
      <c r="B119" s="77" t="s">
        <v>344</v>
      </c>
      <c r="C119" s="75" t="s">
        <v>256</v>
      </c>
      <c r="D119" s="74">
        <v>4</v>
      </c>
      <c r="E119" s="74">
        <v>2</v>
      </c>
      <c r="G119" s="74">
        <v>165</v>
      </c>
      <c r="H119" s="74">
        <v>2017.08</v>
      </c>
    </row>
    <row r="120" spans="1:8">
      <c r="B120" s="77" t="s">
        <v>213</v>
      </c>
      <c r="C120" s="75" t="s">
        <v>112</v>
      </c>
      <c r="D120" s="74">
        <v>3</v>
      </c>
      <c r="E120" s="74">
        <v>2</v>
      </c>
      <c r="G120" s="74">
        <v>168.5</v>
      </c>
      <c r="H120" s="74">
        <v>2017.11</v>
      </c>
    </row>
    <row r="121" spans="1:8">
      <c r="B121" s="77" t="s">
        <v>330</v>
      </c>
      <c r="C121" s="75" t="s">
        <v>331</v>
      </c>
      <c r="D121" s="74" t="s">
        <v>12</v>
      </c>
      <c r="E121" s="74">
        <v>3</v>
      </c>
      <c r="G121" s="74">
        <v>143</v>
      </c>
      <c r="H121" s="74">
        <v>2017.11</v>
      </c>
    </row>
    <row r="122" spans="1:8">
      <c r="B122" s="77" t="s">
        <v>336</v>
      </c>
      <c r="C122" s="75" t="s">
        <v>193</v>
      </c>
      <c r="D122" s="74" t="s">
        <v>12</v>
      </c>
      <c r="E122" s="74">
        <v>2</v>
      </c>
      <c r="G122" s="74">
        <v>147</v>
      </c>
      <c r="H122" s="74">
        <v>2017.12</v>
      </c>
    </row>
    <row r="123" spans="1:8">
      <c r="B123" s="78" t="s">
        <v>264</v>
      </c>
      <c r="C123" s="79" t="s">
        <v>11</v>
      </c>
      <c r="D123" s="80" t="s">
        <v>8</v>
      </c>
      <c r="E123" s="80">
        <v>3</v>
      </c>
      <c r="F123" s="80"/>
      <c r="G123" s="80">
        <v>165</v>
      </c>
      <c r="H123" s="80">
        <v>2017.12</v>
      </c>
    </row>
    <row r="124" spans="1:8">
      <c r="A124" s="74" t="s">
        <v>346</v>
      </c>
      <c r="B124" s="77" t="s">
        <v>347</v>
      </c>
      <c r="C124" s="75" t="s">
        <v>348</v>
      </c>
      <c r="D124" s="74" t="s">
        <v>12</v>
      </c>
      <c r="E124" s="74">
        <v>4</v>
      </c>
      <c r="F124" s="76" t="s">
        <v>288</v>
      </c>
      <c r="G124" s="74">
        <v>200</v>
      </c>
      <c r="H124" s="74">
        <v>2017.05</v>
      </c>
    </row>
    <row r="125" spans="1:8">
      <c r="B125" s="77" t="s">
        <v>360</v>
      </c>
      <c r="C125" s="75" t="s">
        <v>80</v>
      </c>
      <c r="D125" s="74">
        <v>4</v>
      </c>
      <c r="E125" s="74">
        <v>4</v>
      </c>
      <c r="F125" s="74" t="s">
        <v>361</v>
      </c>
      <c r="G125" s="74">
        <v>215</v>
      </c>
      <c r="H125" s="74">
        <v>2017.06</v>
      </c>
    </row>
    <row r="126" spans="1:8">
      <c r="B126" s="77" t="s">
        <v>376</v>
      </c>
      <c r="C126" s="75" t="s">
        <v>236</v>
      </c>
      <c r="D126" s="74" t="s">
        <v>76</v>
      </c>
      <c r="E126" s="74">
        <v>4</v>
      </c>
      <c r="F126" s="74" t="s">
        <v>377</v>
      </c>
      <c r="G126" s="74">
        <v>240</v>
      </c>
      <c r="H126" s="74">
        <v>2017.11</v>
      </c>
    </row>
    <row r="127" spans="1:8">
      <c r="B127" s="77" t="s">
        <v>372</v>
      </c>
      <c r="C127" s="75" t="s">
        <v>183</v>
      </c>
      <c r="D127" s="74">
        <v>4</v>
      </c>
      <c r="E127" s="74">
        <v>2</v>
      </c>
      <c r="F127" s="74" t="s">
        <v>373</v>
      </c>
      <c r="G127" s="74">
        <v>215</v>
      </c>
      <c r="H127" s="74">
        <v>2017.05</v>
      </c>
    </row>
    <row r="129" spans="1:11">
      <c r="A129" s="74">
        <v>2018</v>
      </c>
      <c r="B129" s="77" t="s">
        <v>92</v>
      </c>
      <c r="C129" s="75" t="s">
        <v>390</v>
      </c>
      <c r="D129" s="74">
        <v>3</v>
      </c>
      <c r="E129" s="74">
        <v>4</v>
      </c>
      <c r="G129" s="74">
        <v>173</v>
      </c>
      <c r="H129" s="74">
        <v>2018.02</v>
      </c>
    </row>
    <row r="130" spans="1:11">
      <c r="B130" s="92" t="s">
        <v>434</v>
      </c>
      <c r="C130" s="75" t="s">
        <v>112</v>
      </c>
      <c r="D130" s="75">
        <v>3</v>
      </c>
      <c r="E130" s="75">
        <v>3</v>
      </c>
      <c r="F130" s="75"/>
      <c r="G130" s="75">
        <v>173</v>
      </c>
      <c r="H130" s="75">
        <v>2018.02</v>
      </c>
    </row>
    <row r="131" spans="1:11">
      <c r="B131" s="77" t="s">
        <v>33</v>
      </c>
      <c r="C131" s="75" t="s">
        <v>34</v>
      </c>
      <c r="D131" s="74" t="s">
        <v>12</v>
      </c>
      <c r="E131" s="74">
        <v>2</v>
      </c>
      <c r="G131" s="74">
        <v>145</v>
      </c>
      <c r="H131" s="74">
        <v>2018.03</v>
      </c>
    </row>
    <row r="132" spans="1:11">
      <c r="B132" s="77" t="s">
        <v>385</v>
      </c>
      <c r="C132" s="75" t="s">
        <v>7</v>
      </c>
      <c r="D132" s="74">
        <v>3</v>
      </c>
      <c r="E132" s="74">
        <v>2</v>
      </c>
      <c r="G132" s="74">
        <v>137.5</v>
      </c>
      <c r="H132" s="74">
        <v>2018.03</v>
      </c>
    </row>
    <row r="133" spans="1:11">
      <c r="B133" s="77" t="s">
        <v>387</v>
      </c>
      <c r="C133" s="75" t="s">
        <v>112</v>
      </c>
      <c r="D133" s="74">
        <v>3</v>
      </c>
      <c r="E133" s="74">
        <v>2</v>
      </c>
      <c r="G133" s="74">
        <v>158</v>
      </c>
      <c r="H133" s="74">
        <v>2018.04</v>
      </c>
    </row>
    <row r="134" spans="1:11">
      <c r="B134" s="77" t="s">
        <v>391</v>
      </c>
      <c r="C134" s="75" t="s">
        <v>80</v>
      </c>
      <c r="D134" s="74" t="s">
        <v>12</v>
      </c>
      <c r="E134" s="74">
        <v>4</v>
      </c>
      <c r="G134" s="74">
        <v>175</v>
      </c>
      <c r="H134" s="74">
        <v>2018.06</v>
      </c>
    </row>
    <row r="135" spans="1:11">
      <c r="B135" s="77" t="s">
        <v>280</v>
      </c>
      <c r="C135" s="75" t="s">
        <v>281</v>
      </c>
      <c r="D135" s="74" t="s">
        <v>12</v>
      </c>
      <c r="E135" s="74">
        <v>2</v>
      </c>
      <c r="G135" s="74">
        <v>136.5</v>
      </c>
      <c r="H135" s="74">
        <v>2018.06</v>
      </c>
    </row>
    <row r="136" spans="1:11">
      <c r="B136" s="41" t="s">
        <v>439</v>
      </c>
      <c r="C136" s="42" t="s">
        <v>181</v>
      </c>
      <c r="D136" s="42" t="s">
        <v>12</v>
      </c>
      <c r="E136" s="42">
        <v>3</v>
      </c>
      <c r="F136" s="42"/>
      <c r="G136" s="42">
        <v>181</v>
      </c>
      <c r="H136" s="42">
        <v>2018.05</v>
      </c>
    </row>
    <row r="137" spans="1:11">
      <c r="B137" s="45" t="s">
        <v>392</v>
      </c>
      <c r="C137" s="46" t="s">
        <v>181</v>
      </c>
      <c r="D137" s="47">
        <v>3</v>
      </c>
      <c r="E137" s="47">
        <v>3</v>
      </c>
      <c r="F137" s="47"/>
      <c r="G137" s="47">
        <v>187.5</v>
      </c>
      <c r="H137" s="47">
        <v>2018.05</v>
      </c>
    </row>
    <row r="138" spans="1:11">
      <c r="B138" s="77" t="s">
        <v>393</v>
      </c>
      <c r="C138" s="75" t="s">
        <v>112</v>
      </c>
      <c r="D138" s="74" t="s">
        <v>12</v>
      </c>
      <c r="E138" s="74">
        <v>4</v>
      </c>
      <c r="F138" s="74" t="s">
        <v>361</v>
      </c>
      <c r="G138" s="74">
        <v>196</v>
      </c>
      <c r="H138" s="74">
        <v>2018.06</v>
      </c>
    </row>
    <row r="139" spans="1:11">
      <c r="B139" s="92" t="s">
        <v>431</v>
      </c>
      <c r="C139" s="75" t="s">
        <v>432</v>
      </c>
      <c r="D139" s="75">
        <v>3</v>
      </c>
      <c r="E139" s="75">
        <v>5</v>
      </c>
      <c r="F139" s="75" t="s">
        <v>437</v>
      </c>
      <c r="G139" s="75">
        <v>215</v>
      </c>
      <c r="H139" s="75">
        <v>2018.06</v>
      </c>
      <c r="I139" s="75"/>
      <c r="J139" s="75">
        <f>1.26*1.07*1.07*1.1*1.25*1.25*1.25*0.8</f>
        <v>2.479424062500001</v>
      </c>
      <c r="K139" s="75">
        <f>1.36*1.07*1.07*1.1*1.25*1.25*1.25*0.8</f>
        <v>2.6762037500000009</v>
      </c>
    </row>
    <row r="140" spans="1:11">
      <c r="B140" s="92" t="s">
        <v>433</v>
      </c>
      <c r="C140" s="75" t="s">
        <v>252</v>
      </c>
      <c r="D140" s="75">
        <v>3</v>
      </c>
      <c r="E140" s="75">
        <v>3</v>
      </c>
      <c r="F140" s="75" t="s">
        <v>438</v>
      </c>
      <c r="G140" s="75">
        <v>240</v>
      </c>
      <c r="H140" s="75">
        <v>2018.06</v>
      </c>
      <c r="I140" s="75"/>
      <c r="J140" s="75"/>
      <c r="K140" s="75"/>
    </row>
    <row r="141" spans="1:11">
      <c r="I141" s="75"/>
      <c r="J141" s="75"/>
      <c r="K141" s="7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6"/>
  <sheetViews>
    <sheetView topLeftCell="O1" workbookViewId="0">
      <selection activeCell="U28" sqref="U28"/>
    </sheetView>
  </sheetViews>
  <sheetFormatPr defaultColWidth="10.875" defaultRowHeight="15.75"/>
  <cols>
    <col min="1" max="3" width="10.875" style="74"/>
    <col min="4" max="4" width="14.5" style="74" bestFit="1" customWidth="1"/>
    <col min="5" max="12" width="10.875" style="74"/>
    <col min="13" max="13" width="20.125" style="74" bestFit="1" customWidth="1"/>
    <col min="14" max="16384" width="10.875" style="74"/>
  </cols>
  <sheetData>
    <row r="2" spans="2:26">
      <c r="C2" s="76" t="s">
        <v>444</v>
      </c>
      <c r="L2" s="76" t="s">
        <v>445</v>
      </c>
      <c r="U2" s="74" t="s">
        <v>447</v>
      </c>
    </row>
    <row r="3" spans="2:26">
      <c r="D3" s="75" t="s">
        <v>0</v>
      </c>
      <c r="E3" s="75" t="s">
        <v>1</v>
      </c>
      <c r="F3" s="76" t="s">
        <v>2</v>
      </c>
      <c r="G3" s="76" t="s">
        <v>3</v>
      </c>
      <c r="H3" s="76" t="s">
        <v>5</v>
      </c>
      <c r="I3" s="76" t="s">
        <v>6</v>
      </c>
      <c r="J3" s="76" t="s">
        <v>442</v>
      </c>
      <c r="K3" s="76"/>
      <c r="M3" s="75" t="s">
        <v>0</v>
      </c>
      <c r="N3" s="75" t="s">
        <v>1</v>
      </c>
      <c r="O3" s="76" t="s">
        <v>2</v>
      </c>
      <c r="P3" s="76" t="s">
        <v>3</v>
      </c>
      <c r="Q3" s="76" t="s">
        <v>5</v>
      </c>
      <c r="R3" s="76" t="s">
        <v>6</v>
      </c>
      <c r="U3" s="105" t="s">
        <v>0</v>
      </c>
      <c r="V3" s="105" t="s">
        <v>1</v>
      </c>
      <c r="W3" s="106" t="s">
        <v>2</v>
      </c>
      <c r="X3" s="106" t="s">
        <v>3</v>
      </c>
      <c r="Y3" s="106" t="s">
        <v>5</v>
      </c>
      <c r="Z3" s="106" t="s">
        <v>6</v>
      </c>
    </row>
    <row r="4" spans="2:26">
      <c r="B4" s="74" t="s">
        <v>440</v>
      </c>
      <c r="C4" s="74">
        <v>2013</v>
      </c>
      <c r="D4" s="77" t="s">
        <v>27</v>
      </c>
      <c r="E4" s="75" t="s">
        <v>28</v>
      </c>
      <c r="F4" s="74" t="s">
        <v>12</v>
      </c>
      <c r="G4" s="74">
        <v>2</v>
      </c>
      <c r="H4" s="74">
        <v>97</v>
      </c>
      <c r="I4" s="74">
        <v>2013.12</v>
      </c>
      <c r="L4">
        <v>2013</v>
      </c>
      <c r="M4" s="2" t="s">
        <v>20</v>
      </c>
      <c r="N4" t="s">
        <v>21</v>
      </c>
      <c r="O4">
        <v>4</v>
      </c>
      <c r="P4">
        <v>1</v>
      </c>
      <c r="Q4">
        <v>91</v>
      </c>
      <c r="R4">
        <v>2013.04</v>
      </c>
      <c r="U4" s="107" t="s">
        <v>109</v>
      </c>
      <c r="V4" s="108" t="s">
        <v>110</v>
      </c>
      <c r="W4" s="108">
        <v>4</v>
      </c>
      <c r="X4" s="108">
        <v>2</v>
      </c>
      <c r="Y4" s="108">
        <v>100</v>
      </c>
      <c r="Z4" s="108" t="s">
        <v>452</v>
      </c>
    </row>
    <row r="5" spans="2:26">
      <c r="D5" s="78" t="s">
        <v>45</v>
      </c>
      <c r="E5" s="79" t="s">
        <v>46</v>
      </c>
      <c r="F5" s="80">
        <v>3</v>
      </c>
      <c r="G5" s="80">
        <v>2</v>
      </c>
      <c r="H5" s="80">
        <v>100</v>
      </c>
      <c r="I5" s="80">
        <v>2013.11</v>
      </c>
      <c r="J5" s="101">
        <f>AVERAGE(H4:H5)</f>
        <v>98.5</v>
      </c>
      <c r="L5"/>
      <c r="M5" s="2" t="s">
        <v>44</v>
      </c>
      <c r="N5" t="s">
        <v>21</v>
      </c>
      <c r="O5" t="s">
        <v>12</v>
      </c>
      <c r="P5">
        <v>2</v>
      </c>
      <c r="Q5">
        <v>108</v>
      </c>
      <c r="R5">
        <v>2013.03</v>
      </c>
      <c r="U5" s="107" t="s">
        <v>116</v>
      </c>
      <c r="V5" s="108" t="s">
        <v>448</v>
      </c>
      <c r="W5" s="108">
        <v>3</v>
      </c>
      <c r="X5" s="108">
        <v>2</v>
      </c>
      <c r="Y5" s="108">
        <v>112.5</v>
      </c>
      <c r="Z5" s="108" t="s">
        <v>449</v>
      </c>
    </row>
    <row r="6" spans="2:26">
      <c r="L6"/>
      <c r="M6" s="2" t="s">
        <v>47</v>
      </c>
      <c r="N6" t="s">
        <v>21</v>
      </c>
      <c r="O6">
        <v>3</v>
      </c>
      <c r="P6">
        <v>2</v>
      </c>
      <c r="Q6">
        <v>114</v>
      </c>
      <c r="R6">
        <v>2013.09</v>
      </c>
      <c r="U6" s="107" t="s">
        <v>187</v>
      </c>
      <c r="V6" s="108" t="s">
        <v>450</v>
      </c>
      <c r="W6" s="108">
        <v>4</v>
      </c>
      <c r="X6" s="108">
        <v>2</v>
      </c>
      <c r="Y6" s="108">
        <v>119.2</v>
      </c>
      <c r="Z6" s="108" t="s">
        <v>451</v>
      </c>
    </row>
    <row r="7" spans="2:26">
      <c r="C7" s="74">
        <v>2014</v>
      </c>
      <c r="D7" s="77" t="s">
        <v>137</v>
      </c>
      <c r="E7" s="75" t="s">
        <v>14</v>
      </c>
      <c r="F7" s="74" t="s">
        <v>8</v>
      </c>
      <c r="G7" s="74">
        <v>3</v>
      </c>
      <c r="H7" s="74">
        <v>139</v>
      </c>
      <c r="I7" s="74">
        <v>2014.01</v>
      </c>
      <c r="L7"/>
      <c r="M7" s="2" t="s">
        <v>48</v>
      </c>
      <c r="N7" t="s">
        <v>21</v>
      </c>
      <c r="O7">
        <v>3</v>
      </c>
      <c r="P7">
        <v>2</v>
      </c>
      <c r="Q7">
        <v>115.5</v>
      </c>
      <c r="R7">
        <v>2013.02</v>
      </c>
      <c r="U7" s="109" t="s">
        <v>204</v>
      </c>
      <c r="V7" s="110" t="s">
        <v>188</v>
      </c>
      <c r="W7" s="110">
        <v>4</v>
      </c>
      <c r="X7" s="110">
        <v>2</v>
      </c>
      <c r="Y7" s="110">
        <v>120.5</v>
      </c>
      <c r="Z7" s="110" t="s">
        <v>453</v>
      </c>
    </row>
    <row r="8" spans="2:26">
      <c r="D8" s="77" t="s">
        <v>121</v>
      </c>
      <c r="E8" s="75" t="s">
        <v>122</v>
      </c>
      <c r="F8" s="74" t="s">
        <v>8</v>
      </c>
      <c r="G8" s="74">
        <v>3</v>
      </c>
      <c r="H8" s="74">
        <v>116.5</v>
      </c>
      <c r="I8" s="74">
        <v>2014.07</v>
      </c>
      <c r="L8"/>
      <c r="M8" s="2" t="s">
        <v>49</v>
      </c>
      <c r="N8" t="s">
        <v>21</v>
      </c>
      <c r="O8">
        <v>3</v>
      </c>
      <c r="P8">
        <v>3</v>
      </c>
      <c r="Q8">
        <v>116</v>
      </c>
      <c r="R8">
        <v>2013.06</v>
      </c>
      <c r="S8" s="101">
        <f>AVERAGE(Q4:Q8)</f>
        <v>108.9</v>
      </c>
      <c r="U8" s="109" t="s">
        <v>204</v>
      </c>
      <c r="V8" s="110" t="s">
        <v>188</v>
      </c>
      <c r="W8" s="110">
        <v>3</v>
      </c>
      <c r="X8" s="110">
        <v>4</v>
      </c>
      <c r="Y8" s="110">
        <v>168.5</v>
      </c>
      <c r="Z8" s="110" t="s">
        <v>453</v>
      </c>
    </row>
    <row r="9" spans="2:26">
      <c r="D9" s="77" t="s">
        <v>123</v>
      </c>
      <c r="E9" s="75" t="s">
        <v>124</v>
      </c>
      <c r="F9" s="74">
        <v>3</v>
      </c>
      <c r="G9" s="74">
        <v>3</v>
      </c>
      <c r="H9" s="74">
        <v>116.5</v>
      </c>
      <c r="I9" s="74">
        <v>2014.07</v>
      </c>
      <c r="L9"/>
      <c r="M9"/>
      <c r="N9"/>
      <c r="O9"/>
      <c r="P9"/>
      <c r="Q9"/>
      <c r="R9"/>
      <c r="U9" s="107" t="s">
        <v>267</v>
      </c>
      <c r="V9" s="108" t="s">
        <v>188</v>
      </c>
      <c r="W9" s="108" t="s">
        <v>12</v>
      </c>
      <c r="X9" s="108">
        <v>2</v>
      </c>
      <c r="Y9" s="108">
        <v>160.6</v>
      </c>
      <c r="Z9" s="108" t="s">
        <v>454</v>
      </c>
    </row>
    <row r="10" spans="2:26">
      <c r="D10" s="77" t="s">
        <v>113</v>
      </c>
      <c r="E10" s="75" t="s">
        <v>114</v>
      </c>
      <c r="F10" s="74">
        <v>3</v>
      </c>
      <c r="G10" s="74">
        <v>3</v>
      </c>
      <c r="H10" s="74">
        <v>120</v>
      </c>
      <c r="I10" s="74">
        <v>2014.08</v>
      </c>
      <c r="L10">
        <v>2014</v>
      </c>
      <c r="M10" s="2" t="s">
        <v>96</v>
      </c>
      <c r="N10" t="s">
        <v>83</v>
      </c>
      <c r="O10">
        <v>3</v>
      </c>
      <c r="P10">
        <v>2</v>
      </c>
      <c r="Q10">
        <v>98</v>
      </c>
      <c r="R10">
        <v>2014.05</v>
      </c>
    </row>
    <row r="11" spans="2:26">
      <c r="D11" s="77" t="s">
        <v>140</v>
      </c>
      <c r="E11" s="75" t="s">
        <v>135</v>
      </c>
      <c r="F11" s="74" t="s">
        <v>8</v>
      </c>
      <c r="G11" s="74">
        <v>3</v>
      </c>
      <c r="H11" s="74">
        <v>128</v>
      </c>
      <c r="I11" s="74">
        <v>2014.08</v>
      </c>
      <c r="M11" s="98" t="s">
        <v>116</v>
      </c>
      <c r="N11" s="43" t="s">
        <v>28</v>
      </c>
      <c r="O11" s="43">
        <v>3</v>
      </c>
      <c r="P11" s="43">
        <v>2</v>
      </c>
      <c r="Q11" s="43">
        <v>112.5</v>
      </c>
      <c r="R11" s="43">
        <v>2014.11</v>
      </c>
    </row>
    <row r="12" spans="2:26">
      <c r="D12" s="77" t="s">
        <v>106</v>
      </c>
      <c r="E12" s="75" t="s">
        <v>107</v>
      </c>
      <c r="F12" s="74" t="s">
        <v>12</v>
      </c>
      <c r="G12" s="74">
        <v>3</v>
      </c>
      <c r="H12" s="74">
        <v>97</v>
      </c>
      <c r="I12" s="74">
        <v>2014.09</v>
      </c>
      <c r="L12"/>
      <c r="M12" s="2" t="s">
        <v>118</v>
      </c>
      <c r="N12" t="s">
        <v>119</v>
      </c>
      <c r="O12" t="s">
        <v>12</v>
      </c>
      <c r="P12">
        <v>3</v>
      </c>
      <c r="Q12">
        <v>142</v>
      </c>
      <c r="R12">
        <v>2014.02</v>
      </c>
    </row>
    <row r="13" spans="2:26">
      <c r="D13" s="78" t="s">
        <v>138</v>
      </c>
      <c r="E13" s="89" t="s">
        <v>135</v>
      </c>
      <c r="F13" s="80" t="s">
        <v>12</v>
      </c>
      <c r="G13" s="80">
        <v>3</v>
      </c>
      <c r="H13" s="80">
        <v>125</v>
      </c>
      <c r="I13" s="80">
        <v>2014.12</v>
      </c>
      <c r="J13" s="102">
        <f>AVERAGE(H7:H13)</f>
        <v>120.28571428571429</v>
      </c>
      <c r="L13"/>
      <c r="M13" s="2" t="s">
        <v>129</v>
      </c>
      <c r="N13" t="s">
        <v>130</v>
      </c>
      <c r="O13" t="s">
        <v>76</v>
      </c>
      <c r="P13">
        <v>3</v>
      </c>
      <c r="Q13">
        <v>121</v>
      </c>
      <c r="R13">
        <v>2014.06</v>
      </c>
    </row>
    <row r="14" spans="2:26">
      <c r="K14" s="82"/>
      <c r="L14"/>
      <c r="M14" s="2" t="s">
        <v>142</v>
      </c>
      <c r="N14" t="s">
        <v>143</v>
      </c>
      <c r="O14">
        <v>3</v>
      </c>
      <c r="P14">
        <v>2</v>
      </c>
      <c r="Q14">
        <v>143</v>
      </c>
      <c r="R14">
        <v>2014.09</v>
      </c>
    </row>
    <row r="15" spans="2:26">
      <c r="C15" s="74">
        <v>2015</v>
      </c>
      <c r="D15" s="77" t="s">
        <v>206</v>
      </c>
      <c r="E15" s="75" t="s">
        <v>124</v>
      </c>
      <c r="F15" s="74" t="s">
        <v>12</v>
      </c>
      <c r="G15" s="74">
        <v>3</v>
      </c>
      <c r="H15" s="74">
        <v>131</v>
      </c>
      <c r="I15" s="74">
        <v>2015.09</v>
      </c>
      <c r="L15"/>
      <c r="M15" s="2" t="s">
        <v>144</v>
      </c>
      <c r="N15" t="s">
        <v>145</v>
      </c>
      <c r="O15">
        <v>3</v>
      </c>
      <c r="P15">
        <v>3</v>
      </c>
      <c r="Q15">
        <v>139</v>
      </c>
      <c r="R15">
        <v>2014.02</v>
      </c>
    </row>
    <row r="16" spans="2:26">
      <c r="D16" s="103" t="s">
        <v>217</v>
      </c>
      <c r="E16" s="80" t="s">
        <v>135</v>
      </c>
      <c r="F16" s="80">
        <v>3</v>
      </c>
      <c r="G16" s="80">
        <v>2</v>
      </c>
      <c r="H16" s="80">
        <v>138</v>
      </c>
      <c r="I16" s="80">
        <v>2015.11</v>
      </c>
      <c r="J16" s="101">
        <f>AVERAGE(H15:H16)</f>
        <v>134.5</v>
      </c>
      <c r="L16"/>
      <c r="M16" s="2" t="s">
        <v>154</v>
      </c>
      <c r="N16" t="s">
        <v>155</v>
      </c>
      <c r="O16">
        <v>6</v>
      </c>
      <c r="P16">
        <v>2</v>
      </c>
      <c r="Q16">
        <v>120</v>
      </c>
      <c r="R16">
        <v>2014.09</v>
      </c>
      <c r="S16" s="104">
        <f>AVERAGE(Q10:Q16)</f>
        <v>125.07142857142857</v>
      </c>
    </row>
    <row r="17" spans="2:19">
      <c r="D17" s="99"/>
      <c r="L17"/>
      <c r="M17"/>
      <c r="N17"/>
      <c r="O17"/>
      <c r="P17"/>
      <c r="Q17"/>
      <c r="R17"/>
    </row>
    <row r="18" spans="2:19">
      <c r="C18" s="74">
        <v>2016</v>
      </c>
      <c r="D18" s="84" t="s">
        <v>261</v>
      </c>
      <c r="E18" s="53" t="s">
        <v>135</v>
      </c>
      <c r="F18" s="14">
        <v>4</v>
      </c>
      <c r="G18" s="14">
        <v>2</v>
      </c>
      <c r="H18" s="14">
        <v>153</v>
      </c>
      <c r="I18" s="14">
        <v>2016.03</v>
      </c>
      <c r="L18">
        <v>2015</v>
      </c>
      <c r="M18" s="2" t="s">
        <v>185</v>
      </c>
      <c r="N18" t="s">
        <v>145</v>
      </c>
      <c r="O18" t="s">
        <v>12</v>
      </c>
      <c r="P18">
        <v>1</v>
      </c>
      <c r="Q18">
        <v>105.5</v>
      </c>
      <c r="R18">
        <v>2015.02</v>
      </c>
    </row>
    <row r="19" spans="2:19">
      <c r="D19" s="84" t="s">
        <v>283</v>
      </c>
      <c r="E19" s="53" t="s">
        <v>135</v>
      </c>
      <c r="F19" s="14" t="s">
        <v>12</v>
      </c>
      <c r="G19" s="14">
        <v>3</v>
      </c>
      <c r="H19" s="14">
        <v>162</v>
      </c>
      <c r="I19" s="14">
        <v>2016.04</v>
      </c>
      <c r="M19" s="2" t="s">
        <v>186</v>
      </c>
      <c r="N19" t="s">
        <v>171</v>
      </c>
      <c r="O19">
        <v>4</v>
      </c>
      <c r="P19">
        <v>1</v>
      </c>
      <c r="Q19">
        <v>107.5</v>
      </c>
      <c r="R19">
        <v>2015.06</v>
      </c>
    </row>
    <row r="20" spans="2:19">
      <c r="D20" s="84" t="s">
        <v>299</v>
      </c>
      <c r="E20" s="53" t="s">
        <v>14</v>
      </c>
      <c r="F20" s="14" t="s">
        <v>226</v>
      </c>
      <c r="G20" s="14">
        <v>3</v>
      </c>
      <c r="H20" s="14">
        <v>161</v>
      </c>
      <c r="I20" s="14">
        <v>2016.02</v>
      </c>
      <c r="L20"/>
      <c r="M20" s="98" t="s">
        <v>187</v>
      </c>
      <c r="N20" s="43" t="s">
        <v>188</v>
      </c>
      <c r="O20" s="43">
        <v>4</v>
      </c>
      <c r="P20" s="43">
        <v>2</v>
      </c>
      <c r="Q20" s="43">
        <v>119</v>
      </c>
      <c r="R20" s="43">
        <v>2015.05</v>
      </c>
    </row>
    <row r="21" spans="2:19">
      <c r="D21" s="78" t="s">
        <v>259</v>
      </c>
      <c r="E21" s="79" t="s">
        <v>260</v>
      </c>
      <c r="F21" s="80">
        <v>4</v>
      </c>
      <c r="G21" s="80">
        <v>2</v>
      </c>
      <c r="H21" s="80">
        <v>147</v>
      </c>
      <c r="I21" s="80">
        <v>2016.05</v>
      </c>
      <c r="J21" s="101">
        <f>AVERAGE(H18:H21)</f>
        <v>155.75</v>
      </c>
      <c r="L21"/>
      <c r="M21" s="2" t="s">
        <v>189</v>
      </c>
      <c r="N21" t="s">
        <v>171</v>
      </c>
      <c r="O21">
        <v>3</v>
      </c>
      <c r="P21">
        <v>3</v>
      </c>
      <c r="Q21">
        <v>120</v>
      </c>
      <c r="R21">
        <v>2015.03</v>
      </c>
    </row>
    <row r="22" spans="2:19">
      <c r="L22"/>
      <c r="M22" s="2" t="s">
        <v>196</v>
      </c>
      <c r="N22" t="s">
        <v>122</v>
      </c>
      <c r="O22">
        <v>3</v>
      </c>
      <c r="P22">
        <v>2</v>
      </c>
      <c r="Q22">
        <v>127.5</v>
      </c>
      <c r="R22">
        <v>2015.03</v>
      </c>
    </row>
    <row r="23" spans="2:19">
      <c r="C23" s="74">
        <v>2017</v>
      </c>
      <c r="D23" s="78" t="s">
        <v>337</v>
      </c>
      <c r="E23" s="79" t="s">
        <v>338</v>
      </c>
      <c r="F23" s="79" t="s">
        <v>8</v>
      </c>
      <c r="G23" s="79">
        <v>4</v>
      </c>
      <c r="H23" s="79">
        <v>180</v>
      </c>
      <c r="I23" s="79">
        <v>2017.04</v>
      </c>
      <c r="J23" s="74" t="s">
        <v>443</v>
      </c>
      <c r="L23"/>
      <c r="M23" s="2" t="s">
        <v>197</v>
      </c>
      <c r="N23" t="s">
        <v>122</v>
      </c>
      <c r="O23">
        <v>3</v>
      </c>
      <c r="P23">
        <v>2</v>
      </c>
      <c r="Q23">
        <v>135</v>
      </c>
      <c r="R23">
        <v>2015.05</v>
      </c>
    </row>
    <row r="24" spans="2:19">
      <c r="L24"/>
      <c r="M24" s="2" t="s">
        <v>199</v>
      </c>
      <c r="N24" t="s">
        <v>145</v>
      </c>
      <c r="O24">
        <v>3</v>
      </c>
      <c r="P24">
        <v>2</v>
      </c>
      <c r="Q24">
        <v>116</v>
      </c>
      <c r="R24">
        <v>2015.06</v>
      </c>
    </row>
    <row r="25" spans="2:19">
      <c r="C25" s="74">
        <v>2018</v>
      </c>
      <c r="D25" s="77" t="s">
        <v>439</v>
      </c>
      <c r="E25" s="75" t="s">
        <v>181</v>
      </c>
      <c r="F25" s="75" t="s">
        <v>12</v>
      </c>
      <c r="G25" s="75">
        <v>3</v>
      </c>
      <c r="H25" s="75">
        <v>181</v>
      </c>
      <c r="I25" s="75">
        <v>2018.05</v>
      </c>
      <c r="L25"/>
      <c r="M25" s="2" t="s">
        <v>202</v>
      </c>
      <c r="N25" t="s">
        <v>171</v>
      </c>
      <c r="O25">
        <v>4</v>
      </c>
      <c r="P25">
        <v>2</v>
      </c>
      <c r="Q25">
        <v>132</v>
      </c>
      <c r="R25">
        <v>2015.12</v>
      </c>
    </row>
    <row r="26" spans="2:19">
      <c r="D26" s="78" t="s">
        <v>392</v>
      </c>
      <c r="E26" s="79" t="s">
        <v>181</v>
      </c>
      <c r="F26" s="80">
        <v>3</v>
      </c>
      <c r="G26" s="80">
        <v>3</v>
      </c>
      <c r="H26" s="80">
        <v>187.5</v>
      </c>
      <c r="I26" s="80">
        <v>2018.05</v>
      </c>
      <c r="J26" s="101">
        <f>AVERAGE(H25:H26)</f>
        <v>184.25</v>
      </c>
      <c r="L26"/>
      <c r="M26" s="2" t="s">
        <v>203</v>
      </c>
      <c r="N26" t="s">
        <v>51</v>
      </c>
      <c r="O26">
        <v>3</v>
      </c>
      <c r="P26">
        <v>3</v>
      </c>
      <c r="Q26">
        <v>132</v>
      </c>
      <c r="R26">
        <v>2015.02</v>
      </c>
    </row>
    <row r="27" spans="2:19">
      <c r="L27"/>
      <c r="M27" s="98" t="s">
        <v>204</v>
      </c>
      <c r="N27" s="43" t="s">
        <v>188</v>
      </c>
      <c r="O27" s="43">
        <v>4</v>
      </c>
      <c r="P27" s="43">
        <v>2</v>
      </c>
      <c r="Q27" s="43">
        <v>120.5</v>
      </c>
      <c r="R27" s="43">
        <v>2015.08</v>
      </c>
    </row>
    <row r="28" spans="2:19">
      <c r="L28"/>
      <c r="M28" s="2" t="s">
        <v>210</v>
      </c>
      <c r="N28" t="s">
        <v>171</v>
      </c>
      <c r="O28">
        <v>4</v>
      </c>
      <c r="P28">
        <v>2</v>
      </c>
      <c r="Q28">
        <v>122.5</v>
      </c>
      <c r="R28">
        <v>2015.05</v>
      </c>
    </row>
    <row r="29" spans="2:19">
      <c r="B29" s="74" t="s">
        <v>441</v>
      </c>
      <c r="L29"/>
      <c r="M29" s="2" t="s">
        <v>215</v>
      </c>
      <c r="N29" t="s">
        <v>143</v>
      </c>
      <c r="O29">
        <v>4</v>
      </c>
      <c r="P29">
        <v>2</v>
      </c>
      <c r="Q29">
        <v>140</v>
      </c>
      <c r="R29">
        <v>2015.09</v>
      </c>
    </row>
    <row r="30" spans="2:19">
      <c r="L30"/>
      <c r="M30" s="2" t="s">
        <v>216</v>
      </c>
      <c r="N30" t="s">
        <v>145</v>
      </c>
      <c r="O30" t="s">
        <v>12</v>
      </c>
      <c r="P30">
        <v>3</v>
      </c>
      <c r="Q30">
        <v>123.5</v>
      </c>
      <c r="R30">
        <v>2015.04</v>
      </c>
    </row>
    <row r="31" spans="2:19">
      <c r="L31"/>
      <c r="M31" s="2" t="s">
        <v>221</v>
      </c>
      <c r="N31" t="s">
        <v>119</v>
      </c>
      <c r="O31">
        <v>4</v>
      </c>
      <c r="P31">
        <v>3</v>
      </c>
      <c r="Q31">
        <v>149</v>
      </c>
      <c r="R31">
        <v>2015.05</v>
      </c>
    </row>
    <row r="32" spans="2:19">
      <c r="L32"/>
      <c r="M32" s="2" t="s">
        <v>223</v>
      </c>
      <c r="N32" t="s">
        <v>188</v>
      </c>
      <c r="O32">
        <v>3</v>
      </c>
      <c r="P32">
        <v>3</v>
      </c>
      <c r="Q32">
        <v>148</v>
      </c>
      <c r="R32">
        <v>2015.09</v>
      </c>
      <c r="S32" s="101">
        <f>AVERAGE(Q18:Q32)</f>
        <v>126.53333333333333</v>
      </c>
    </row>
    <row r="33" spans="12:19">
      <c r="L33"/>
      <c r="M33"/>
      <c r="N33"/>
      <c r="O33"/>
      <c r="P33"/>
      <c r="Q33"/>
      <c r="R33"/>
    </row>
    <row r="34" spans="12:19">
      <c r="L34"/>
      <c r="M34" s="2" t="s">
        <v>248</v>
      </c>
      <c r="N34" t="s">
        <v>171</v>
      </c>
      <c r="O34">
        <v>4</v>
      </c>
      <c r="P34">
        <v>2</v>
      </c>
      <c r="Q34">
        <v>147.5</v>
      </c>
      <c r="R34">
        <v>2016.09</v>
      </c>
    </row>
    <row r="35" spans="12:19">
      <c r="L35">
        <v>2016</v>
      </c>
      <c r="M35" s="2" t="s">
        <v>251</v>
      </c>
      <c r="N35" t="s">
        <v>252</v>
      </c>
      <c r="O35">
        <v>3</v>
      </c>
      <c r="P35">
        <v>3</v>
      </c>
      <c r="Q35">
        <v>160</v>
      </c>
      <c r="R35">
        <v>2016.09</v>
      </c>
    </row>
    <row r="36" spans="12:19">
      <c r="L36"/>
      <c r="M36" s="100" t="s">
        <v>267</v>
      </c>
      <c r="N36" s="101" t="s">
        <v>188</v>
      </c>
      <c r="O36" s="101" t="s">
        <v>12</v>
      </c>
      <c r="P36" s="101">
        <v>2</v>
      </c>
      <c r="Q36" s="101">
        <v>161</v>
      </c>
      <c r="R36" s="101">
        <v>2016.05</v>
      </c>
    </row>
    <row r="37" spans="12:19">
      <c r="L37"/>
      <c r="M37" s="2" t="s">
        <v>268</v>
      </c>
      <c r="N37" t="s">
        <v>269</v>
      </c>
      <c r="O37">
        <v>4</v>
      </c>
      <c r="P37">
        <v>2</v>
      </c>
      <c r="Q37">
        <v>175</v>
      </c>
      <c r="R37">
        <v>2016.05</v>
      </c>
    </row>
    <row r="38" spans="12:19">
      <c r="L38"/>
      <c r="M38" s="2" t="s">
        <v>272</v>
      </c>
      <c r="N38" t="s">
        <v>171</v>
      </c>
      <c r="O38" t="s">
        <v>12</v>
      </c>
      <c r="P38">
        <v>3</v>
      </c>
      <c r="Q38">
        <v>165</v>
      </c>
      <c r="R38">
        <v>2016.05</v>
      </c>
    </row>
    <row r="39" spans="12:19">
      <c r="L39"/>
      <c r="M39" s="2" t="s">
        <v>273</v>
      </c>
      <c r="N39" t="s">
        <v>274</v>
      </c>
      <c r="O39" t="s">
        <v>12</v>
      </c>
      <c r="P39">
        <v>3</v>
      </c>
      <c r="Q39">
        <v>152</v>
      </c>
      <c r="R39">
        <v>2016.11</v>
      </c>
    </row>
    <row r="40" spans="12:19">
      <c r="L40"/>
      <c r="M40" s="2" t="s">
        <v>286</v>
      </c>
      <c r="N40" t="s">
        <v>188</v>
      </c>
      <c r="O40" t="s">
        <v>12</v>
      </c>
      <c r="P40">
        <v>3</v>
      </c>
      <c r="Q40">
        <v>172</v>
      </c>
      <c r="R40">
        <v>2016.07</v>
      </c>
    </row>
    <row r="41" spans="12:19">
      <c r="L41"/>
      <c r="M41" s="2" t="s">
        <v>294</v>
      </c>
      <c r="N41" t="s">
        <v>119</v>
      </c>
      <c r="O41" t="s">
        <v>12</v>
      </c>
      <c r="P41">
        <v>3</v>
      </c>
      <c r="Q41">
        <v>166.5</v>
      </c>
      <c r="R41">
        <v>2016.06</v>
      </c>
    </row>
    <row r="42" spans="12:19">
      <c r="L42"/>
      <c r="M42" s="2" t="s">
        <v>295</v>
      </c>
      <c r="N42" t="s">
        <v>296</v>
      </c>
      <c r="O42" t="s">
        <v>8</v>
      </c>
      <c r="P42">
        <v>4</v>
      </c>
      <c r="Q42">
        <v>164</v>
      </c>
      <c r="R42">
        <v>2016.11</v>
      </c>
      <c r="S42" s="104">
        <f>AVERAGE(Q34:Q42)</f>
        <v>162.55555555555554</v>
      </c>
    </row>
    <row r="43" spans="12:19">
      <c r="L43"/>
      <c r="M43"/>
      <c r="N43"/>
      <c r="O43"/>
      <c r="P43"/>
      <c r="Q43"/>
      <c r="R43"/>
    </row>
    <row r="44" spans="12:19">
      <c r="L44"/>
      <c r="M44"/>
      <c r="N44"/>
      <c r="O44"/>
      <c r="P44"/>
      <c r="Q44"/>
      <c r="R44"/>
    </row>
    <row r="45" spans="12:19">
      <c r="L45">
        <v>2017</v>
      </c>
      <c r="M45" s="2" t="s">
        <v>332</v>
      </c>
      <c r="N45" t="s">
        <v>171</v>
      </c>
      <c r="O45">
        <v>4</v>
      </c>
      <c r="P45">
        <v>3</v>
      </c>
      <c r="Q45">
        <v>180</v>
      </c>
      <c r="R45">
        <v>2017.02</v>
      </c>
    </row>
    <row r="46" spans="12:19">
      <c r="M46" s="2" t="s">
        <v>341</v>
      </c>
      <c r="N46" t="s">
        <v>21</v>
      </c>
      <c r="O46">
        <v>3</v>
      </c>
      <c r="P46">
        <v>3</v>
      </c>
      <c r="Q46">
        <v>177.5</v>
      </c>
      <c r="R46">
        <v>2017.05</v>
      </c>
    </row>
    <row r="47" spans="12:19">
      <c r="L47"/>
      <c r="M47" s="2" t="s">
        <v>342</v>
      </c>
      <c r="N47" t="s">
        <v>21</v>
      </c>
      <c r="O47" t="s">
        <v>12</v>
      </c>
      <c r="P47">
        <v>2</v>
      </c>
      <c r="Q47">
        <v>181</v>
      </c>
      <c r="R47">
        <v>2017.11</v>
      </c>
    </row>
    <row r="48" spans="12:19">
      <c r="L48"/>
      <c r="M48" s="2" t="s">
        <v>349</v>
      </c>
      <c r="N48" t="s">
        <v>350</v>
      </c>
      <c r="O48">
        <v>3</v>
      </c>
      <c r="P48">
        <v>3</v>
      </c>
      <c r="Q48">
        <v>182.5</v>
      </c>
      <c r="R48">
        <v>2017.05</v>
      </c>
    </row>
    <row r="49" spans="12:19">
      <c r="L49"/>
      <c r="M49" s="2" t="s">
        <v>351</v>
      </c>
      <c r="N49" t="s">
        <v>350</v>
      </c>
      <c r="O49" t="s">
        <v>12</v>
      </c>
      <c r="P49">
        <v>3</v>
      </c>
      <c r="Q49">
        <v>231</v>
      </c>
      <c r="R49">
        <v>2017.03</v>
      </c>
    </row>
    <row r="50" spans="12:19">
      <c r="L50"/>
      <c r="M50" s="2" t="s">
        <v>286</v>
      </c>
      <c r="N50" t="s">
        <v>188</v>
      </c>
      <c r="O50" t="s">
        <v>12</v>
      </c>
      <c r="P50">
        <v>3</v>
      </c>
      <c r="Q50">
        <v>193.5</v>
      </c>
      <c r="R50">
        <v>2017.11</v>
      </c>
      <c r="S50" s="104">
        <f>AVERAGE(Q45:Q50)</f>
        <v>190.91666666666666</v>
      </c>
    </row>
    <row r="51" spans="12:19">
      <c r="L51"/>
      <c r="M51"/>
      <c r="N51"/>
      <c r="O51"/>
      <c r="P51"/>
      <c r="Q51"/>
      <c r="R51"/>
    </row>
    <row r="52" spans="12:19">
      <c r="L52">
        <v>2018</v>
      </c>
      <c r="M52" s="2" t="s">
        <v>386</v>
      </c>
      <c r="N52" t="s">
        <v>296</v>
      </c>
      <c r="O52">
        <v>4</v>
      </c>
      <c r="P52">
        <v>2</v>
      </c>
      <c r="Q52">
        <v>151</v>
      </c>
      <c r="R52">
        <v>2018.05</v>
      </c>
    </row>
    <row r="53" spans="12:19">
      <c r="M53" s="2" t="s">
        <v>362</v>
      </c>
      <c r="N53" t="s">
        <v>397</v>
      </c>
      <c r="O53">
        <v>3</v>
      </c>
      <c r="P53">
        <v>3</v>
      </c>
      <c r="Q53">
        <v>180</v>
      </c>
      <c r="R53">
        <v>2018.02</v>
      </c>
      <c r="S53" s="101">
        <f>AVERAGE(Q52:Q53)</f>
        <v>165.5</v>
      </c>
    </row>
    <row r="54" spans="12:19">
      <c r="L54"/>
      <c r="M54"/>
      <c r="N54"/>
      <c r="O54"/>
      <c r="P54"/>
      <c r="Q54"/>
      <c r="R54"/>
    </row>
    <row r="55" spans="12:19">
      <c r="L55"/>
      <c r="M55" s="2" t="s">
        <v>446</v>
      </c>
      <c r="N55" t="s">
        <v>21</v>
      </c>
      <c r="O55" t="s">
        <v>8</v>
      </c>
      <c r="P55">
        <v>4</v>
      </c>
      <c r="Q55">
        <v>192.5</v>
      </c>
      <c r="R55">
        <v>2018.02</v>
      </c>
    </row>
    <row r="56" spans="12:19">
      <c r="L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YE_5yr_V1</vt:lpstr>
      <vt:lpstr>SW</vt:lpstr>
      <vt:lpstr>NW2</vt:lpstr>
      <vt:lpstr>NW3</vt:lpstr>
      <vt:lpstr>NW_30lot</vt:lpstr>
      <vt:lpstr>summary30lot</vt:lpstr>
      <vt:lpstr>maxwell 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L.V .</cp:lastModifiedBy>
  <cp:lastPrinted>2018-06-28T20:31:31Z</cp:lastPrinted>
  <dcterms:created xsi:type="dcterms:W3CDTF">2018-06-28T19:33:07Z</dcterms:created>
  <dcterms:modified xsi:type="dcterms:W3CDTF">2018-07-25T02:58:38Z</dcterms:modified>
</cp:coreProperties>
</file>