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1760" yWindow="1080" windowWidth="27060" windowHeight="12960"/>
  </bookViews>
  <sheets>
    <sheet name="1. Presupuesto" sheetId="1" r:id="rId1"/>
  </sheets>
  <definedNames>
    <definedName name="_xlnm.Print_Area" localSheetId="0">'1. Presupuesto'!$A$1:$E$26</definedName>
    <definedName name="Z_1ACB938F_C0EA_449C_B288_6773B8625003_.wvu.PrintArea" localSheetId="0" hidden="1">'1. Presupuesto'!$A$1:$E$20</definedName>
    <definedName name="Z_1BB7D8A0_886E_4CE3_99E7_6C7AA1D45D15_.wvu.PrintArea" localSheetId="0" hidden="1">'1. Presupuesto'!$A$1:$E$20</definedName>
    <definedName name="Z_1F15285B_3A8A_4275_BED0_4A597D00C1C7_.wvu.PrintArea" localSheetId="0" hidden="1">'1. Presupuesto'!$A$1:$E$20</definedName>
    <definedName name="Z_2825AC80_A049_11D5_9E3B_00A0C961DB1D_.wvu.PrintArea" localSheetId="0" hidden="1">'1. Presupuesto'!$A$1:$E$20</definedName>
    <definedName name="Z_5960BACA_E8E2_4A62_857C_12ACF5DFF02E_.wvu.PrintArea" localSheetId="0" hidden="1">'1. Presupuesto'!$A$1:$E$20</definedName>
    <definedName name="Z_7EDC717D_8B6F_11D7_9295_0030050D3686_.wvu.PrintArea" localSheetId="0" hidden="1">'1. Presupuesto'!$A$1:$E$20</definedName>
    <definedName name="Z_7EFF4180_B5FF_11D7_94FF_00300501B6DF_.wvu.PrintArea" localSheetId="0" hidden="1">'1. Presupuesto'!$A$1:$E$20</definedName>
    <definedName name="Z_EC034D08_09CF_4CDA_B2AB_C27AACB6AAD1_.wvu.PrintArea" localSheetId="0" hidden="1">'1. Presupuesto'!$A$1:$E$20</definedName>
    <definedName name="Z_F1747CAE_9D18_11D5_91AD_00A0C961DD11_.wvu.PrintArea" localSheetId="0" hidden="1">'1. Presupuesto'!$A$1:$E$20</definedName>
  </definedNames>
  <calcPr calcId="140001" concurrentCalc="0"/>
  <customWorkbookViews>
    <customWorkbookView name="rayaafr - Personal View" guid="{1BB7D8A0-886E-4CE3-99E7-6C7AA1D45D15}" mergeInterval="0" personalView="1" maximized="1" windowWidth="1020" windowHeight="579" activeSheetId="2"/>
    <customWorkbookView name="Didier Lesnicki - Personal View" guid="{7EFF4180-B5FF-11D7-94FF-00300501B6DF}" mergeInterval="0" personalView="1" maximized="1" windowWidth="949" windowHeight="573" activeSheetId="1"/>
    <customWorkbookView name="pastoml - Personal View" guid="{5960BACA-E8E2-4A62-857C-12ACF5DFF02E}" mergeInterval="0" personalView="1" maximized="1" windowWidth="1020" windowHeight="606" activeSheetId="2"/>
    <customWorkbookView name="delgape - Personal View" guid="{1ACB938F-C0EA-449C-B288-6773B8625003}" mergeInterval="0" personalView="1" maximized="1" windowWidth="1020" windowHeight="593" activeSheetId="1"/>
    <customWorkbookView name="mellabe - Personal View" guid="{2825AC80-A049-11D5-9E3B-00A0C961DB1D}" mergeInterval="0" personalView="1" maximized="1" windowWidth="1020" windowHeight="580" activeSheetId="1"/>
    <customWorkbookView name="rodriga - Personal View" guid="{F1747CAE-9D18-11D5-91AD-00A0C961DD11}" mergeInterval="0" personalView="1" maximized="1" windowWidth="1020" windowHeight="606" activeSheetId="1"/>
    <customWorkbookView name="juareaa - Personal View" guid="{7EDC717D-8B6F-11D7-9295-0030050D3686}" mergeInterval="0" personalView="1" maximized="1" windowWidth="1020" windowHeight="606" activeSheetId="1"/>
    <customWorkbookView name="sarazla - Personal View" guid="{1F15285B-3A8A-4275-BED0-4A597D00C1C7}" mergeInterval="0" personalView="1" maximized="1" windowWidth="756" windowHeight="395" activeSheetId="2"/>
    <customWorkbookView name="Van Vaerenbergh Christel - Personal View" guid="{EC034D08-09CF-4CDA-B2AB-C27AACB6AAD1}" mergeInterval="0" personalView="1" maximized="1" windowWidth="1020" windowHeight="61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B12" i="1"/>
  <c r="E12" i="1"/>
  <c r="E13" i="1"/>
  <c r="E14" i="1"/>
  <c r="E15" i="1"/>
  <c r="E17" i="1"/>
  <c r="E19" i="1"/>
  <c r="E20" i="1"/>
</calcChain>
</file>

<file path=xl/sharedStrings.xml><?xml version="1.0" encoding="utf-8"?>
<sst xmlns="http://schemas.openxmlformats.org/spreadsheetml/2006/main" count="25" uniqueCount="25">
  <si>
    <t>Gastos</t>
  </si>
  <si>
    <t>Por mes</t>
  </si>
  <si>
    <t>Total Presupuesto del Proyecto</t>
  </si>
  <si>
    <t xml:space="preserve">    Costes de Imprevistos Surgidos durante el Proyecto</t>
  </si>
  <si>
    <t>TOTAL</t>
  </si>
  <si>
    <t>Presupuesto del Proyecto</t>
  </si>
  <si>
    <t>Coste unitario (EUR)</t>
  </si>
  <si>
    <t>Consultor de Procesos ITIL</t>
  </si>
  <si>
    <t>Recursos Humanos</t>
  </si>
  <si>
    <t>Adquisiciones Externas</t>
  </si>
  <si>
    <t>Meses</t>
  </si>
  <si>
    <t>Proovedor A: Modulo de procesos ITIL</t>
  </si>
  <si>
    <t>Total de Gastos Fijos</t>
  </si>
  <si>
    <t>Gestión de Riesgos</t>
  </si>
  <si>
    <t>(Subtotal de Recursos Humanos)</t>
  </si>
  <si>
    <t>(Subtotal de Adquisiciones externas)</t>
  </si>
  <si>
    <t>Ingeniero Informático 1</t>
  </si>
  <si>
    <t>Ingeniero informático 2</t>
  </si>
  <si>
    <t>Becario 1</t>
  </si>
  <si>
    <t>Becario 2</t>
  </si>
  <si>
    <t>Externo: Ingeniero informático 3</t>
  </si>
  <si>
    <t>Externo: Ingeniero informático 4</t>
  </si>
  <si>
    <t>Retención</t>
  </si>
  <si>
    <t>+</t>
  </si>
  <si>
    <t>Tiempo/unidades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</si>
</sst>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12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2" borderId="0" xfId="0" applyFill="1"/>
    <xf numFmtId="0" fontId="0" fillId="0" borderId="0" xfId="0" applyAlignment="1">
      <alignment wrapText="1"/>
    </xf>
    <xf numFmtId="0" fontId="3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 indent="5"/>
    </xf>
    <xf numFmtId="0" fontId="1" fillId="3" borderId="4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0" fontId="1" fillId="3" borderId="4" xfId="0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 wrapText="1"/>
    </xf>
    <xf numFmtId="164" fontId="8" fillId="6" borderId="1" xfId="0" applyNumberFormat="1" applyFont="1" applyFill="1" applyBorder="1"/>
    <xf numFmtId="0" fontId="6" fillId="4" borderId="3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9" fontId="3" fillId="0" borderId="1" xfId="0" applyNumberFormat="1" applyFont="1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9" fillId="4" borderId="1" xfId="0" applyNumberFormat="1" applyFont="1" applyFill="1" applyBorder="1"/>
    <xf numFmtId="0" fontId="0" fillId="0" borderId="4" xfId="0" applyFont="1" applyBorder="1" applyAlignment="1">
      <alignment horizontal="left" wrapText="1" indent="5"/>
    </xf>
    <xf numFmtId="0" fontId="3" fillId="0" borderId="1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5" fillId="4" borderId="10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view="pageBreakPreview" zoomScaleSheetLayoutView="100" workbookViewId="0">
      <pane ySplit="3" topLeftCell="A4" activePane="bottomLeft" state="frozen"/>
      <selection pane="bottomLeft" activeCell="D14" sqref="D14"/>
    </sheetView>
  </sheetViews>
  <sheetFormatPr baseColWidth="10" defaultColWidth="9.1640625" defaultRowHeight="12" x14ac:dyDescent="0"/>
  <cols>
    <col min="1" max="1" width="54" style="4" customWidth="1"/>
    <col min="2" max="3" width="12.6640625" customWidth="1"/>
    <col min="4" max="4" width="10" customWidth="1"/>
    <col min="5" max="5" width="13.5" customWidth="1"/>
    <col min="6" max="6" width="11.33203125" customWidth="1"/>
    <col min="7" max="7" width="15.5" customWidth="1"/>
  </cols>
  <sheetData>
    <row r="1" spans="1:5" ht="35.25" customHeight="1" thickBot="1">
      <c r="A1" s="42" t="s">
        <v>5</v>
      </c>
      <c r="B1" s="43"/>
      <c r="C1" s="43"/>
      <c r="D1" s="43"/>
      <c r="E1" s="44"/>
    </row>
    <row r="2" spans="1:5" s="3" customFormat="1" ht="12.75" customHeight="1">
      <c r="A2" s="45" t="s">
        <v>0</v>
      </c>
      <c r="B2" s="40" t="s">
        <v>6</v>
      </c>
      <c r="C2" s="27"/>
      <c r="D2" s="50" t="s">
        <v>24</v>
      </c>
      <c r="E2" s="38" t="s">
        <v>4</v>
      </c>
    </row>
    <row r="3" spans="1:5" s="3" customFormat="1">
      <c r="A3" s="46"/>
      <c r="B3" s="41"/>
      <c r="C3" s="28"/>
      <c r="D3" s="51"/>
      <c r="E3" s="39"/>
    </row>
    <row r="4" spans="1:5">
      <c r="A4" s="14" t="s">
        <v>8</v>
      </c>
      <c r="B4" s="15" t="s">
        <v>1</v>
      </c>
      <c r="C4" s="47" t="s">
        <v>22</v>
      </c>
      <c r="D4" s="15" t="s">
        <v>10</v>
      </c>
      <c r="E4" s="16"/>
    </row>
    <row r="5" spans="1:5">
      <c r="A5" s="13" t="s">
        <v>7</v>
      </c>
      <c r="B5" s="9">
        <v>3750</v>
      </c>
      <c r="C5" s="29">
        <v>0.33</v>
      </c>
      <c r="D5" s="1">
        <v>3.25</v>
      </c>
      <c r="E5" s="8">
        <f>(B5+B5*C5)*D5</f>
        <v>16209.375</v>
      </c>
    </row>
    <row r="6" spans="1:5">
      <c r="A6" s="34" t="s">
        <v>16</v>
      </c>
      <c r="B6" s="9">
        <v>4000</v>
      </c>
      <c r="C6" s="29">
        <v>0.33</v>
      </c>
      <c r="D6" s="1">
        <v>3.25</v>
      </c>
      <c r="E6" s="8">
        <f t="shared" ref="E6:E9" si="0">(B6+B6*C6)*D6</f>
        <v>17290</v>
      </c>
    </row>
    <row r="7" spans="1:5">
      <c r="A7" s="34" t="s">
        <v>17</v>
      </c>
      <c r="B7" s="9">
        <v>4000</v>
      </c>
      <c r="C7" s="29">
        <v>0.33</v>
      </c>
      <c r="D7" s="1">
        <v>3.25</v>
      </c>
      <c r="E7" s="8">
        <f t="shared" si="0"/>
        <v>17290</v>
      </c>
    </row>
    <row r="8" spans="1:5">
      <c r="A8" s="34" t="s">
        <v>18</v>
      </c>
      <c r="B8" s="9">
        <v>900</v>
      </c>
      <c r="C8" s="29">
        <v>0.33</v>
      </c>
      <c r="D8" s="1">
        <v>3.25</v>
      </c>
      <c r="E8" s="8">
        <f t="shared" ref="E8" si="1">(B8+B8*C8)*D8</f>
        <v>3890.25</v>
      </c>
    </row>
    <row r="9" spans="1:5">
      <c r="A9" s="34" t="s">
        <v>19</v>
      </c>
      <c r="B9" s="9">
        <v>900</v>
      </c>
      <c r="C9" s="29">
        <v>0.33</v>
      </c>
      <c r="D9" s="1">
        <v>3.25</v>
      </c>
      <c r="E9" s="8">
        <f t="shared" si="0"/>
        <v>3890.25</v>
      </c>
    </row>
    <row r="10" spans="1:5">
      <c r="A10" s="25" t="s">
        <v>14</v>
      </c>
      <c r="B10" s="17"/>
      <c r="C10" s="17"/>
      <c r="D10" s="18"/>
      <c r="E10" s="26">
        <f>SUM(E5:E9)</f>
        <v>58569.875</v>
      </c>
    </row>
    <row r="11" spans="1:5">
      <c r="A11" s="20" t="s">
        <v>9</v>
      </c>
      <c r="B11" s="21"/>
      <c r="C11" s="21"/>
      <c r="D11" s="22"/>
      <c r="E11" s="23"/>
    </row>
    <row r="12" spans="1:5">
      <c r="A12" s="13" t="s">
        <v>11</v>
      </c>
      <c r="B12" s="9">
        <f>750000*1.5</f>
        <v>1125000</v>
      </c>
      <c r="C12" s="9"/>
      <c r="D12" s="1">
        <v>1</v>
      </c>
      <c r="E12" s="8">
        <f>D12*B12</f>
        <v>1125000</v>
      </c>
    </row>
    <row r="13" spans="1:5">
      <c r="A13" s="34" t="s">
        <v>20</v>
      </c>
      <c r="B13" s="9">
        <v>9000</v>
      </c>
      <c r="C13" s="29">
        <v>0.33</v>
      </c>
      <c r="D13" s="1">
        <v>2</v>
      </c>
      <c r="E13" s="8">
        <f>(B13+B13*C13)*D13</f>
        <v>23940</v>
      </c>
    </row>
    <row r="14" spans="1:5">
      <c r="A14" s="34" t="s">
        <v>21</v>
      </c>
      <c r="B14" s="9">
        <v>9000</v>
      </c>
      <c r="C14" s="29">
        <v>0.33</v>
      </c>
      <c r="D14" s="1">
        <v>2</v>
      </c>
      <c r="E14" s="8">
        <f>(B14+B14*C14)*D14</f>
        <v>23940</v>
      </c>
    </row>
    <row r="15" spans="1:5">
      <c r="A15" s="25" t="s">
        <v>15</v>
      </c>
      <c r="B15" s="17"/>
      <c r="C15" s="17"/>
      <c r="D15" s="18"/>
      <c r="E15" s="19">
        <f>SUM(E12:E14)</f>
        <v>1172880</v>
      </c>
    </row>
    <row r="16" spans="1:5">
      <c r="A16" s="20" t="s">
        <v>12</v>
      </c>
      <c r="B16" s="21"/>
      <c r="C16" s="21"/>
      <c r="D16" s="22"/>
      <c r="E16" s="23"/>
    </row>
    <row r="17" spans="1:5">
      <c r="A17" s="12"/>
      <c r="B17" s="9"/>
      <c r="C17" s="9"/>
      <c r="D17" s="1"/>
      <c r="E17" s="8">
        <f>SUM(E10,E15)</f>
        <v>1231449.875</v>
      </c>
    </row>
    <row r="18" spans="1:5">
      <c r="A18" s="14" t="s">
        <v>13</v>
      </c>
      <c r="B18" s="24"/>
      <c r="C18" s="24"/>
      <c r="D18" s="16"/>
      <c r="E18" s="16"/>
    </row>
    <row r="19" spans="1:5">
      <c r="A19" s="5" t="s">
        <v>3</v>
      </c>
      <c r="B19" s="10">
        <v>0.25</v>
      </c>
      <c r="C19" s="10"/>
      <c r="D19" s="2"/>
      <c r="E19" s="11">
        <f>B19*E17</f>
        <v>307862.46875</v>
      </c>
    </row>
    <row r="20" spans="1:5">
      <c r="A20" s="30" t="s">
        <v>2</v>
      </c>
      <c r="B20" s="31"/>
      <c r="C20" s="31"/>
      <c r="D20" s="32"/>
      <c r="E20" s="33">
        <f>E19+E17</f>
        <v>1539312.34375</v>
      </c>
    </row>
    <row r="21" spans="1:5" s="7" customFormat="1" ht="16" customHeight="1">
      <c r="A21" s="35"/>
      <c r="B21" s="35"/>
      <c r="C21" s="35"/>
      <c r="D21" s="35"/>
      <c r="E21" s="35"/>
    </row>
    <row r="22" spans="1:5" s="7" customFormat="1" ht="16" customHeight="1">
      <c r="A22" s="36"/>
      <c r="B22" s="36"/>
      <c r="C22" s="36"/>
      <c r="D22" s="36"/>
      <c r="E22" s="49"/>
    </row>
    <row r="23" spans="1:5" s="7" customFormat="1" ht="38.25" customHeight="1">
      <c r="A23" s="36"/>
      <c r="B23" s="36"/>
      <c r="C23" s="36"/>
      <c r="D23" s="36"/>
      <c r="E23" s="49"/>
    </row>
    <row r="24" spans="1:5" s="7" customFormat="1" ht="32.25" customHeight="1">
      <c r="A24" s="36"/>
      <c r="B24" s="36"/>
      <c r="C24" s="36"/>
      <c r="D24" s="36"/>
      <c r="E24" s="49"/>
    </row>
    <row r="25" spans="1:5" s="7" customFormat="1" ht="16" customHeight="1">
      <c r="A25" s="36"/>
      <c r="B25" s="36"/>
      <c r="C25" s="36"/>
      <c r="D25" s="36"/>
      <c r="E25" s="36"/>
    </row>
    <row r="26" spans="1:5" s="7" customFormat="1" ht="16" customHeight="1">
      <c r="A26" s="37"/>
      <c r="B26" s="37"/>
      <c r="C26" s="37"/>
      <c r="D26" s="37"/>
      <c r="E26" s="48" t="s">
        <v>23</v>
      </c>
    </row>
    <row r="27" spans="1:5">
      <c r="A27" s="6"/>
      <c r="E27" s="36"/>
    </row>
    <row r="28" spans="1:5">
      <c r="E28" s="36"/>
    </row>
    <row r="29" spans="1:5">
      <c r="E29" s="37"/>
    </row>
  </sheetData>
  <customSheetViews>
    <customSheetView guid="{1BB7D8A0-886E-4CE3-99E7-6C7AA1D45D15}" showPageBreaks="1" printArea="1" showRuler="0" topLeftCell="A37">
      <selection activeCell="A54" sqref="A54"/>
      <rowBreaks count="2" manualBreakCount="2">
        <brk id="43" max="8" man="1"/>
        <brk id="45" max="16383" man="1"/>
      </rowBreaks>
      <pageSetup paperSize="9" scale="87" orientation="landscape" horizontalDpi="4294967292" verticalDpi="300"/>
      <headerFooter alignWithMargins="0"/>
    </customSheetView>
    <customSheetView guid="{7EFF4180-B5FF-11D7-94FF-00300501B6DF}" showRuler="0">
      <selection activeCell="A6" sqref="A6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5960BACA-E8E2-4A62-857C-12ACF5DFF02E}" showRuler="0" topLeftCell="A34">
      <selection activeCell="A32" sqref="A32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1ACB938F-C0EA-449C-B288-6773B8625003}" showPageBreaks="1" printArea="1" showRuler="0" topLeftCell="A21">
      <selection activeCell="A38" sqref="A38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2825AC80-A049-11D5-9E3B-00A0C961DB1D}" showPageBreaks="1" printArea="1" showRuler="0">
      <selection activeCell="A24" sqref="A24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F1747CAE-9D18-11D5-91AD-00A0C961DD11}" showPageBreaks="1" printArea="1" showRuler="0" topLeftCell="A26">
      <selection activeCell="C45" sqref="C45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7EDC717D-8B6F-11D7-9295-0030050D3686}" showRuler="0" topLeftCell="A46">
      <selection activeCell="A53" sqref="A53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1F15285B-3A8A-4275-BED0-4A597D00C1C7}" showRuler="0" topLeftCell="A2">
      <selection activeCell="A61" sqref="A61"/>
      <rowBreaks count="1" manualBreakCount="1">
        <brk id="43" max="16383" man="1"/>
      </rowBreaks>
      <pageSetup paperSize="9" scale="87" orientation="landscape" horizontalDpi="4294967292" verticalDpi="300"/>
      <headerFooter alignWithMargins="0"/>
    </customSheetView>
    <customSheetView guid="{EC034D08-09CF-4CDA-B2AB-C27AACB6AAD1}" printArea="1" showRuler="0" topLeftCell="A20">
      <selection activeCell="A43" sqref="A43"/>
      <rowBreaks count="1" manualBreakCount="1">
        <brk id="44" max="16383" man="1"/>
      </rowBreaks>
      <pageSetup paperSize="9" scale="87" orientation="landscape" horizontalDpi="4294967292" verticalDpi="300"/>
      <headerFooter alignWithMargins="0"/>
    </customSheetView>
  </customSheetViews>
  <mergeCells count="5">
    <mergeCell ref="E2:E3"/>
    <mergeCell ref="B2:B3"/>
    <mergeCell ref="A1:E1"/>
    <mergeCell ref="A2:A3"/>
    <mergeCell ref="D2:D3"/>
  </mergeCells>
  <phoneticPr fontId="0" type="noConversion"/>
  <pageMargins left="0.39370078740157483" right="0.39370078740157483" top="0.51181102362204722" bottom="0.39370078740157483" header="0.27559055118110237" footer="0.19685039370078741"/>
  <pageSetup paperSize="9" scale="87" orientation="landscape" horizontalDpi="4294967292" verticalDpi="4294967292"/>
  <headerFooter alignWithMargins="0">
    <oddFooter>Página &amp;P&amp;RPresupuesto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 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</dc:title>
  <dc:creator>dbarrios</dc:creator>
  <cp:lastModifiedBy>Guillermo López Leal</cp:lastModifiedBy>
  <cp:lastPrinted>2007-06-21T15:31:12Z</cp:lastPrinted>
  <dcterms:created xsi:type="dcterms:W3CDTF">2000-04-10T10:46:44Z</dcterms:created>
  <dcterms:modified xsi:type="dcterms:W3CDTF">2012-06-20T23:58:58Z</dcterms:modified>
</cp:coreProperties>
</file>