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55" yWindow="1080" windowWidth="7650" windowHeight="4365"/>
  </bookViews>
  <sheets>
    <sheet name="1. Presupuesto" sheetId="1" r:id="rId1"/>
    <sheet name="Hoja1" sheetId="3" r:id="rId2"/>
  </sheets>
  <definedNames>
    <definedName name="_xlnm.Print_Area" localSheetId="0">'1. Presupuesto'!$A$1:$E$33</definedName>
    <definedName name="Z_1ACB938F_C0EA_449C_B288_6773B8625003_.wvu.PrintArea" localSheetId="0" hidden="1">'1. Presupuesto'!$A$1:$E$27</definedName>
    <definedName name="Z_1BB7D8A0_886E_4CE3_99E7_6C7AA1D45D15_.wvu.PrintArea" localSheetId="0" hidden="1">'1. Presupuesto'!$A$1:$E$27</definedName>
    <definedName name="Z_1F15285B_3A8A_4275_BED0_4A597D00C1C7_.wvu.PrintArea" localSheetId="0" hidden="1">'1. Presupuesto'!$A$1:$E$27</definedName>
    <definedName name="Z_2825AC80_A049_11D5_9E3B_00A0C961DB1D_.wvu.PrintArea" localSheetId="0" hidden="1">'1. Presupuesto'!$A$1:$E$27</definedName>
    <definedName name="Z_5960BACA_E8E2_4A62_857C_12ACF5DFF02E_.wvu.PrintArea" localSheetId="0" hidden="1">'1. Presupuesto'!$A$1:$E$27</definedName>
    <definedName name="Z_7EDC717D_8B6F_11D7_9295_0030050D3686_.wvu.PrintArea" localSheetId="0" hidden="1">'1. Presupuesto'!$A$1:$E$27</definedName>
    <definedName name="Z_7EFF4180_B5FF_11D7_94FF_00300501B6DF_.wvu.PrintArea" localSheetId="0" hidden="1">'1. Presupuesto'!$A$1:$E$27</definedName>
    <definedName name="Z_EC034D08_09CF_4CDA_B2AB_C27AACB6AAD1_.wvu.PrintArea" localSheetId="0" hidden="1">'1. Presupuesto'!$A$1:$E$27</definedName>
    <definedName name="Z_F1747CAE_9D18_11D5_91AD_00A0C961DD11_.wvu.PrintArea" localSheetId="0" hidden="1">'1. Presupuesto'!$A$1:$E$27</definedName>
  </definedNames>
  <calcPr calcId="124519"/>
  <customWorkbookViews>
    <customWorkbookView name="rayaafr - Personal View" guid="{1BB7D8A0-886E-4CE3-99E7-6C7AA1D45D15}" mergeInterval="0" personalView="1" maximized="1" windowWidth="1020" windowHeight="579" activeSheetId="2"/>
    <customWorkbookView name="Didier Lesnicki - Personal View" guid="{7EFF4180-B5FF-11D7-94FF-00300501B6DF}" mergeInterval="0" personalView="1" maximized="1" windowWidth="949" windowHeight="573" activeSheetId="1"/>
    <customWorkbookView name="pastoml - Personal View" guid="{5960BACA-E8E2-4A62-857C-12ACF5DFF02E}" mergeInterval="0" personalView="1" maximized="1" windowWidth="1020" windowHeight="606" activeSheetId="2"/>
    <customWorkbookView name="delgape - Personal View" guid="{1ACB938F-C0EA-449C-B288-6773B8625003}" mergeInterval="0" personalView="1" maximized="1" windowWidth="1020" windowHeight="593" activeSheetId="1"/>
    <customWorkbookView name="mellabe - Personal View" guid="{2825AC80-A049-11D5-9E3B-00A0C961DB1D}" mergeInterval="0" personalView="1" maximized="1" windowWidth="1020" windowHeight="580" activeSheetId="1"/>
    <customWorkbookView name="rodriga - Personal View" guid="{F1747CAE-9D18-11D5-91AD-00A0C961DD11}" mergeInterval="0" personalView="1" maximized="1" windowWidth="1020" windowHeight="606" activeSheetId="1"/>
    <customWorkbookView name="juareaa - Personal View" guid="{7EDC717D-8B6F-11D7-9295-0030050D3686}" mergeInterval="0" personalView="1" maximized="1" windowWidth="1020" windowHeight="606" activeSheetId="1"/>
    <customWorkbookView name="sarazla - Personal View" guid="{1F15285B-3A8A-4275-BED0-4A597D00C1C7}" mergeInterval="0" personalView="1" maximized="1" windowWidth="756" windowHeight="395" activeSheetId="2"/>
    <customWorkbookView name="Van Vaerenbergh Christel - Personal View" guid="{EC034D08-09CF-4CDA-B2AB-C27AACB6AAD1}" mergeInterval="0" personalView="1" maximized="1" windowWidth="1020" windowHeight="610" activeSheetId="1"/>
  </customWorkbookViews>
</workbook>
</file>

<file path=xl/calcChain.xml><?xml version="1.0" encoding="utf-8"?>
<calcChain xmlns="http://schemas.openxmlformats.org/spreadsheetml/2006/main">
  <c r="E16" i="1"/>
  <c r="E12"/>
  <c r="E6"/>
  <c r="E7"/>
  <c r="E8"/>
  <c r="E9"/>
  <c r="E10"/>
  <c r="E11"/>
  <c r="E5"/>
  <c r="E15"/>
  <c r="E17" s="1"/>
  <c r="E19"/>
  <c r="E20"/>
  <c r="E21"/>
  <c r="E22" l="1"/>
  <c r="C27" i="3"/>
  <c r="D27"/>
  <c r="E27"/>
  <c r="F27"/>
  <c r="G27"/>
  <c r="H27"/>
  <c r="I27"/>
  <c r="J27"/>
  <c r="B27"/>
  <c r="K8"/>
  <c r="K9"/>
  <c r="K10"/>
  <c r="K11"/>
  <c r="K12"/>
  <c r="K13"/>
  <c r="K7"/>
  <c r="K27" s="1"/>
  <c r="E13" i="1" l="1"/>
  <c r="E24" s="1"/>
  <c r="E26" s="1"/>
  <c r="E27" s="1"/>
</calcChain>
</file>

<file path=xl/sharedStrings.xml><?xml version="1.0" encoding="utf-8"?>
<sst xmlns="http://schemas.openxmlformats.org/spreadsheetml/2006/main" count="63" uniqueCount="63">
  <si>
    <t>Gastos</t>
  </si>
  <si>
    <t>1. Recursos Humanos</t>
  </si>
  <si>
    <t>Por mes</t>
  </si>
  <si>
    <t xml:space="preserve">   1.1.1 Personal técnico</t>
  </si>
  <si>
    <t>1.1 Salarios (importes brutos, personal local)</t>
  </si>
  <si>
    <t>Consultor de Tecn. Aerospacial</t>
  </si>
  <si>
    <t>Ingeniero Industrial</t>
  </si>
  <si>
    <t>Programador junior</t>
  </si>
  <si>
    <t>Experto en robótica</t>
  </si>
  <si>
    <t>Nº de</t>
  </si>
  <si>
    <t>Programador senior 1</t>
  </si>
  <si>
    <t>Programador senior 2</t>
  </si>
  <si>
    <t>Becario (Tareas Auxiliares)</t>
  </si>
  <si>
    <t xml:space="preserve">   1.2.1 En la Base Kourou (7 personas del Grupo)</t>
  </si>
  <si>
    <t>1.2 Dietas para viajes</t>
  </si>
  <si>
    <t>2. Viajes</t>
  </si>
  <si>
    <t>2.1 Viaje a la Base de Kourou (7 personas del Grupo)</t>
  </si>
  <si>
    <t>3. Equipos y Material</t>
  </si>
  <si>
    <t>3.1 Contrato Módulo Comunicaciones</t>
  </si>
  <si>
    <t>3.2 Materiales Construcción Piloto HW</t>
  </si>
  <si>
    <t>4. Oficina local</t>
  </si>
  <si>
    <t>4.1 Bienes fungibles-material de oficina</t>
  </si>
  <si>
    <t>Total Presupuesto del Proyecto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</si>
  <si>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</si>
  <si>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</si>
  <si>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</si>
  <si>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</si>
  <si>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</si>
  <si>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</si>
  <si>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</si>
  <si>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</si>
  <si>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</si>
  <si>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</si>
  <si>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Gastos totales del Mes</t>
  </si>
  <si>
    <t>Estimación Mensial de Gastos del Proyecto</t>
  </si>
  <si>
    <t>unidades</t>
  </si>
  <si>
    <t xml:space="preserve">    Costes de Imprevistos Surgidos durante el Proyecto</t>
  </si>
  <si>
    <t>TOTAL</t>
  </si>
  <si>
    <t>Analista</t>
  </si>
  <si>
    <t>Programador Senior 2</t>
  </si>
  <si>
    <t>Programador Senior 1</t>
  </si>
  <si>
    <t>Programador Junior</t>
  </si>
  <si>
    <t>Becario</t>
  </si>
  <si>
    <t>Presupuesto del Proyecto</t>
  </si>
  <si>
    <t>Coste unitario (EUR)</t>
  </si>
  <si>
    <t>Consultor de Procesos ITIL</t>
  </si>
  <si>
    <t>Recursos Humanos</t>
  </si>
  <si>
    <t>Adquisiciones Externas</t>
  </si>
  <si>
    <t>Meses</t>
  </si>
  <si>
    <t>Administrador BBDD</t>
  </si>
  <si>
    <t>Diseñador Web</t>
  </si>
  <si>
    <t>Proovedor A: Modulo de procesos ITIL</t>
  </si>
  <si>
    <t>Costes indirectos</t>
  </si>
  <si>
    <t>Equipamiento informático</t>
  </si>
  <si>
    <t>Traslados</t>
  </si>
  <si>
    <t>Cursos de Formación</t>
  </si>
  <si>
    <t>Total de Gastos Fijos</t>
  </si>
  <si>
    <t>Gestión de Riesgos</t>
  </si>
  <si>
    <t>(Subtotal de Recursos Humanos)</t>
  </si>
  <si>
    <t>(Subtotal de Adquisiciones externas)</t>
  </si>
  <si>
    <t>Subcontrata: Programador Senior 3</t>
  </si>
  <si>
    <t>Seg.Social</t>
  </si>
  <si>
    <t>(Subtotal de Costes Indirectos)</t>
  </si>
</sst>
</file>

<file path=xl/styles.xml><?xml version="1.0" encoding="utf-8"?>
<styleSheet xmlns="http://schemas.openxmlformats.org/spreadsheetml/2006/main">
  <numFmts count="1">
    <numFmt numFmtId="164" formatCode="#,##0\ &quot;€&quot;"/>
  </numFmts>
  <fonts count="1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3" fillId="0" borderId="10" xfId="0" applyFont="1" applyBorder="1" applyAlignment="1">
      <alignment wrapText="1"/>
    </xf>
    <xf numFmtId="164" fontId="0" fillId="0" borderId="1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 indent="5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0" fontId="1" fillId="3" borderId="4" xfId="0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left" wrapText="1"/>
    </xf>
    <xf numFmtId="164" fontId="9" fillId="6" borderId="1" xfId="0" applyNumberFormat="1" applyFont="1" applyFill="1" applyBorder="1"/>
    <xf numFmtId="0" fontId="7" fillId="4" borderId="3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9" fontId="3" fillId="0" borderId="1" xfId="0" applyNumberFormat="1" applyFont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10" fillId="4" borderId="1" xfId="0" applyNumberFormat="1" applyFont="1" applyFill="1" applyBorder="1"/>
    <xf numFmtId="0" fontId="7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indent="1"/>
    </xf>
    <xf numFmtId="0" fontId="5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2173930273338816"/>
          <c:y val="8.3067222236955646E-2"/>
          <c:w val="0.85797222878768797"/>
          <c:h val="0.773164145436279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Hoja1!$B$1:$K$2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Hoja1!$B$27:$K$27</c:f>
              <c:numCache>
                <c:formatCode>#,##0\ "€"</c:formatCode>
                <c:ptCount val="10"/>
                <c:pt idx="0">
                  <c:v>10400</c:v>
                </c:pt>
                <c:pt idx="1">
                  <c:v>70800</c:v>
                </c:pt>
                <c:pt idx="2">
                  <c:v>70800</c:v>
                </c:pt>
                <c:pt idx="3">
                  <c:v>70800</c:v>
                </c:pt>
                <c:pt idx="4">
                  <c:v>20800</c:v>
                </c:pt>
                <c:pt idx="5">
                  <c:v>120800</c:v>
                </c:pt>
                <c:pt idx="6">
                  <c:v>20800</c:v>
                </c:pt>
                <c:pt idx="7">
                  <c:v>20800</c:v>
                </c:pt>
                <c:pt idx="8">
                  <c:v>28150</c:v>
                </c:pt>
                <c:pt idx="9">
                  <c:v>17750</c:v>
                </c:pt>
              </c:numCache>
            </c:numRef>
          </c:val>
        </c:ser>
        <c:marker val="1"/>
        <c:axId val="58767232"/>
        <c:axId val="58777600"/>
      </c:lineChart>
      <c:catAx>
        <c:axId val="58767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8777600"/>
        <c:crosses val="autoZero"/>
        <c:auto val="1"/>
        <c:lblAlgn val="ctr"/>
        <c:lblOffset val="100"/>
        <c:tickLblSkip val="2"/>
        <c:tickMarkSkip val="1"/>
      </c:catAx>
      <c:valAx>
        <c:axId val="58777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&quot;€&quot;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8767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2571750</xdr:colOff>
      <xdr:row>28</xdr:row>
      <xdr:rowOff>0</xdr:rowOff>
    </xdr:from>
    <xdr:to>
      <xdr:col>11</xdr:col>
      <xdr:colOff>95250</xdr:colOff>
      <xdr:row>46</xdr:row>
      <xdr:rowOff>66675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view="pageBreakPreview" zoomScaleSheetLayoutView="100" workbookViewId="0">
      <pane ySplit="3" topLeftCell="A4" activePane="bottomLeft" state="frozen"/>
      <selection pane="bottomLeft" activeCell="A22" sqref="A22"/>
    </sheetView>
  </sheetViews>
  <sheetFormatPr baseColWidth="10" defaultColWidth="9.140625" defaultRowHeight="12.75"/>
  <cols>
    <col min="1" max="1" width="54" style="10" customWidth="1"/>
    <col min="2" max="3" width="12.7109375" customWidth="1"/>
    <col min="4" max="4" width="10" customWidth="1"/>
    <col min="5" max="5" width="13.5703125" customWidth="1"/>
    <col min="6" max="6" width="11.28515625" customWidth="1"/>
    <col min="7" max="7" width="15.5703125" customWidth="1"/>
  </cols>
  <sheetData>
    <row r="1" spans="1:5" ht="35.25" customHeight="1" thickBot="1">
      <c r="A1" s="55" t="s">
        <v>43</v>
      </c>
      <c r="B1" s="56"/>
      <c r="C1" s="56"/>
      <c r="D1" s="56"/>
      <c r="E1" s="57"/>
    </row>
    <row r="2" spans="1:5" s="8" customFormat="1" ht="12.75" customHeight="1">
      <c r="A2" s="58" t="s">
        <v>0</v>
      </c>
      <c r="B2" s="53" t="s">
        <v>44</v>
      </c>
      <c r="C2" s="44"/>
      <c r="D2" s="29" t="s">
        <v>9</v>
      </c>
      <c r="E2" s="51" t="s">
        <v>37</v>
      </c>
    </row>
    <row r="3" spans="1:5" s="8" customFormat="1">
      <c r="A3" s="59"/>
      <c r="B3" s="54"/>
      <c r="C3" s="45"/>
      <c r="D3" s="30" t="s">
        <v>35</v>
      </c>
      <c r="E3" s="52"/>
    </row>
    <row r="4" spans="1:5">
      <c r="A4" s="31" t="s">
        <v>46</v>
      </c>
      <c r="B4" s="32" t="s">
        <v>2</v>
      </c>
      <c r="C4" s="32" t="s">
        <v>61</v>
      </c>
      <c r="D4" s="32" t="s">
        <v>48</v>
      </c>
      <c r="E4" s="33"/>
    </row>
    <row r="5" spans="1:5">
      <c r="A5" s="28" t="s">
        <v>45</v>
      </c>
      <c r="B5" s="18">
        <v>3000</v>
      </c>
      <c r="C5" s="46">
        <v>0.33</v>
      </c>
      <c r="D5" s="4">
        <v>9</v>
      </c>
      <c r="E5" s="17">
        <f>(B5+B5*C5)*D5</f>
        <v>35910</v>
      </c>
    </row>
    <row r="6" spans="1:5">
      <c r="A6" s="28" t="s">
        <v>49</v>
      </c>
      <c r="B6" s="18">
        <v>4000</v>
      </c>
      <c r="C6" s="46">
        <v>0.33</v>
      </c>
      <c r="D6" s="4">
        <v>9</v>
      </c>
      <c r="E6" s="17">
        <f t="shared" ref="E6:E12" si="0">(B6+B6*C6)*D6</f>
        <v>47880</v>
      </c>
    </row>
    <row r="7" spans="1:5">
      <c r="A7" s="28" t="s">
        <v>38</v>
      </c>
      <c r="B7" s="18">
        <v>3000</v>
      </c>
      <c r="C7" s="46">
        <v>0.33</v>
      </c>
      <c r="D7" s="4">
        <v>9</v>
      </c>
      <c r="E7" s="17">
        <f t="shared" si="0"/>
        <v>35910</v>
      </c>
    </row>
    <row r="8" spans="1:5">
      <c r="A8" s="28" t="s">
        <v>40</v>
      </c>
      <c r="B8" s="18">
        <v>2500</v>
      </c>
      <c r="C8" s="46">
        <v>0.33</v>
      </c>
      <c r="D8" s="4">
        <v>9</v>
      </c>
      <c r="E8" s="17">
        <f t="shared" si="0"/>
        <v>29925</v>
      </c>
    </row>
    <row r="9" spans="1:5">
      <c r="A9" s="28" t="s">
        <v>39</v>
      </c>
      <c r="B9" s="18">
        <v>2500</v>
      </c>
      <c r="C9" s="46">
        <v>0.33</v>
      </c>
      <c r="D9" s="4">
        <v>9</v>
      </c>
      <c r="E9" s="17">
        <f t="shared" si="0"/>
        <v>29925</v>
      </c>
    </row>
    <row r="10" spans="1:5">
      <c r="A10" s="28" t="s">
        <v>41</v>
      </c>
      <c r="B10" s="18">
        <v>2000</v>
      </c>
      <c r="C10" s="46">
        <v>0.33</v>
      </c>
      <c r="D10" s="4">
        <v>9</v>
      </c>
      <c r="E10" s="17">
        <f t="shared" si="0"/>
        <v>23940</v>
      </c>
    </row>
    <row r="11" spans="1:5">
      <c r="A11" s="28" t="s">
        <v>50</v>
      </c>
      <c r="B11" s="18">
        <v>2000</v>
      </c>
      <c r="C11" s="46">
        <v>0.33</v>
      </c>
      <c r="D11" s="4">
        <v>9</v>
      </c>
      <c r="E11" s="17">
        <f t="shared" si="0"/>
        <v>23940</v>
      </c>
    </row>
    <row r="12" spans="1:5">
      <c r="A12" s="28" t="s">
        <v>42</v>
      </c>
      <c r="B12" s="18">
        <v>1000</v>
      </c>
      <c r="C12" s="46">
        <v>0.33</v>
      </c>
      <c r="D12" s="4">
        <v>9</v>
      </c>
      <c r="E12" s="17">
        <f t="shared" si="0"/>
        <v>11970</v>
      </c>
    </row>
    <row r="13" spans="1:5">
      <c r="A13" s="42" t="s">
        <v>58</v>
      </c>
      <c r="B13" s="34"/>
      <c r="C13" s="34"/>
      <c r="D13" s="35"/>
      <c r="E13" s="43">
        <f>SUM(E5:E12)</f>
        <v>239400</v>
      </c>
    </row>
    <row r="14" spans="1:5">
      <c r="A14" s="37" t="s">
        <v>47</v>
      </c>
      <c r="B14" s="38"/>
      <c r="C14" s="38"/>
      <c r="D14" s="39"/>
      <c r="E14" s="40"/>
    </row>
    <row r="15" spans="1:5">
      <c r="A15" s="28" t="s">
        <v>51</v>
      </c>
      <c r="B15" s="18">
        <v>150000</v>
      </c>
      <c r="C15" s="18"/>
      <c r="D15" s="4">
        <v>1</v>
      </c>
      <c r="E15" s="17">
        <f>D15*B15</f>
        <v>150000</v>
      </c>
    </row>
    <row r="16" spans="1:5">
      <c r="A16" s="28" t="s">
        <v>60</v>
      </c>
      <c r="B16" s="18">
        <v>2500</v>
      </c>
      <c r="C16" s="46">
        <v>0.33</v>
      </c>
      <c r="D16" s="4">
        <v>9</v>
      </c>
      <c r="E16" s="17">
        <f>(B16+B16*C16)*D16</f>
        <v>29925</v>
      </c>
    </row>
    <row r="17" spans="1:5">
      <c r="A17" s="42" t="s">
        <v>59</v>
      </c>
      <c r="B17" s="34"/>
      <c r="C17" s="34"/>
      <c r="D17" s="35"/>
      <c r="E17" s="36">
        <f>SUM(E15:E16)</f>
        <v>179925</v>
      </c>
    </row>
    <row r="18" spans="1:5">
      <c r="A18" s="37" t="s">
        <v>52</v>
      </c>
      <c r="B18" s="38"/>
      <c r="C18" s="38"/>
      <c r="D18" s="39"/>
      <c r="E18" s="40"/>
    </row>
    <row r="19" spans="1:5">
      <c r="A19" s="28" t="s">
        <v>53</v>
      </c>
      <c r="B19" s="18">
        <v>400</v>
      </c>
      <c r="C19" s="18"/>
      <c r="D19" s="4">
        <v>9</v>
      </c>
      <c r="E19" s="17">
        <f>D19*B19</f>
        <v>3600</v>
      </c>
    </row>
    <row r="20" spans="1:5">
      <c r="A20" s="28" t="s">
        <v>54</v>
      </c>
      <c r="B20" s="18">
        <v>1500</v>
      </c>
      <c r="C20" s="18"/>
      <c r="D20" s="4">
        <v>9</v>
      </c>
      <c r="E20" s="17">
        <f>D20*B20</f>
        <v>13500</v>
      </c>
    </row>
    <row r="21" spans="1:5">
      <c r="A21" s="28" t="s">
        <v>55</v>
      </c>
      <c r="B21" s="18">
        <v>4500</v>
      </c>
      <c r="C21" s="18"/>
      <c r="D21" s="4">
        <v>9</v>
      </c>
      <c r="E21" s="17">
        <f>D21*B21</f>
        <v>40500</v>
      </c>
    </row>
    <row r="22" spans="1:5">
      <c r="A22" s="42" t="s">
        <v>62</v>
      </c>
      <c r="B22" s="34"/>
      <c r="C22" s="34"/>
      <c r="D22" s="35"/>
      <c r="E22" s="36">
        <f>SUM(E19:E21)</f>
        <v>57600</v>
      </c>
    </row>
    <row r="23" spans="1:5">
      <c r="A23" s="37" t="s">
        <v>56</v>
      </c>
      <c r="B23" s="38"/>
      <c r="C23" s="38"/>
      <c r="D23" s="39"/>
      <c r="E23" s="40"/>
    </row>
    <row r="24" spans="1:5">
      <c r="A24" s="27"/>
      <c r="B24" s="18"/>
      <c r="C24" s="18"/>
      <c r="D24" s="4"/>
      <c r="E24" s="17">
        <f>SUM(E13,E17,E22)</f>
        <v>476925</v>
      </c>
    </row>
    <row r="25" spans="1:5">
      <c r="A25" s="31" t="s">
        <v>57</v>
      </c>
      <c r="B25" s="41"/>
      <c r="C25" s="41"/>
      <c r="D25" s="33"/>
      <c r="E25" s="33"/>
    </row>
    <row r="26" spans="1:5">
      <c r="A26" s="14" t="s">
        <v>36</v>
      </c>
      <c r="B26" s="25">
        <v>0.25</v>
      </c>
      <c r="C26" s="25"/>
      <c r="D26" s="5"/>
      <c r="E26" s="26">
        <f>B26*E24</f>
        <v>119231.25</v>
      </c>
    </row>
    <row r="27" spans="1:5">
      <c r="A27" s="47" t="s">
        <v>22</v>
      </c>
      <c r="B27" s="48"/>
      <c r="C27" s="48"/>
      <c r="D27" s="49"/>
      <c r="E27" s="50">
        <f>E26+E24</f>
        <v>596156.25</v>
      </c>
    </row>
    <row r="28" spans="1:5" s="16" customFormat="1" ht="15.95" customHeight="1">
      <c r="A28" s="62"/>
      <c r="B28" s="62"/>
      <c r="C28" s="62"/>
      <c r="D28" s="62"/>
      <c r="E28" s="62"/>
    </row>
    <row r="29" spans="1:5" s="16" customFormat="1" ht="15.95" customHeight="1">
      <c r="A29" s="60"/>
      <c r="B29" s="60"/>
      <c r="C29" s="60"/>
      <c r="D29" s="60"/>
      <c r="E29" s="60"/>
    </row>
    <row r="30" spans="1:5" s="16" customFormat="1" ht="38.25" customHeight="1">
      <c r="A30" s="60"/>
      <c r="B30" s="60"/>
      <c r="C30" s="60"/>
      <c r="D30" s="60"/>
      <c r="E30" s="60"/>
    </row>
    <row r="31" spans="1:5" s="16" customFormat="1" ht="32.25" customHeight="1">
      <c r="A31" s="60"/>
      <c r="B31" s="60"/>
      <c r="C31" s="60"/>
      <c r="D31" s="60"/>
      <c r="E31" s="60"/>
    </row>
    <row r="32" spans="1:5" s="16" customFormat="1" ht="15.95" customHeight="1">
      <c r="A32" s="60"/>
      <c r="B32" s="60"/>
      <c r="C32" s="60"/>
      <c r="D32" s="60"/>
      <c r="E32" s="60"/>
    </row>
    <row r="33" spans="1:5" s="16" customFormat="1" ht="15.95" customHeight="1">
      <c r="A33" s="61"/>
      <c r="B33" s="61"/>
      <c r="C33" s="61"/>
      <c r="D33" s="61"/>
      <c r="E33" s="61"/>
    </row>
    <row r="34" spans="1:5">
      <c r="A34" s="15"/>
    </row>
  </sheetData>
  <customSheetViews>
    <customSheetView guid="{1BB7D8A0-886E-4CE3-99E7-6C7AA1D45D15}" showPageBreaks="1" printArea="1" showRuler="0" topLeftCell="A37">
      <selection activeCell="A54" sqref="A54"/>
      <rowBreaks count="2" manualBreakCount="2">
        <brk id="43" max="8" man="1"/>
        <brk id="45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1"/>
      <headerFooter alignWithMargins="0"/>
    </customSheetView>
    <customSheetView guid="{7EFF4180-B5FF-11D7-94FF-00300501B6DF}" showRuler="0">
      <selection activeCell="A6" sqref="A6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2"/>
      <headerFooter alignWithMargins="0"/>
    </customSheetView>
    <customSheetView guid="{5960BACA-E8E2-4A62-857C-12ACF5DFF02E}" showRuler="0" topLeftCell="A34">
      <selection activeCell="A32" sqref="A32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3"/>
      <headerFooter alignWithMargins="0"/>
    </customSheetView>
    <customSheetView guid="{1ACB938F-C0EA-449C-B288-6773B8625003}" showPageBreaks="1" printArea="1" showRuler="0" topLeftCell="A21">
      <selection activeCell="A38" sqref="A38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4"/>
      <headerFooter alignWithMargins="0"/>
    </customSheetView>
    <customSheetView guid="{2825AC80-A049-11D5-9E3B-00A0C961DB1D}" showPageBreaks="1" printArea="1" showRuler="0">
      <selection activeCell="A24" sqref="A24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5"/>
      <headerFooter alignWithMargins="0"/>
    </customSheetView>
    <customSheetView guid="{F1747CAE-9D18-11D5-91AD-00A0C961DD11}" showPageBreaks="1" printArea="1" showRuler="0" topLeftCell="A26">
      <selection activeCell="C45" sqref="C45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6"/>
      <headerFooter alignWithMargins="0"/>
    </customSheetView>
    <customSheetView guid="{7EDC717D-8B6F-11D7-9295-0030050D3686}" showRuler="0" topLeftCell="A46">
      <selection activeCell="A53" sqref="A53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7"/>
      <headerFooter alignWithMargins="0"/>
    </customSheetView>
    <customSheetView guid="{1F15285B-3A8A-4275-BED0-4A597D00C1C7}" showRuler="0" topLeftCell="A2">
      <selection activeCell="A61" sqref="A61"/>
      <rowBreaks count="1" manualBreakCount="1">
        <brk id="43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8"/>
      <headerFooter alignWithMargins="0"/>
    </customSheetView>
    <customSheetView guid="{EC034D08-09CF-4CDA-B2AB-C27AACB6AAD1}" printArea="1" showRuler="0" topLeftCell="A20">
      <selection activeCell="A43" sqref="A43"/>
      <rowBreaks count="1" manualBreakCount="1">
        <brk id="44" max="16383" man="1"/>
      </rowBreaks>
      <pageMargins left="0.39370078740157483" right="0.39370078740157483" top="0.78740157480314965" bottom="0.39370078740157483" header="0.39370078740157483" footer="0.19685039370078741"/>
      <pageSetup paperSize="9" scale="87" orientation="landscape" horizontalDpi="4294967292" verticalDpi="300" r:id="rId9"/>
      <headerFooter alignWithMargins="0"/>
    </customSheetView>
  </customSheetViews>
  <mergeCells count="10">
    <mergeCell ref="A32:E32"/>
    <mergeCell ref="A33:E33"/>
    <mergeCell ref="A28:E28"/>
    <mergeCell ref="A29:E29"/>
    <mergeCell ref="A30:E30"/>
    <mergeCell ref="E2:E3"/>
    <mergeCell ref="B2:B3"/>
    <mergeCell ref="A1:E1"/>
    <mergeCell ref="A2:A3"/>
    <mergeCell ref="A31:E31"/>
  </mergeCells>
  <phoneticPr fontId="0" type="noConversion"/>
  <pageMargins left="0.39370078740157483" right="0.39370078740157483" top="0.51181102362204722" bottom="0.39370078740157483" header="0.27559055118110237" footer="0.19685039370078741"/>
  <pageSetup paperSize="9" scale="87" orientation="landscape" horizontalDpi="4294967292" verticalDpi="300" r:id="rId10"/>
  <headerFooter alignWithMargins="0">
    <oddFooter>Página &amp;P&amp;RPresupuesto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J25" sqref="B25:J25"/>
    </sheetView>
  </sheetViews>
  <sheetFormatPr baseColWidth="10" defaultRowHeight="12.75"/>
  <cols>
    <col min="1" max="1" width="51" customWidth="1"/>
    <col min="2" max="6" width="8.140625" bestFit="1" customWidth="1"/>
    <col min="7" max="7" width="9.140625" bestFit="1" customWidth="1"/>
    <col min="8" max="9" width="8.140625" bestFit="1" customWidth="1"/>
    <col min="10" max="10" width="10.42578125" bestFit="1" customWidth="1"/>
    <col min="11" max="11" width="8.140625" bestFit="1" customWidth="1"/>
  </cols>
  <sheetData>
    <row r="1" spans="1:11">
      <c r="A1" s="19"/>
      <c r="B1" s="63" t="s">
        <v>23</v>
      </c>
      <c r="C1" s="63" t="s">
        <v>24</v>
      </c>
      <c r="D1" s="63" t="s">
        <v>25</v>
      </c>
      <c r="E1" s="63" t="s">
        <v>26</v>
      </c>
      <c r="F1" s="63" t="s">
        <v>27</v>
      </c>
      <c r="G1" s="63" t="s">
        <v>28</v>
      </c>
      <c r="H1" s="63" t="s">
        <v>29</v>
      </c>
      <c r="I1" s="63" t="s">
        <v>30</v>
      </c>
      <c r="J1" s="63" t="s">
        <v>31</v>
      </c>
      <c r="K1" s="63" t="s">
        <v>32</v>
      </c>
    </row>
    <row r="2" spans="1:11">
      <c r="A2" s="21" t="s">
        <v>34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>
      <c r="A3" s="11"/>
      <c r="B3" s="7"/>
      <c r="C3" s="6"/>
      <c r="D3" s="6"/>
      <c r="E3" s="6"/>
      <c r="F3" s="6"/>
      <c r="G3" s="6"/>
      <c r="H3" s="6"/>
      <c r="I3" s="6"/>
      <c r="J3" s="6"/>
      <c r="K3" s="6"/>
    </row>
    <row r="4" spans="1:11">
      <c r="A4" s="12" t="s">
        <v>1</v>
      </c>
      <c r="B4" s="3"/>
      <c r="C4" s="1"/>
      <c r="D4" s="1"/>
      <c r="E4" s="1"/>
      <c r="F4" s="1"/>
      <c r="G4" s="1"/>
      <c r="H4" s="1"/>
      <c r="I4" s="1"/>
      <c r="J4" s="1"/>
      <c r="K4" s="1"/>
    </row>
    <row r="5" spans="1:11">
      <c r="A5" s="9" t="s">
        <v>4</v>
      </c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>
      <c r="A6" s="9" t="s">
        <v>3</v>
      </c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0" t="s">
        <v>5</v>
      </c>
      <c r="B7" s="18">
        <v>2500</v>
      </c>
      <c r="C7" s="18">
        <v>5000</v>
      </c>
      <c r="D7" s="18">
        <v>5000</v>
      </c>
      <c r="E7" s="18">
        <v>5000</v>
      </c>
      <c r="F7" s="18">
        <v>5000</v>
      </c>
      <c r="G7" s="18">
        <v>5000</v>
      </c>
      <c r="H7" s="18">
        <v>5000</v>
      </c>
      <c r="I7" s="18">
        <v>5000</v>
      </c>
      <c r="J7" s="18">
        <v>5000</v>
      </c>
      <c r="K7" s="18">
        <f>J7/2</f>
        <v>2500</v>
      </c>
    </row>
    <row r="8" spans="1:11">
      <c r="A8" s="20" t="s">
        <v>6</v>
      </c>
      <c r="B8" s="18">
        <v>2000</v>
      </c>
      <c r="C8" s="18">
        <v>4000</v>
      </c>
      <c r="D8" s="18">
        <v>4000</v>
      </c>
      <c r="E8" s="18">
        <v>4000</v>
      </c>
      <c r="F8" s="18">
        <v>4000</v>
      </c>
      <c r="G8" s="18">
        <v>4000</v>
      </c>
      <c r="H8" s="18">
        <v>4000</v>
      </c>
      <c r="I8" s="18">
        <v>4000</v>
      </c>
      <c r="J8" s="18">
        <v>4000</v>
      </c>
      <c r="K8" s="18">
        <f t="shared" ref="K8:K13" si="0">J8/2</f>
        <v>2000</v>
      </c>
    </row>
    <row r="9" spans="1:11">
      <c r="A9" s="20" t="s">
        <v>10</v>
      </c>
      <c r="B9" s="18">
        <v>1250</v>
      </c>
      <c r="C9" s="18">
        <v>2500</v>
      </c>
      <c r="D9" s="18">
        <v>2500</v>
      </c>
      <c r="E9" s="18">
        <v>2500</v>
      </c>
      <c r="F9" s="18">
        <v>2500</v>
      </c>
      <c r="G9" s="18">
        <v>2500</v>
      </c>
      <c r="H9" s="18">
        <v>2500</v>
      </c>
      <c r="I9" s="18">
        <v>2500</v>
      </c>
      <c r="J9" s="18">
        <v>2500</v>
      </c>
      <c r="K9" s="18">
        <f t="shared" si="0"/>
        <v>1250</v>
      </c>
    </row>
    <row r="10" spans="1:11">
      <c r="A10" s="20" t="s">
        <v>11</v>
      </c>
      <c r="B10" s="18">
        <v>1250</v>
      </c>
      <c r="C10" s="18">
        <v>2500</v>
      </c>
      <c r="D10" s="18">
        <v>2500</v>
      </c>
      <c r="E10" s="18">
        <v>2500</v>
      </c>
      <c r="F10" s="18">
        <v>2500</v>
      </c>
      <c r="G10" s="18">
        <v>2500</v>
      </c>
      <c r="H10" s="18">
        <v>2500</v>
      </c>
      <c r="I10" s="18">
        <v>2500</v>
      </c>
      <c r="J10" s="18">
        <v>2500</v>
      </c>
      <c r="K10" s="18">
        <f t="shared" si="0"/>
        <v>1250</v>
      </c>
    </row>
    <row r="11" spans="1:11">
      <c r="A11" s="20" t="s">
        <v>7</v>
      </c>
      <c r="B11" s="18">
        <v>1000</v>
      </c>
      <c r="C11" s="18">
        <v>2000</v>
      </c>
      <c r="D11" s="18">
        <v>2000</v>
      </c>
      <c r="E11" s="18">
        <v>2000</v>
      </c>
      <c r="F11" s="18">
        <v>2000</v>
      </c>
      <c r="G11" s="18">
        <v>2000</v>
      </c>
      <c r="H11" s="18">
        <v>2000</v>
      </c>
      <c r="I11" s="18">
        <v>2000</v>
      </c>
      <c r="J11" s="18">
        <v>2000</v>
      </c>
      <c r="K11" s="18">
        <f t="shared" si="0"/>
        <v>1000</v>
      </c>
    </row>
    <row r="12" spans="1:11">
      <c r="A12" s="20" t="s">
        <v>8</v>
      </c>
      <c r="B12" s="18">
        <v>1750</v>
      </c>
      <c r="C12" s="18">
        <v>3500</v>
      </c>
      <c r="D12" s="18">
        <v>3500</v>
      </c>
      <c r="E12" s="18">
        <v>3500</v>
      </c>
      <c r="F12" s="18">
        <v>3500</v>
      </c>
      <c r="G12" s="18">
        <v>3500</v>
      </c>
      <c r="H12" s="18">
        <v>3500</v>
      </c>
      <c r="I12" s="18">
        <v>3500</v>
      </c>
      <c r="J12" s="18">
        <v>3500</v>
      </c>
      <c r="K12" s="18">
        <f t="shared" si="0"/>
        <v>1750</v>
      </c>
    </row>
    <row r="13" spans="1:11">
      <c r="A13" s="20" t="s">
        <v>12</v>
      </c>
      <c r="B13" s="18">
        <v>500</v>
      </c>
      <c r="C13" s="18">
        <v>1000</v>
      </c>
      <c r="D13" s="18">
        <v>1000</v>
      </c>
      <c r="E13" s="18">
        <v>1000</v>
      </c>
      <c r="F13" s="18">
        <v>1000</v>
      </c>
      <c r="G13" s="18">
        <v>1000</v>
      </c>
      <c r="H13" s="18">
        <v>1000</v>
      </c>
      <c r="I13" s="18">
        <v>1000</v>
      </c>
      <c r="J13" s="18">
        <v>1000</v>
      </c>
      <c r="K13" s="18">
        <f t="shared" si="0"/>
        <v>500</v>
      </c>
    </row>
    <row r="14" spans="1:11">
      <c r="A14" s="9" t="s">
        <v>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>
      <c r="A15" s="9" t="s">
        <v>13</v>
      </c>
      <c r="B15" s="18"/>
      <c r="C15" s="18"/>
      <c r="D15" s="18"/>
      <c r="E15" s="18"/>
      <c r="F15" s="18"/>
      <c r="G15" s="18"/>
      <c r="H15" s="18"/>
      <c r="I15" s="18"/>
      <c r="J15" s="18">
        <v>7500</v>
      </c>
      <c r="K15" s="18">
        <v>7500</v>
      </c>
    </row>
    <row r="16" spans="1:11">
      <c r="A16" s="13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>
      <c r="A17" s="12" t="s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>
      <c r="A18" s="14" t="s">
        <v>16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>
      <c r="A19" s="9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>
      <c r="A20" s="12" t="s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>
      <c r="A21" s="14" t="s">
        <v>18</v>
      </c>
      <c r="C21" s="18">
        <v>50000</v>
      </c>
      <c r="D21" s="18">
        <v>50000</v>
      </c>
      <c r="E21" s="18">
        <v>50000</v>
      </c>
      <c r="F21" s="18"/>
      <c r="G21" s="18"/>
      <c r="H21" s="18"/>
      <c r="I21" s="18"/>
      <c r="J21" s="18"/>
      <c r="K21" s="18"/>
    </row>
    <row r="22" spans="1:11">
      <c r="A22" s="14" t="s">
        <v>19</v>
      </c>
      <c r="B22" s="18"/>
      <c r="C22" s="18"/>
      <c r="D22" s="18"/>
      <c r="E22" s="18"/>
      <c r="F22" s="18"/>
      <c r="G22" s="18">
        <v>100000</v>
      </c>
      <c r="H22" s="18"/>
      <c r="I22" s="18"/>
      <c r="J22" s="18"/>
      <c r="K22" s="18"/>
    </row>
    <row r="23" spans="1:11">
      <c r="A23" s="9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>
      <c r="A24" s="12" t="s">
        <v>20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3.5" thickBot="1">
      <c r="A25" s="23" t="s">
        <v>21</v>
      </c>
      <c r="B25" s="24">
        <v>150</v>
      </c>
      <c r="C25" s="24">
        <v>300</v>
      </c>
      <c r="D25" s="24">
        <v>300</v>
      </c>
      <c r="E25" s="24">
        <v>300</v>
      </c>
      <c r="F25" s="24">
        <v>300</v>
      </c>
      <c r="G25" s="24">
        <v>300</v>
      </c>
      <c r="H25" s="24">
        <v>300</v>
      </c>
      <c r="I25" s="24">
        <v>300</v>
      </c>
      <c r="J25" s="24">
        <v>150</v>
      </c>
      <c r="K25" s="24"/>
    </row>
    <row r="26" spans="1:11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>
      <c r="A27" s="12" t="s">
        <v>33</v>
      </c>
      <c r="B27" s="18">
        <f>SUM(B7:B25)</f>
        <v>10400</v>
      </c>
      <c r="C27" s="18">
        <f t="shared" ref="C27:K27" si="1">SUM(C7:C25)</f>
        <v>70800</v>
      </c>
      <c r="D27" s="18">
        <f t="shared" si="1"/>
        <v>70800</v>
      </c>
      <c r="E27" s="18">
        <f t="shared" si="1"/>
        <v>70800</v>
      </c>
      <c r="F27" s="18">
        <f t="shared" si="1"/>
        <v>20800</v>
      </c>
      <c r="G27" s="18">
        <f t="shared" si="1"/>
        <v>120800</v>
      </c>
      <c r="H27" s="18">
        <f t="shared" si="1"/>
        <v>20800</v>
      </c>
      <c r="I27" s="18">
        <f t="shared" si="1"/>
        <v>20800</v>
      </c>
      <c r="J27" s="18">
        <f t="shared" si="1"/>
        <v>28150</v>
      </c>
      <c r="K27" s="18">
        <f t="shared" si="1"/>
        <v>17750</v>
      </c>
    </row>
  </sheetData>
  <mergeCells count="10">
    <mergeCell ref="K1:K2"/>
    <mergeCell ref="E1:E2"/>
    <mergeCell ref="F1:F2"/>
    <mergeCell ref="G1:G2"/>
    <mergeCell ref="H1:H2"/>
    <mergeCell ref="B1:B2"/>
    <mergeCell ref="D1:D2"/>
    <mergeCell ref="C1:C2"/>
    <mergeCell ref="I1:I2"/>
    <mergeCell ref="J1:J2"/>
  </mergeCells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1. Presupuesto</vt:lpstr>
      <vt:lpstr>Hoja1</vt:lpstr>
      <vt:lpstr>'1. Presupuesto'!Área_de_impresión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</dc:title>
  <dc:creator>dbarrios</dc:creator>
  <cp:lastModifiedBy>pcolladap</cp:lastModifiedBy>
  <cp:lastPrinted>2007-06-21T15:31:12Z</cp:lastPrinted>
  <dcterms:created xsi:type="dcterms:W3CDTF">2000-04-10T10:46:44Z</dcterms:created>
  <dcterms:modified xsi:type="dcterms:W3CDTF">2011-06-25T14:56:13Z</dcterms:modified>
</cp:coreProperties>
</file>