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E3F34D5B-A77E-445A-B24A-9927D0E74AFF}" xr6:coauthVersionLast="45" xr6:coauthVersionMax="45" xr10:uidLastSave="{00000000-0000-0000-0000-000000000000}"/>
  <bookViews>
    <workbookView xWindow="-120" yWindow="-120" windowWidth="24240" windowHeight="13140" firstSheet="2" activeTab="3" xr2:uid="{D6701843-7303-4DE2-BA43-05F0E8F4FA09}"/>
  </bookViews>
  <sheets>
    <sheet name="Plantilla" sheetId="10" state="hidden" r:id="rId1"/>
    <sheet name="PlantillaProasem" sheetId="26" state="hidden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PlantillaProasem!$A$13:$W$42</definedName>
    <definedName name="_xlnm.Print_Area" localSheetId="0">Plantilla!$A$1:$R$78</definedName>
    <definedName name="_xlnm.Print_Area" localSheetId="1">PlantillaProasem!$A$1:$T$78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3" i="26" l="1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Q45" i="26" l="1"/>
  <c r="L11" i="26"/>
  <c r="K11" i="10"/>
  <c r="F8" i="1" l="1"/>
  <c r="G8" i="1" l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N11" i="23"/>
  <c r="S11" i="23"/>
  <c r="K11" i="23"/>
  <c r="H11" i="23"/>
  <c r="J11" i="23"/>
  <c r="L11" i="23"/>
  <c r="M11" i="23"/>
  <c r="I11" i="23"/>
  <c r="G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N10" i="23"/>
  <c r="L10" i="23"/>
  <c r="S10" i="23"/>
  <c r="J10" i="23"/>
  <c r="K10" i="23"/>
  <c r="G10" i="23"/>
  <c r="M10" i="23"/>
  <c r="H10" i="23"/>
  <c r="I10" i="23"/>
  <c r="G9" i="23"/>
  <c r="I9" i="23"/>
  <c r="M9" i="23"/>
  <c r="N9" i="23"/>
  <c r="K9" i="23"/>
  <c r="J9" i="23"/>
  <c r="H9" i="23"/>
  <c r="L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<sst xmlns="http://schemas.openxmlformats.org/spreadsheetml/2006/main" count="486" uniqueCount="235">
  <si>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</si>
  <si>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</si>
  <si>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</si>
  <si>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</si>
  <si>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</si>
  <si>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</si>
  <si>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</si>
  <si>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</si>
  <si>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</si>
  <si>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</si>
  <si>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</si>
  <si>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</si>
  <si>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</si>
  <si>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</si>
  <si>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</si>
  <si>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</si>
  <si>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</si>
  <si>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</si>
  <si>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</si>
  <si>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</si>
  <si>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</si>
  <si>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</si>
  <si>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</si>
  <si>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</si>
  <si>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</si>
  <si>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</si>
  <si>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</si>
  <si>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</si>
  <si>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</si>
  <si>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</si>
  <si>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</si>
  <si>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</si>
  <si>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</si>
  <si>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</si>
  <si>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</si>
  <si>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</si>
  <si>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</si>
  <si>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</si>
  <si>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</si>
  <si>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</si>
  <si>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</si>
  <si>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</si>
  <si>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</si>
  <si>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</si>
  <si>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</si>
  <si>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</si>
  <si>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</si>
  <si>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</si>
  <si>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</si>
  <si>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</si>
  <si>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</si>
  <si>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</si>
  <si>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</si>
  <si>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</si>
  <si>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</si>
  <si>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</si>
  <si>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</si>
  <si>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</si>
  <si>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</si>
  <si>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</si>
  <si>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</si>
  <si>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</si>
  <si>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</si>
  <si>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</si>
  <si>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</si>
  <si>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</si>
  <si>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</si>
  <si>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</si>
  <si>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</si>
  <si>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</si>
  <si>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</si>
  <si>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</si>
  <si>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</si>
  <si>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</si>
  <si>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</si>
  <si>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</si>
  <si>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</si>
  <si>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</si>
  <si>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</si>
  <si>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</si>
  <si>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</si>
  <si>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</si>
  <si>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</si>
  <si>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</si>
  <si>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</si>
  <si>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</si>
  <si>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</si>
  <si>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</si>
  <si>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</si>
  <si>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</si>
  <si>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</si>
  <si>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</si>
  <si>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</si>
  <si>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</si>
  <si>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</si>
  <si>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</si>
  <si>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</si>
  <si>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</si>
  <si>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</si>
  <si>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</si>
  <si>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</si>
  <si>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</si>
  <si>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</si>
  <si>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</si>
  <si>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</si>
  <si>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</si>
  <si>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</si>
  <si>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</si>
  <si>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</si>
  <si>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</si>
  <si>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</si>
  <si>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</si>
  <si>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</si>
  <si>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</si>
  <si>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</si>
  <si>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</si>
  <si>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</si>
  <si>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</si>
  <si>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</si>
  <si>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</si>
  <si>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</si>
  <si>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</si>
  <si>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</si>
  <si>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</si>
  <si>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</si>
  <si>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</si>
  <si>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</si>
  <si>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</si>
  <si>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</si>
  <si>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</si>
  <si>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</si>
  <si>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</si>
  <si>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</si>
  <si>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</si>
  <si>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</si>
  <si>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</si>
  <si>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</si>
  <si>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</si>
  <si>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</si>
  <si>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</si>
  <si>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</si>
  <si>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</si>
  <si>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</si>
  <si>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</si>
  <si>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</si>
  <si>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</si>
  <si>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</si>
  <si>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</si>
  <si>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</si>
  <si>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</si>
  <si>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</si>
  <si>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</si>
  <si>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</si>
  <si>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</si>
  <si>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</si>
  <si>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</si>
  <si>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</si>
  <si>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</si>
  <si>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</si>
  <si>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</si>
  <si>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</si>
  <si>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</si>
  <si>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</si>
  <si>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</si>
  <si>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</si>
  <si>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</si>
  <si>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</si>
  <si>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</si>
  <si>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</si>
  <si>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</si>
  <si>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</si>
  <si>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</si>
  <si>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</si>
  <si>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</si>
  <si>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</si>
  <si>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</si>
  <si>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</si>
  <si>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</si>
  <si>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</si>
  <si>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</si>
  <si>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</si>
  <si>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</si>
  <si>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</si>
  <si>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</si>
  <si>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</si>
  <si>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</si>
  <si>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</si>
  <si>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</si>
  <si>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</si>
  <si>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</si>
  <si>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</si>
  <si>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</si>
  <si>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</si>
  <si>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</si>
  <si>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</si>
  <si>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</si>
  <si>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</si>
  <si>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</si>
  <si>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</si>
  <si>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</si>
  <si>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</si>
  <si>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</si>
  <si>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</si>
  <si>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</si>
  <si>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</si>
  <si>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</si>
  <si>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</si>
  <si>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</si>
  <si>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</si>
  <si>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</si>
  <si>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</si>
  <si>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</si>
  <si>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</si>
  <si>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Casabe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</si>
  <si>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</si>
  <si>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</si>
  <si>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</si>
  <si>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</si>
  <si>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</si>
  <si>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</si>
  <si>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</si>
  <si>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</si>
  <si>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</si>
  <si>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</si>
  <si>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</si>
  <si>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</si>
  <si>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</si>
  <si>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</si>
  <si>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</si>
  <si>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</si>
  <si>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</si>
  <si>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</si>
  <si>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</si>
  <si>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</si>
  <si>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cfg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</si>
</sst>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1" fontId="4" fillId="0" borderId="0" applyFont="0" applyFill="0" applyBorder="0" applyAlignment="0" applyProtection="0"/>
  </cellStyleXfs>
  <cellXfs count="348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0" fontId="6" fillId="3" borderId="45" xfId="1" applyFont="1" applyFill="1" applyBorder="1" applyAlignment="1" applyProtection="1">
      <alignment horizontal="center" vertical="center"/>
      <protection locked="0"/>
    </xf>
    <xf numFmtId="1" fontId="31" fillId="0" borderId="61" xfId="1" applyNumberFormat="1" applyFont="1" applyBorder="1" applyAlignment="1" applyProtection="1">
      <alignment horizontal="center" vertical="center"/>
      <protection hidden="1"/>
    </xf>
    <xf numFmtId="1" fontId="31" fillId="0" borderId="62" xfId="1" applyNumberFormat="1" applyFont="1" applyBorder="1" applyAlignment="1" applyProtection="1">
      <alignment horizontal="center" vertical="center"/>
      <protection hidden="1"/>
    </xf>
    <xf numFmtId="1" fontId="31" fillId="0" borderId="32" xfId="1" applyNumberFormat="1" applyFont="1" applyBorder="1" applyAlignment="1" applyProtection="1">
      <alignment horizontal="center" vertical="center"/>
      <protection hidden="1"/>
    </xf>
    <xf numFmtId="1" fontId="31" fillId="0" borderId="61" xfId="1" applyNumberFormat="1" applyFont="1" applyBorder="1" applyAlignment="1" applyProtection="1">
      <alignment horizontal="center" vertical="center"/>
      <protection locked="0"/>
    </xf>
    <xf numFmtId="1" fontId="31" fillId="0" borderId="62" xfId="1" applyNumberFormat="1" applyFont="1" applyBorder="1" applyAlignment="1" applyProtection="1">
      <alignment horizontal="center" vertical="center"/>
      <protection locked="0"/>
    </xf>
    <xf numFmtId="1" fontId="31" fillId="0" borderId="63" xfId="1" applyNumberFormat="1" applyFont="1" applyBorder="1" applyAlignment="1" applyProtection="1">
      <alignment horizontal="center" vertical="center"/>
      <protection locked="0"/>
    </xf>
    <xf numFmtId="166" fontId="31" fillId="0" borderId="39" xfId="2" applyNumberFormat="1" applyFont="1" applyBorder="1" applyAlignment="1" applyProtection="1">
      <alignment horizontal="center" vertical="center"/>
      <protection hidden="1"/>
    </xf>
    <xf numFmtId="166" fontId="31" fillId="0" borderId="41" xfId="2" applyNumberFormat="1" applyFont="1" applyBorder="1" applyAlignment="1" applyProtection="1">
      <alignment horizontal="center" vertical="center"/>
      <protection hidden="1"/>
    </xf>
    <xf numFmtId="166" fontId="31" fillId="0" borderId="28" xfId="2" applyNumberFormat="1" applyFont="1" applyBorder="1" applyAlignment="1" applyProtection="1">
      <alignment horizontal="center" vertical="center"/>
      <protection hidden="1"/>
    </xf>
    <xf numFmtId="166" fontId="31" fillId="0" borderId="39" xfId="2" applyNumberFormat="1" applyFont="1" applyBorder="1" applyAlignment="1" applyProtection="1">
      <alignment horizontal="center" vertical="center"/>
      <protection locked="0"/>
    </xf>
    <xf numFmtId="166" fontId="31" fillId="0" borderId="41" xfId="2" applyNumberFormat="1" applyFont="1" applyBorder="1" applyAlignment="1" applyProtection="1">
      <alignment horizontal="center" vertical="center"/>
      <protection locked="0"/>
    </xf>
    <xf numFmtId="166" fontId="31" fillId="0" borderId="64" xfId="2" applyNumberFormat="1" applyFont="1" applyBorder="1" applyAlignment="1" applyProtection="1">
      <alignment horizontal="center" vertical="center"/>
      <protection locked="0"/>
    </xf>
    <xf numFmtId="4" fontId="22" fillId="3" borderId="0" xfId="1" applyNumberFormat="1" applyFont="1" applyFill="1" applyBorder="1" applyAlignment="1" applyProtection="1">
      <alignment horizontal="center" vertical="center"/>
      <protection locked="0"/>
    </xf>
    <xf numFmtId="4" fontId="22" fillId="3" borderId="46" xfId="1" applyNumberFormat="1" applyFont="1" applyFill="1" applyBorder="1" applyAlignment="1" applyProtection="1">
      <alignment horizontal="center" vertical="center"/>
      <protection hidden="1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6">
    <cellStyle name="Millares [0] 2" xfId="2" xr:uid="{DD174E54-3B9E-412F-A86F-4C884D6F4D1A}"/>
    <cellStyle name="Millares [0] 2 2" xfId="5" xr:uid="{E3760E52-6943-4F35-9734-3E2CCE910CDA}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44" totalsRowShown="0" headerRowDxfId="22" dataDxfId="20" headerRowBorderDxfId="21" tableBorderDxfId="19" totalsRowBorderDxfId="18">
  <autoFilter ref="A5:R44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L14" sqref="L14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Personal'!$A$6:$R$48,8,FALSE))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8" t="s">
        <v>16</v>
      </c>
      <c r="C2" s="269"/>
      <c r="D2" s="270"/>
      <c r="E2" s="277" t="s">
        <v>17</v>
      </c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9"/>
      <c r="R2" s="1"/>
      <c r="S2" s="3"/>
      <c r="T2" s="3"/>
      <c r="U2" s="3"/>
      <c r="V2" s="1"/>
    </row>
    <row r="3" spans="1:24" ht="15.75" customHeight="1" x14ac:dyDescent="0.25">
      <c r="A3" s="1"/>
      <c r="B3" s="271"/>
      <c r="C3" s="272"/>
      <c r="D3" s="273"/>
      <c r="E3" s="280"/>
      <c r="F3" s="281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282"/>
      <c r="R3" s="1"/>
      <c r="S3" s="4"/>
      <c r="T3" s="1"/>
      <c r="U3" s="1"/>
      <c r="V3" s="1"/>
    </row>
    <row r="4" spans="1:24" ht="15.75" customHeight="1" x14ac:dyDescent="0.25">
      <c r="A4" s="1"/>
      <c r="B4" s="271"/>
      <c r="C4" s="272"/>
      <c r="D4" s="273"/>
      <c r="E4" s="280"/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2"/>
      <c r="R4" s="1"/>
      <c r="S4" s="4"/>
      <c r="T4" s="1"/>
      <c r="U4" s="1"/>
      <c r="V4" s="1"/>
    </row>
    <row r="5" spans="1:24" ht="15.75" customHeight="1" thickBot="1" x14ac:dyDescent="0.3">
      <c r="A5" s="1"/>
      <c r="B5" s="274"/>
      <c r="C5" s="275"/>
      <c r="D5" s="276"/>
      <c r="E5" s="283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5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9" t="s">
        <v>18</v>
      </c>
      <c r="D7" s="259"/>
      <c r="E7" s="266" t="str">
        <f>IF($E$8="","",VLOOKUP($E$8,'BD Personal'!$A$6:$R$48,3,FALSE))&amp;" "&amp;IF($E$8="","",VLOOKUP($E$8,'BD Personal'!$A$6:$R$48,4,FALSE))</f>
        <v xml:space="preserve"> </v>
      </c>
      <c r="F7" s="266"/>
      <c r="G7" s="266"/>
      <c r="H7" s="266"/>
      <c r="I7" s="259" t="s">
        <v>19</v>
      </c>
      <c r="J7" s="259"/>
      <c r="K7" s="266" t="str">
        <f>IF($E$8="","",VLOOKUP($E$8,'BD Personal'!$A$6:$R$48,2,FALSE))</f>
        <v/>
      </c>
      <c r="L7" s="266"/>
      <c r="M7" s="266"/>
      <c r="N7" s="266"/>
      <c r="O7" s="177" t="s">
        <v>20</v>
      </c>
      <c r="P7" s="286" t="str">
        <f ca="1">IF($E$8="","",TODAY()-VLOOKUP($E$8,'BD Personal'!$A$6:$R$48,8,FALSE))</f>
        <v/>
      </c>
      <c r="Q7" s="287"/>
      <c r="S7" s="4"/>
    </row>
    <row r="8" spans="1:24" ht="26.1" customHeight="1" x14ac:dyDescent="0.25">
      <c r="B8" s="130"/>
      <c r="C8" s="259" t="s">
        <v>21</v>
      </c>
      <c r="D8" s="259"/>
      <c r="E8" s="290"/>
      <c r="F8" s="290"/>
      <c r="G8" s="290"/>
      <c r="H8" s="290"/>
      <c r="I8" s="259" t="s">
        <v>22</v>
      </c>
      <c r="J8" s="259"/>
      <c r="K8" s="266" t="str">
        <f>IF($E$8="","",VLOOKUP($E$8,'BD Personal'!$A$6:$R$48,11,FALSE))</f>
        <v/>
      </c>
      <c r="L8" s="266"/>
      <c r="M8" s="266"/>
      <c r="N8" s="266"/>
      <c r="O8" s="177" t="s">
        <v>23</v>
      </c>
      <c r="P8" s="291" t="str">
        <f>IF($E$8="","",VLOOKUP($E$8,'BD Personal'!$A$6:$R$48,10,FALSE))</f>
        <v/>
      </c>
      <c r="Q8" s="292"/>
      <c r="S8" s="4"/>
      <c r="T8" s="6"/>
      <c r="U8" s="288"/>
      <c r="V8" s="288"/>
      <c r="W8" s="288"/>
      <c r="X8" s="2"/>
    </row>
    <row r="9" spans="1:24" ht="26.1" customHeight="1" x14ac:dyDescent="0.2">
      <c r="B9" s="130"/>
      <c r="C9" s="259" t="s">
        <v>24</v>
      </c>
      <c r="D9" s="259"/>
      <c r="E9" s="266" t="str">
        <f>IF($E$8="","",VLOOKUP($E$8,'BD Personal'!$A$6:$R$48,13,FALSE))</f>
        <v/>
      </c>
      <c r="F9" s="266"/>
      <c r="G9" s="266"/>
      <c r="H9" s="266"/>
      <c r="I9" s="259" t="s">
        <v>25</v>
      </c>
      <c r="J9" s="259"/>
      <c r="K9" s="266" t="str">
        <f>IF($E$8="","",VLOOKUP($E$8,'BD Personal'!$A$6:$R$48,14,FALSE))</f>
        <v/>
      </c>
      <c r="L9" s="266"/>
      <c r="M9" s="266"/>
      <c r="N9" s="266"/>
      <c r="O9" s="178" t="s">
        <v>26</v>
      </c>
      <c r="P9" s="264"/>
      <c r="Q9" s="265"/>
      <c r="S9" s="4"/>
      <c r="T9" s="7"/>
      <c r="U9" s="7"/>
      <c r="V9" s="289"/>
      <c r="W9" s="289"/>
      <c r="X9" s="289"/>
    </row>
    <row r="10" spans="1:24" ht="26.1" customHeight="1" x14ac:dyDescent="0.25">
      <c r="B10" s="130"/>
      <c r="C10" s="259" t="s">
        <v>27</v>
      </c>
      <c r="D10" s="259"/>
      <c r="E10" s="263" t="str">
        <f>IF($E$8="","",VLOOKUP($E$8,'BD Personal'!$A$6:$R$48,15,FALSE))</f>
        <v/>
      </c>
      <c r="F10" s="263"/>
      <c r="G10" s="263"/>
      <c r="H10" s="263"/>
      <c r="I10" s="259" t="s">
        <v>28</v>
      </c>
      <c r="J10" s="259"/>
      <c r="K10" s="266" t="str">
        <f>IF($E$8="","",VLOOKUP($E$8,'BD Personal'!$A$6:$R$48,17,FALSE))</f>
        <v/>
      </c>
      <c r="L10" s="266"/>
      <c r="M10" s="266"/>
      <c r="N10" s="266"/>
      <c r="O10" s="177" t="s">
        <v>29</v>
      </c>
      <c r="P10" s="264" t="str">
        <f>IF($E$8="","",VLOOKUP($E$8,'BD Personal'!$A$6:$R$48,18,FALSE))</f>
        <v/>
      </c>
      <c r="Q10" s="265"/>
      <c r="S10" s="4"/>
      <c r="T10" s="8"/>
      <c r="U10" s="258"/>
      <c r="V10" s="258"/>
      <c r="W10" s="258"/>
      <c r="X10" s="2"/>
    </row>
    <row r="11" spans="1:24" ht="26.1" customHeight="1" thickBot="1" x14ac:dyDescent="0.25">
      <c r="B11" s="130"/>
      <c r="C11" s="259" t="s">
        <v>30</v>
      </c>
      <c r="D11" s="259"/>
      <c r="E11" s="260" t="str">
        <f>IF($E$8="","",VLOOKUP($E$8,'BD Personal'!$A$6:$R$48,16,FALSE))</f>
        <v/>
      </c>
      <c r="F11" s="260"/>
      <c r="G11" s="260"/>
      <c r="H11" s="260"/>
      <c r="I11" s="261" t="s">
        <v>31</v>
      </c>
      <c r="J11" s="261"/>
      <c r="K11" s="267" t="str">
        <f>Cronograma!B6&amp;" "&amp;Cronograma!E6</f>
        <v>DICIEMBRE 2020</v>
      </c>
      <c r="L11" s="267"/>
      <c r="M11" s="267"/>
      <c r="N11" s="267"/>
      <c r="O11" s="132"/>
      <c r="P11" s="133"/>
      <c r="Q11" s="134"/>
      <c r="S11" s="4"/>
      <c r="T11" s="7"/>
      <c r="U11" s="2"/>
      <c r="V11" s="262"/>
      <c r="W11" s="262"/>
      <c r="X11" s="262"/>
    </row>
    <row r="12" spans="1:24" ht="27.75" customHeight="1" x14ac:dyDescent="0.25">
      <c r="A12" s="1"/>
      <c r="B12" s="250" t="s">
        <v>32</v>
      </c>
      <c r="C12" s="251"/>
      <c r="D12" s="251" t="s">
        <v>33</v>
      </c>
      <c r="E12" s="251"/>
      <c r="F12" s="236" t="s">
        <v>2</v>
      </c>
      <c r="G12" s="236" t="s">
        <v>170</v>
      </c>
      <c r="H12" s="236" t="s">
        <v>3</v>
      </c>
      <c r="I12" s="236" t="s">
        <v>4</v>
      </c>
      <c r="J12" s="236" t="s">
        <v>34</v>
      </c>
      <c r="K12" s="236" t="s">
        <v>35</v>
      </c>
      <c r="L12" s="236" t="s">
        <v>36</v>
      </c>
      <c r="M12" s="236" t="s">
        <v>37</v>
      </c>
      <c r="N12" s="236" t="s">
        <v>38</v>
      </c>
      <c r="O12" s="238" t="s">
        <v>5</v>
      </c>
      <c r="P12" s="252" t="s">
        <v>39</v>
      </c>
      <c r="Q12" s="253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37"/>
      <c r="G13" s="237"/>
      <c r="H13" s="237"/>
      <c r="I13" s="237"/>
      <c r="J13" s="237"/>
      <c r="K13" s="237"/>
      <c r="L13" s="237"/>
      <c r="M13" s="237"/>
      <c r="N13" s="237"/>
      <c r="O13" s="239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44166</v>
      </c>
      <c r="C14" s="97" t="str">
        <f t="shared" ref="C14:C44" si="0">TEXT(B14, "dddd")</f>
        <v>martes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56"/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44167</v>
      </c>
      <c r="C15" s="106" t="str">
        <f t="shared" si="0"/>
        <v>miércoles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40"/>
      <c r="Q15" s="241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44168</v>
      </c>
      <c r="C16" s="106" t="str">
        <f t="shared" si="0"/>
        <v>jueves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40"/>
      <c r="Q16" s="241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44169</v>
      </c>
      <c r="C17" s="106" t="str">
        <f t="shared" si="0"/>
        <v>viernes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40"/>
      <c r="Q17" s="241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44170</v>
      </c>
      <c r="C18" s="106" t="str">
        <f t="shared" si="0"/>
        <v>sábado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40"/>
      <c r="Q18" s="241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44171</v>
      </c>
      <c r="C19" s="106" t="str">
        <f t="shared" si="0"/>
        <v>domingo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40"/>
      <c r="Q19" s="241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44172</v>
      </c>
      <c r="C20" s="106" t="str">
        <f t="shared" si="0"/>
        <v>lunes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40"/>
      <c r="Q20" s="241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44173</v>
      </c>
      <c r="C21" s="106" t="str">
        <f t="shared" si="0"/>
        <v>martes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40"/>
      <c r="Q21" s="241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44174</v>
      </c>
      <c r="C22" s="106" t="str">
        <f t="shared" si="0"/>
        <v>miércoles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40"/>
      <c r="Q22" s="241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44175</v>
      </c>
      <c r="C23" s="106" t="str">
        <f t="shared" si="0"/>
        <v>jueves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40"/>
      <c r="Q23" s="241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44176</v>
      </c>
      <c r="C24" s="106" t="str">
        <f t="shared" si="0"/>
        <v>viernes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40"/>
      <c r="Q24" s="241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44177</v>
      </c>
      <c r="C25" s="106" t="str">
        <f t="shared" si="0"/>
        <v>sábado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40"/>
      <c r="Q25" s="241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44178</v>
      </c>
      <c r="C26" s="106" t="str">
        <f t="shared" si="0"/>
        <v>domingo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40"/>
      <c r="Q26" s="241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44179</v>
      </c>
      <c r="C27" s="106" t="str">
        <f t="shared" si="0"/>
        <v>lunes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40"/>
      <c r="Q27" s="241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44180</v>
      </c>
      <c r="C28" s="106" t="str">
        <f t="shared" si="0"/>
        <v>martes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40"/>
      <c r="Q28" s="241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44181</v>
      </c>
      <c r="C29" s="106" t="str">
        <f t="shared" si="0"/>
        <v>miércoles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40"/>
      <c r="Q29" s="241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44182</v>
      </c>
      <c r="C30" s="106" t="str">
        <f t="shared" si="0"/>
        <v>jueves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40"/>
      <c r="Q30" s="241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44183</v>
      </c>
      <c r="C31" s="106" t="str">
        <f t="shared" si="0"/>
        <v>viernes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40"/>
      <c r="Q31" s="241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44184</v>
      </c>
      <c r="C32" s="106" t="str">
        <f t="shared" si="0"/>
        <v>sábado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40"/>
      <c r="Q32" s="241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44185</v>
      </c>
      <c r="C33" s="106" t="str">
        <f t="shared" si="0"/>
        <v>domingo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40"/>
      <c r="Q33" s="241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44186</v>
      </c>
      <c r="C34" s="106" t="str">
        <f t="shared" si="0"/>
        <v>lunes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40"/>
      <c r="Q34" s="241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44187</v>
      </c>
      <c r="C35" s="106" t="str">
        <f t="shared" si="0"/>
        <v>martes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40"/>
      <c r="Q35" s="241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44188</v>
      </c>
      <c r="C36" s="106" t="str">
        <f t="shared" si="0"/>
        <v>miércoles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40"/>
      <c r="Q36" s="241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44189</v>
      </c>
      <c r="C37" s="106" t="str">
        <f t="shared" si="0"/>
        <v>jueves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40"/>
      <c r="Q37" s="241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44190</v>
      </c>
      <c r="C38" s="106" t="str">
        <f t="shared" si="0"/>
        <v>viernes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40"/>
      <c r="Q38" s="241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44191</v>
      </c>
      <c r="C39" s="106" t="str">
        <f t="shared" si="0"/>
        <v>sábado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40"/>
      <c r="Q39" s="241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44192</v>
      </c>
      <c r="C40" s="106" t="str">
        <f t="shared" si="0"/>
        <v>domingo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40"/>
      <c r="Q40" s="241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44193</v>
      </c>
      <c r="C41" s="106" t="str">
        <f t="shared" si="0"/>
        <v>lunes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40"/>
      <c r="Q41" s="241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44194</v>
      </c>
      <c r="C42" s="106" t="str">
        <f t="shared" si="0"/>
        <v>martes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40"/>
      <c r="Q42" s="241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44195</v>
      </c>
      <c r="C43" s="106" t="str">
        <f t="shared" si="0"/>
        <v>miércoles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40"/>
      <c r="Q43" s="241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44196</v>
      </c>
      <c r="C44" s="114" t="str">
        <f t="shared" si="0"/>
        <v>jueves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42"/>
      <c r="Q44" s="243"/>
      <c r="R44" s="1"/>
      <c r="S44" s="1"/>
      <c r="T44" s="1"/>
      <c r="U44" s="1"/>
      <c r="V44" s="1"/>
    </row>
    <row r="45" spans="1:22" s="12" customFormat="1" ht="27.75" customHeight="1" thickBot="1" x14ac:dyDescent="0.3">
      <c r="B45" s="244" t="s">
        <v>44</v>
      </c>
      <c r="C45" s="245"/>
      <c r="D45" s="245"/>
      <c r="E45" s="245"/>
      <c r="F45" s="245"/>
      <c r="G45" s="246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7" t="s">
        <v>45</v>
      </c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9"/>
    </row>
    <row r="48" spans="1:22" ht="25.5" customHeight="1" x14ac:dyDescent="0.25">
      <c r="A48" s="1"/>
      <c r="B48" s="250" t="s">
        <v>32</v>
      </c>
      <c r="C48" s="251"/>
      <c r="D48" s="251" t="s">
        <v>33</v>
      </c>
      <c r="E48" s="251"/>
      <c r="F48" s="236" t="s">
        <v>2</v>
      </c>
      <c r="G48" s="236" t="s">
        <v>170</v>
      </c>
      <c r="H48" s="236" t="s">
        <v>3</v>
      </c>
      <c r="I48" s="236" t="s">
        <v>4</v>
      </c>
      <c r="J48" s="236" t="s">
        <v>34</v>
      </c>
      <c r="K48" s="236" t="s">
        <v>35</v>
      </c>
      <c r="L48" s="236" t="s">
        <v>36</v>
      </c>
      <c r="M48" s="236" t="s">
        <v>37</v>
      </c>
      <c r="N48" s="236" t="s">
        <v>38</v>
      </c>
      <c r="O48" s="238" t="s">
        <v>5</v>
      </c>
      <c r="P48" s="252" t="s">
        <v>39</v>
      </c>
      <c r="Q48" s="253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37"/>
      <c r="G49" s="237"/>
      <c r="H49" s="237"/>
      <c r="I49" s="237"/>
      <c r="J49" s="237"/>
      <c r="K49" s="237"/>
      <c r="L49" s="237"/>
      <c r="M49" s="237"/>
      <c r="N49" s="237"/>
      <c r="O49" s="239"/>
      <c r="P49" s="254"/>
      <c r="Q49" s="255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30"/>
      <c r="Q50" s="231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32"/>
      <c r="Q51" s="233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32"/>
      <c r="Q52" s="233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32"/>
      <c r="Q53" s="233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34"/>
      <c r="Q54" s="235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05" t="s">
        <v>12</v>
      </c>
      <c r="C56" s="206"/>
      <c r="D56" s="206"/>
      <c r="E56" s="206"/>
      <c r="F56" s="206"/>
      <c r="G56" s="207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8" t="s">
        <v>46</v>
      </c>
      <c r="C58" s="209"/>
      <c r="D58" s="209"/>
      <c r="E58" s="209"/>
      <c r="F58" s="210"/>
      <c r="H58" s="211" t="s">
        <v>47</v>
      </c>
      <c r="I58" s="212"/>
      <c r="J58" s="212"/>
      <c r="K58" s="212"/>
      <c r="L58" s="212"/>
      <c r="M58" s="212"/>
      <c r="N58" s="212"/>
      <c r="O58" s="212"/>
      <c r="P58" s="212"/>
      <c r="Q58" s="213"/>
      <c r="R58" s="5"/>
      <c r="S58" s="5"/>
      <c r="U58" s="1"/>
      <c r="V58" s="1"/>
    </row>
    <row r="59" spans="1:22" s="13" customFormat="1" ht="22.5" customHeight="1" thickBot="1" x14ac:dyDescent="0.3">
      <c r="B59" s="217" t="s">
        <v>48</v>
      </c>
      <c r="C59" s="218"/>
      <c r="D59" s="10" t="s">
        <v>49</v>
      </c>
      <c r="E59" s="10" t="s">
        <v>50</v>
      </c>
      <c r="F59" s="14" t="s">
        <v>51</v>
      </c>
      <c r="H59" s="214"/>
      <c r="I59" s="215"/>
      <c r="J59" s="215"/>
      <c r="K59" s="215"/>
      <c r="L59" s="215"/>
      <c r="M59" s="215"/>
      <c r="N59" s="215"/>
      <c r="O59" s="215"/>
      <c r="P59" s="215"/>
      <c r="Q59" s="216"/>
    </row>
    <row r="60" spans="1:22" ht="17.25" customHeight="1" x14ac:dyDescent="0.25">
      <c r="A60" s="1"/>
      <c r="B60" s="219" t="str">
        <f>+H12</f>
        <v xml:space="preserve"> EXT. DIURNA 1.25</v>
      </c>
      <c r="C60" s="220"/>
      <c r="D60" s="85">
        <v>1.25</v>
      </c>
      <c r="E60" s="86">
        <f>+$H$56</f>
        <v>0</v>
      </c>
      <c r="F60" s="87" t="str">
        <f>IF(E60=0,"",D60*E60*(VLOOKUP($E$8,'BD Personal'!$A$6:$R$48,12,FALSE)/240))</f>
        <v/>
      </c>
      <c r="G60" s="1"/>
      <c r="H60" s="221"/>
      <c r="I60" s="222"/>
      <c r="J60" s="222"/>
      <c r="K60" s="222"/>
      <c r="L60" s="222"/>
      <c r="M60" s="222"/>
      <c r="N60" s="222"/>
      <c r="O60" s="222"/>
      <c r="P60" s="222"/>
      <c r="Q60" s="223"/>
      <c r="R60" s="1"/>
      <c r="S60" s="1"/>
      <c r="T60" s="1"/>
      <c r="U60" s="1"/>
      <c r="V60" s="1"/>
    </row>
    <row r="61" spans="1:22" ht="17.25" customHeight="1" x14ac:dyDescent="0.25">
      <c r="A61" s="1"/>
      <c r="B61" s="199" t="str">
        <f>+I12</f>
        <v>EXT. NOC. ORD. 1.75</v>
      </c>
      <c r="C61" s="200"/>
      <c r="D61" s="88">
        <v>1.75</v>
      </c>
      <c r="E61" s="89">
        <f>+$I$56</f>
        <v>0</v>
      </c>
      <c r="F61" s="87" t="str">
        <f>IF(E61=0,"",D61*E61*(VLOOKUP($E$8,'BD Personal'!$A$6:$R$48,12,FALSE)/240))</f>
        <v/>
      </c>
      <c r="G61" s="1"/>
      <c r="H61" s="224"/>
      <c r="I61" s="225"/>
      <c r="J61" s="225"/>
      <c r="K61" s="225"/>
      <c r="L61" s="225"/>
      <c r="M61" s="225"/>
      <c r="N61" s="225"/>
      <c r="O61" s="225"/>
      <c r="P61" s="225"/>
      <c r="Q61" s="226"/>
      <c r="R61" s="1"/>
      <c r="S61" s="1"/>
      <c r="T61" s="1"/>
      <c r="U61" s="1"/>
      <c r="V61" s="1"/>
    </row>
    <row r="62" spans="1:22" ht="17.25" customHeight="1" x14ac:dyDescent="0.25">
      <c r="A62" s="1"/>
      <c r="B62" s="199" t="str">
        <f>+J12</f>
        <v>EXTRA DOM./FES. DIU.2.00</v>
      </c>
      <c r="C62" s="200"/>
      <c r="D62" s="88">
        <v>2</v>
      </c>
      <c r="E62" s="89">
        <f>+$J$56</f>
        <v>0</v>
      </c>
      <c r="F62" s="87" t="str">
        <f>IF(E62=0,"",D62*E62*(VLOOKUP($E$8,'BD Personal'!$A$6:$R$48,12,FALSE)/240))</f>
        <v/>
      </c>
      <c r="G62" s="1"/>
      <c r="H62" s="224"/>
      <c r="I62" s="225"/>
      <c r="J62" s="225"/>
      <c r="K62" s="225"/>
      <c r="L62" s="225"/>
      <c r="M62" s="225"/>
      <c r="N62" s="225"/>
      <c r="O62" s="225"/>
      <c r="P62" s="225"/>
      <c r="Q62" s="226"/>
      <c r="R62" s="1"/>
      <c r="S62" s="1"/>
      <c r="T62" s="1"/>
      <c r="U62" s="1"/>
      <c r="V62" s="1"/>
    </row>
    <row r="63" spans="1:22" ht="17.25" customHeight="1" x14ac:dyDescent="0.25">
      <c r="A63" s="1"/>
      <c r="B63" s="199" t="str">
        <f>+K12</f>
        <v>EXTRA DOM./FES.  NOC. 2.50</v>
      </c>
      <c r="C63" s="200"/>
      <c r="D63" s="88">
        <v>2.5</v>
      </c>
      <c r="E63" s="89">
        <f>+$K$56</f>
        <v>0</v>
      </c>
      <c r="F63" s="87" t="str">
        <f>IF(E63=0,"",D63*E63*(VLOOKUP($E$8,'BD Personal'!$A$6:$R$48,12,FALSE)/240))</f>
        <v/>
      </c>
      <c r="G63" s="1"/>
      <c r="H63" s="224"/>
      <c r="I63" s="225"/>
      <c r="J63" s="225"/>
      <c r="K63" s="225"/>
      <c r="L63" s="225"/>
      <c r="M63" s="225"/>
      <c r="N63" s="225"/>
      <c r="O63" s="225"/>
      <c r="P63" s="225"/>
      <c r="Q63" s="226"/>
      <c r="R63" s="1"/>
      <c r="S63" s="1"/>
      <c r="T63" s="1"/>
      <c r="U63" s="1"/>
      <c r="V63" s="1"/>
    </row>
    <row r="64" spans="1:22" ht="17.25" customHeight="1" x14ac:dyDescent="0.25">
      <c r="A64" s="1"/>
      <c r="B64" s="199" t="str">
        <f>+L12</f>
        <v>REC. NOCT ORD.              0.35</v>
      </c>
      <c r="C64" s="200"/>
      <c r="D64" s="88">
        <v>0.35</v>
      </c>
      <c r="E64" s="89">
        <f>+$L$56</f>
        <v>0</v>
      </c>
      <c r="F64" s="87" t="str">
        <f>IF(E64=0,"",D64*E64*(VLOOKUP($E$8,'BD Personal'!$A$6:$R$48,12,FALSE)/240))</f>
        <v/>
      </c>
      <c r="G64" s="1"/>
      <c r="H64" s="224"/>
      <c r="I64" s="225"/>
      <c r="J64" s="225"/>
      <c r="K64" s="225"/>
      <c r="L64" s="225"/>
      <c r="M64" s="225"/>
      <c r="N64" s="225"/>
      <c r="O64" s="225"/>
      <c r="P64" s="225"/>
      <c r="Q64" s="226"/>
      <c r="R64" s="1"/>
      <c r="S64" s="1"/>
      <c r="T64" s="1"/>
      <c r="U64" s="1"/>
      <c r="V64" s="1"/>
    </row>
    <row r="65" spans="1:22" ht="17.25" customHeight="1" x14ac:dyDescent="0.25">
      <c r="A65" s="1"/>
      <c r="B65" s="199" t="str">
        <f>+M12</f>
        <v xml:space="preserve">REC, DOM / FESTIVA DIU 1.75 </v>
      </c>
      <c r="C65" s="200"/>
      <c r="D65" s="88">
        <v>1.75</v>
      </c>
      <c r="E65" s="89">
        <f>+$M$56</f>
        <v>0</v>
      </c>
      <c r="F65" s="87" t="str">
        <f>IF(E65=0,"",D65*E65*(VLOOKUP($E$8,'BD Personal'!$A$6:$R$48,12,FALSE)/240))</f>
        <v/>
      </c>
      <c r="G65" s="1"/>
      <c r="H65" s="224"/>
      <c r="I65" s="225"/>
      <c r="J65" s="225"/>
      <c r="K65" s="225"/>
      <c r="L65" s="225"/>
      <c r="M65" s="225"/>
      <c r="N65" s="225"/>
      <c r="O65" s="225"/>
      <c r="P65" s="225"/>
      <c r="Q65" s="226"/>
      <c r="R65" s="1"/>
      <c r="S65" s="1"/>
      <c r="T65" s="1"/>
      <c r="U65" s="1"/>
      <c r="V65" s="1"/>
    </row>
    <row r="66" spans="1:22" ht="17.25" customHeight="1" x14ac:dyDescent="0.25">
      <c r="A66" s="1"/>
      <c r="B66" s="199" t="str">
        <f>+N12</f>
        <v>REC. DOM. / FES. NOC.  2.10</v>
      </c>
      <c r="C66" s="200"/>
      <c r="D66" s="88">
        <v>2.1</v>
      </c>
      <c r="E66" s="89">
        <f>+$N$56</f>
        <v>0</v>
      </c>
      <c r="F66" s="87" t="str">
        <f>IF(E66=0,"",D66*E66*(VLOOKUP($E$8,'BD Personal'!$A$6:$R$48,12,FALSE)/240))</f>
        <v/>
      </c>
      <c r="G66" s="1"/>
      <c r="H66" s="224"/>
      <c r="I66" s="225"/>
      <c r="J66" s="225"/>
      <c r="K66" s="225"/>
      <c r="L66" s="225"/>
      <c r="M66" s="225"/>
      <c r="N66" s="225"/>
      <c r="O66" s="225"/>
      <c r="P66" s="225"/>
      <c r="Q66" s="226"/>
      <c r="R66" s="1"/>
      <c r="S66" s="1"/>
      <c r="T66" s="1"/>
      <c r="U66" s="1"/>
      <c r="V66" s="1"/>
    </row>
    <row r="67" spans="1:22" ht="17.25" customHeight="1" thickBot="1" x14ac:dyDescent="0.3">
      <c r="A67" s="1"/>
      <c r="B67" s="201" t="str">
        <f>+O12</f>
        <v>COMPENSATORIOS</v>
      </c>
      <c r="C67" s="202"/>
      <c r="D67" s="90" t="s">
        <v>52</v>
      </c>
      <c r="E67" s="91">
        <f>+$O$56</f>
        <v>0</v>
      </c>
      <c r="F67" s="92" t="str">
        <f>IF(E67=0,"",E67*(VLOOKUP($E$8,'BD Personal'!$A$6:$R$48,12,FALSE)/30))</f>
        <v/>
      </c>
      <c r="G67" s="1"/>
      <c r="H67" s="224"/>
      <c r="I67" s="225"/>
      <c r="J67" s="225"/>
      <c r="K67" s="225"/>
      <c r="L67" s="225"/>
      <c r="M67" s="225"/>
      <c r="N67" s="225"/>
      <c r="O67" s="225"/>
      <c r="P67" s="225"/>
      <c r="Q67" s="226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24"/>
      <c r="I68" s="225"/>
      <c r="J68" s="225"/>
      <c r="K68" s="225"/>
      <c r="L68" s="225"/>
      <c r="M68" s="225"/>
      <c r="N68" s="225"/>
      <c r="O68" s="225"/>
      <c r="P68" s="225"/>
      <c r="Q68" s="226"/>
      <c r="R68" s="1"/>
      <c r="S68" s="1"/>
      <c r="T68" s="1"/>
      <c r="U68" s="1"/>
      <c r="V68" s="1"/>
    </row>
    <row r="69" spans="1:22" ht="18" customHeight="1" thickBot="1" x14ac:dyDescent="0.3">
      <c r="A69" s="1"/>
      <c r="B69" s="203" t="s">
        <v>53</v>
      </c>
      <c r="C69" s="203"/>
      <c r="D69" s="203"/>
      <c r="E69" s="203"/>
      <c r="F69" s="95">
        <f>SUM(F60:F67)</f>
        <v>0</v>
      </c>
      <c r="G69" s="1"/>
      <c r="H69" s="227"/>
      <c r="I69" s="228"/>
      <c r="J69" s="228"/>
      <c r="K69" s="228"/>
      <c r="L69" s="228"/>
      <c r="M69" s="228"/>
      <c r="N69" s="228"/>
      <c r="O69" s="228"/>
      <c r="P69" s="228"/>
      <c r="Q69" s="229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04"/>
      <c r="D76" s="204"/>
      <c r="E76" s="204"/>
      <c r="F76" s="204"/>
      <c r="G76" s="204"/>
      <c r="H76" s="204"/>
      <c r="I76" s="204"/>
      <c r="L76" s="204"/>
      <c r="M76" s="204"/>
      <c r="N76" s="204"/>
      <c r="O76" s="204"/>
      <c r="P76" s="204"/>
    </row>
    <row r="77" spans="1:22" ht="30.75" customHeight="1" thickTop="1" x14ac:dyDescent="0.25">
      <c r="C77" s="198" t="s">
        <v>54</v>
      </c>
      <c r="D77" s="198"/>
      <c r="E77" s="198"/>
      <c r="F77" s="198"/>
      <c r="G77" s="198"/>
      <c r="H77" s="198"/>
      <c r="I77" s="198"/>
      <c r="J77" s="16"/>
      <c r="K77" s="16"/>
      <c r="L77" s="198" t="s">
        <v>55</v>
      </c>
      <c r="M77" s="198"/>
      <c r="N77" s="198"/>
      <c r="O77" s="198"/>
      <c r="P77" s="19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M25" sqref="M25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8" width="14.28515625" style="2" customWidth="1"/>
    <col min="9" max="9" width="14.7109375" style="2" customWidth="1"/>
    <col min="10" max="10" width="13.140625" style="2" customWidth="1"/>
    <col min="11" max="11" width="12.85546875" style="2" customWidth="1"/>
    <col min="12" max="12" width="13.5703125" style="2" customWidth="1"/>
    <col min="13" max="13" width="13.42578125" style="2" customWidth="1"/>
    <col min="14" max="14" width="15.28515625" style="2" customWidth="1"/>
    <col min="15" max="15" width="15.140625" style="2" customWidth="1"/>
    <col min="16" max="17" width="23" style="2" customWidth="1"/>
    <col min="18" max="18" width="30.28515625" style="2" customWidth="1"/>
    <col min="19" max="19" width="40.5703125" style="2" customWidth="1"/>
    <col min="20" max="20" width="5.5703125" style="2" customWidth="1"/>
    <col min="21" max="21" width="4.85546875" style="2" customWidth="1"/>
    <col min="22" max="22" width="19.28515625" style="5" hidden="1" customWidth="1"/>
    <col min="23" max="24" width="0" style="5" hidden="1" customWidth="1"/>
    <col min="25" max="26" width="0" style="1" hidden="1" customWidth="1"/>
    <col min="27" max="16384" width="11.42578125" style="1" hidden="1"/>
  </cols>
  <sheetData>
    <row r="1" spans="1:26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126" t="str">
        <f>IF($E$8="","",VLOOKUP($E$8,'BD Personal'!$A$6:$R$48,8,FALSE))</f>
        <v/>
      </c>
      <c r="S1" s="93"/>
      <c r="T1" s="1"/>
      <c r="U1" s="1"/>
      <c r="V1" s="1"/>
      <c r="W1" s="1"/>
      <c r="X1" s="1"/>
    </row>
    <row r="2" spans="1:26" ht="15.75" customHeight="1" x14ac:dyDescent="0.25">
      <c r="A2" s="1"/>
      <c r="B2" s="268"/>
      <c r="C2" s="269"/>
      <c r="D2" s="269"/>
      <c r="E2" s="270"/>
      <c r="F2" s="277" t="s">
        <v>17</v>
      </c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9"/>
      <c r="T2" s="1"/>
      <c r="U2" s="3"/>
      <c r="V2" s="3"/>
      <c r="W2" s="3"/>
      <c r="X2" s="1"/>
    </row>
    <row r="3" spans="1:26" ht="15.75" customHeight="1" x14ac:dyDescent="0.25">
      <c r="A3" s="1"/>
      <c r="B3" s="271"/>
      <c r="C3" s="293"/>
      <c r="D3" s="293"/>
      <c r="E3" s="273"/>
      <c r="F3" s="280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82"/>
      <c r="T3" s="1"/>
      <c r="U3" s="4"/>
      <c r="V3" s="1"/>
      <c r="W3" s="1"/>
      <c r="X3" s="1"/>
    </row>
    <row r="4" spans="1:26" ht="15.75" customHeight="1" x14ac:dyDescent="0.25">
      <c r="A4" s="1"/>
      <c r="B4" s="271"/>
      <c r="C4" s="293"/>
      <c r="D4" s="293"/>
      <c r="E4" s="273"/>
      <c r="F4" s="280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82"/>
      <c r="T4" s="1"/>
      <c r="U4" s="4"/>
      <c r="V4" s="1"/>
      <c r="W4" s="1"/>
      <c r="X4" s="1"/>
    </row>
    <row r="5" spans="1:26" ht="15.75" customHeight="1" thickBot="1" x14ac:dyDescent="0.3">
      <c r="A5" s="1"/>
      <c r="B5" s="274"/>
      <c r="C5" s="275"/>
      <c r="D5" s="275"/>
      <c r="E5" s="276"/>
      <c r="F5" s="283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4"/>
      <c r="R5" s="284"/>
      <c r="S5" s="285"/>
      <c r="T5" s="1"/>
      <c r="U5" s="4"/>
      <c r="V5" s="1"/>
      <c r="W5" s="1"/>
      <c r="X5" s="1"/>
    </row>
    <row r="6" spans="1:26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9"/>
      <c r="U6" s="4"/>
    </row>
    <row r="7" spans="1:26" ht="26.1" customHeight="1" x14ac:dyDescent="0.25">
      <c r="B7" s="130"/>
      <c r="C7" s="259" t="s">
        <v>18</v>
      </c>
      <c r="D7" s="259"/>
      <c r="E7" s="266" t="str">
        <f>IF($E$8="","",VLOOKUP($E$8,'BD Personal'!$A$6:$R$48,3,FALSE))&amp;" "&amp;IF($E$8="","",VLOOKUP($E$8,'BD Personal'!$A$6:$R$48,4,FALSE))</f>
        <v xml:space="preserve"> </v>
      </c>
      <c r="F7" s="266"/>
      <c r="G7" s="266"/>
      <c r="H7" s="266"/>
      <c r="I7" s="266"/>
      <c r="J7" s="259" t="s">
        <v>19</v>
      </c>
      <c r="K7" s="259"/>
      <c r="L7" s="266" t="str">
        <f>IF($E$8="","",VLOOKUP($E$8,'BD Personal'!$A$6:$R$48,2,FALSE))</f>
        <v/>
      </c>
      <c r="M7" s="266"/>
      <c r="N7" s="266"/>
      <c r="O7" s="266"/>
      <c r="P7" s="177" t="s">
        <v>20</v>
      </c>
      <c r="Q7" s="177"/>
      <c r="R7" s="286" t="str">
        <f ca="1">IF($E$8="","",TODAY()-VLOOKUP($E$8,'BD Personal'!$A$6:$R$48,8,FALSE))</f>
        <v/>
      </c>
      <c r="S7" s="287"/>
      <c r="U7" s="4"/>
    </row>
    <row r="8" spans="1:26" ht="26.1" customHeight="1" x14ac:dyDescent="0.25">
      <c r="B8" s="130"/>
      <c r="C8" s="259" t="s">
        <v>21</v>
      </c>
      <c r="D8" s="259"/>
      <c r="E8" s="290"/>
      <c r="F8" s="290"/>
      <c r="G8" s="290"/>
      <c r="H8" s="290"/>
      <c r="I8" s="290"/>
      <c r="J8" s="259" t="s">
        <v>22</v>
      </c>
      <c r="K8" s="259"/>
      <c r="L8" s="266" t="str">
        <f>IF($E$8="","",VLOOKUP($E$8,'BD Personal'!$A$6:$R$48,11,FALSE))</f>
        <v/>
      </c>
      <c r="M8" s="266"/>
      <c r="N8" s="266"/>
      <c r="O8" s="266"/>
      <c r="P8" s="177" t="s">
        <v>23</v>
      </c>
      <c r="Q8" s="177"/>
      <c r="R8" s="291" t="str">
        <f>IF($E$8="","",VLOOKUP($E$8,'BD Personal'!$A$6:$R$48,10,FALSE))</f>
        <v/>
      </c>
      <c r="S8" s="292"/>
      <c r="U8" s="4"/>
      <c r="V8" s="6"/>
      <c r="W8" s="288"/>
      <c r="X8" s="288"/>
      <c r="Y8" s="288"/>
      <c r="Z8" s="2"/>
    </row>
    <row r="9" spans="1:26" ht="26.1" customHeight="1" x14ac:dyDescent="0.2">
      <c r="B9" s="130"/>
      <c r="C9" s="259" t="s">
        <v>24</v>
      </c>
      <c r="D9" s="259"/>
      <c r="E9" s="266" t="str">
        <f>IF($E$8="","",VLOOKUP($E$8,'BD Personal'!$A$6:$R$48,13,FALSE))</f>
        <v/>
      </c>
      <c r="F9" s="266"/>
      <c r="G9" s="266"/>
      <c r="H9" s="266"/>
      <c r="I9" s="266"/>
      <c r="J9" s="259" t="s">
        <v>25</v>
      </c>
      <c r="K9" s="259"/>
      <c r="L9" s="266" t="str">
        <f>IF($E$8="","",VLOOKUP($E$8,'BD Personal'!$A$6:$R$48,14,FALSE))</f>
        <v/>
      </c>
      <c r="M9" s="266"/>
      <c r="N9" s="266"/>
      <c r="O9" s="266"/>
      <c r="P9" s="178" t="s">
        <v>26</v>
      </c>
      <c r="Q9" s="178"/>
      <c r="R9" s="264"/>
      <c r="S9" s="265"/>
      <c r="U9" s="4"/>
      <c r="V9" s="7"/>
      <c r="W9" s="7"/>
      <c r="X9" s="289"/>
      <c r="Y9" s="289"/>
      <c r="Z9" s="289"/>
    </row>
    <row r="10" spans="1:26" ht="26.1" customHeight="1" x14ac:dyDescent="0.25">
      <c r="B10" s="130"/>
      <c r="C10" s="259" t="s">
        <v>27</v>
      </c>
      <c r="D10" s="259"/>
      <c r="E10" s="263" t="str">
        <f>IF($E$8="","",VLOOKUP($E$8,'BD Personal'!$A$6:$R$48,15,FALSE))</f>
        <v/>
      </c>
      <c r="F10" s="263"/>
      <c r="G10" s="263"/>
      <c r="H10" s="263"/>
      <c r="I10" s="263"/>
      <c r="J10" s="259" t="s">
        <v>28</v>
      </c>
      <c r="K10" s="259"/>
      <c r="L10" s="266" t="str">
        <f>IF($E$8="","",VLOOKUP($E$8,'BD Personal'!$A$6:$R$48,17,FALSE))</f>
        <v/>
      </c>
      <c r="M10" s="266"/>
      <c r="N10" s="266"/>
      <c r="O10" s="266"/>
      <c r="P10" s="177" t="s">
        <v>29</v>
      </c>
      <c r="Q10" s="177"/>
      <c r="R10" s="264" t="str">
        <f>IF($E$8="","",VLOOKUP($E$8,'BD Personal'!$A$6:$R$48,18,FALSE))</f>
        <v/>
      </c>
      <c r="S10" s="265"/>
      <c r="U10" s="4"/>
      <c r="V10" s="8"/>
      <c r="W10" s="258"/>
      <c r="X10" s="258"/>
      <c r="Y10" s="258"/>
      <c r="Z10" s="2"/>
    </row>
    <row r="11" spans="1:26" ht="26.1" customHeight="1" thickBot="1" x14ac:dyDescent="0.25">
      <c r="B11" s="130"/>
      <c r="C11" s="259" t="s">
        <v>30</v>
      </c>
      <c r="D11" s="259"/>
      <c r="E11" s="260" t="str">
        <f>IF($E$8="","",VLOOKUP($E$8,'BD Personal'!$A$6:$R$48,16,FALSE))</f>
        <v/>
      </c>
      <c r="F11" s="260"/>
      <c r="G11" s="260"/>
      <c r="H11" s="260"/>
      <c r="I11" s="260"/>
      <c r="J11" s="261" t="s">
        <v>31</v>
      </c>
      <c r="K11" s="261"/>
      <c r="L11" s="267" t="str">
        <f>Cronograma!B6&amp;" "&amp;Cronograma!E6</f>
        <v>DICIEMBRE 2020</v>
      </c>
      <c r="M11" s="267"/>
      <c r="N11" s="267"/>
      <c r="O11" s="131"/>
      <c r="P11" s="132"/>
      <c r="Q11" s="132"/>
      <c r="R11" s="133"/>
      <c r="S11" s="134"/>
      <c r="U11" s="4"/>
      <c r="V11" s="7"/>
      <c r="W11" s="2"/>
      <c r="X11" s="262"/>
      <c r="Y11" s="262"/>
      <c r="Z11" s="262"/>
    </row>
    <row r="12" spans="1:26" ht="27.75" customHeight="1" x14ac:dyDescent="0.25">
      <c r="A12" s="1"/>
      <c r="B12" s="250" t="s">
        <v>32</v>
      </c>
      <c r="C12" s="251"/>
      <c r="D12" s="251" t="s">
        <v>33</v>
      </c>
      <c r="E12" s="251"/>
      <c r="F12" s="236" t="s">
        <v>2</v>
      </c>
      <c r="G12" s="236" t="s">
        <v>170</v>
      </c>
      <c r="H12" s="236" t="s">
        <v>192</v>
      </c>
      <c r="I12" s="236" t="s">
        <v>3</v>
      </c>
      <c r="J12" s="236" t="s">
        <v>4</v>
      </c>
      <c r="K12" s="236" t="s">
        <v>34</v>
      </c>
      <c r="L12" s="236" t="s">
        <v>35</v>
      </c>
      <c r="M12" s="236" t="s">
        <v>36</v>
      </c>
      <c r="N12" s="236" t="s">
        <v>37</v>
      </c>
      <c r="O12" s="236" t="s">
        <v>38</v>
      </c>
      <c r="P12" s="238" t="s">
        <v>5</v>
      </c>
      <c r="Q12" s="238" t="s">
        <v>193</v>
      </c>
      <c r="R12" s="252" t="s">
        <v>39</v>
      </c>
      <c r="S12" s="253"/>
      <c r="T12" s="1"/>
      <c r="U12" s="1"/>
      <c r="V12" s="1"/>
      <c r="W12" s="1"/>
      <c r="X12" s="1"/>
    </row>
    <row r="13" spans="1:26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9"/>
      <c r="Q13" s="239"/>
      <c r="R13" s="254"/>
      <c r="S13" s="255"/>
      <c r="T13" s="1"/>
      <c r="U13" s="1"/>
      <c r="V13" s="1"/>
      <c r="W13" s="1"/>
      <c r="X13" s="1"/>
    </row>
    <row r="14" spans="1:26" ht="15.95" customHeight="1" x14ac:dyDescent="0.25">
      <c r="A14" s="1"/>
      <c r="B14" s="96">
        <f>Cronograma!F8</f>
        <v>44166</v>
      </c>
      <c r="C14" s="97" t="str">
        <f t="shared" ref="C14:C44" si="0">TEXT(B14, "dddd")</f>
        <v>martes</v>
      </c>
      <c r="D14" s="98"/>
      <c r="E14" s="99"/>
      <c r="F14" s="100"/>
      <c r="G14" s="101"/>
      <c r="H14" s="184"/>
      <c r="I14" s="102"/>
      <c r="J14" s="103"/>
      <c r="K14" s="103"/>
      <c r="L14" s="103"/>
      <c r="M14" s="103"/>
      <c r="N14" s="103"/>
      <c r="O14" s="103"/>
      <c r="P14" s="104"/>
      <c r="Q14" s="190">
        <f>SUM(H14:O14)</f>
        <v>0</v>
      </c>
      <c r="R14" s="256"/>
      <c r="S14" s="257"/>
      <c r="T14" s="1"/>
      <c r="U14" s="1"/>
      <c r="V14" s="1"/>
      <c r="W14" s="1"/>
      <c r="X14" s="1"/>
    </row>
    <row r="15" spans="1:26" ht="15.95" customHeight="1" x14ac:dyDescent="0.25">
      <c r="A15" s="1"/>
      <c r="B15" s="105">
        <f>B14+1</f>
        <v>44167</v>
      </c>
      <c r="C15" s="106" t="str">
        <f t="shared" si="0"/>
        <v>miércoles</v>
      </c>
      <c r="D15" s="107"/>
      <c r="E15" s="108"/>
      <c r="F15" s="109"/>
      <c r="G15" s="110"/>
      <c r="H15" s="185"/>
      <c r="I15" s="111"/>
      <c r="J15" s="112"/>
      <c r="K15" s="112"/>
      <c r="L15" s="112"/>
      <c r="M15" s="112"/>
      <c r="N15" s="112"/>
      <c r="O15" s="112"/>
      <c r="P15" s="113"/>
      <c r="Q15" s="191">
        <f t="shared" ref="Q15:Q43" si="1">SUM(H15:O15)</f>
        <v>0</v>
      </c>
      <c r="R15" s="240"/>
      <c r="S15" s="241"/>
      <c r="T15" s="1"/>
      <c r="U15" s="1"/>
      <c r="V15" s="1"/>
      <c r="W15" s="1"/>
      <c r="X15" s="1"/>
    </row>
    <row r="16" spans="1:26" ht="15.95" customHeight="1" x14ac:dyDescent="0.25">
      <c r="A16" s="1"/>
      <c r="B16" s="105">
        <f t="shared" ref="B16:B44" si="2">B15+1</f>
        <v>44168</v>
      </c>
      <c r="C16" s="106" t="str">
        <f t="shared" si="0"/>
        <v>jueves</v>
      </c>
      <c r="D16" s="107"/>
      <c r="E16" s="108"/>
      <c r="F16" s="109"/>
      <c r="G16" s="110"/>
      <c r="H16" s="185"/>
      <c r="I16" s="111"/>
      <c r="J16" s="112"/>
      <c r="K16" s="112"/>
      <c r="L16" s="112"/>
      <c r="M16" s="112"/>
      <c r="N16" s="112"/>
      <c r="O16" s="112"/>
      <c r="P16" s="113"/>
      <c r="Q16" s="191">
        <f t="shared" si="1"/>
        <v>0</v>
      </c>
      <c r="R16" s="240"/>
      <c r="S16" s="241"/>
      <c r="T16" s="1"/>
      <c r="U16" s="1"/>
      <c r="V16" s="1"/>
      <c r="W16" s="1"/>
      <c r="X16" s="1"/>
    </row>
    <row r="17" spans="1:24" ht="15.95" customHeight="1" x14ac:dyDescent="0.25">
      <c r="A17" s="1"/>
      <c r="B17" s="105">
        <f t="shared" si="2"/>
        <v>44169</v>
      </c>
      <c r="C17" s="106" t="str">
        <f t="shared" si="0"/>
        <v>viernes</v>
      </c>
      <c r="D17" s="107"/>
      <c r="E17" s="108"/>
      <c r="F17" s="109"/>
      <c r="G17" s="110"/>
      <c r="H17" s="185"/>
      <c r="I17" s="111"/>
      <c r="J17" s="112"/>
      <c r="K17" s="112"/>
      <c r="L17" s="112"/>
      <c r="M17" s="112"/>
      <c r="N17" s="112"/>
      <c r="O17" s="112"/>
      <c r="P17" s="113"/>
      <c r="Q17" s="191">
        <f t="shared" si="1"/>
        <v>0</v>
      </c>
      <c r="R17" s="240"/>
      <c r="S17" s="241"/>
      <c r="T17" s="1"/>
      <c r="U17" s="1"/>
      <c r="V17" s="1"/>
      <c r="W17" s="1"/>
      <c r="X17" s="1"/>
    </row>
    <row r="18" spans="1:24" ht="15.95" customHeight="1" x14ac:dyDescent="0.25">
      <c r="A18" s="1"/>
      <c r="B18" s="105">
        <f t="shared" si="2"/>
        <v>44170</v>
      </c>
      <c r="C18" s="106" t="str">
        <f t="shared" si="0"/>
        <v>sábado</v>
      </c>
      <c r="D18" s="107"/>
      <c r="E18" s="108"/>
      <c r="F18" s="109"/>
      <c r="G18" s="110"/>
      <c r="H18" s="185"/>
      <c r="I18" s="111"/>
      <c r="J18" s="112"/>
      <c r="K18" s="112"/>
      <c r="L18" s="112"/>
      <c r="M18" s="112"/>
      <c r="N18" s="112"/>
      <c r="O18" s="112"/>
      <c r="P18" s="113"/>
      <c r="Q18" s="191">
        <f t="shared" si="1"/>
        <v>0</v>
      </c>
      <c r="R18" s="240"/>
      <c r="S18" s="241"/>
      <c r="T18" s="1"/>
      <c r="U18" s="1"/>
      <c r="V18" s="1"/>
      <c r="W18" s="1"/>
      <c r="X18" s="1"/>
    </row>
    <row r="19" spans="1:24" ht="15.95" customHeight="1" x14ac:dyDescent="0.25">
      <c r="A19" s="1"/>
      <c r="B19" s="105">
        <f t="shared" si="2"/>
        <v>44171</v>
      </c>
      <c r="C19" s="106" t="str">
        <f t="shared" si="0"/>
        <v>domingo</v>
      </c>
      <c r="D19" s="107"/>
      <c r="E19" s="108"/>
      <c r="F19" s="109"/>
      <c r="G19" s="110"/>
      <c r="H19" s="185"/>
      <c r="I19" s="111"/>
      <c r="J19" s="112"/>
      <c r="K19" s="112"/>
      <c r="L19" s="112"/>
      <c r="M19" s="112"/>
      <c r="N19" s="112"/>
      <c r="O19" s="112"/>
      <c r="P19" s="113"/>
      <c r="Q19" s="191">
        <f t="shared" si="1"/>
        <v>0</v>
      </c>
      <c r="R19" s="240"/>
      <c r="S19" s="241"/>
      <c r="T19" s="1"/>
      <c r="U19" s="1"/>
      <c r="V19" s="1"/>
      <c r="W19" s="1"/>
      <c r="X19" s="1"/>
    </row>
    <row r="20" spans="1:24" ht="15.95" customHeight="1" x14ac:dyDescent="0.25">
      <c r="A20" s="1"/>
      <c r="B20" s="105">
        <f t="shared" si="2"/>
        <v>44172</v>
      </c>
      <c r="C20" s="106" t="str">
        <f t="shared" si="0"/>
        <v>lunes</v>
      </c>
      <c r="D20" s="107"/>
      <c r="E20" s="108"/>
      <c r="F20" s="109"/>
      <c r="G20" s="110"/>
      <c r="H20" s="185"/>
      <c r="I20" s="111"/>
      <c r="J20" s="112"/>
      <c r="K20" s="112"/>
      <c r="L20" s="112"/>
      <c r="M20" s="112"/>
      <c r="N20" s="112"/>
      <c r="O20" s="112"/>
      <c r="P20" s="113"/>
      <c r="Q20" s="191">
        <f t="shared" si="1"/>
        <v>0</v>
      </c>
      <c r="R20" s="240"/>
      <c r="S20" s="241"/>
      <c r="T20" s="1"/>
      <c r="U20" s="1"/>
      <c r="V20" s="1"/>
      <c r="W20" s="1"/>
      <c r="X20" s="1"/>
    </row>
    <row r="21" spans="1:24" ht="15.95" customHeight="1" x14ac:dyDescent="0.25">
      <c r="A21" s="1"/>
      <c r="B21" s="105">
        <f t="shared" si="2"/>
        <v>44173</v>
      </c>
      <c r="C21" s="106" t="str">
        <f t="shared" si="0"/>
        <v>martes</v>
      </c>
      <c r="D21" s="107"/>
      <c r="E21" s="108"/>
      <c r="F21" s="109"/>
      <c r="G21" s="110"/>
      <c r="H21" s="185"/>
      <c r="I21" s="111"/>
      <c r="J21" s="112"/>
      <c r="K21" s="112"/>
      <c r="L21" s="112"/>
      <c r="M21" s="112"/>
      <c r="N21" s="112"/>
      <c r="O21" s="112"/>
      <c r="P21" s="113"/>
      <c r="Q21" s="191">
        <f t="shared" si="1"/>
        <v>0</v>
      </c>
      <c r="R21" s="240"/>
      <c r="S21" s="241"/>
      <c r="T21" s="1"/>
      <c r="U21" s="1"/>
      <c r="V21" s="1"/>
      <c r="W21" s="1"/>
      <c r="X21" s="1"/>
    </row>
    <row r="22" spans="1:24" ht="15.95" customHeight="1" x14ac:dyDescent="0.25">
      <c r="A22" s="1"/>
      <c r="B22" s="105">
        <f t="shared" si="2"/>
        <v>44174</v>
      </c>
      <c r="C22" s="106" t="str">
        <f t="shared" si="0"/>
        <v>miércoles</v>
      </c>
      <c r="D22" s="107"/>
      <c r="E22" s="108"/>
      <c r="F22" s="109"/>
      <c r="G22" s="110"/>
      <c r="H22" s="185"/>
      <c r="I22" s="111"/>
      <c r="J22" s="112"/>
      <c r="K22" s="112"/>
      <c r="L22" s="112"/>
      <c r="M22" s="112"/>
      <c r="N22" s="112"/>
      <c r="O22" s="112"/>
      <c r="P22" s="113"/>
      <c r="Q22" s="191">
        <f t="shared" si="1"/>
        <v>0</v>
      </c>
      <c r="R22" s="240"/>
      <c r="S22" s="241"/>
      <c r="T22" s="1"/>
      <c r="U22" s="1"/>
      <c r="V22" s="1"/>
      <c r="W22" s="1"/>
      <c r="X22" s="1"/>
    </row>
    <row r="23" spans="1:24" ht="15.95" customHeight="1" x14ac:dyDescent="0.25">
      <c r="A23" s="1"/>
      <c r="B23" s="105">
        <f t="shared" si="2"/>
        <v>44175</v>
      </c>
      <c r="C23" s="106" t="str">
        <f t="shared" si="0"/>
        <v>jueves</v>
      </c>
      <c r="D23" s="107"/>
      <c r="E23" s="108"/>
      <c r="F23" s="109"/>
      <c r="G23" s="110"/>
      <c r="H23" s="185"/>
      <c r="I23" s="111"/>
      <c r="J23" s="112"/>
      <c r="K23" s="112"/>
      <c r="L23" s="112"/>
      <c r="M23" s="112"/>
      <c r="N23" s="112"/>
      <c r="O23" s="112"/>
      <c r="P23" s="113"/>
      <c r="Q23" s="191">
        <f t="shared" si="1"/>
        <v>0</v>
      </c>
      <c r="R23" s="240"/>
      <c r="S23" s="241"/>
      <c r="T23" s="1"/>
      <c r="U23" s="1"/>
      <c r="V23" s="1"/>
      <c r="W23" s="1"/>
      <c r="X23" s="1"/>
    </row>
    <row r="24" spans="1:24" ht="15.95" customHeight="1" x14ac:dyDescent="0.25">
      <c r="A24" s="1"/>
      <c r="B24" s="105">
        <f t="shared" si="2"/>
        <v>44176</v>
      </c>
      <c r="C24" s="106" t="str">
        <f t="shared" si="0"/>
        <v>viernes</v>
      </c>
      <c r="D24" s="107"/>
      <c r="E24" s="108"/>
      <c r="F24" s="109"/>
      <c r="G24" s="110"/>
      <c r="H24" s="185"/>
      <c r="I24" s="111"/>
      <c r="J24" s="112"/>
      <c r="K24" s="112"/>
      <c r="L24" s="112"/>
      <c r="M24" s="112"/>
      <c r="N24" s="112"/>
      <c r="O24" s="112"/>
      <c r="P24" s="113"/>
      <c r="Q24" s="191">
        <f t="shared" si="1"/>
        <v>0</v>
      </c>
      <c r="R24" s="240"/>
      <c r="S24" s="241"/>
      <c r="T24" s="1"/>
      <c r="U24" s="1"/>
      <c r="V24" s="1"/>
      <c r="W24" s="1"/>
      <c r="X24" s="1"/>
    </row>
    <row r="25" spans="1:24" ht="15.95" customHeight="1" x14ac:dyDescent="0.25">
      <c r="A25" s="1"/>
      <c r="B25" s="105">
        <f t="shared" si="2"/>
        <v>44177</v>
      </c>
      <c r="C25" s="106" t="str">
        <f t="shared" si="0"/>
        <v>sábado</v>
      </c>
      <c r="D25" s="107"/>
      <c r="E25" s="108"/>
      <c r="F25" s="109"/>
      <c r="G25" s="110"/>
      <c r="H25" s="185"/>
      <c r="I25" s="111"/>
      <c r="J25" s="112"/>
      <c r="K25" s="112"/>
      <c r="L25" s="112"/>
      <c r="M25" s="112"/>
      <c r="N25" s="112"/>
      <c r="O25" s="112"/>
      <c r="P25" s="113"/>
      <c r="Q25" s="191">
        <f t="shared" si="1"/>
        <v>0</v>
      </c>
      <c r="R25" s="240"/>
      <c r="S25" s="241"/>
      <c r="T25" s="1"/>
      <c r="U25" s="1"/>
      <c r="V25" s="1"/>
      <c r="W25" s="1"/>
      <c r="X25" s="1"/>
    </row>
    <row r="26" spans="1:24" ht="15.95" customHeight="1" x14ac:dyDescent="0.25">
      <c r="A26" s="1"/>
      <c r="B26" s="105">
        <f t="shared" si="2"/>
        <v>44178</v>
      </c>
      <c r="C26" s="106" t="str">
        <f t="shared" si="0"/>
        <v>domingo</v>
      </c>
      <c r="D26" s="107"/>
      <c r="E26" s="108"/>
      <c r="F26" s="109"/>
      <c r="G26" s="110"/>
      <c r="H26" s="185"/>
      <c r="I26" s="111"/>
      <c r="J26" s="112"/>
      <c r="K26" s="112"/>
      <c r="L26" s="112"/>
      <c r="M26" s="112"/>
      <c r="N26" s="112"/>
      <c r="O26" s="112"/>
      <c r="P26" s="113"/>
      <c r="Q26" s="191">
        <f t="shared" si="1"/>
        <v>0</v>
      </c>
      <c r="R26" s="240"/>
      <c r="S26" s="241"/>
      <c r="T26" s="1"/>
      <c r="U26" s="1"/>
      <c r="V26" s="1"/>
      <c r="W26" s="1"/>
      <c r="X26" s="1"/>
    </row>
    <row r="27" spans="1:24" ht="15.95" customHeight="1" x14ac:dyDescent="0.25">
      <c r="A27" s="1"/>
      <c r="B27" s="105">
        <f t="shared" si="2"/>
        <v>44179</v>
      </c>
      <c r="C27" s="106" t="str">
        <f t="shared" si="0"/>
        <v>lunes</v>
      </c>
      <c r="D27" s="107"/>
      <c r="E27" s="108"/>
      <c r="F27" s="109"/>
      <c r="G27" s="110"/>
      <c r="H27" s="185"/>
      <c r="I27" s="111"/>
      <c r="J27" s="112"/>
      <c r="K27" s="112"/>
      <c r="L27" s="112"/>
      <c r="M27" s="112"/>
      <c r="N27" s="112"/>
      <c r="O27" s="112"/>
      <c r="P27" s="113"/>
      <c r="Q27" s="191">
        <f t="shared" si="1"/>
        <v>0</v>
      </c>
      <c r="R27" s="240"/>
      <c r="S27" s="241"/>
      <c r="T27" s="1"/>
      <c r="U27" s="1"/>
      <c r="V27" s="1"/>
      <c r="W27" s="1"/>
      <c r="X27" s="1"/>
    </row>
    <row r="28" spans="1:24" ht="15.95" customHeight="1" x14ac:dyDescent="0.25">
      <c r="A28" s="1"/>
      <c r="B28" s="105">
        <f t="shared" si="2"/>
        <v>44180</v>
      </c>
      <c r="C28" s="106" t="str">
        <f t="shared" si="0"/>
        <v>martes</v>
      </c>
      <c r="D28" s="107"/>
      <c r="E28" s="108"/>
      <c r="F28" s="109"/>
      <c r="G28" s="110"/>
      <c r="H28" s="185"/>
      <c r="I28" s="111"/>
      <c r="J28" s="112"/>
      <c r="K28" s="112"/>
      <c r="L28" s="112"/>
      <c r="M28" s="112"/>
      <c r="N28" s="112"/>
      <c r="O28" s="112"/>
      <c r="P28" s="113"/>
      <c r="Q28" s="191">
        <f t="shared" si="1"/>
        <v>0</v>
      </c>
      <c r="R28" s="240"/>
      <c r="S28" s="241"/>
      <c r="T28" s="1"/>
      <c r="U28" s="1"/>
      <c r="V28" s="1"/>
      <c r="W28" s="1"/>
      <c r="X28" s="1"/>
    </row>
    <row r="29" spans="1:24" ht="15.95" customHeight="1" x14ac:dyDescent="0.25">
      <c r="A29" s="1"/>
      <c r="B29" s="105">
        <f t="shared" si="2"/>
        <v>44181</v>
      </c>
      <c r="C29" s="106" t="str">
        <f t="shared" si="0"/>
        <v>miércoles</v>
      </c>
      <c r="D29" s="107"/>
      <c r="E29" s="108"/>
      <c r="F29" s="109"/>
      <c r="G29" s="110"/>
      <c r="H29" s="185"/>
      <c r="I29" s="111"/>
      <c r="J29" s="112"/>
      <c r="K29" s="112"/>
      <c r="L29" s="112"/>
      <c r="M29" s="112"/>
      <c r="N29" s="112"/>
      <c r="O29" s="112"/>
      <c r="P29" s="113"/>
      <c r="Q29" s="191">
        <f t="shared" si="1"/>
        <v>0</v>
      </c>
      <c r="R29" s="240"/>
      <c r="S29" s="241"/>
      <c r="T29" s="1"/>
      <c r="U29" s="1"/>
      <c r="V29" s="1"/>
      <c r="W29" s="1"/>
      <c r="X29" s="1"/>
    </row>
    <row r="30" spans="1:24" ht="15.95" customHeight="1" x14ac:dyDescent="0.25">
      <c r="A30" s="1"/>
      <c r="B30" s="105">
        <f t="shared" si="2"/>
        <v>44182</v>
      </c>
      <c r="C30" s="106" t="str">
        <f t="shared" si="0"/>
        <v>jueves</v>
      </c>
      <c r="D30" s="107"/>
      <c r="E30" s="108"/>
      <c r="F30" s="109"/>
      <c r="G30" s="110"/>
      <c r="H30" s="185"/>
      <c r="I30" s="111"/>
      <c r="J30" s="112"/>
      <c r="K30" s="112"/>
      <c r="L30" s="112"/>
      <c r="M30" s="112"/>
      <c r="N30" s="112"/>
      <c r="O30" s="112"/>
      <c r="P30" s="113"/>
      <c r="Q30" s="191">
        <f t="shared" si="1"/>
        <v>0</v>
      </c>
      <c r="R30" s="240"/>
      <c r="S30" s="241"/>
      <c r="T30" s="1"/>
      <c r="U30" s="1"/>
      <c r="V30" s="1"/>
      <c r="W30" s="1"/>
      <c r="X30" s="1"/>
    </row>
    <row r="31" spans="1:24" ht="15.95" customHeight="1" x14ac:dyDescent="0.25">
      <c r="A31" s="1"/>
      <c r="B31" s="105">
        <f t="shared" si="2"/>
        <v>44183</v>
      </c>
      <c r="C31" s="106" t="str">
        <f t="shared" si="0"/>
        <v>viernes</v>
      </c>
      <c r="D31" s="107"/>
      <c r="E31" s="108"/>
      <c r="F31" s="109"/>
      <c r="G31" s="110"/>
      <c r="H31" s="185"/>
      <c r="I31" s="111"/>
      <c r="J31" s="112"/>
      <c r="K31" s="112"/>
      <c r="L31" s="112"/>
      <c r="M31" s="112"/>
      <c r="N31" s="112"/>
      <c r="O31" s="112"/>
      <c r="P31" s="113"/>
      <c r="Q31" s="191">
        <f t="shared" si="1"/>
        <v>0</v>
      </c>
      <c r="R31" s="240"/>
      <c r="S31" s="241"/>
      <c r="T31" s="1"/>
      <c r="U31" s="1"/>
      <c r="V31" s="1"/>
      <c r="W31" s="1"/>
      <c r="X31" s="1"/>
    </row>
    <row r="32" spans="1:24" ht="15.95" customHeight="1" x14ac:dyDescent="0.25">
      <c r="A32" s="1"/>
      <c r="B32" s="105">
        <f t="shared" si="2"/>
        <v>44184</v>
      </c>
      <c r="C32" s="106" t="str">
        <f t="shared" si="0"/>
        <v>sábado</v>
      </c>
      <c r="D32" s="107"/>
      <c r="E32" s="108"/>
      <c r="F32" s="109"/>
      <c r="G32" s="110"/>
      <c r="H32" s="185"/>
      <c r="I32" s="111"/>
      <c r="J32" s="112"/>
      <c r="K32" s="112"/>
      <c r="L32" s="112"/>
      <c r="M32" s="112"/>
      <c r="N32" s="112"/>
      <c r="O32" s="112"/>
      <c r="P32" s="113"/>
      <c r="Q32" s="191">
        <f t="shared" si="1"/>
        <v>0</v>
      </c>
      <c r="R32" s="240"/>
      <c r="S32" s="241"/>
      <c r="T32" s="1"/>
      <c r="U32" s="1"/>
      <c r="V32" s="1"/>
      <c r="W32" s="1"/>
      <c r="X32" s="1"/>
    </row>
    <row r="33" spans="1:24" ht="15.95" customHeight="1" x14ac:dyDescent="0.25">
      <c r="A33" s="1"/>
      <c r="B33" s="105">
        <f t="shared" si="2"/>
        <v>44185</v>
      </c>
      <c r="C33" s="106" t="str">
        <f t="shared" si="0"/>
        <v>domingo</v>
      </c>
      <c r="D33" s="107"/>
      <c r="E33" s="108"/>
      <c r="F33" s="109"/>
      <c r="G33" s="110"/>
      <c r="H33" s="185"/>
      <c r="I33" s="111"/>
      <c r="J33" s="112"/>
      <c r="K33" s="112"/>
      <c r="L33" s="112"/>
      <c r="M33" s="112"/>
      <c r="N33" s="112"/>
      <c r="O33" s="112"/>
      <c r="P33" s="113"/>
      <c r="Q33" s="191">
        <f t="shared" si="1"/>
        <v>0</v>
      </c>
      <c r="R33" s="240"/>
      <c r="S33" s="241"/>
      <c r="T33" s="1"/>
      <c r="U33" s="1"/>
      <c r="V33" s="1"/>
      <c r="W33" s="1"/>
      <c r="X33" s="1"/>
    </row>
    <row r="34" spans="1:24" ht="15.95" customHeight="1" x14ac:dyDescent="0.25">
      <c r="A34" s="1"/>
      <c r="B34" s="105">
        <f t="shared" si="2"/>
        <v>44186</v>
      </c>
      <c r="C34" s="106" t="str">
        <f t="shared" si="0"/>
        <v>lunes</v>
      </c>
      <c r="D34" s="107"/>
      <c r="E34" s="108"/>
      <c r="F34" s="109"/>
      <c r="G34" s="110"/>
      <c r="H34" s="185"/>
      <c r="I34" s="111"/>
      <c r="J34" s="112"/>
      <c r="K34" s="112"/>
      <c r="L34" s="112"/>
      <c r="M34" s="112"/>
      <c r="N34" s="112"/>
      <c r="O34" s="112"/>
      <c r="P34" s="113"/>
      <c r="Q34" s="191">
        <f t="shared" si="1"/>
        <v>0</v>
      </c>
      <c r="R34" s="240"/>
      <c r="S34" s="241"/>
      <c r="T34" s="1"/>
      <c r="U34" s="1"/>
      <c r="V34" s="1"/>
      <c r="W34" s="1"/>
      <c r="X34" s="1"/>
    </row>
    <row r="35" spans="1:24" ht="15.95" customHeight="1" x14ac:dyDescent="0.25">
      <c r="A35" s="1"/>
      <c r="B35" s="105">
        <f t="shared" si="2"/>
        <v>44187</v>
      </c>
      <c r="C35" s="106" t="str">
        <f t="shared" si="0"/>
        <v>martes</v>
      </c>
      <c r="D35" s="107"/>
      <c r="E35" s="108"/>
      <c r="F35" s="109"/>
      <c r="G35" s="110"/>
      <c r="H35" s="185"/>
      <c r="I35" s="111"/>
      <c r="J35" s="112"/>
      <c r="K35" s="112"/>
      <c r="L35" s="112"/>
      <c r="M35" s="112"/>
      <c r="N35" s="112"/>
      <c r="O35" s="112"/>
      <c r="P35" s="113"/>
      <c r="Q35" s="191">
        <f t="shared" si="1"/>
        <v>0</v>
      </c>
      <c r="R35" s="240"/>
      <c r="S35" s="241"/>
      <c r="T35" s="1"/>
      <c r="U35" s="1"/>
      <c r="V35" s="1"/>
      <c r="W35" s="1"/>
      <c r="X35" s="1"/>
    </row>
    <row r="36" spans="1:24" ht="15.95" customHeight="1" x14ac:dyDescent="0.25">
      <c r="A36" s="1"/>
      <c r="B36" s="105">
        <f t="shared" si="2"/>
        <v>44188</v>
      </c>
      <c r="C36" s="106" t="str">
        <f t="shared" si="0"/>
        <v>miércoles</v>
      </c>
      <c r="D36" s="107"/>
      <c r="E36" s="108"/>
      <c r="F36" s="109"/>
      <c r="G36" s="110"/>
      <c r="H36" s="185"/>
      <c r="I36" s="111"/>
      <c r="J36" s="112"/>
      <c r="K36" s="112"/>
      <c r="L36" s="112"/>
      <c r="M36" s="112"/>
      <c r="N36" s="112"/>
      <c r="O36" s="112"/>
      <c r="P36" s="113"/>
      <c r="Q36" s="191">
        <f t="shared" si="1"/>
        <v>0</v>
      </c>
      <c r="R36" s="240"/>
      <c r="S36" s="241"/>
      <c r="T36" s="1"/>
      <c r="U36" s="1"/>
      <c r="V36" s="1"/>
      <c r="W36" s="1"/>
      <c r="X36" s="1"/>
    </row>
    <row r="37" spans="1:24" ht="15.95" customHeight="1" x14ac:dyDescent="0.25">
      <c r="A37" s="1"/>
      <c r="B37" s="105">
        <f t="shared" si="2"/>
        <v>44189</v>
      </c>
      <c r="C37" s="106" t="str">
        <f t="shared" si="0"/>
        <v>jueves</v>
      </c>
      <c r="D37" s="107"/>
      <c r="E37" s="108"/>
      <c r="F37" s="109"/>
      <c r="G37" s="110"/>
      <c r="H37" s="185"/>
      <c r="I37" s="111"/>
      <c r="J37" s="112"/>
      <c r="K37" s="112"/>
      <c r="L37" s="112"/>
      <c r="M37" s="112"/>
      <c r="N37" s="112"/>
      <c r="O37" s="112"/>
      <c r="P37" s="113"/>
      <c r="Q37" s="191">
        <f t="shared" si="1"/>
        <v>0</v>
      </c>
      <c r="R37" s="240"/>
      <c r="S37" s="241"/>
      <c r="T37" s="1"/>
      <c r="U37" s="1"/>
      <c r="V37" s="1"/>
      <c r="W37" s="1"/>
      <c r="X37" s="1"/>
    </row>
    <row r="38" spans="1:24" ht="15.95" customHeight="1" x14ac:dyDescent="0.25">
      <c r="A38" s="1"/>
      <c r="B38" s="105">
        <f t="shared" si="2"/>
        <v>44190</v>
      </c>
      <c r="C38" s="106" t="str">
        <f t="shared" si="0"/>
        <v>viernes</v>
      </c>
      <c r="D38" s="107"/>
      <c r="E38" s="108"/>
      <c r="F38" s="109"/>
      <c r="G38" s="110"/>
      <c r="H38" s="185"/>
      <c r="I38" s="111"/>
      <c r="J38" s="112"/>
      <c r="K38" s="112"/>
      <c r="L38" s="112"/>
      <c r="M38" s="112"/>
      <c r="N38" s="112"/>
      <c r="O38" s="112"/>
      <c r="P38" s="113"/>
      <c r="Q38" s="191">
        <f t="shared" si="1"/>
        <v>0</v>
      </c>
      <c r="R38" s="240"/>
      <c r="S38" s="241"/>
      <c r="T38" s="1"/>
      <c r="U38" s="1"/>
      <c r="V38" s="1"/>
      <c r="W38" s="1"/>
      <c r="X38" s="1"/>
    </row>
    <row r="39" spans="1:24" ht="15.95" customHeight="1" x14ac:dyDescent="0.25">
      <c r="A39" s="1"/>
      <c r="B39" s="105">
        <f t="shared" si="2"/>
        <v>44191</v>
      </c>
      <c r="C39" s="106" t="str">
        <f t="shared" si="0"/>
        <v>sábado</v>
      </c>
      <c r="D39" s="107"/>
      <c r="E39" s="108"/>
      <c r="F39" s="109"/>
      <c r="G39" s="110"/>
      <c r="H39" s="185"/>
      <c r="I39" s="111"/>
      <c r="J39" s="112"/>
      <c r="K39" s="112"/>
      <c r="L39" s="112"/>
      <c r="M39" s="112"/>
      <c r="N39" s="112"/>
      <c r="O39" s="112"/>
      <c r="P39" s="113"/>
      <c r="Q39" s="191">
        <f t="shared" si="1"/>
        <v>0</v>
      </c>
      <c r="R39" s="240"/>
      <c r="S39" s="241"/>
      <c r="T39" s="1"/>
      <c r="U39" s="1"/>
      <c r="V39" s="1"/>
      <c r="W39" s="1"/>
      <c r="X39" s="1"/>
    </row>
    <row r="40" spans="1:24" ht="15.95" customHeight="1" x14ac:dyDescent="0.25">
      <c r="A40" s="1"/>
      <c r="B40" s="105">
        <f t="shared" si="2"/>
        <v>44192</v>
      </c>
      <c r="C40" s="106" t="str">
        <f t="shared" si="0"/>
        <v>domingo</v>
      </c>
      <c r="D40" s="107"/>
      <c r="E40" s="108"/>
      <c r="F40" s="109"/>
      <c r="G40" s="110"/>
      <c r="H40" s="185"/>
      <c r="I40" s="111"/>
      <c r="J40" s="112"/>
      <c r="K40" s="112"/>
      <c r="L40" s="112"/>
      <c r="M40" s="112"/>
      <c r="N40" s="112"/>
      <c r="O40" s="112"/>
      <c r="P40" s="113"/>
      <c r="Q40" s="191">
        <f t="shared" si="1"/>
        <v>0</v>
      </c>
      <c r="R40" s="240"/>
      <c r="S40" s="241"/>
      <c r="T40" s="1"/>
      <c r="U40" s="1"/>
      <c r="V40" s="1"/>
      <c r="W40" s="1"/>
      <c r="X40" s="1"/>
    </row>
    <row r="41" spans="1:24" ht="15.95" customHeight="1" x14ac:dyDescent="0.25">
      <c r="A41" s="1"/>
      <c r="B41" s="105">
        <f t="shared" si="2"/>
        <v>44193</v>
      </c>
      <c r="C41" s="106" t="str">
        <f t="shared" si="0"/>
        <v>lunes</v>
      </c>
      <c r="D41" s="107"/>
      <c r="E41" s="108"/>
      <c r="F41" s="109"/>
      <c r="G41" s="110"/>
      <c r="H41" s="185"/>
      <c r="I41" s="111"/>
      <c r="J41" s="112"/>
      <c r="K41" s="112"/>
      <c r="L41" s="112"/>
      <c r="M41" s="112"/>
      <c r="N41" s="112"/>
      <c r="O41" s="112"/>
      <c r="P41" s="113"/>
      <c r="Q41" s="191">
        <f t="shared" si="1"/>
        <v>0</v>
      </c>
      <c r="R41" s="240"/>
      <c r="S41" s="241"/>
      <c r="T41" s="1"/>
      <c r="U41" s="1"/>
      <c r="V41" s="1"/>
      <c r="W41" s="1"/>
      <c r="X41" s="1"/>
    </row>
    <row r="42" spans="1:24" ht="15.95" customHeight="1" x14ac:dyDescent="0.25">
      <c r="A42" s="1"/>
      <c r="B42" s="105">
        <f t="shared" si="2"/>
        <v>44194</v>
      </c>
      <c r="C42" s="106" t="str">
        <f t="shared" si="0"/>
        <v>martes</v>
      </c>
      <c r="D42" s="107"/>
      <c r="E42" s="108"/>
      <c r="F42" s="109"/>
      <c r="G42" s="110"/>
      <c r="H42" s="185"/>
      <c r="I42" s="111"/>
      <c r="J42" s="112"/>
      <c r="K42" s="112"/>
      <c r="L42" s="112"/>
      <c r="M42" s="112"/>
      <c r="N42" s="112"/>
      <c r="O42" s="112"/>
      <c r="P42" s="113"/>
      <c r="Q42" s="191">
        <f t="shared" si="1"/>
        <v>0</v>
      </c>
      <c r="R42" s="240"/>
      <c r="S42" s="241"/>
      <c r="T42" s="1"/>
      <c r="U42" s="1"/>
      <c r="V42" s="1"/>
      <c r="W42" s="1"/>
      <c r="X42" s="1"/>
    </row>
    <row r="43" spans="1:24" ht="15.95" customHeight="1" thickBot="1" x14ac:dyDescent="0.3">
      <c r="A43" s="1"/>
      <c r="B43" s="105">
        <f t="shared" si="2"/>
        <v>44195</v>
      </c>
      <c r="C43" s="106" t="str">
        <f t="shared" si="0"/>
        <v>miércoles</v>
      </c>
      <c r="D43" s="107"/>
      <c r="E43" s="108"/>
      <c r="F43" s="109"/>
      <c r="G43" s="110"/>
      <c r="H43" s="185"/>
      <c r="I43" s="111"/>
      <c r="J43" s="112"/>
      <c r="K43" s="112"/>
      <c r="L43" s="112"/>
      <c r="M43" s="112"/>
      <c r="N43" s="112"/>
      <c r="O43" s="112"/>
      <c r="P43" s="113"/>
      <c r="Q43" s="191">
        <f t="shared" si="1"/>
        <v>0</v>
      </c>
      <c r="R43" s="240"/>
      <c r="S43" s="241"/>
      <c r="T43" s="1"/>
      <c r="U43" s="1"/>
      <c r="V43" s="1"/>
      <c r="W43" s="1"/>
      <c r="X43" s="1"/>
    </row>
    <row r="44" spans="1:24" ht="15.95" hidden="1" customHeight="1" thickBot="1" x14ac:dyDescent="0.3">
      <c r="A44" s="1"/>
      <c r="B44" s="105">
        <f t="shared" si="2"/>
        <v>44196</v>
      </c>
      <c r="C44" s="114" t="str">
        <f t="shared" si="0"/>
        <v>jueves</v>
      </c>
      <c r="D44" s="115"/>
      <c r="E44" s="116"/>
      <c r="F44" s="117"/>
      <c r="G44" s="118"/>
      <c r="H44" s="186"/>
      <c r="I44" s="119"/>
      <c r="J44" s="120"/>
      <c r="K44" s="120"/>
      <c r="L44" s="120"/>
      <c r="M44" s="120"/>
      <c r="N44" s="120"/>
      <c r="O44" s="120"/>
      <c r="P44" s="121"/>
      <c r="Q44" s="192"/>
      <c r="R44" s="242"/>
      <c r="S44" s="243"/>
      <c r="T44" s="1"/>
      <c r="U44" s="1"/>
      <c r="V44" s="1"/>
      <c r="W44" s="1"/>
      <c r="X44" s="1"/>
    </row>
    <row r="45" spans="1:24" s="12" customFormat="1" ht="27.75" customHeight="1" thickBot="1" x14ac:dyDescent="0.3">
      <c r="B45" s="244" t="s">
        <v>44</v>
      </c>
      <c r="C45" s="245"/>
      <c r="D45" s="245"/>
      <c r="E45" s="245"/>
      <c r="F45" s="245"/>
      <c r="G45" s="246"/>
      <c r="H45" s="122">
        <f>SUM(H14:H44)</f>
        <v>0</v>
      </c>
      <c r="I45" s="122">
        <f>SUM(I14:I44)</f>
        <v>0</v>
      </c>
      <c r="J45" s="123">
        <f t="shared" ref="J45:Q45" si="3">SUM(J14:J44)</f>
        <v>0</v>
      </c>
      <c r="K45" s="123">
        <f t="shared" si="3"/>
        <v>0</v>
      </c>
      <c r="L45" s="123">
        <f t="shared" si="3"/>
        <v>0</v>
      </c>
      <c r="M45" s="123">
        <f>SUM(M14:M44)</f>
        <v>0</v>
      </c>
      <c r="N45" s="123">
        <f t="shared" si="3"/>
        <v>0</v>
      </c>
      <c r="O45" s="123">
        <f t="shared" si="3"/>
        <v>0</v>
      </c>
      <c r="P45" s="123">
        <f t="shared" si="3"/>
        <v>0</v>
      </c>
      <c r="Q45" s="197">
        <f t="shared" si="3"/>
        <v>0</v>
      </c>
      <c r="R45" s="125"/>
      <c r="S45" s="125"/>
    </row>
    <row r="46" spans="1:24" ht="6.75" customHeight="1" thickBot="1" x14ac:dyDescent="0.3"/>
    <row r="47" spans="1:24" ht="29.25" customHeight="1" thickBot="1" x14ac:dyDescent="0.3">
      <c r="B47" s="247" t="s">
        <v>45</v>
      </c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9"/>
    </row>
    <row r="48" spans="1:24" ht="25.5" customHeight="1" x14ac:dyDescent="0.25">
      <c r="A48" s="1"/>
      <c r="B48" s="250" t="s">
        <v>32</v>
      </c>
      <c r="C48" s="251"/>
      <c r="D48" s="251" t="s">
        <v>33</v>
      </c>
      <c r="E48" s="251"/>
      <c r="F48" s="236" t="s">
        <v>2</v>
      </c>
      <c r="G48" s="236" t="s">
        <v>170</v>
      </c>
      <c r="H48" s="236" t="s">
        <v>192</v>
      </c>
      <c r="I48" s="236" t="s">
        <v>3</v>
      </c>
      <c r="J48" s="236" t="s">
        <v>4</v>
      </c>
      <c r="K48" s="236" t="s">
        <v>34</v>
      </c>
      <c r="L48" s="236" t="s">
        <v>35</v>
      </c>
      <c r="M48" s="236" t="s">
        <v>36</v>
      </c>
      <c r="N48" s="236" t="s">
        <v>37</v>
      </c>
      <c r="O48" s="236" t="s">
        <v>38</v>
      </c>
      <c r="P48" s="238" t="s">
        <v>5</v>
      </c>
      <c r="Q48" s="238" t="s">
        <v>193</v>
      </c>
      <c r="R48" s="252" t="s">
        <v>39</v>
      </c>
      <c r="S48" s="253"/>
      <c r="T48" s="1"/>
      <c r="U48" s="1"/>
      <c r="V48" s="1"/>
      <c r="W48" s="1"/>
      <c r="X48" s="1"/>
    </row>
    <row r="49" spans="1:24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9"/>
      <c r="Q49" s="239"/>
      <c r="R49" s="254"/>
      <c r="S49" s="255"/>
      <c r="T49" s="1"/>
      <c r="U49" s="1"/>
      <c r="V49" s="1"/>
      <c r="W49" s="1"/>
      <c r="X49" s="1"/>
    </row>
    <row r="50" spans="1:24" ht="15" customHeight="1" x14ac:dyDescent="0.25">
      <c r="A50" s="1"/>
      <c r="B50" s="70"/>
      <c r="C50" s="71"/>
      <c r="D50" s="56"/>
      <c r="E50" s="57"/>
      <c r="F50" s="58"/>
      <c r="G50" s="58"/>
      <c r="H50" s="187"/>
      <c r="I50" s="59"/>
      <c r="J50" s="60"/>
      <c r="K50" s="60"/>
      <c r="L50" s="60"/>
      <c r="M50" s="60"/>
      <c r="N50" s="60"/>
      <c r="O50" s="60"/>
      <c r="P50" s="61"/>
      <c r="Q50" s="193"/>
      <c r="R50" s="230"/>
      <c r="S50" s="231"/>
      <c r="T50" s="1"/>
      <c r="U50" s="1"/>
      <c r="V50" s="1"/>
      <c r="W50" s="1"/>
      <c r="X50" s="1"/>
    </row>
    <row r="51" spans="1:24" ht="15" customHeight="1" x14ac:dyDescent="0.25">
      <c r="A51" s="1"/>
      <c r="B51" s="72"/>
      <c r="C51" s="73"/>
      <c r="D51" s="62"/>
      <c r="E51" s="63"/>
      <c r="F51" s="64"/>
      <c r="G51" s="64"/>
      <c r="H51" s="188"/>
      <c r="I51" s="65"/>
      <c r="J51" s="66"/>
      <c r="K51" s="66"/>
      <c r="L51" s="66"/>
      <c r="M51" s="66"/>
      <c r="N51" s="66"/>
      <c r="O51" s="66"/>
      <c r="P51" s="67"/>
      <c r="Q51" s="194"/>
      <c r="R51" s="232"/>
      <c r="S51" s="233"/>
      <c r="T51" s="1"/>
      <c r="U51" s="1"/>
      <c r="V51" s="1"/>
      <c r="W51" s="1"/>
      <c r="X51" s="1"/>
    </row>
    <row r="52" spans="1:24" ht="15" customHeight="1" x14ac:dyDescent="0.25">
      <c r="A52" s="1"/>
      <c r="B52" s="72"/>
      <c r="C52" s="73"/>
      <c r="D52" s="62"/>
      <c r="E52" s="63"/>
      <c r="F52" s="64"/>
      <c r="G52" s="64"/>
      <c r="H52" s="188"/>
      <c r="I52" s="65"/>
      <c r="J52" s="66"/>
      <c r="K52" s="66"/>
      <c r="L52" s="66"/>
      <c r="M52" s="66"/>
      <c r="N52" s="66"/>
      <c r="O52" s="66"/>
      <c r="P52" s="67"/>
      <c r="Q52" s="194"/>
      <c r="R52" s="232"/>
      <c r="S52" s="233"/>
      <c r="T52" s="1"/>
      <c r="U52" s="1"/>
      <c r="V52" s="1"/>
      <c r="W52" s="1"/>
      <c r="X52" s="1"/>
    </row>
    <row r="53" spans="1:24" ht="15" customHeight="1" x14ac:dyDescent="0.25">
      <c r="A53" s="1"/>
      <c r="B53" s="72"/>
      <c r="C53" s="73"/>
      <c r="D53" s="62"/>
      <c r="E53" s="63"/>
      <c r="F53" s="64"/>
      <c r="G53" s="64"/>
      <c r="H53" s="188"/>
      <c r="I53" s="65"/>
      <c r="J53" s="66"/>
      <c r="K53" s="66"/>
      <c r="L53" s="66"/>
      <c r="M53" s="66"/>
      <c r="N53" s="66"/>
      <c r="O53" s="66"/>
      <c r="P53" s="67"/>
      <c r="Q53" s="194"/>
      <c r="R53" s="232"/>
      <c r="S53" s="233"/>
      <c r="T53" s="1"/>
      <c r="U53" s="1"/>
      <c r="V53" s="1"/>
      <c r="W53" s="1"/>
      <c r="X53" s="1"/>
    </row>
    <row r="54" spans="1:24" ht="15" customHeight="1" thickBot="1" x14ac:dyDescent="0.3">
      <c r="A54" s="1"/>
      <c r="B54" s="74"/>
      <c r="C54" s="75"/>
      <c r="D54" s="68"/>
      <c r="E54" s="69"/>
      <c r="F54" s="76"/>
      <c r="G54" s="76"/>
      <c r="H54" s="189"/>
      <c r="I54" s="77"/>
      <c r="J54" s="78"/>
      <c r="K54" s="78"/>
      <c r="L54" s="78"/>
      <c r="M54" s="78"/>
      <c r="N54" s="78"/>
      <c r="O54" s="78"/>
      <c r="P54" s="79"/>
      <c r="Q54" s="195"/>
      <c r="R54" s="234"/>
      <c r="S54" s="235"/>
      <c r="T54" s="1"/>
      <c r="U54" s="1"/>
      <c r="V54" s="1"/>
      <c r="W54" s="1"/>
      <c r="X54" s="1"/>
    </row>
    <row r="55" spans="1:24" ht="15" customHeight="1" thickBot="1" x14ac:dyDescent="0.3"/>
    <row r="56" spans="1:24" s="12" customFormat="1" ht="27.75" customHeight="1" thickBot="1" x14ac:dyDescent="0.3">
      <c r="B56" s="205" t="s">
        <v>12</v>
      </c>
      <c r="C56" s="206"/>
      <c r="D56" s="206"/>
      <c r="E56" s="206"/>
      <c r="F56" s="206"/>
      <c r="G56" s="207"/>
      <c r="H56" s="183"/>
      <c r="I56" s="80">
        <f>+I45+I50+I51+I52+I53+I54</f>
        <v>0</v>
      </c>
      <c r="J56" s="80">
        <f t="shared" ref="J56:P56" si="4">+J45+J50+J51+J52+J53+J54</f>
        <v>0</v>
      </c>
      <c r="K56" s="80">
        <f t="shared" si="4"/>
        <v>0</v>
      </c>
      <c r="L56" s="80">
        <f t="shared" si="4"/>
        <v>0</v>
      </c>
      <c r="M56" s="80">
        <f t="shared" si="4"/>
        <v>0</v>
      </c>
      <c r="N56" s="80">
        <f t="shared" si="4"/>
        <v>0</v>
      </c>
      <c r="O56" s="80">
        <f t="shared" si="4"/>
        <v>0</v>
      </c>
      <c r="P56" s="81">
        <f t="shared" si="4"/>
        <v>0</v>
      </c>
      <c r="Q56" s="196"/>
    </row>
    <row r="57" spans="1:24" ht="15" customHeight="1" thickBot="1" x14ac:dyDescent="0.3"/>
    <row r="58" spans="1:24" ht="20.25" customHeight="1" x14ac:dyDescent="0.25">
      <c r="B58" s="208" t="s">
        <v>46</v>
      </c>
      <c r="C58" s="209"/>
      <c r="D58" s="209"/>
      <c r="E58" s="209"/>
      <c r="F58" s="210"/>
      <c r="I58" s="211" t="s">
        <v>47</v>
      </c>
      <c r="J58" s="212"/>
      <c r="K58" s="212"/>
      <c r="L58" s="212"/>
      <c r="M58" s="212"/>
      <c r="N58" s="212"/>
      <c r="O58" s="212"/>
      <c r="P58" s="212"/>
      <c r="Q58" s="212"/>
      <c r="R58" s="212"/>
      <c r="S58" s="213"/>
      <c r="T58" s="5"/>
      <c r="U58" s="5"/>
      <c r="W58" s="1"/>
      <c r="X58" s="1"/>
    </row>
    <row r="59" spans="1:24" s="13" customFormat="1" ht="22.5" customHeight="1" thickBot="1" x14ac:dyDescent="0.3">
      <c r="B59" s="217" t="s">
        <v>48</v>
      </c>
      <c r="C59" s="218"/>
      <c r="D59" s="163" t="s">
        <v>49</v>
      </c>
      <c r="E59" s="163" t="s">
        <v>50</v>
      </c>
      <c r="F59" s="14" t="s">
        <v>51</v>
      </c>
      <c r="I59" s="214"/>
      <c r="J59" s="215"/>
      <c r="K59" s="215"/>
      <c r="L59" s="215"/>
      <c r="M59" s="215"/>
      <c r="N59" s="215"/>
      <c r="O59" s="215"/>
      <c r="P59" s="215"/>
      <c r="Q59" s="215"/>
      <c r="R59" s="215"/>
      <c r="S59" s="216"/>
    </row>
    <row r="60" spans="1:24" ht="17.25" customHeight="1" x14ac:dyDescent="0.25">
      <c r="A60" s="1"/>
      <c r="B60" s="219" t="str">
        <f>+I12</f>
        <v xml:space="preserve"> EXT. DIURNA 1.25</v>
      </c>
      <c r="C60" s="220"/>
      <c r="D60" s="85">
        <v>1.25</v>
      </c>
      <c r="E60" s="86">
        <f>+$I$56</f>
        <v>0</v>
      </c>
      <c r="F60" s="87" t="str">
        <f>IF(E60=0,"",D60*E60*(VLOOKUP($E$8,'BD Personal'!$A$6:$R$48,12,FALSE)/240))</f>
        <v/>
      </c>
      <c r="G60" s="1"/>
      <c r="H60" s="1"/>
      <c r="I60" s="221"/>
      <c r="J60" s="222"/>
      <c r="K60" s="222"/>
      <c r="L60" s="222"/>
      <c r="M60" s="222"/>
      <c r="N60" s="222"/>
      <c r="O60" s="222"/>
      <c r="P60" s="222"/>
      <c r="Q60" s="222"/>
      <c r="R60" s="222"/>
      <c r="S60" s="223"/>
      <c r="T60" s="1"/>
      <c r="U60" s="1"/>
      <c r="V60" s="1"/>
      <c r="W60" s="1"/>
      <c r="X60" s="1"/>
    </row>
    <row r="61" spans="1:24" ht="17.25" customHeight="1" x14ac:dyDescent="0.25">
      <c r="A61" s="1"/>
      <c r="B61" s="199" t="str">
        <f>+J12</f>
        <v>EXT. NOC. ORD. 1.75</v>
      </c>
      <c r="C61" s="200"/>
      <c r="D61" s="88">
        <v>1.75</v>
      </c>
      <c r="E61" s="89">
        <f>+$J$56</f>
        <v>0</v>
      </c>
      <c r="F61" s="87" t="str">
        <f>IF(E61=0,"",D61*E61*(VLOOKUP($E$8,'BD Personal'!$A$6:$R$48,12,FALSE)/240))</f>
        <v/>
      </c>
      <c r="G61" s="1"/>
      <c r="H61" s="1"/>
      <c r="I61" s="224"/>
      <c r="J61" s="225"/>
      <c r="K61" s="225"/>
      <c r="L61" s="225"/>
      <c r="M61" s="225"/>
      <c r="N61" s="225"/>
      <c r="O61" s="225"/>
      <c r="P61" s="225"/>
      <c r="Q61" s="225"/>
      <c r="R61" s="225"/>
      <c r="S61" s="226"/>
      <c r="T61" s="1"/>
      <c r="U61" s="1"/>
      <c r="V61" s="1"/>
      <c r="W61" s="1"/>
      <c r="X61" s="1"/>
    </row>
    <row r="62" spans="1:24" ht="17.25" customHeight="1" x14ac:dyDescent="0.25">
      <c r="A62" s="1"/>
      <c r="B62" s="199" t="str">
        <f>+K12</f>
        <v>EXTRA DOM./FES. DIU.2.00</v>
      </c>
      <c r="C62" s="200"/>
      <c r="D62" s="88">
        <v>2</v>
      </c>
      <c r="E62" s="89">
        <f>+$K$56</f>
        <v>0</v>
      </c>
      <c r="F62" s="87" t="str">
        <f>IF(E62=0,"",D62*E62*(VLOOKUP($E$8,'BD Personal'!$A$6:$R$48,12,FALSE)/240))</f>
        <v/>
      </c>
      <c r="G62" s="1"/>
      <c r="H62" s="1"/>
      <c r="I62" s="224"/>
      <c r="J62" s="225"/>
      <c r="K62" s="225"/>
      <c r="L62" s="225"/>
      <c r="M62" s="225"/>
      <c r="N62" s="225"/>
      <c r="O62" s="225"/>
      <c r="P62" s="225"/>
      <c r="Q62" s="225"/>
      <c r="R62" s="225"/>
      <c r="S62" s="226"/>
      <c r="T62" s="1"/>
      <c r="U62" s="1"/>
      <c r="V62" s="1"/>
      <c r="W62" s="1"/>
      <c r="X62" s="1"/>
    </row>
    <row r="63" spans="1:24" ht="17.25" customHeight="1" x14ac:dyDescent="0.25">
      <c r="A63" s="1"/>
      <c r="B63" s="199" t="str">
        <f>+L12</f>
        <v>EXTRA DOM./FES.  NOC. 2.50</v>
      </c>
      <c r="C63" s="200"/>
      <c r="D63" s="88">
        <v>2.5</v>
      </c>
      <c r="E63" s="89">
        <f>+$L$56</f>
        <v>0</v>
      </c>
      <c r="F63" s="87" t="str">
        <f>IF(E63=0,"",D63*E63*(VLOOKUP($E$8,'BD Personal'!$A$6:$R$48,12,FALSE)/240))</f>
        <v/>
      </c>
      <c r="G63" s="1"/>
      <c r="H63" s="1"/>
      <c r="I63" s="224"/>
      <c r="J63" s="225"/>
      <c r="K63" s="225"/>
      <c r="L63" s="225"/>
      <c r="M63" s="225"/>
      <c r="N63" s="225"/>
      <c r="O63" s="225"/>
      <c r="P63" s="225"/>
      <c r="Q63" s="225"/>
      <c r="R63" s="225"/>
      <c r="S63" s="226"/>
      <c r="T63" s="1"/>
      <c r="U63" s="1"/>
      <c r="V63" s="1"/>
      <c r="W63" s="1"/>
      <c r="X63" s="1"/>
    </row>
    <row r="64" spans="1:24" ht="17.25" customHeight="1" x14ac:dyDescent="0.25">
      <c r="A64" s="1"/>
      <c r="B64" s="199" t="str">
        <f>+M12</f>
        <v>REC. NOCT ORD.              0.35</v>
      </c>
      <c r="C64" s="200"/>
      <c r="D64" s="88">
        <v>0.35</v>
      </c>
      <c r="E64" s="89">
        <f>+$M$56</f>
        <v>0</v>
      </c>
      <c r="F64" s="87" t="str">
        <f>IF(E64=0,"",D64*E64*(VLOOKUP($E$8,'BD Personal'!$A$6:$R$48,12,FALSE)/240))</f>
        <v/>
      </c>
      <c r="G64" s="1"/>
      <c r="H64" s="1"/>
      <c r="I64" s="224"/>
      <c r="J64" s="225"/>
      <c r="K64" s="225"/>
      <c r="L64" s="225"/>
      <c r="M64" s="225"/>
      <c r="N64" s="225"/>
      <c r="O64" s="225"/>
      <c r="P64" s="225"/>
      <c r="Q64" s="225"/>
      <c r="R64" s="225"/>
      <c r="S64" s="226"/>
      <c r="T64" s="1"/>
      <c r="U64" s="1"/>
      <c r="V64" s="1"/>
      <c r="W64" s="1"/>
      <c r="X64" s="1"/>
    </row>
    <row r="65" spans="1:24" ht="17.25" customHeight="1" x14ac:dyDescent="0.25">
      <c r="A65" s="1"/>
      <c r="B65" s="199" t="str">
        <f>+N12</f>
        <v xml:space="preserve">REC, DOM / FESTIVA DIU 1.75 </v>
      </c>
      <c r="C65" s="200"/>
      <c r="D65" s="88">
        <v>1.75</v>
      </c>
      <c r="E65" s="89">
        <f>+$N$56</f>
        <v>0</v>
      </c>
      <c r="F65" s="87" t="str">
        <f>IF(E65=0,"",D65*E65*(VLOOKUP($E$8,'BD Personal'!$A$6:$R$48,12,FALSE)/240))</f>
        <v/>
      </c>
      <c r="G65" s="1"/>
      <c r="H65" s="1"/>
      <c r="I65" s="224"/>
      <c r="J65" s="225"/>
      <c r="K65" s="225"/>
      <c r="L65" s="225"/>
      <c r="M65" s="225"/>
      <c r="N65" s="225"/>
      <c r="O65" s="225"/>
      <c r="P65" s="225"/>
      <c r="Q65" s="225"/>
      <c r="R65" s="225"/>
      <c r="S65" s="226"/>
      <c r="T65" s="1"/>
      <c r="U65" s="1"/>
      <c r="V65" s="1"/>
      <c r="W65" s="1"/>
      <c r="X65" s="1"/>
    </row>
    <row r="66" spans="1:24" ht="17.25" customHeight="1" x14ac:dyDescent="0.25">
      <c r="A66" s="1"/>
      <c r="B66" s="199" t="str">
        <f>+O12</f>
        <v>REC. DOM. / FES. NOC.  2.10</v>
      </c>
      <c r="C66" s="200"/>
      <c r="D66" s="88">
        <v>2.1</v>
      </c>
      <c r="E66" s="89">
        <f>+$O$56</f>
        <v>0</v>
      </c>
      <c r="F66" s="87" t="str">
        <f>IF(E66=0,"",D66*E66*(VLOOKUP($E$8,'BD Personal'!$A$6:$R$48,12,FALSE)/240))</f>
        <v/>
      </c>
      <c r="G66" s="1"/>
      <c r="H66" s="1"/>
      <c r="I66" s="224"/>
      <c r="J66" s="225"/>
      <c r="K66" s="225"/>
      <c r="L66" s="225"/>
      <c r="M66" s="225"/>
      <c r="N66" s="225"/>
      <c r="O66" s="225"/>
      <c r="P66" s="225"/>
      <c r="Q66" s="225"/>
      <c r="R66" s="225"/>
      <c r="S66" s="226"/>
      <c r="T66" s="1"/>
      <c r="U66" s="1"/>
      <c r="V66" s="1"/>
      <c r="W66" s="1"/>
      <c r="X66" s="1"/>
    </row>
    <row r="67" spans="1:24" ht="17.25" customHeight="1" thickBot="1" x14ac:dyDescent="0.3">
      <c r="A67" s="1"/>
      <c r="B67" s="201" t="str">
        <f>+P12</f>
        <v>COMPENSATORIOS</v>
      </c>
      <c r="C67" s="202"/>
      <c r="D67" s="90" t="s">
        <v>52</v>
      </c>
      <c r="E67" s="91">
        <f>+$P$56</f>
        <v>0</v>
      </c>
      <c r="F67" s="92" t="str">
        <f>IF(E67=0,"",E67*(VLOOKUP($E$8,'BD Personal'!$A$6:$R$48,12,FALSE)/30))</f>
        <v/>
      </c>
      <c r="G67" s="1"/>
      <c r="H67" s="1"/>
      <c r="I67" s="224"/>
      <c r="J67" s="225"/>
      <c r="K67" s="225"/>
      <c r="L67" s="225"/>
      <c r="M67" s="225"/>
      <c r="N67" s="225"/>
      <c r="O67" s="225"/>
      <c r="P67" s="225"/>
      <c r="Q67" s="225"/>
      <c r="R67" s="225"/>
      <c r="S67" s="226"/>
      <c r="T67" s="1"/>
      <c r="U67" s="1"/>
      <c r="V67" s="1"/>
      <c r="W67" s="1"/>
      <c r="X67" s="1"/>
    </row>
    <row r="68" spans="1:24" ht="12.75" customHeight="1" x14ac:dyDescent="0.25">
      <c r="A68" s="1"/>
      <c r="B68" s="93"/>
      <c r="C68" s="93"/>
      <c r="D68" s="93"/>
      <c r="E68" s="93"/>
      <c r="F68" s="94"/>
      <c r="G68" s="1"/>
      <c r="H68" s="1"/>
      <c r="I68" s="224"/>
      <c r="J68" s="225"/>
      <c r="K68" s="225"/>
      <c r="L68" s="225"/>
      <c r="M68" s="225"/>
      <c r="N68" s="225"/>
      <c r="O68" s="225"/>
      <c r="P68" s="225"/>
      <c r="Q68" s="225"/>
      <c r="R68" s="225"/>
      <c r="S68" s="226"/>
      <c r="T68" s="1"/>
      <c r="U68" s="1"/>
      <c r="V68" s="1"/>
      <c r="W68" s="1"/>
      <c r="X68" s="1"/>
    </row>
    <row r="69" spans="1:24" ht="18" customHeight="1" thickBot="1" x14ac:dyDescent="0.3">
      <c r="A69" s="1"/>
      <c r="B69" s="203" t="s">
        <v>53</v>
      </c>
      <c r="C69" s="203"/>
      <c r="D69" s="203"/>
      <c r="E69" s="203"/>
      <c r="F69" s="95">
        <f>SUM(F60:F67)</f>
        <v>0</v>
      </c>
      <c r="G69" s="1"/>
      <c r="H69" s="1"/>
      <c r="I69" s="227"/>
      <c r="J69" s="228"/>
      <c r="K69" s="228"/>
      <c r="L69" s="228"/>
      <c r="M69" s="228"/>
      <c r="N69" s="228"/>
      <c r="O69" s="228"/>
      <c r="P69" s="228"/>
      <c r="Q69" s="228"/>
      <c r="R69" s="228"/>
      <c r="S69" s="229"/>
      <c r="T69" s="1"/>
      <c r="U69" s="1"/>
      <c r="V69" s="1"/>
      <c r="W69" s="1"/>
      <c r="X69" s="1"/>
    </row>
    <row r="70" spans="1:24" x14ac:dyDescent="0.25">
      <c r="A70" s="1"/>
    </row>
    <row r="71" spans="1:24" x14ac:dyDescent="0.25"/>
    <row r="72" spans="1:24" x14ac:dyDescent="0.25"/>
    <row r="73" spans="1:24" x14ac:dyDescent="0.25"/>
    <row r="74" spans="1:24" x14ac:dyDescent="0.25">
      <c r="C74" s="15"/>
      <c r="D74" s="15"/>
      <c r="E74" s="15"/>
      <c r="F74" s="15"/>
      <c r="G74" s="15"/>
      <c r="H74" s="15"/>
      <c r="I74" s="15"/>
      <c r="J74" s="15"/>
    </row>
    <row r="75" spans="1:24" x14ac:dyDescent="0.25"/>
    <row r="76" spans="1:24" ht="13.5" thickBot="1" x14ac:dyDescent="0.3">
      <c r="C76" s="204"/>
      <c r="D76" s="204"/>
      <c r="E76" s="204"/>
      <c r="F76" s="204"/>
      <c r="G76" s="204"/>
      <c r="H76" s="204"/>
      <c r="I76" s="204"/>
      <c r="J76" s="204"/>
      <c r="M76" s="204"/>
      <c r="N76" s="204"/>
      <c r="O76" s="204"/>
      <c r="P76" s="204"/>
      <c r="Q76" s="204"/>
      <c r="R76" s="204"/>
    </row>
    <row r="77" spans="1:24" ht="30.75" customHeight="1" thickTop="1" x14ac:dyDescent="0.25">
      <c r="C77" s="198" t="s">
        <v>54</v>
      </c>
      <c r="D77" s="198"/>
      <c r="E77" s="198"/>
      <c r="F77" s="198"/>
      <c r="G77" s="198"/>
      <c r="H77" s="198"/>
      <c r="I77" s="198"/>
      <c r="J77" s="198"/>
      <c r="K77" s="16"/>
      <c r="L77" s="16"/>
      <c r="M77" s="198" t="s">
        <v>55</v>
      </c>
      <c r="N77" s="198"/>
      <c r="O77" s="198"/>
      <c r="P77" s="198"/>
      <c r="Q77" s="198"/>
      <c r="R77" s="198"/>
    </row>
    <row r="78" spans="1:24" x14ac:dyDescent="0.25"/>
    <row r="79" spans="1:24" x14ac:dyDescent="0.25"/>
  </sheetData>
  <sheetProtection formatCells="0" formatColumns="0" formatRows="0" insertColumns="0" insertRows="0" insertHyperlinks="0" deleteColumns="0" deleteRows="0" sort="0" autoFilter="0" pivotTables="0"/>
  <mergeCells count="116"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I60:S69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A4" workbookViewId="0">
      <selection activeCell="AB3" sqref="AB3:AB8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13" bestFit="1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20.85546875" bestFit="1" customWidth="1"/>
    <col min="23" max="23" width="20.5703125" bestFit="1" customWidth="1"/>
    <col min="24" max="24" width="17.85546875" bestFit="1" customWidth="1"/>
    <col min="27" max="27" width="13" bestFit="1" customWidth="1"/>
    <col min="28" max="28" width="17" bestFit="1" customWidth="1"/>
  </cols>
  <sheetData>
    <row r="1" spans="2:41" ht="15.75" thickBot="1" x14ac:dyDescent="0.3">
      <c r="I1">
        <v>2</v>
      </c>
      <c r="J1" s="41">
        <v>4</v>
      </c>
      <c r="K1" t="s">
        <v>234</v>
      </c>
      <c r="M1">
        <v>2</v>
      </c>
      <c r="N1">
        <v>1</v>
      </c>
      <c r="O1">
        <v>6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72</v>
      </c>
      <c r="G2" s="29" t="s">
        <v>73</v>
      </c>
      <c r="H2" s="29" t="s">
        <v>0</v>
      </c>
      <c r="I2" s="154" t="s">
        <v>74</v>
      </c>
      <c r="J2" s="170" t="s">
        <v>172</v>
      </c>
      <c r="K2" s="171" t="s">
        <v>185</v>
      </c>
      <c r="L2" s="155" t="s">
        <v>76</v>
      </c>
      <c r="M2" s="156" t="s">
        <v>69</v>
      </c>
      <c r="N2" s="156" t="s">
        <v>81</v>
      </c>
      <c r="O2" s="156" t="s">
        <v>84</v>
      </c>
      <c r="P2" s="156" t="s">
        <v>87</v>
      </c>
      <c r="Q2" s="156" t="s">
        <v>131</v>
      </c>
      <c r="R2" s="156" t="s">
        <v>90</v>
      </c>
      <c r="S2" s="156" t="s">
        <v>93</v>
      </c>
      <c r="T2" s="156" t="s">
        <v>138</v>
      </c>
      <c r="U2" s="82" t="s">
        <v>139</v>
      </c>
      <c r="V2" s="155" t="s">
        <v>204</v>
      </c>
      <c r="W2" s="156" t="s">
        <v>190</v>
      </c>
      <c r="X2" s="155" t="s">
        <v>205</v>
      </c>
      <c r="Y2" s="156" t="s">
        <v>206</v>
      </c>
      <c r="Z2" s="156" t="s">
        <v>207</v>
      </c>
      <c r="AA2" s="156" t="s">
        <v>209</v>
      </c>
      <c r="AB2" s="156" t="s">
        <v>210</v>
      </c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75</v>
      </c>
      <c r="C3" s="31" t="s">
        <v>125</v>
      </c>
      <c r="D3" s="31" t="s">
        <v>59</v>
      </c>
      <c r="E3" s="31" t="s">
        <v>76</v>
      </c>
      <c r="F3" s="32" t="s">
        <v>77</v>
      </c>
      <c r="G3" s="31">
        <v>0</v>
      </c>
      <c r="H3" s="31" t="s">
        <v>134</v>
      </c>
      <c r="I3" s="153">
        <v>43831</v>
      </c>
      <c r="J3" s="161" t="s">
        <v>173</v>
      </c>
      <c r="K3">
        <v>2019</v>
      </c>
      <c r="L3" s="157" t="s">
        <v>78</v>
      </c>
      <c r="M3" s="158" t="s">
        <v>78</v>
      </c>
      <c r="N3" s="158" t="s">
        <v>78</v>
      </c>
      <c r="O3" s="158" t="s">
        <v>78</v>
      </c>
      <c r="P3" s="158" t="s">
        <v>78</v>
      </c>
      <c r="Q3" s="158" t="s">
        <v>78</v>
      </c>
      <c r="R3" s="158" t="s">
        <v>78</v>
      </c>
      <c r="S3" s="158" t="s">
        <v>78</v>
      </c>
      <c r="T3" s="158" t="s">
        <v>78</v>
      </c>
      <c r="U3" s="159" t="s">
        <v>78</v>
      </c>
      <c r="V3" s="157" t="s">
        <v>78</v>
      </c>
      <c r="W3" s="158" t="s">
        <v>78</v>
      </c>
      <c r="X3" s="157" t="s">
        <v>78</v>
      </c>
      <c r="Y3" s="157" t="s">
        <v>78</v>
      </c>
      <c r="Z3" s="157" t="s">
        <v>78</v>
      </c>
      <c r="AA3" s="157" t="s">
        <v>78</v>
      </c>
      <c r="AB3" s="157" t="s">
        <v>78</v>
      </c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79</v>
      </c>
      <c r="C4" s="34" t="s">
        <v>132</v>
      </c>
      <c r="D4" s="34" t="s">
        <v>169</v>
      </c>
      <c r="E4" s="34" t="s">
        <v>205</v>
      </c>
      <c r="F4" s="35" t="s">
        <v>70</v>
      </c>
      <c r="G4" s="34">
        <v>1</v>
      </c>
      <c r="H4" s="34" t="s">
        <v>196</v>
      </c>
      <c r="I4" s="152">
        <v>43836</v>
      </c>
      <c r="J4" s="161" t="s">
        <v>174</v>
      </c>
      <c r="K4">
        <v>2020</v>
      </c>
      <c r="L4" s="33" t="s">
        <v>80</v>
      </c>
      <c r="M4" s="34" t="s">
        <v>80</v>
      </c>
      <c r="N4" s="34" t="s">
        <v>80</v>
      </c>
      <c r="O4" s="34" t="s">
        <v>80</v>
      </c>
      <c r="P4" s="34" t="s">
        <v>80</v>
      </c>
      <c r="Q4" s="34" t="s">
        <v>128</v>
      </c>
      <c r="R4" s="34" t="s">
        <v>80</v>
      </c>
      <c r="S4" s="34" t="s">
        <v>80</v>
      </c>
      <c r="T4" s="34" t="s">
        <v>128</v>
      </c>
      <c r="U4" s="36" t="s">
        <v>128</v>
      </c>
      <c r="V4" s="33" t="s">
        <v>80</v>
      </c>
      <c r="W4" s="34" t="s">
        <v>80</v>
      </c>
      <c r="X4" s="33" t="s">
        <v>80</v>
      </c>
      <c r="Y4" s="33" t="s">
        <v>80</v>
      </c>
      <c r="Z4" s="33" t="s">
        <v>80</v>
      </c>
      <c r="AA4" s="33" t="s">
        <v>80</v>
      </c>
      <c r="AB4" s="33" t="s">
        <v>80</v>
      </c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124</v>
      </c>
      <c r="D5" s="34"/>
      <c r="E5" s="34" t="s">
        <v>204</v>
      </c>
      <c r="F5" s="35" t="s">
        <v>82</v>
      </c>
      <c r="G5" s="34">
        <v>2</v>
      </c>
      <c r="H5" s="34" t="s">
        <v>163</v>
      </c>
      <c r="I5" s="152">
        <v>43913</v>
      </c>
      <c r="J5" s="161" t="s">
        <v>175</v>
      </c>
      <c r="K5">
        <v>2021</v>
      </c>
      <c r="L5" s="33" t="s">
        <v>94</v>
      </c>
      <c r="M5" s="34" t="s">
        <v>171</v>
      </c>
      <c r="N5" s="34" t="s">
        <v>83</v>
      </c>
      <c r="O5" s="34" t="s">
        <v>83</v>
      </c>
      <c r="P5" s="34" t="s">
        <v>83</v>
      </c>
      <c r="Q5" s="34" t="s">
        <v>129</v>
      </c>
      <c r="R5" s="34" t="s">
        <v>128</v>
      </c>
      <c r="S5" s="34" t="s">
        <v>83</v>
      </c>
      <c r="T5" s="34" t="s">
        <v>129</v>
      </c>
      <c r="U5" s="36" t="s">
        <v>129</v>
      </c>
      <c r="V5" s="33" t="s">
        <v>83</v>
      </c>
      <c r="W5" s="34" t="s">
        <v>92</v>
      </c>
      <c r="X5" s="33" t="s">
        <v>83</v>
      </c>
      <c r="Y5" s="33" t="s">
        <v>83</v>
      </c>
      <c r="Z5" s="33" t="s">
        <v>83</v>
      </c>
      <c r="AA5" s="33" t="s">
        <v>86</v>
      </c>
      <c r="AB5" s="33" t="s">
        <v>86</v>
      </c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126</v>
      </c>
      <c r="C6" s="34" t="s">
        <v>127</v>
      </c>
      <c r="D6" s="34"/>
      <c r="E6" s="34" t="s">
        <v>69</v>
      </c>
      <c r="F6" s="35" t="s">
        <v>85</v>
      </c>
      <c r="G6" s="34">
        <v>3</v>
      </c>
      <c r="H6" s="34" t="s">
        <v>197</v>
      </c>
      <c r="I6" s="152">
        <v>43930</v>
      </c>
      <c r="J6" s="161" t="s">
        <v>176</v>
      </c>
      <c r="K6">
        <v>2022</v>
      </c>
      <c r="L6" s="33" t="s">
        <v>92</v>
      </c>
      <c r="M6" s="34" t="s">
        <v>92</v>
      </c>
      <c r="N6" s="34" t="s">
        <v>86</v>
      </c>
      <c r="O6" s="34" t="s">
        <v>86</v>
      </c>
      <c r="P6" s="34" t="s">
        <v>86</v>
      </c>
      <c r="Q6" s="34" t="s">
        <v>130</v>
      </c>
      <c r="R6" s="34" t="s">
        <v>129</v>
      </c>
      <c r="S6" s="34" t="s">
        <v>86</v>
      </c>
      <c r="T6" s="34" t="s">
        <v>130</v>
      </c>
      <c r="U6" s="36" t="s">
        <v>130</v>
      </c>
      <c r="V6" s="33" t="s">
        <v>86</v>
      </c>
      <c r="W6" s="34" t="s">
        <v>94</v>
      </c>
      <c r="X6" s="33" t="s">
        <v>86</v>
      </c>
      <c r="Y6" s="33" t="s">
        <v>86</v>
      </c>
      <c r="Z6" s="33" t="s">
        <v>86</v>
      </c>
      <c r="AA6" s="33" t="s">
        <v>92</v>
      </c>
      <c r="AB6" s="33" t="s">
        <v>92</v>
      </c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166</v>
      </c>
      <c r="D7" s="34"/>
      <c r="E7" s="34" t="s">
        <v>81</v>
      </c>
      <c r="F7" s="35" t="s">
        <v>88</v>
      </c>
      <c r="G7" s="34">
        <v>4</v>
      </c>
      <c r="H7" s="34" t="s">
        <v>202</v>
      </c>
      <c r="I7" s="152">
        <v>43931</v>
      </c>
      <c r="J7" s="161" t="s">
        <v>177</v>
      </c>
      <c r="K7">
        <v>2023</v>
      </c>
      <c r="L7" s="33" t="s">
        <v>94</v>
      </c>
      <c r="M7" s="34" t="s">
        <v>94</v>
      </c>
      <c r="N7" s="34" t="s">
        <v>89</v>
      </c>
      <c r="O7" s="34" t="s">
        <v>89</v>
      </c>
      <c r="P7" s="34" t="s">
        <v>89</v>
      </c>
      <c r="Q7" s="34" t="s">
        <v>92</v>
      </c>
      <c r="R7" s="34" t="s">
        <v>130</v>
      </c>
      <c r="S7" s="34" t="s">
        <v>89</v>
      </c>
      <c r="T7" s="34" t="s">
        <v>92</v>
      </c>
      <c r="U7" s="36" t="s">
        <v>92</v>
      </c>
      <c r="V7" s="33" t="s">
        <v>89</v>
      </c>
      <c r="W7" s="34" t="s">
        <v>165</v>
      </c>
      <c r="X7" s="33" t="s">
        <v>89</v>
      </c>
      <c r="Y7" s="33" t="s">
        <v>89</v>
      </c>
      <c r="Z7" s="33" t="s">
        <v>89</v>
      </c>
      <c r="AA7" s="33" t="s">
        <v>94</v>
      </c>
      <c r="AB7" s="33" t="s">
        <v>94</v>
      </c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133</v>
      </c>
      <c r="D8" s="34"/>
      <c r="E8" s="34" t="s">
        <v>206</v>
      </c>
      <c r="F8" s="35" t="s">
        <v>91</v>
      </c>
      <c r="G8" s="34">
        <v>5</v>
      </c>
      <c r="H8" s="34" t="s">
        <v>199</v>
      </c>
      <c r="I8" s="152">
        <v>43952</v>
      </c>
      <c r="J8" s="161" t="s">
        <v>178</v>
      </c>
      <c r="K8">
        <v>2024</v>
      </c>
      <c r="L8" s="33" t="s">
        <v>171</v>
      </c>
      <c r="M8" s="34" t="s">
        <v>165</v>
      </c>
      <c r="N8" s="34" t="s">
        <v>92</v>
      </c>
      <c r="O8" s="34" t="s">
        <v>92</v>
      </c>
      <c r="P8" s="34" t="s">
        <v>92</v>
      </c>
      <c r="Q8" s="34" t="s">
        <v>94</v>
      </c>
      <c r="R8" s="34" t="s">
        <v>92</v>
      </c>
      <c r="S8" s="34" t="s">
        <v>92</v>
      </c>
      <c r="T8" s="34" t="s">
        <v>94</v>
      </c>
      <c r="U8" s="36" t="s">
        <v>94</v>
      </c>
      <c r="V8" s="33" t="s">
        <v>92</v>
      </c>
      <c r="W8" s="34" t="s">
        <v>189</v>
      </c>
      <c r="X8" s="33" t="s">
        <v>92</v>
      </c>
      <c r="Y8" s="33" t="s">
        <v>92</v>
      </c>
      <c r="Z8" s="33" t="s">
        <v>92</v>
      </c>
      <c r="AA8" s="33" t="s">
        <v>165</v>
      </c>
      <c r="AB8" s="33" t="s">
        <v>165</v>
      </c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167</v>
      </c>
      <c r="D9" s="34"/>
      <c r="E9" s="34" t="s">
        <v>84</v>
      </c>
      <c r="F9" s="35" t="s">
        <v>71</v>
      </c>
      <c r="G9" s="34">
        <v>6</v>
      </c>
      <c r="H9" s="34" t="s">
        <v>232</v>
      </c>
      <c r="I9" s="152">
        <v>43976</v>
      </c>
      <c r="J9" s="161" t="s">
        <v>179</v>
      </c>
      <c r="K9">
        <v>2025</v>
      </c>
      <c r="L9" s="33" t="s">
        <v>165</v>
      </c>
      <c r="M9" s="34"/>
      <c r="N9" s="34" t="s">
        <v>94</v>
      </c>
      <c r="O9" s="34" t="s">
        <v>94</v>
      </c>
      <c r="P9" s="34" t="s">
        <v>94</v>
      </c>
      <c r="Q9" s="34" t="s">
        <v>165</v>
      </c>
      <c r="R9" s="34" t="s">
        <v>94</v>
      </c>
      <c r="S9" s="34" t="s">
        <v>94</v>
      </c>
      <c r="T9" s="34" t="s">
        <v>165</v>
      </c>
      <c r="U9" s="36" t="s">
        <v>165</v>
      </c>
      <c r="V9" s="33" t="s">
        <v>94</v>
      </c>
      <c r="W9" s="34"/>
      <c r="X9" s="33" t="s">
        <v>94</v>
      </c>
      <c r="Y9" s="33" t="s">
        <v>94</v>
      </c>
      <c r="Z9" s="33" t="s">
        <v>94</v>
      </c>
      <c r="AA9" s="33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188</v>
      </c>
      <c r="D10" s="34"/>
      <c r="E10" s="34" t="s">
        <v>207</v>
      </c>
      <c r="F10" s="35" t="s">
        <v>95</v>
      </c>
      <c r="G10" s="34">
        <v>7</v>
      </c>
      <c r="H10" s="34" t="s">
        <v>135</v>
      </c>
      <c r="I10" s="152">
        <v>43997</v>
      </c>
      <c r="J10" s="161" t="s">
        <v>180</v>
      </c>
      <c r="K10">
        <v>2026</v>
      </c>
      <c r="L10" s="33" t="s">
        <v>86</v>
      </c>
      <c r="M10" s="34"/>
      <c r="N10" s="34" t="s">
        <v>165</v>
      </c>
      <c r="O10" s="34" t="s">
        <v>165</v>
      </c>
      <c r="P10" s="34" t="s">
        <v>165</v>
      </c>
      <c r="Q10" s="34" t="s">
        <v>189</v>
      </c>
      <c r="R10" s="34" t="s">
        <v>165</v>
      </c>
      <c r="S10" s="34" t="s">
        <v>165</v>
      </c>
      <c r="T10" s="34" t="s">
        <v>136</v>
      </c>
      <c r="U10" s="36" t="s">
        <v>136</v>
      </c>
      <c r="V10" s="33" t="s">
        <v>165</v>
      </c>
      <c r="W10" s="34"/>
      <c r="X10" s="33" t="s">
        <v>165</v>
      </c>
      <c r="Y10" s="33" t="s">
        <v>165</v>
      </c>
      <c r="Z10" s="33" t="s">
        <v>165</v>
      </c>
      <c r="AA10" s="33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187</v>
      </c>
      <c r="D11" s="34"/>
      <c r="E11" s="34" t="s">
        <v>208</v>
      </c>
      <c r="F11" s="35" t="s">
        <v>96</v>
      </c>
      <c r="G11" s="34">
        <v>8</v>
      </c>
      <c r="H11" s="34" t="s">
        <v>228</v>
      </c>
      <c r="I11" s="152">
        <v>44004</v>
      </c>
      <c r="J11" s="161" t="s">
        <v>181</v>
      </c>
      <c r="K11">
        <v>2027</v>
      </c>
      <c r="L11" s="33" t="s">
        <v>89</v>
      </c>
      <c r="M11" s="34"/>
      <c r="N11" s="34"/>
      <c r="O11" s="34"/>
      <c r="P11" s="34"/>
      <c r="Q11" s="34"/>
      <c r="R11" s="34" t="s">
        <v>151</v>
      </c>
      <c r="S11" s="34"/>
      <c r="T11" s="34" t="s">
        <v>137</v>
      </c>
      <c r="U11" s="36" t="s">
        <v>137</v>
      </c>
      <c r="V11" s="33"/>
      <c r="W11" s="34"/>
      <c r="X11" s="33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 t="s">
        <v>191</v>
      </c>
      <c r="D12" s="34"/>
      <c r="E12" s="34" t="s">
        <v>211</v>
      </c>
      <c r="F12" s="35" t="s">
        <v>97</v>
      </c>
      <c r="G12" s="34"/>
      <c r="H12" s="34" t="s">
        <v>157</v>
      </c>
      <c r="I12" s="152">
        <v>44011</v>
      </c>
      <c r="J12" s="161" t="s">
        <v>182</v>
      </c>
      <c r="K12">
        <v>2028</v>
      </c>
      <c r="L12" s="33"/>
      <c r="M12" s="34"/>
      <c r="N12" s="34"/>
      <c r="O12" s="34"/>
      <c r="P12" s="34"/>
      <c r="Q12" s="34"/>
      <c r="R12" s="34" t="s">
        <v>152</v>
      </c>
      <c r="S12" s="34"/>
      <c r="T12" s="34" t="s">
        <v>189</v>
      </c>
      <c r="U12" s="36" t="s">
        <v>189</v>
      </c>
      <c r="V12" s="33"/>
      <c r="W12" s="34"/>
      <c r="X12" s="33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87</v>
      </c>
      <c r="F13" s="35" t="s">
        <v>98</v>
      </c>
      <c r="G13" s="34"/>
      <c r="H13" s="34" t="s">
        <v>162</v>
      </c>
      <c r="I13" s="152">
        <v>44032</v>
      </c>
      <c r="J13" s="161" t="s">
        <v>183</v>
      </c>
      <c r="K13">
        <v>2029</v>
      </c>
      <c r="L13" s="33"/>
      <c r="M13" s="34"/>
      <c r="N13" s="34"/>
      <c r="O13" s="34"/>
      <c r="P13" s="34"/>
      <c r="Q13" s="34"/>
      <c r="R13" s="34"/>
      <c r="S13" s="34"/>
      <c r="T13" s="34"/>
      <c r="U13" s="36"/>
      <c r="V13" s="33"/>
      <c r="W13" s="34"/>
      <c r="X13" s="33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 t="s">
        <v>131</v>
      </c>
      <c r="F14" s="35" t="s">
        <v>99</v>
      </c>
      <c r="G14" s="34"/>
      <c r="H14" s="34" t="s">
        <v>198</v>
      </c>
      <c r="I14" s="152">
        <v>44050</v>
      </c>
      <c r="J14" s="161" t="s">
        <v>184</v>
      </c>
      <c r="K14">
        <v>2030</v>
      </c>
      <c r="L14" s="33"/>
      <c r="M14" s="34"/>
      <c r="N14" s="34"/>
      <c r="O14" s="34"/>
      <c r="P14" s="34"/>
      <c r="Q14" s="143"/>
      <c r="R14" s="34"/>
      <c r="S14" s="34"/>
      <c r="T14" s="143"/>
      <c r="U14" s="160"/>
      <c r="V14" s="33"/>
      <c r="W14" s="34"/>
      <c r="X14" s="33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 t="s">
        <v>190</v>
      </c>
      <c r="F15" s="35" t="s">
        <v>100</v>
      </c>
      <c r="G15" s="34"/>
      <c r="H15" s="34" t="s">
        <v>160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3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 t="s">
        <v>139</v>
      </c>
      <c r="F16" s="35" t="s">
        <v>101</v>
      </c>
      <c r="G16" s="34"/>
      <c r="H16" s="34" t="s">
        <v>155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3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 t="s">
        <v>138</v>
      </c>
      <c r="F17" s="35" t="s">
        <v>102</v>
      </c>
      <c r="G17" s="34"/>
      <c r="H17" s="34" t="s">
        <v>186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3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 t="s">
        <v>90</v>
      </c>
      <c r="F18" s="35" t="s">
        <v>103</v>
      </c>
      <c r="G18" s="34"/>
      <c r="H18" s="34" t="s">
        <v>233</v>
      </c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3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 t="s">
        <v>216</v>
      </c>
      <c r="F19" s="35" t="s">
        <v>104</v>
      </c>
      <c r="G19" s="34"/>
      <c r="H19" s="34" t="s">
        <v>158</v>
      </c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8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 t="s">
        <v>215</v>
      </c>
      <c r="F20" s="35" t="s">
        <v>105</v>
      </c>
      <c r="G20" s="34"/>
      <c r="H20" s="34" t="s">
        <v>229</v>
      </c>
      <c r="I20" s="152">
        <v>44190</v>
      </c>
      <c r="J20" s="151"/>
    </row>
    <row r="21" spans="2:41" x14ac:dyDescent="0.25">
      <c r="B21" s="33"/>
      <c r="C21" s="34"/>
      <c r="D21" s="34"/>
      <c r="E21" s="34" t="s">
        <v>93</v>
      </c>
      <c r="F21" s="35" t="s">
        <v>106</v>
      </c>
      <c r="G21" s="34"/>
      <c r="H21" s="34" t="s">
        <v>156</v>
      </c>
      <c r="I21" s="152">
        <v>44197</v>
      </c>
      <c r="J21" s="151"/>
    </row>
    <row r="22" spans="2:41" x14ac:dyDescent="0.25">
      <c r="B22" s="33"/>
      <c r="C22" s="34"/>
      <c r="D22" s="34"/>
      <c r="E22" s="34" t="s">
        <v>217</v>
      </c>
      <c r="F22" s="35" t="s">
        <v>107</v>
      </c>
      <c r="G22" s="34"/>
      <c r="H22" s="34" t="s">
        <v>161</v>
      </c>
      <c r="I22" s="152">
        <v>44207</v>
      </c>
      <c r="J22" s="151"/>
    </row>
    <row r="23" spans="2:41" x14ac:dyDescent="0.25">
      <c r="B23" s="33"/>
      <c r="C23" s="34"/>
      <c r="D23" s="34"/>
      <c r="E23" s="34" t="s">
        <v>210</v>
      </c>
      <c r="F23" s="35" t="s">
        <v>108</v>
      </c>
      <c r="G23" s="34"/>
      <c r="H23" s="34" t="s">
        <v>153</v>
      </c>
      <c r="I23" s="152">
        <v>44277</v>
      </c>
      <c r="J23" s="151"/>
    </row>
    <row r="24" spans="2:41" x14ac:dyDescent="0.25">
      <c r="B24" s="33"/>
      <c r="C24" s="34"/>
      <c r="D24" s="34"/>
      <c r="E24" s="34" t="s">
        <v>209</v>
      </c>
      <c r="F24" s="35" t="s">
        <v>109</v>
      </c>
      <c r="G24" s="34"/>
      <c r="H24" s="34" t="s">
        <v>194</v>
      </c>
      <c r="I24" s="152">
        <v>44287</v>
      </c>
      <c r="J24" s="151"/>
    </row>
    <row r="25" spans="2:41" x14ac:dyDescent="0.25">
      <c r="B25" s="33"/>
      <c r="C25" s="34"/>
      <c r="D25" s="34"/>
      <c r="E25" s="34" t="s">
        <v>212</v>
      </c>
      <c r="F25" s="35" t="s">
        <v>110</v>
      </c>
      <c r="G25" s="34"/>
      <c r="H25" s="34" t="s">
        <v>195</v>
      </c>
      <c r="I25" s="152">
        <v>44288</v>
      </c>
      <c r="J25" s="151"/>
    </row>
    <row r="26" spans="2:41" x14ac:dyDescent="0.25">
      <c r="B26" s="33"/>
      <c r="C26" s="34"/>
      <c r="D26" s="34"/>
      <c r="E26" s="34" t="s">
        <v>214</v>
      </c>
      <c r="F26" s="35" t="s">
        <v>111</v>
      </c>
      <c r="G26" s="34"/>
      <c r="H26" s="34" t="s">
        <v>159</v>
      </c>
      <c r="I26" s="152">
        <v>44317</v>
      </c>
      <c r="J26" s="151"/>
    </row>
    <row r="27" spans="2:41" x14ac:dyDescent="0.25">
      <c r="B27" s="33"/>
      <c r="C27" s="34"/>
      <c r="D27" s="34"/>
      <c r="E27" s="34" t="s">
        <v>213</v>
      </c>
      <c r="F27" s="35" t="s">
        <v>112</v>
      </c>
      <c r="G27" s="34"/>
      <c r="H27" s="34" t="s">
        <v>201</v>
      </c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113</v>
      </c>
      <c r="G28" s="34"/>
      <c r="H28" s="34" t="s">
        <v>230</v>
      </c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114</v>
      </c>
      <c r="G29" s="34"/>
      <c r="H29" s="34" t="s">
        <v>200</v>
      </c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115</v>
      </c>
      <c r="G30" s="34"/>
      <c r="H30" s="34" t="s">
        <v>203</v>
      </c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116</v>
      </c>
      <c r="G31" s="34"/>
      <c r="H31" s="34" t="s">
        <v>227</v>
      </c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117</v>
      </c>
      <c r="G32" s="34"/>
      <c r="H32" s="34" t="s">
        <v>154</v>
      </c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118</v>
      </c>
      <c r="G33" s="34"/>
      <c r="H33" s="34" t="s">
        <v>231</v>
      </c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119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120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121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122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123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168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 t="s">
        <v>218</v>
      </c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 t="s">
        <v>219</v>
      </c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 t="s">
        <v>220</v>
      </c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 t="s">
        <v>221</v>
      </c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 t="s">
        <v>222</v>
      </c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 t="s">
        <v>223</v>
      </c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 t="s">
        <v>224</v>
      </c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 t="s">
        <v>225</v>
      </c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5" t="s">
        <v>226</v>
      </c>
      <c r="G48" s="34"/>
      <c r="H48" s="34"/>
      <c r="I48" s="36"/>
    </row>
    <row r="49" spans="2:9" x14ac:dyDescent="0.25">
      <c r="B49" s="33"/>
      <c r="C49" s="34"/>
      <c r="D49" s="34"/>
      <c r="E49" s="34"/>
      <c r="F49" s="34">
        <v>60570015011</v>
      </c>
      <c r="G49" s="34"/>
      <c r="H49" s="34"/>
      <c r="I49" s="36"/>
    </row>
    <row r="50" spans="2:9" x14ac:dyDescent="0.25">
      <c r="B50" s="33"/>
      <c r="C50" s="34"/>
      <c r="D50" s="34"/>
      <c r="E50" s="34"/>
      <c r="F50" s="34">
        <v>60570015012</v>
      </c>
      <c r="G50" s="34"/>
      <c r="H50" s="34"/>
      <c r="I50" s="36"/>
    </row>
    <row r="51" spans="2:9" x14ac:dyDescent="0.25">
      <c r="B51" s="33"/>
      <c r="C51" s="34"/>
      <c r="D51" s="34"/>
      <c r="E51" s="34"/>
      <c r="F51" s="34">
        <v>60570015001</v>
      </c>
      <c r="G51" s="34"/>
      <c r="H51" s="34"/>
      <c r="I51" s="36"/>
    </row>
    <row r="52" spans="2:9" x14ac:dyDescent="0.25">
      <c r="B52" s="33"/>
      <c r="C52" s="34"/>
      <c r="D52" s="34"/>
      <c r="E52" s="34"/>
      <c r="F52" s="34">
        <v>60570015001</v>
      </c>
      <c r="G52" s="34"/>
      <c r="H52" s="34"/>
      <c r="I52" s="36"/>
    </row>
    <row r="53" spans="2:9" x14ac:dyDescent="0.25">
      <c r="B53" s="33"/>
      <c r="C53" s="34"/>
      <c r="D53" s="34"/>
      <c r="E53" s="34"/>
      <c r="F53" s="34">
        <v>60570016</v>
      </c>
      <c r="G53" s="34"/>
      <c r="H53" s="34"/>
      <c r="I53" s="36"/>
    </row>
    <row r="54" spans="2:9" x14ac:dyDescent="0.25">
      <c r="B54" s="33"/>
      <c r="C54" s="34"/>
      <c r="D54" s="34"/>
      <c r="E54" s="34"/>
      <c r="F54" s="34">
        <v>10040012</v>
      </c>
      <c r="G54" s="34"/>
      <c r="H54" s="34"/>
      <c r="I54" s="36"/>
    </row>
    <row r="55" spans="2:9" x14ac:dyDescent="0.25">
      <c r="B55" s="33"/>
      <c r="C55" s="34"/>
      <c r="D55" s="34"/>
      <c r="E55" s="34"/>
      <c r="F55" s="34">
        <v>10040013</v>
      </c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33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tabSelected="1" zoomScale="50" zoomScaleNormal="50" zoomScalePageLayoutView="90" workbookViewId="0">
      <selection activeCell="F26" sqref="F26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5" t="s">
        <v>140</v>
      </c>
      <c r="B5" s="295"/>
      <c r="C5" s="295"/>
      <c r="D5" s="296" t="str">
        <f>Plantilla!K11</f>
        <v>DICIEMBRE 2020</v>
      </c>
      <c r="E5" s="296"/>
      <c r="F5" s="302" t="s">
        <v>141</v>
      </c>
      <c r="G5" s="303"/>
      <c r="H5" s="303"/>
      <c r="I5" s="303"/>
      <c r="J5" s="303"/>
      <c r="K5" s="303"/>
      <c r="L5" s="303"/>
      <c r="M5" s="303"/>
      <c r="N5" s="303"/>
      <c r="O5" s="304"/>
      <c r="P5" s="302" t="s">
        <v>164</v>
      </c>
      <c r="Q5" s="304"/>
      <c r="R5" s="302"/>
      <c r="S5" s="304"/>
    </row>
    <row r="6" spans="1:21" s="47" customFormat="1" ht="29.25" customHeight="1" x14ac:dyDescent="0.25">
      <c r="A6" s="297" t="s">
        <v>142</v>
      </c>
      <c r="B6" s="297" t="s">
        <v>143</v>
      </c>
      <c r="C6" s="297" t="s">
        <v>144</v>
      </c>
      <c r="D6" s="298" t="s">
        <v>145</v>
      </c>
      <c r="E6" s="298" t="s">
        <v>67</v>
      </c>
      <c r="F6" s="297" t="s">
        <v>0</v>
      </c>
      <c r="G6" s="300" t="s">
        <v>3</v>
      </c>
      <c r="H6" s="300" t="s">
        <v>4</v>
      </c>
      <c r="I6" s="300" t="s">
        <v>34</v>
      </c>
      <c r="J6" s="300" t="s">
        <v>35</v>
      </c>
      <c r="K6" s="300" t="s">
        <v>36</v>
      </c>
      <c r="L6" s="300" t="s">
        <v>37</v>
      </c>
      <c r="M6" s="300" t="s">
        <v>38</v>
      </c>
      <c r="N6" s="300" t="s">
        <v>5</v>
      </c>
      <c r="O6" s="305" t="s">
        <v>146</v>
      </c>
      <c r="P6" s="306"/>
      <c r="Q6" s="306"/>
      <c r="R6" s="307"/>
      <c r="S6" s="299" t="s">
        <v>47</v>
      </c>
    </row>
    <row r="7" spans="1:21" s="47" customFormat="1" ht="78.75" customHeight="1" x14ac:dyDescent="0.25">
      <c r="A7" s="297"/>
      <c r="B7" s="297"/>
      <c r="C7" s="297"/>
      <c r="D7" s="297"/>
      <c r="E7" s="297"/>
      <c r="F7" s="297"/>
      <c r="G7" s="301"/>
      <c r="H7" s="301"/>
      <c r="I7" s="301"/>
      <c r="J7" s="301"/>
      <c r="K7" s="301"/>
      <c r="L7" s="301"/>
      <c r="M7" s="301"/>
      <c r="N7" s="301"/>
      <c r="O7" s="48" t="s">
        <v>147</v>
      </c>
      <c r="P7" s="48" t="s">
        <v>148</v>
      </c>
      <c r="Q7" s="48" t="s">
        <v>149</v>
      </c>
      <c r="R7" s="48" t="s">
        <v>150</v>
      </c>
      <c r="S7" s="299"/>
    </row>
    <row r="8" spans="1:21" s="50" customFormat="1" ht="31.5" customHeight="1" x14ac:dyDescent="0.25">
      <c r="A8" s="297"/>
      <c r="B8" s="297"/>
      <c r="C8" s="297"/>
      <c r="D8" s="297"/>
      <c r="E8" s="297"/>
      <c r="F8" s="297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9"/>
    </row>
    <row r="9" spans="1:21" ht="36" customHeight="1" x14ac:dyDescent="0.25">
      <c r="A9" s="135">
        <v>1</v>
      </c>
      <c r="B9" s="136"/>
      <c r="C9" s="137" t="str">
        <f>IF(B9="","",VLOOKUP(B9,'BD Personal'!$A$6:$R$48,3,FALSE))&amp;" "&amp;IF(B9="","",VLOOKUP(B9,'BD Personal'!$A$6:$R$48,4,FALSE))</f>
        <v xml:space="preserve"> </v>
      </c>
      <c r="D9" s="137" t="str">
        <f>IF(B9="","",VLOOKUP(B9,'BD Personal'!$A$6:$R$48,17,FALSE))</f>
        <v/>
      </c>
      <c r="E9" s="137" t="str">
        <f>IF(B9="","",VLOOKUP(B9,'BD Personal'!$A$6:$R$48,18,FALSE))</f>
        <v/>
      </c>
      <c r="F9" s="137" t="str">
        <f>IF(B9="","",VLOOKUP(B9,'BD Personal'!$A$6:$R$48,11,FALSE))</f>
        <v/>
      </c>
      <c r="G9" s="138" t="str">
        <f ca="1">IF(B9="","",INDIRECT("'"&amp;VLOOKUP(B9,'BD Personal'!$A$6:$R$48,4,FALSE)&amp;"'!H56"))</f>
        <v/>
      </c>
      <c r="H9" s="138" t="str">
        <f ca="1">IF(B9="","",INDIRECT("'"&amp;VLOOKUP(B9,'BD Personal'!$A$6:$R$48,4,FALSE)&amp;"'!I56"))</f>
        <v/>
      </c>
      <c r="I9" s="138" t="str">
        <f ca="1">IF(B9="","",INDIRECT("'"&amp;VLOOKUP(B9,'BD Personal'!$A$6:$R$48,4,FALSE)&amp;"'!J56"))</f>
        <v/>
      </c>
      <c r="J9" s="138" t="str">
        <f ca="1">IF(B9="","",INDIRECT("'"&amp;VLOOKUP(B9,'BD Personal'!$A$6:$R$48,4,FALSE)&amp;"'!K56"))</f>
        <v/>
      </c>
      <c r="K9" s="138" t="str">
        <f ca="1">IF(B9="","",INDIRECT("'"&amp;VLOOKUP(B9,'BD Personal'!$A$6:$R$48,4,FALSE)&amp;"'!L56"))</f>
        <v/>
      </c>
      <c r="L9" s="138" t="str">
        <f ca="1">IF(B9="","",INDIRECT("'"&amp;VLOOKUP(B9,'BD Personal'!$A$6:$R$48,4,FALSE)&amp;"'!M56"))</f>
        <v/>
      </c>
      <c r="M9" s="138" t="str">
        <f ca="1">IF(B9="","",INDIRECT("'"&amp;VLOOKUP(B9,'BD Personal'!$A$6:$R$48,4,FALSE)&amp;"'!N56"))</f>
        <v/>
      </c>
      <c r="N9" s="138" t="str">
        <f ca="1">IF(B9="","",INDIRECT("'"&amp;VLOOKUP(B9,'BD Personal'!$A$6:$R$48,4,FALSE)&amp;"'!O56"))</f>
        <v/>
      </c>
      <c r="O9" s="139"/>
      <c r="P9" s="139"/>
      <c r="Q9" s="139"/>
      <c r="R9" s="139"/>
      <c r="S9" s="138" t="str">
        <f ca="1">IF(B9="","",INDIRECT("'"&amp;VLOOKUP(B9,'BD Personal'!$A$6:$R$75,4,FALSE)&amp;"'!H60"))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Personal'!$A$6:$R$48,3,FALSE))&amp;" "&amp;IF(B10="","",VLOOKUP(B10,'BD Personal'!$A$6:$R$48,4,FALSE))</f>
        <v xml:space="preserve"> </v>
      </c>
      <c r="D10" s="137" t="str">
        <f>IF(B10="","",VLOOKUP(B10,'BD Personal'!$A$6:$R$48,17,FALSE))</f>
        <v/>
      </c>
      <c r="E10" s="137" t="str">
        <f>IF(B10="","",VLOOKUP(B10,'BD Personal'!$A$6:$R$48,18,FALSE))</f>
        <v/>
      </c>
      <c r="F10" s="137" t="str">
        <f>IF(B10="","",VLOOKUP(B10,'BD Personal'!$A$6:$R$48,11,FALSE))</f>
        <v/>
      </c>
      <c r="G10" s="138" t="str">
        <f ca="1">IF(B10="","",INDIRECT("'"&amp;VLOOKUP(B10,'BD Personal'!$A$6:$R$48,4,FALSE)&amp;"'!H56"))</f>
        <v/>
      </c>
      <c r="H10" s="138" t="str">
        <f ca="1">IF(B10="","",INDIRECT("'"&amp;VLOOKUP(B10,'BD Personal'!$A$6:$R$48,4,FALSE)&amp;"'!I56"))</f>
        <v/>
      </c>
      <c r="I10" s="138" t="str">
        <f ca="1">IF(B10="","",INDIRECT("'"&amp;VLOOKUP(B10,'BD Personal'!$A$6:$R$48,4,FALSE)&amp;"'!J56"))</f>
        <v/>
      </c>
      <c r="J10" s="138" t="str">
        <f ca="1">IF(B10="","",INDIRECT("'"&amp;VLOOKUP(B10,'BD Personal'!$A$6:$R$48,4,FALSE)&amp;"'!K56"))</f>
        <v/>
      </c>
      <c r="K10" s="138" t="str">
        <f ca="1">IF(B10="","",INDIRECT("'"&amp;VLOOKUP(B10,'BD Personal'!$A$6:$R$48,4,FALSE)&amp;"'!L56"))</f>
        <v/>
      </c>
      <c r="L10" s="138" t="str">
        <f ca="1">IF(B10="","",INDIRECT("'"&amp;VLOOKUP(B10,'BD Personal'!$A$6:$R$48,4,FALSE)&amp;"'!M56"))</f>
        <v/>
      </c>
      <c r="M10" s="138" t="str">
        <f ca="1">IF(B10="","",INDIRECT("'"&amp;VLOOKUP(B10,'BD Personal'!$A$6:$R$48,4,FALSE)&amp;"'!N56"))</f>
        <v/>
      </c>
      <c r="N10" s="138" t="str">
        <f ca="1">IF(B10="","",INDIRECT("'"&amp;VLOOKUP(B10,'BD Personal'!$A$6:$R$48,4,FALSE)&amp;"'!O56"))</f>
        <v/>
      </c>
      <c r="O10" s="139"/>
      <c r="P10" s="139"/>
      <c r="Q10" s="139"/>
      <c r="R10" s="139"/>
      <c r="S10" s="138" t="str">
        <f ca="1">IF(B10="","",INDIRECT("'"&amp;VLOOKUP(B10,'BD Personal'!$A$6:$R$48,4,FALSE)&amp;"'!H60"))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Personal'!$A$6:$R$75,3,FALSE))&amp;" "&amp;IF(B11="","",VLOOKUP(B11,'BD Personal'!$A$6:$R$75,4,FALSE))</f>
        <v xml:space="preserve"> </v>
      </c>
      <c r="D11" s="137" t="str">
        <f>IF(B11="","",VLOOKUP(B11,'BD Personal'!$A$6:$R$75,17,FALSE))</f>
        <v/>
      </c>
      <c r="E11" s="137" t="str">
        <f>IF(B11="","",VLOOKUP(B11,'BD Personal'!$A$6:$R$48,18,FALSE))</f>
        <v/>
      </c>
      <c r="F11" s="137" t="str">
        <f>IF(B11="","",VLOOKUP(B11,'BD Personal'!$A$6:$R$48,11,FALSE))</f>
        <v/>
      </c>
      <c r="G11" s="138" t="str">
        <f ca="1">IF(B11="","",INDIRECT("'"&amp;VLOOKUP(B11,'BD Personal'!$A$6:$R$75,4,FALSE)&amp;"'!H56"))</f>
        <v/>
      </c>
      <c r="H11" s="138" t="str">
        <f ca="1">IF(B11="","",INDIRECT("'"&amp;VLOOKUP(B11,'BD Personal'!$A$6:$R$75,4,FALSE)&amp;"'!I56"))</f>
        <v/>
      </c>
      <c r="I11" s="138" t="str">
        <f ca="1">IF(B11="","",INDIRECT("'"&amp;VLOOKUP(B11,'BD Personal'!$A$6:$R$75,4,FALSE)&amp;"'!J56"))</f>
        <v/>
      </c>
      <c r="J11" s="138" t="str">
        <f ca="1">IF(B11="","",INDIRECT("'"&amp;VLOOKUP(B11,'BD Personal'!$A$6:$R$75,4,FALSE)&amp;"'!K56"))</f>
        <v/>
      </c>
      <c r="K11" s="138" t="str">
        <f ca="1">IF(B11="","",INDIRECT("'"&amp;VLOOKUP(B11,'BD Personal'!$A$6:$R$75,4,FALSE)&amp;"'!L56"))</f>
        <v/>
      </c>
      <c r="L11" s="138" t="str">
        <f ca="1">IF(B11="","",INDIRECT("'"&amp;VLOOKUP(B11,'BD Personal'!$A$6:$R$75,4,FALSE)&amp;"'!M56"))</f>
        <v/>
      </c>
      <c r="M11" s="138" t="str">
        <f ca="1">IF(B11="","",INDIRECT("'"&amp;VLOOKUP(B11,'BD Personal'!$A$6:$R$75,4,FALSE)&amp;"'!N56"))</f>
        <v/>
      </c>
      <c r="N11" s="138" t="str">
        <f ca="1">IF(B11="","",INDIRECT("'"&amp;VLOOKUP(B11,'BD Personal'!$A$6:$R$75,4,FALSE)&amp;"'!O56"))</f>
        <v/>
      </c>
      <c r="O11" s="139"/>
      <c r="P11" s="139"/>
      <c r="Q11" s="139"/>
      <c r="R11" s="139"/>
      <c r="S11" s="138" t="str">
        <f ca="1">IF(B11="","",INDIRECT("'"&amp;VLOOKUP(B11,'BD Personal'!$A$6:$R$75,4,FALSE)&amp;"'!H60"))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Personal'!$A$6:$R$75,3,FALSE))&amp;" "&amp;IF(B12="","",VLOOKUP(B12,'BD Personal'!$A$6:$R$75,4,FALSE))</f>
        <v xml:space="preserve"> </v>
      </c>
      <c r="D12" s="137" t="str">
        <f>IF(B12="","",VLOOKUP(B12,'BD Personal'!$A$6:$R$48,17,FALSE))</f>
        <v/>
      </c>
      <c r="E12" s="137" t="str">
        <f>IF(B12="","",VLOOKUP(B12,'BD Personal'!$A$6:$R$48,18,FALSE))</f>
        <v/>
      </c>
      <c r="F12" s="137" t="str">
        <f>IF(B12="","",VLOOKUP(B12,'BD Personal'!$A$6:$R$48,11,FALSE))</f>
        <v/>
      </c>
      <c r="G12" s="138" t="str">
        <f ca="1">IF(B12="","",INDIRECT("'"&amp;VLOOKUP(B12,'BD Personal'!$A$6:$R$48,4,FALSE)&amp;"'!H56"))</f>
        <v/>
      </c>
      <c r="H12" s="138" t="str">
        <f ca="1">IF(B12="","",INDIRECT("'"&amp;VLOOKUP(B12,'BD Personal'!$A$6:$R$48,4,FALSE)&amp;"'!I56"))</f>
        <v/>
      </c>
      <c r="I12" s="138" t="str">
        <f ca="1">IF(B12="","",INDIRECT("'"&amp;VLOOKUP(B12,'BD Personal'!$A$6:$R$48,4,FALSE)&amp;"'!J56"))</f>
        <v/>
      </c>
      <c r="J12" s="138" t="str">
        <f ca="1">IF(B12="","",INDIRECT("'"&amp;VLOOKUP(B12,'BD Personal'!$A$6:$R$48,4,FALSE)&amp;"'!K56"))</f>
        <v/>
      </c>
      <c r="K12" s="138" t="str">
        <f ca="1">IF(B12="","",INDIRECT("'"&amp;VLOOKUP(B12,'BD Personal'!$A$6:$R$48,4,FALSE)&amp;"'!L56"))</f>
        <v/>
      </c>
      <c r="L12" s="138" t="str">
        <f ca="1">IF(B12="","",INDIRECT("'"&amp;VLOOKUP(B12,'BD Personal'!$A$6:$R$48,4,FALSE)&amp;"'!M56"))</f>
        <v/>
      </c>
      <c r="M12" s="138" t="str">
        <f ca="1">IF(B12="","",INDIRECT("'"&amp;VLOOKUP(B12,'BD Personal'!$A$6:$R$48,4,FALSE)&amp;"'!N56"))</f>
        <v/>
      </c>
      <c r="N12" s="138" t="str">
        <f ca="1">IF(B12="","",INDIRECT("'"&amp;VLOOKUP(B12,'BD Personal'!$A$6:$R$48,4,FALSE)&amp;"'!O56"))</f>
        <v/>
      </c>
      <c r="O12" s="139"/>
      <c r="P12" s="139"/>
      <c r="Q12" s="139"/>
      <c r="R12" s="139"/>
      <c r="S12" s="138" t="str">
        <f ca="1">IF(B12="","",INDIRECT("'"&amp;VLOOKUP(B12,'BD Personal'!$A$6:$R$48,4,FALSE)&amp;"'!H60"))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Personal'!$A$6:$R$75,3,FALSE))&amp;" "&amp;IF(B13="","",VLOOKUP(B13,'BD Personal'!$A$6:$R$75,4,FALSE))</f>
        <v xml:space="preserve"> </v>
      </c>
      <c r="D13" s="137" t="str">
        <f>IF(B13="","",VLOOKUP(B13,'BD Personal'!$A$6:$R$48,17,FALSE))</f>
        <v/>
      </c>
      <c r="E13" s="137" t="str">
        <f>IF(B13="","",VLOOKUP(B13,'BD Personal'!$A$6:$R$48,18,FALSE))</f>
        <v/>
      </c>
      <c r="F13" s="137" t="str">
        <f>IF(B13="","",VLOOKUP(B13,'BD Personal'!$A$6:$R$48,11,FALSE))</f>
        <v/>
      </c>
      <c r="G13" s="138" t="str">
        <f ca="1">IF(B13="","",INDIRECT("'"&amp;VLOOKUP(B13,'BD Personal'!$A$6:$R$48,4,FALSE)&amp;"'!H56"))</f>
        <v/>
      </c>
      <c r="H13" s="138" t="str">
        <f ca="1">IF(B13="","",INDIRECT("'"&amp;VLOOKUP(B13,'BD Personal'!$A$6:$R$48,4,FALSE)&amp;"'!I56"))</f>
        <v/>
      </c>
      <c r="I13" s="138" t="str">
        <f ca="1">IF(B13="","",INDIRECT("'"&amp;VLOOKUP(B13,'BD Personal'!$A$6:$R$48,4,FALSE)&amp;"'!J56"))</f>
        <v/>
      </c>
      <c r="J13" s="138" t="str">
        <f ca="1">IF(B13="","",INDIRECT("'"&amp;VLOOKUP(B13,'BD Personal'!$A$6:$R$48,4,FALSE)&amp;"'!K56"))</f>
        <v/>
      </c>
      <c r="K13" s="138" t="str">
        <f ca="1">IF(B13="","",INDIRECT("'"&amp;VLOOKUP(B13,'BD Personal'!$A$6:$R$48,4,FALSE)&amp;"'!L56"))</f>
        <v/>
      </c>
      <c r="L13" s="138" t="str">
        <f ca="1">IF(B13="","",INDIRECT("'"&amp;VLOOKUP(B13,'BD Personal'!$A$6:$R$48,4,FALSE)&amp;"'!M56"))</f>
        <v/>
      </c>
      <c r="M13" s="138" t="str">
        <f ca="1">IF(B13="","",INDIRECT("'"&amp;VLOOKUP(B13,'BD Personal'!$A$6:$R$48,4,FALSE)&amp;"'!N56"))</f>
        <v/>
      </c>
      <c r="N13" s="138" t="str">
        <f ca="1">IF(B13="","",INDIRECT("'"&amp;VLOOKUP(B13,'BD Personal'!$A$6:$R$48,4,FALSE)&amp;"'!O56"))</f>
        <v/>
      </c>
      <c r="O13" s="139"/>
      <c r="P13" s="139"/>
      <c r="Q13" s="139"/>
      <c r="R13" s="139"/>
      <c r="S13" s="138" t="str">
        <f ca="1">IF(B13="","",INDIRECT("'"&amp;VLOOKUP(B13,'BD Personal'!$A$6:$R$48,4,FALSE)&amp;"'!H60"))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Personal'!$A$6:$R$75,3,FALSE))&amp;" "&amp;IF(B14="","",VLOOKUP(B14,'BD Personal'!$A$6:$R$75,4,FALSE))</f>
        <v xml:space="preserve"> </v>
      </c>
      <c r="D14" s="137" t="str">
        <f>IF(B14="","",VLOOKUP(B14,'BD Personal'!$A$6:$R$48,17,FALSE))</f>
        <v/>
      </c>
      <c r="E14" s="137" t="str">
        <f>IF(B14="","",VLOOKUP(B14,'BD Personal'!$A$6:$R$48,18,FALSE))</f>
        <v/>
      </c>
      <c r="F14" s="137" t="str">
        <f>IF(B14="","",VLOOKUP(B14,'BD Personal'!$A$6:$R$48,11,FALSE))</f>
        <v/>
      </c>
      <c r="G14" s="138" t="str">
        <f ca="1">IF(B14="","",INDIRECT("'"&amp;VLOOKUP(B14,'BD Personal'!$A$6:$R$48,4,FALSE)&amp;"'!H56"))</f>
        <v/>
      </c>
      <c r="H14" s="138" t="str">
        <f ca="1">IF(B14="","",INDIRECT("'"&amp;VLOOKUP(B14,'BD Personal'!$A$6:$R$48,4,FALSE)&amp;"'!I56"))</f>
        <v/>
      </c>
      <c r="I14" s="138" t="str">
        <f ca="1">IF(B14="","",INDIRECT("'"&amp;VLOOKUP(B14,'BD Personal'!$A$6:$R$48,4,FALSE)&amp;"'!J56"))</f>
        <v/>
      </c>
      <c r="J14" s="138" t="str">
        <f ca="1">IF(B14="","",INDIRECT("'"&amp;VLOOKUP(B14,'BD Personal'!$A$6:$R$48,4,FALSE)&amp;"'!K56"))</f>
        <v/>
      </c>
      <c r="K14" s="138" t="str">
        <f ca="1">IF(B14="","",INDIRECT("'"&amp;VLOOKUP(B14,'BD Personal'!$A$6:$R$48,4,FALSE)&amp;"'!L56"))</f>
        <v/>
      </c>
      <c r="L14" s="138" t="str">
        <f ca="1">IF(B14="","",INDIRECT("'"&amp;VLOOKUP(B14,'BD Personal'!$A$6:$R$48,4,FALSE)&amp;"'!M56"))</f>
        <v/>
      </c>
      <c r="M14" s="138" t="str">
        <f ca="1">IF(B14="","",INDIRECT("'"&amp;VLOOKUP(B14,'BD Personal'!$A$6:$R$48,4,FALSE)&amp;"'!N56"))</f>
        <v/>
      </c>
      <c r="N14" s="138" t="str">
        <f ca="1">IF(B14="","",INDIRECT("'"&amp;VLOOKUP(B14,'BD Personal'!$A$6:$R$48,4,FALSE)&amp;"'!O56"))</f>
        <v/>
      </c>
      <c r="O14" s="139"/>
      <c r="P14" s="139"/>
      <c r="Q14" s="139"/>
      <c r="R14" s="139"/>
      <c r="S14" s="138" t="str">
        <f ca="1">IF(B14="","",INDIRECT("'"&amp;VLOOKUP(B14,'BD Personal'!$A$6:$R$48,4,FALSE)&amp;"'!H60"))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Personal'!$A$6:$R$75,3,FALSE))&amp;" "&amp;IF(B15="","",VLOOKUP(B15,'BD Personal'!$A$6:$R$75,4,FALSE))</f>
        <v xml:space="preserve"> </v>
      </c>
      <c r="D15" s="137" t="str">
        <f>IF(B15="","",VLOOKUP(B15,'BD Personal'!$A$6:$R$48,17,FALSE))</f>
        <v/>
      </c>
      <c r="E15" s="137" t="str">
        <f>IF(B15="","",VLOOKUP(B15,'BD Personal'!$A$6:$R$48,18,FALSE))</f>
        <v/>
      </c>
      <c r="F15" s="137" t="str">
        <f>IF(B15="","",VLOOKUP(B15,'BD Personal'!$A$6:$R$48,11,FALSE))</f>
        <v/>
      </c>
      <c r="G15" s="138" t="str">
        <f ca="1">IF(B15="","",INDIRECT("'"&amp;VLOOKUP(B15,'BD Personal'!$A$6:$R$48,4,FALSE)&amp;"'!H56"))</f>
        <v/>
      </c>
      <c r="H15" s="138" t="str">
        <f ca="1">IF(B15="","",INDIRECT("'"&amp;VLOOKUP(B15,'BD Personal'!$A$6:$R$48,4,FALSE)&amp;"'!I56"))</f>
        <v/>
      </c>
      <c r="I15" s="138" t="str">
        <f ca="1">IF(B15="","",INDIRECT("'"&amp;VLOOKUP(B15,'BD Personal'!$A$6:$R$48,4,FALSE)&amp;"'!J56"))</f>
        <v/>
      </c>
      <c r="J15" s="138" t="str">
        <f ca="1">IF(B15="","",INDIRECT("'"&amp;VLOOKUP(B15,'BD Personal'!$A$6:$R$48,4,FALSE)&amp;"'!K56"))</f>
        <v/>
      </c>
      <c r="K15" s="138" t="str">
        <f ca="1">IF(B15="","",INDIRECT("'"&amp;VLOOKUP(B15,'BD Personal'!$A$6:$R$48,4,FALSE)&amp;"'!L56"))</f>
        <v/>
      </c>
      <c r="L15" s="138" t="str">
        <f ca="1">IF(B15="","",INDIRECT("'"&amp;VLOOKUP(B15,'BD Personal'!$A$6:$R$48,4,FALSE)&amp;"'!M56"))</f>
        <v/>
      </c>
      <c r="M15" s="138" t="str">
        <f ca="1">IF(B15="","",INDIRECT("'"&amp;VLOOKUP(B15,'BD Personal'!$A$6:$R$48,4,FALSE)&amp;"'!N56"))</f>
        <v/>
      </c>
      <c r="N15" s="138" t="str">
        <f ca="1">IF(B15="","",INDIRECT("'"&amp;VLOOKUP(B15,'BD Personal'!$A$6:$R$48,4,FALSE)&amp;"'!O56"))</f>
        <v/>
      </c>
      <c r="O15" s="139"/>
      <c r="P15" s="139"/>
      <c r="Q15" s="139"/>
      <c r="R15" s="139"/>
      <c r="S15" s="138" t="str">
        <f ca="1">IF(B15="","",INDIRECT("'"&amp;VLOOKUP(B15,'BD Personal'!$A$6:$R$48,4,FALSE)&amp;"'!H60"))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Personal'!$A$6:$R$75,3,FALSE))&amp;" "&amp;IF(B16="","",VLOOKUP(B16,'BD Personal'!$A$6:$R$75,4,FALSE))</f>
        <v xml:space="preserve"> </v>
      </c>
      <c r="D16" s="137" t="str">
        <f>IF(B16="","",VLOOKUP(B16,'BD Personal'!$A$6:$R$48,17,FALSE))</f>
        <v/>
      </c>
      <c r="E16" s="137" t="str">
        <f>IF(B16="","",VLOOKUP(B16,'BD Personal'!$A$6:$R$48,18,FALSE))</f>
        <v/>
      </c>
      <c r="F16" s="137" t="str">
        <f>IF(B16="","",VLOOKUP(B16,'BD Personal'!$A$6:$R$48,11,FALSE))</f>
        <v/>
      </c>
      <c r="G16" s="138" t="str">
        <f ca="1">IF(B16="","",INDIRECT("'"&amp;VLOOKUP(B16,'BD Personal'!$A$6:$R$48,4,FALSE)&amp;"'!H56"))</f>
        <v/>
      </c>
      <c r="H16" s="138" t="str">
        <f ca="1">IF(B16="","",INDIRECT("'"&amp;VLOOKUP(B16,'BD Personal'!$A$6:$R$48,4,FALSE)&amp;"'!I56"))</f>
        <v/>
      </c>
      <c r="I16" s="138" t="str">
        <f ca="1">IF(B16="","",INDIRECT("'"&amp;VLOOKUP(B16,'BD Personal'!$A$6:$R$48,4,FALSE)&amp;"'!J56"))</f>
        <v/>
      </c>
      <c r="J16" s="138" t="str">
        <f ca="1">IF(B16="","",INDIRECT("'"&amp;VLOOKUP(B16,'BD Personal'!$A$6:$R$48,4,FALSE)&amp;"'!K56"))</f>
        <v/>
      </c>
      <c r="K16" s="138" t="str">
        <f ca="1">IF(B16="","",INDIRECT("'"&amp;VLOOKUP(B16,'BD Personal'!$A$6:$R$48,4,FALSE)&amp;"'!L56"))</f>
        <v/>
      </c>
      <c r="L16" s="138" t="str">
        <f ca="1">IF(B16="","",INDIRECT("'"&amp;VLOOKUP(B16,'BD Personal'!$A$6:$R$48,4,FALSE)&amp;"'!M56"))</f>
        <v/>
      </c>
      <c r="M16" s="138" t="str">
        <f ca="1">IF(B16="","",INDIRECT("'"&amp;VLOOKUP(B16,'BD Personal'!$A$6:$R$48,4,FALSE)&amp;"'!N56"))</f>
        <v/>
      </c>
      <c r="N16" s="138" t="str">
        <f ca="1">IF(B16="","",INDIRECT("'"&amp;VLOOKUP(B16,'BD Personal'!$A$6:$R$48,4,FALSE)&amp;"'!O56"))</f>
        <v/>
      </c>
      <c r="O16" s="139"/>
      <c r="P16" s="139"/>
      <c r="Q16" s="139"/>
      <c r="R16" s="139"/>
      <c r="S16" s="138" t="str">
        <f ca="1">IF(B16="","",INDIRECT("'"&amp;VLOOKUP(B16,'BD Personal'!$A$6:$R$48,4,FALSE)&amp;"'!H60"))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Personal'!$A$6:$R$75,3,FALSE))&amp;" "&amp;IF(B17="","",VLOOKUP(B17,'BD Personal'!$A$6:$R$75,4,FALSE))</f>
        <v xml:space="preserve"> </v>
      </c>
      <c r="D17" s="141" t="str">
        <f>IF(B17="","",VLOOKUP(B17,'BD Personal'!$A$6:$R$48,17,FALSE))</f>
        <v/>
      </c>
      <c r="E17" s="141" t="str">
        <f>IF(B17="","",VLOOKUP(B17,'BD Personal'!$A$6:$R$48,18,FALSE))</f>
        <v/>
      </c>
      <c r="F17" s="141" t="str">
        <f>IF(B17="","",VLOOKUP(B17,'BD Personal'!$A$6:$R$48,11,FALSE))</f>
        <v/>
      </c>
      <c r="G17" s="138" t="str">
        <f ca="1">IF(B17="","",INDIRECT("'"&amp;VLOOKUP(B17,'BD Personal'!$A$6:$R$48,4,FALSE)&amp;"'!H56"))</f>
        <v/>
      </c>
      <c r="H17" s="138" t="str">
        <f ca="1">IF(B17="","",INDIRECT("'"&amp;VLOOKUP(B17,'BD Personal'!$A$6:$R$48,4,FALSE)&amp;"'!I56"))</f>
        <v/>
      </c>
      <c r="I17" s="138" t="str">
        <f ca="1">IF(B17="","",INDIRECT("'"&amp;VLOOKUP(B17,'BD Personal'!$A$6:$R$48,4,FALSE)&amp;"'!J56"))</f>
        <v/>
      </c>
      <c r="J17" s="138" t="str">
        <f ca="1">IF(B17="","",INDIRECT("'"&amp;VLOOKUP(B17,'BD Personal'!$A$6:$R$48,4,FALSE)&amp;"'!K56"))</f>
        <v/>
      </c>
      <c r="K17" s="138" t="str">
        <f ca="1">IF(B17="","",INDIRECT("'"&amp;VLOOKUP(B17,'BD Personal'!$A$6:$R$48,4,FALSE)&amp;"'!L56"))</f>
        <v/>
      </c>
      <c r="L17" s="138" t="str">
        <f ca="1">IF(B17="","",INDIRECT("'"&amp;VLOOKUP(B17,'BD Personal'!$A$6:$R$48,4,FALSE)&amp;"'!M56"))</f>
        <v/>
      </c>
      <c r="M17" s="138" t="str">
        <f ca="1">IF(B17="","",INDIRECT("'"&amp;VLOOKUP(B17,'BD Personal'!$A$6:$R$48,4,FALSE)&amp;"'!N56"))</f>
        <v/>
      </c>
      <c r="N17" s="138" t="str">
        <f ca="1">IF(B17="","",INDIRECT("'"&amp;VLOOKUP(B17,'BD Personal'!$A$6:$R$48,4,FALSE)&amp;"'!O56"))</f>
        <v/>
      </c>
      <c r="O17" s="139"/>
      <c r="P17" s="139"/>
      <c r="Q17" s="139"/>
      <c r="R17" s="139"/>
      <c r="S17" s="138" t="str">
        <f ca="1">IF(B17="","",INDIRECT("'"&amp;VLOOKUP(B17,'BD Personal'!$A$6:$R$48,4,FALSE)&amp;"'!H60"))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Personal'!$A$6:$R$75,3,FALSE))&amp;" "&amp;IF(B18="","",VLOOKUP(B18,'BD Personal'!$A$6:$R$75,4,FALSE))</f>
        <v xml:space="preserve"> </v>
      </c>
      <c r="D18" s="141" t="str">
        <f>IF(B18="","",VLOOKUP(B18,'BD Personal'!$A$6:$R$48,17,FALSE))</f>
        <v/>
      </c>
      <c r="E18" s="141" t="str">
        <f>IF(B18="","",VLOOKUP(B18,'BD Personal'!$A$6:$R$48,18,FALSE))</f>
        <v/>
      </c>
      <c r="F18" s="141" t="str">
        <f>IF(B18="","",VLOOKUP(B18,'BD Personal'!$A$6:$R$48,11,FALSE))</f>
        <v/>
      </c>
      <c r="G18" s="138" t="str">
        <f ca="1">IF(B18="","",INDIRECT("'"&amp;VLOOKUP(B18,'BD Personal'!$A$6:$R$48,4,FALSE)&amp;"'!H56"))</f>
        <v/>
      </c>
      <c r="H18" s="138" t="str">
        <f ca="1">IF(B18="","",INDIRECT("'"&amp;VLOOKUP(B18,'BD Personal'!$A$6:$R$48,4,FALSE)&amp;"'!I56"))</f>
        <v/>
      </c>
      <c r="I18" s="138" t="str">
        <f ca="1">IF(B18="","",INDIRECT("'"&amp;VLOOKUP(B18,'BD Personal'!$A$6:$R$48,4,FALSE)&amp;"'!J56"))</f>
        <v/>
      </c>
      <c r="J18" s="138" t="str">
        <f ca="1">IF(B18="","",INDIRECT("'"&amp;VLOOKUP(B18,'BD Personal'!$A$6:$R$48,4,FALSE)&amp;"'!K56"))</f>
        <v/>
      </c>
      <c r="K18" s="138" t="str">
        <f ca="1">IF(B18="","",INDIRECT("'"&amp;VLOOKUP(B18,'BD Personal'!$A$6:$R$48,4,FALSE)&amp;"'!L56"))</f>
        <v/>
      </c>
      <c r="L18" s="138" t="str">
        <f ca="1">IF(B18="","",INDIRECT("'"&amp;VLOOKUP(B18,'BD Personal'!$A$6:$R$48,4,FALSE)&amp;"'!M56"))</f>
        <v/>
      </c>
      <c r="M18" s="138" t="str">
        <f ca="1">IF(B18="","",INDIRECT("'"&amp;VLOOKUP(B18,'BD Personal'!$A$6:$R$48,4,FALSE)&amp;"'!N56"))</f>
        <v/>
      </c>
      <c r="N18" s="138" t="str">
        <f ca="1">IF(B18="","",INDIRECT("'"&amp;VLOOKUP(B18,'BD Personal'!$A$6:$R$48,4,FALSE)&amp;"'!O56"))</f>
        <v/>
      </c>
      <c r="O18" s="139"/>
      <c r="P18" s="139"/>
      <c r="Q18" s="139"/>
      <c r="R18" s="139"/>
      <c r="S18" s="138" t="str">
        <f ca="1">IF(B18="","",INDIRECT("'"&amp;VLOOKUP(B18,'BD Personal'!$A$6:$R$48,4,FALSE)&amp;"'!H60"))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Personal'!$A$6:$R$75,3,FALSE))&amp;" "&amp;IF(B19="","",VLOOKUP(B19,'BD Personal'!$A$6:$R$75,4,FALSE))</f>
        <v xml:space="preserve"> </v>
      </c>
      <c r="D19" s="141" t="str">
        <f>IF(B19="","",VLOOKUP(B19,'BD Personal'!$A$6:$R$48,17,FALSE))</f>
        <v/>
      </c>
      <c r="E19" s="141" t="str">
        <f>IF(B19="","",VLOOKUP(B19,'BD Personal'!$A$6:$R$48,18,FALSE))</f>
        <v/>
      </c>
      <c r="F19" s="141" t="str">
        <f>IF(B19="","",VLOOKUP(B19,'BD Personal'!$A$6:$R$48,11,FALSE))</f>
        <v/>
      </c>
      <c r="G19" s="138" t="str">
        <f ca="1">IF(B19="","",INDIRECT("'"&amp;VLOOKUP(B19,'BD Personal'!$A$6:$R$48,4,FALSE)&amp;"'!H56"))</f>
        <v/>
      </c>
      <c r="H19" s="138" t="str">
        <f ca="1">IF(B19="","",INDIRECT("'"&amp;VLOOKUP(B19,'BD Personal'!$A$6:$R$48,4,FALSE)&amp;"'!I56"))</f>
        <v/>
      </c>
      <c r="I19" s="138" t="str">
        <f ca="1">IF(B19="","",INDIRECT("'"&amp;VLOOKUP(B19,'BD Personal'!$A$6:$R$48,4,FALSE)&amp;"'!J56"))</f>
        <v/>
      </c>
      <c r="J19" s="138" t="str">
        <f ca="1">IF(B19="","",INDIRECT("'"&amp;VLOOKUP(B19,'BD Personal'!$A$6:$R$48,4,FALSE)&amp;"'!K56"))</f>
        <v/>
      </c>
      <c r="K19" s="138" t="str">
        <f ca="1">IF(B19="","",INDIRECT("'"&amp;VLOOKUP(B19,'BD Personal'!$A$6:$R$48,4,FALSE)&amp;"'!L56"))</f>
        <v/>
      </c>
      <c r="L19" s="138" t="str">
        <f ca="1">IF(B19="","",INDIRECT("'"&amp;VLOOKUP(B19,'BD Personal'!$A$6:$R$48,4,FALSE)&amp;"'!M56"))</f>
        <v/>
      </c>
      <c r="M19" s="138" t="str">
        <f ca="1">IF(B19="","",INDIRECT("'"&amp;VLOOKUP(B19,'BD Personal'!$A$6:$R$48,4,FALSE)&amp;"'!N56"))</f>
        <v/>
      </c>
      <c r="N19" s="138" t="str">
        <f ca="1">IF(B19="","",INDIRECT("'"&amp;VLOOKUP(B19,'BD Personal'!$A$6:$R$48,4,FALSE)&amp;"'!O56"))</f>
        <v/>
      </c>
      <c r="O19" s="139"/>
      <c r="P19" s="139"/>
      <c r="Q19" s="139"/>
      <c r="R19" s="139"/>
      <c r="S19" s="138" t="str">
        <f ca="1">IF(B19="","",INDIRECT("'"&amp;VLOOKUP(B19,'BD Personal'!$A$6:$R$48,4,FALSE)&amp;"'!H60"))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Personal'!$A$6:$R$48,3,FALSE))&amp;" "&amp;IF(B20="","",VLOOKUP(B20,'BD Personal'!$A$6:$R$48,4,FALSE))</f>
        <v xml:space="preserve"> </v>
      </c>
      <c r="D20" s="141" t="str">
        <f>IF(B20="","",VLOOKUP(B20,'BD Personal'!$A$6:$R$48,17,FALSE))</f>
        <v/>
      </c>
      <c r="E20" s="141" t="str">
        <f>IF(B20="","",VLOOKUP(B20,'BD Personal'!$A$6:$R$48,18,FALSE))</f>
        <v/>
      </c>
      <c r="F20" s="141" t="str">
        <f>IF(B20="","",VLOOKUP(B20,'BD Personal'!$A$6:$R$48,11,FALSE))</f>
        <v/>
      </c>
      <c r="G20" s="138" t="str">
        <f ca="1">IF(B20="","",INDIRECT("'"&amp;VLOOKUP(B20,'BD Personal'!$A$6:$R$48,4,FALSE)&amp;"'!H56"))</f>
        <v/>
      </c>
      <c r="H20" s="138" t="str">
        <f ca="1">IF(B20="","",INDIRECT("'"&amp;VLOOKUP(B20,'BD Personal'!$A$6:$R$48,4,FALSE)&amp;"'!I56"))</f>
        <v/>
      </c>
      <c r="I20" s="138" t="str">
        <f ca="1">IF(B20="","",INDIRECT("'"&amp;VLOOKUP(B20,'BD Personal'!$A$6:$R$48,4,FALSE)&amp;"'!J56"))</f>
        <v/>
      </c>
      <c r="J20" s="138" t="str">
        <f ca="1">IF(B20="","",INDIRECT("'"&amp;VLOOKUP(B20,'BD Personal'!$A$6:$R$48,4,FALSE)&amp;"'!K56"))</f>
        <v/>
      </c>
      <c r="K20" s="138" t="str">
        <f ca="1">IF(B20="","",INDIRECT("'"&amp;VLOOKUP(B20,'BD Personal'!$A$6:$R$48,4,FALSE)&amp;"'!L56"))</f>
        <v/>
      </c>
      <c r="L20" s="138" t="str">
        <f ca="1">IF(B20="","",INDIRECT("'"&amp;VLOOKUP(B20,'BD Personal'!$A$6:$R$48,4,FALSE)&amp;"'!M56"))</f>
        <v/>
      </c>
      <c r="M20" s="138" t="str">
        <f ca="1">IF(B20="","",INDIRECT("'"&amp;VLOOKUP(B20,'BD Personal'!$A$6:$R$48,4,FALSE)&amp;"'!N56"))</f>
        <v/>
      </c>
      <c r="N20" s="138" t="str">
        <f ca="1">IF(B20="","",INDIRECT("'"&amp;VLOOKUP(B20,'BD Personal'!$A$6:$R$48,4,FALSE)&amp;"'!O56"))</f>
        <v/>
      </c>
      <c r="O20" s="139"/>
      <c r="P20" s="139"/>
      <c r="Q20" s="139"/>
      <c r="R20" s="139"/>
      <c r="S20" s="138" t="str">
        <f ca="1">IF(B20="","",INDIRECT("'"&amp;VLOOKUP(B20,'BD Personal'!$A$6:$R$48,4,FALSE)&amp;"'!H60"))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Personal'!$A$6:$R$48,3,FALSE))&amp;" "&amp;IF(B21="","",VLOOKUP(B21,'BD Personal'!$A$6:$R$48,4,FALSE))</f>
        <v xml:space="preserve"> </v>
      </c>
      <c r="D21" s="141" t="str">
        <f>IF(B21="","",VLOOKUP(B21,'BD Personal'!$A$6:$R$48,17,FALSE))</f>
        <v/>
      </c>
      <c r="E21" s="141" t="str">
        <f>IF(B21="","",VLOOKUP(B21,'BD Personal'!$A$6:$R$48,18,FALSE))</f>
        <v/>
      </c>
      <c r="F21" s="141" t="str">
        <f>IF(B21="","",VLOOKUP(B21,'BD Personal'!$A$6:$R$48,11,FALSE))</f>
        <v/>
      </c>
      <c r="G21" s="138" t="str">
        <f ca="1">IF(B21="","",INDIRECT("'"&amp;VLOOKUP(B21,'BD Personal'!$A$6:$R$48,4,FALSE)&amp;"'!H56"))</f>
        <v/>
      </c>
      <c r="H21" s="138" t="str">
        <f ca="1">IF(B21="","",INDIRECT("'"&amp;VLOOKUP(B21,'BD Personal'!$A$6:$R$48,4,FALSE)&amp;"'!I56"))</f>
        <v/>
      </c>
      <c r="I21" s="138" t="str">
        <f ca="1">IF(B21="","",INDIRECT("'"&amp;VLOOKUP(B21,'BD Personal'!$A$6:$R$48,4,FALSE)&amp;"'!J56"))</f>
        <v/>
      </c>
      <c r="J21" s="138" t="str">
        <f ca="1">IF(B21="","",INDIRECT("'"&amp;VLOOKUP(B21,'BD Personal'!$A$6:$R$48,4,FALSE)&amp;"'!K56"))</f>
        <v/>
      </c>
      <c r="K21" s="138" t="str">
        <f ca="1">IF(B21="","",INDIRECT("'"&amp;VLOOKUP(B21,'BD Personal'!$A$6:$R$48,4,FALSE)&amp;"'!L56"))</f>
        <v/>
      </c>
      <c r="L21" s="138" t="str">
        <f ca="1">IF(B21="","",INDIRECT("'"&amp;VLOOKUP(B21,'BD Personal'!$A$6:$R$48,4,FALSE)&amp;"'!M56"))</f>
        <v/>
      </c>
      <c r="M21" s="138" t="str">
        <f ca="1">IF(B21="","",INDIRECT("'"&amp;VLOOKUP(B21,'BD Personal'!$A$6:$R$48,4,FALSE)&amp;"'!N56"))</f>
        <v/>
      </c>
      <c r="N21" s="138" t="str">
        <f ca="1">IF(B21="","",INDIRECT("'"&amp;VLOOKUP(B21,'BD Personal'!$A$6:$R$48,4,FALSE)&amp;"'!O56"))</f>
        <v/>
      </c>
      <c r="O21" s="139"/>
      <c r="P21" s="139"/>
      <c r="Q21" s="139"/>
      <c r="R21" s="139"/>
      <c r="S21" s="138" t="str">
        <f ca="1">IF(B21="","",INDIRECT("'"&amp;VLOOKUP(B21,'BD Personal'!$A$6:$R$48,4,FALSE)&amp;"'!H60"))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Personal'!$A$6:$R$48,3,FALSE))&amp;" "&amp;IF(B22="","",VLOOKUP(B22,'BD Personal'!$A$6:$R$48,4,FALSE))</f>
        <v xml:space="preserve"> </v>
      </c>
      <c r="D22" s="141" t="str">
        <f>IF(B22="","",VLOOKUP(B22,'BD Personal'!$A$6:$R$48,17,FALSE))</f>
        <v/>
      </c>
      <c r="E22" s="141" t="str">
        <f>IF(B22="","",VLOOKUP(B22,'BD Personal'!$A$6:$R$48,18,FALSE))</f>
        <v/>
      </c>
      <c r="F22" s="141" t="str">
        <f>IF(B22="","",VLOOKUP(B22,'BD Personal'!$A$6:$R$48,11,FALSE))</f>
        <v/>
      </c>
      <c r="G22" s="138" t="str">
        <f ca="1">IF(B22="","",INDIRECT("'"&amp;VLOOKUP(B22,'BD Personal'!$A$6:$R$48,4,FALSE)&amp;"'!H56"))</f>
        <v/>
      </c>
      <c r="H22" s="138" t="str">
        <f ca="1">IF(B22="","",INDIRECT("'"&amp;VLOOKUP(B22,'BD Personal'!$A$6:$R$48,4,FALSE)&amp;"'!I56"))</f>
        <v/>
      </c>
      <c r="I22" s="138" t="str">
        <f ca="1">IF(B22="","",INDIRECT("'"&amp;VLOOKUP(B22,'BD Personal'!$A$6:$R$48,4,FALSE)&amp;"'!J56"))</f>
        <v/>
      </c>
      <c r="J22" s="138" t="str">
        <f ca="1">IF(B22="","",INDIRECT("'"&amp;VLOOKUP(B22,'BD Personal'!$A$6:$R$48,4,FALSE)&amp;"'!K56"))</f>
        <v/>
      </c>
      <c r="K22" s="138" t="str">
        <f ca="1">IF(B22="","",INDIRECT("'"&amp;VLOOKUP(B22,'BD Personal'!$A$6:$R$48,4,FALSE)&amp;"'!L56"))</f>
        <v/>
      </c>
      <c r="L22" s="138" t="str">
        <f ca="1">IF(B22="","",INDIRECT("'"&amp;VLOOKUP(B22,'BD Personal'!$A$6:$R$48,4,FALSE)&amp;"'!M56"))</f>
        <v/>
      </c>
      <c r="M22" s="138" t="str">
        <f ca="1">IF(B22="","",INDIRECT("'"&amp;VLOOKUP(B22,'BD Personal'!$A$6:$R$48,4,FALSE)&amp;"'!N56"))</f>
        <v/>
      </c>
      <c r="N22" s="138" t="str">
        <f ca="1">IF(B22="","",INDIRECT("'"&amp;VLOOKUP(B22,'BD Personal'!$A$6:$R$48,4,FALSE)&amp;"'!O56"))</f>
        <v/>
      </c>
      <c r="O22" s="139"/>
      <c r="P22" s="139"/>
      <c r="Q22" s="139"/>
      <c r="R22" s="139"/>
      <c r="S22" s="138" t="str">
        <f ca="1">IF(B22="","",INDIRECT("'"&amp;VLOOKUP(B22,'BD Personal'!$A$6:$R$48,4,FALSE)&amp;"'!H60"))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Personal'!$A$6:$R$48,3,FALSE))&amp;" "&amp;IF(B23="","",VLOOKUP(B23,'BD Personal'!$A$6:$R$48,4,FALSE))</f>
        <v xml:space="preserve"> </v>
      </c>
      <c r="D23" s="141" t="str">
        <f>IF(B23="","",VLOOKUP(B23,'BD Personal'!$A$6:$R$48,17,FALSE))</f>
        <v/>
      </c>
      <c r="E23" s="141" t="str">
        <f>IF(B23="","",VLOOKUP(B23,'BD Personal'!$A$6:$R$48,18,FALSE))</f>
        <v/>
      </c>
      <c r="F23" s="141" t="str">
        <f>IF(B23="","",VLOOKUP(B23,'BD Personal'!$A$6:$R$48,11,FALSE))</f>
        <v/>
      </c>
      <c r="G23" s="138" t="str">
        <f ca="1">IF(B23="","",INDIRECT("'"&amp;VLOOKUP(B23,'BD Personal'!$A$6:$R$48,4,FALSE)&amp;"'!H56"))</f>
        <v/>
      </c>
      <c r="H23" s="138" t="str">
        <f ca="1">IF(B23="","",INDIRECT("'"&amp;VLOOKUP(B23,'BD Personal'!$A$6:$R$48,4,FALSE)&amp;"'!I56"))</f>
        <v/>
      </c>
      <c r="I23" s="138" t="str">
        <f ca="1">IF(B23="","",INDIRECT("'"&amp;VLOOKUP(B23,'BD Personal'!$A$6:$R$48,4,FALSE)&amp;"'!J56"))</f>
        <v/>
      </c>
      <c r="J23" s="138" t="str">
        <f ca="1">IF(B23="","",INDIRECT("'"&amp;VLOOKUP(B23,'BD Personal'!$A$6:$R$48,4,FALSE)&amp;"'!K56"))</f>
        <v/>
      </c>
      <c r="K23" s="138" t="str">
        <f ca="1">IF(B23="","",INDIRECT("'"&amp;VLOOKUP(B23,'BD Personal'!$A$6:$R$48,4,FALSE)&amp;"'!L56"))</f>
        <v/>
      </c>
      <c r="L23" s="138" t="str">
        <f ca="1">IF(B23="","",INDIRECT("'"&amp;VLOOKUP(B23,'BD Personal'!$A$6:$R$48,4,FALSE)&amp;"'!M56"))</f>
        <v/>
      </c>
      <c r="M23" s="138" t="str">
        <f ca="1">IF(B23="","",INDIRECT("'"&amp;VLOOKUP(B23,'BD Personal'!$A$6:$R$48,4,FALSE)&amp;"'!N56"))</f>
        <v/>
      </c>
      <c r="N23" s="138" t="str">
        <f ca="1">IF(B23="","",INDIRECT("'"&amp;VLOOKUP(B23,'BD Personal'!$A$6:$R$48,4,FALSE)&amp;"'!O56"))</f>
        <v/>
      </c>
      <c r="O23" s="139"/>
      <c r="P23" s="139"/>
      <c r="Q23" s="139"/>
      <c r="R23" s="139"/>
      <c r="S23" s="138" t="str">
        <f ca="1">IF(B23="","",INDIRECT("'"&amp;VLOOKUP(B23,'BD Personal'!$A$6:$R$48,4,FALSE)&amp;"'!H60"))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Personal'!$A$6:$R$48,3,FALSE))&amp;" "&amp;IF(B24="","",VLOOKUP(B24,'BD Personal'!$A$6:$R$48,4,FALSE))</f>
        <v xml:space="preserve"> </v>
      </c>
      <c r="D24" s="141" t="str">
        <f>IF(B24="","",VLOOKUP(B24,'BD Personal'!$A$6:$R$48,17,FALSE))</f>
        <v/>
      </c>
      <c r="E24" s="141" t="str">
        <f>IF(B24="","",VLOOKUP(B24,'BD Personal'!$A$6:$R$48,18,FALSE))</f>
        <v/>
      </c>
      <c r="F24" s="141" t="str">
        <f>IF(B24="","",VLOOKUP(B24,'BD Personal'!$A$6:$R$48,11,FALSE))</f>
        <v/>
      </c>
      <c r="G24" s="138" t="str">
        <f ca="1">IF(B24="","",INDIRECT("'"&amp;VLOOKUP(B24,'BD Personal'!$A$6:$R$48,4,FALSE)&amp;"'!H56"))</f>
        <v/>
      </c>
      <c r="H24" s="138" t="str">
        <f ca="1">IF(B24="","",INDIRECT("'"&amp;VLOOKUP(B24,'BD Personal'!$A$6:$R$48,4,FALSE)&amp;"'!I56"))</f>
        <v/>
      </c>
      <c r="I24" s="138" t="str">
        <f ca="1">IF(B24="","",INDIRECT("'"&amp;VLOOKUP(B24,'BD Personal'!$A$6:$R$48,4,FALSE)&amp;"'!J56"))</f>
        <v/>
      </c>
      <c r="J24" s="138" t="str">
        <f ca="1">IF(B24="","",INDIRECT("'"&amp;VLOOKUP(B24,'BD Personal'!$A$6:$R$48,4,FALSE)&amp;"'!K56"))</f>
        <v/>
      </c>
      <c r="K24" s="138" t="str">
        <f ca="1">IF(B24="","",INDIRECT("'"&amp;VLOOKUP(B24,'BD Personal'!$A$6:$R$48,4,FALSE)&amp;"'!L56"))</f>
        <v/>
      </c>
      <c r="L24" s="138" t="str">
        <f ca="1">IF(B24="","",INDIRECT("'"&amp;VLOOKUP(B24,'BD Personal'!$A$6:$R$48,4,FALSE)&amp;"'!M56"))</f>
        <v/>
      </c>
      <c r="M24" s="138" t="str">
        <f ca="1">IF(B24="","",INDIRECT("'"&amp;VLOOKUP(B24,'BD Personal'!$A$6:$R$48,4,FALSE)&amp;"'!N56"))</f>
        <v/>
      </c>
      <c r="N24" s="138" t="str">
        <f ca="1">IF(B24="","",INDIRECT("'"&amp;VLOOKUP(B24,'BD Personal'!$A$6:$R$48,4,FALSE)&amp;"'!O56"))</f>
        <v/>
      </c>
      <c r="O24" s="139"/>
      <c r="P24" s="139"/>
      <c r="Q24" s="139"/>
      <c r="R24" s="139"/>
      <c r="S24" s="138" t="str">
        <f ca="1">IF(B24="","",INDIRECT("'"&amp;VLOOKUP(B24,'BD Personal'!$A$6:$R$48,4,FALSE)&amp;"'!H60"))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Personal'!$A$6:$R$48,3,FALSE))&amp;" "&amp;IF(B25="","",VLOOKUP(B25,'BD Personal'!$A$6:$R$48,4,FALSE))</f>
        <v xml:space="preserve"> </v>
      </c>
      <c r="D25" s="141" t="str">
        <f>IF(B25="","",VLOOKUP(B25,'BD Personal'!$A$6:$R$48,17,FALSE))</f>
        <v/>
      </c>
      <c r="E25" s="141" t="str">
        <f>IF(B25="","",VLOOKUP(B25,'BD Personal'!$A$6:$R$48,18,FALSE))</f>
        <v/>
      </c>
      <c r="F25" s="141" t="str">
        <f>IF(B25="","",VLOOKUP(B25,'BD Personal'!$A$6:$R$48,11,FALSE))</f>
        <v/>
      </c>
      <c r="G25" s="138" t="str">
        <f ca="1">IF(B25="","",INDIRECT("'"&amp;VLOOKUP(B25,'BD Personal'!$A$6:$R$48,4,FALSE)&amp;"'!H56"))</f>
        <v/>
      </c>
      <c r="H25" s="138" t="str">
        <f ca="1">IF(B25="","",INDIRECT("'"&amp;VLOOKUP(B25,'BD Personal'!$A$6:$R$48,4,FALSE)&amp;"'!I56"))</f>
        <v/>
      </c>
      <c r="I25" s="138" t="str">
        <f ca="1">IF(B25="","",INDIRECT("'"&amp;VLOOKUP(B25,'BD Personal'!$A$6:$R$48,4,FALSE)&amp;"'!J56"))</f>
        <v/>
      </c>
      <c r="J25" s="138" t="str">
        <f ca="1">IF(B25="","",INDIRECT("'"&amp;VLOOKUP(B25,'BD Personal'!$A$6:$R$48,4,FALSE)&amp;"'!K56"))</f>
        <v/>
      </c>
      <c r="K25" s="138" t="str">
        <f ca="1">IF(B25="","",INDIRECT("'"&amp;VLOOKUP(B25,'BD Personal'!$A$6:$R$48,4,FALSE)&amp;"'!L56"))</f>
        <v/>
      </c>
      <c r="L25" s="138" t="str">
        <f ca="1">IF(B25="","",INDIRECT("'"&amp;VLOOKUP(B25,'BD Personal'!$A$6:$R$48,4,FALSE)&amp;"'!M56"))</f>
        <v/>
      </c>
      <c r="M25" s="138" t="str">
        <f ca="1">IF(B25="","",INDIRECT("'"&amp;VLOOKUP(B25,'BD Personal'!$A$6:$R$48,4,FALSE)&amp;"'!N56"))</f>
        <v/>
      </c>
      <c r="N25" s="138" t="str">
        <f ca="1">IF(B25="","",INDIRECT("'"&amp;VLOOKUP(B25,'BD Personal'!$A$6:$R$48,4,FALSE)&amp;"'!O56"))</f>
        <v/>
      </c>
      <c r="O25" s="139"/>
      <c r="P25" s="139"/>
      <c r="Q25" s="139"/>
      <c r="R25" s="139"/>
      <c r="S25" s="138" t="str">
        <f ca="1">IF(B25="","",INDIRECT("'"&amp;VLOOKUP(B25,'BD Personal'!$A$6:$R$48,4,FALSE)&amp;"'!H60"))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Personal'!$A$6:$R$48,3,FALSE))&amp;" "&amp;IF(B26="","",VLOOKUP(B26,'BD Personal'!$A$6:$R$48,4,FALSE))</f>
        <v xml:space="preserve"> </v>
      </c>
      <c r="D26" s="141" t="str">
        <f>IF(B26="","",VLOOKUP(B26,'BD Personal'!$A$6:$R$48,17,FALSE))</f>
        <v/>
      </c>
      <c r="E26" s="141" t="str">
        <f>IF(B26="","",VLOOKUP(B26,'BD Personal'!$A$6:$R$48,18,FALSE))</f>
        <v/>
      </c>
      <c r="F26" s="141" t="str">
        <f>IF(B26="","",VLOOKUP(B26,'BD Personal'!$A$6:$R$48,11,FALSE))</f>
        <v/>
      </c>
      <c r="G26" s="138" t="str">
        <f ca="1">IF(B26="","",INDIRECT("'"&amp;VLOOKUP(B26,'BD Personal'!$A$6:$R$48,4,FALSE)&amp;"'!H56"))</f>
        <v/>
      </c>
      <c r="H26" s="138" t="str">
        <f ca="1">IF(B26="","",INDIRECT("'"&amp;VLOOKUP(B26,'BD Personal'!$A$6:$R$48,4,FALSE)&amp;"'!I56"))</f>
        <v/>
      </c>
      <c r="I26" s="138" t="str">
        <f ca="1">IF(B26="","",INDIRECT("'"&amp;VLOOKUP(B26,'BD Personal'!$A$6:$R$48,4,FALSE)&amp;"'!J56"))</f>
        <v/>
      </c>
      <c r="J26" s="138" t="str">
        <f ca="1">IF(B26="","",INDIRECT("'"&amp;VLOOKUP(B26,'BD Personal'!$A$6:$R$48,4,FALSE)&amp;"'!K56"))</f>
        <v/>
      </c>
      <c r="K26" s="138" t="str">
        <f ca="1">IF(B26="","",INDIRECT("'"&amp;VLOOKUP(B26,'BD Personal'!$A$6:$R$48,4,FALSE)&amp;"'!L56"))</f>
        <v/>
      </c>
      <c r="L26" s="138" t="str">
        <f ca="1">IF(B26="","",INDIRECT("'"&amp;VLOOKUP(B26,'BD Personal'!$A$6:$R$48,4,FALSE)&amp;"'!M56"))</f>
        <v/>
      </c>
      <c r="M26" s="138" t="str">
        <f ca="1">IF(B26="","",INDIRECT("'"&amp;VLOOKUP(B26,'BD Personal'!$A$6:$R$48,4,FALSE)&amp;"'!N56"))</f>
        <v/>
      </c>
      <c r="N26" s="138" t="str">
        <f ca="1">IF(B26="","",INDIRECT("'"&amp;VLOOKUP(B26,'BD Personal'!$A$6:$R$48,4,FALSE)&amp;"'!O56"))</f>
        <v/>
      </c>
      <c r="O26" s="139"/>
      <c r="P26" s="139"/>
      <c r="Q26" s="139"/>
      <c r="R26" s="139"/>
      <c r="S26" s="138" t="str">
        <f ca="1">IF(B26="","",INDIRECT("'"&amp;VLOOKUP(B26,'BD Personal'!$A$6:$R$48,4,FALSE)&amp;"'!H60"))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Personal'!$A$6:$R$48,3,FALSE))&amp;" "&amp;IF(B27="","",VLOOKUP(B27,'BD Personal'!$A$6:$R$48,4,FALSE))</f>
        <v xml:space="preserve"> </v>
      </c>
      <c r="D27" s="141" t="str">
        <f>IF(B27="","",VLOOKUP(B27,'BD Personal'!$A$6:$R$48,17,FALSE))</f>
        <v/>
      </c>
      <c r="E27" s="141" t="str">
        <f>IF(B27="","",VLOOKUP(B27,'BD Personal'!$A$6:$R$48,18,FALSE))</f>
        <v/>
      </c>
      <c r="F27" s="141" t="str">
        <f>IF(B27="","",VLOOKUP(B27,'BD Personal'!$A$6:$R$48,11,FALSE))</f>
        <v/>
      </c>
      <c r="G27" s="138" t="str">
        <f ca="1">IF(B27="","",INDIRECT("'"&amp;VLOOKUP(B27,'BD Personal'!$A$6:$R$48,4,FALSE)&amp;"'!H56"))</f>
        <v/>
      </c>
      <c r="H27" s="138" t="str">
        <f ca="1">IF(B27="","",INDIRECT("'"&amp;VLOOKUP(B27,'BD Personal'!$A$6:$R$48,4,FALSE)&amp;"'!I56"))</f>
        <v/>
      </c>
      <c r="I27" s="138" t="str">
        <f ca="1">IF(B27="","",INDIRECT("'"&amp;VLOOKUP(B27,'BD Personal'!$A$6:$R$48,4,FALSE)&amp;"'!J56"))</f>
        <v/>
      </c>
      <c r="J27" s="138" t="str">
        <f ca="1">IF(B27="","",INDIRECT("'"&amp;VLOOKUP(B27,'BD Personal'!$A$6:$R$48,4,FALSE)&amp;"'!K56"))</f>
        <v/>
      </c>
      <c r="K27" s="138" t="str">
        <f ca="1">IF(B27="","",INDIRECT("'"&amp;VLOOKUP(B27,'BD Personal'!$A$6:$R$48,4,FALSE)&amp;"'!L56"))</f>
        <v/>
      </c>
      <c r="L27" s="138" t="str">
        <f ca="1">IF(B27="","",INDIRECT("'"&amp;VLOOKUP(B27,'BD Personal'!$A$6:$R$48,4,FALSE)&amp;"'!M56"))</f>
        <v/>
      </c>
      <c r="M27" s="138" t="str">
        <f ca="1">IF(B27="","",INDIRECT("'"&amp;VLOOKUP(B27,'BD Personal'!$A$6:$R$48,4,FALSE)&amp;"'!N56"))</f>
        <v/>
      </c>
      <c r="N27" s="138" t="str">
        <f ca="1">IF(B27="","",INDIRECT("'"&amp;VLOOKUP(B27,'BD Personal'!$A$6:$R$48,4,FALSE)&amp;"'!O56"))</f>
        <v/>
      </c>
      <c r="O27" s="139"/>
      <c r="P27" s="139"/>
      <c r="Q27" s="139"/>
      <c r="R27" s="139"/>
      <c r="S27" s="138" t="str">
        <f ca="1">IF(B27="","",INDIRECT("'"&amp;VLOOKUP(B27,'BD Personal'!$A$6:$R$48,4,FALSE)&amp;"'!H60"))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Personal'!$A$6:$R$48,3,FALSE))&amp;" "&amp;IF(B28="","",VLOOKUP(B28,'BD Personal'!$A$6:$R$48,4,FALSE))</f>
        <v xml:space="preserve"> </v>
      </c>
      <c r="D28" s="141" t="str">
        <f>IF(B28="","",VLOOKUP(B28,'BD Personal'!$A$6:$R$48,17,FALSE))</f>
        <v/>
      </c>
      <c r="E28" s="141" t="str">
        <f>IF(B28="","",VLOOKUP(B28,'BD Personal'!$A$6:$R$48,18,FALSE))</f>
        <v/>
      </c>
      <c r="F28" s="141" t="str">
        <f>IF(B28="","",VLOOKUP(B28,'BD Personal'!$A$6:$R$48,11,FALSE))</f>
        <v/>
      </c>
      <c r="G28" s="138" t="str">
        <f ca="1">IF(B28="","",INDIRECT("'"&amp;VLOOKUP(B28,'BD Personal'!$A$6:$R$48,4,FALSE)&amp;"'!H56"))</f>
        <v/>
      </c>
      <c r="H28" s="138" t="str">
        <f ca="1">IF(B28="","",INDIRECT("'"&amp;VLOOKUP(B28,'BD Personal'!$A$6:$R$48,4,FALSE)&amp;"'!I56"))</f>
        <v/>
      </c>
      <c r="I28" s="138" t="str">
        <f ca="1">IF(B28="","",INDIRECT("'"&amp;VLOOKUP(B28,'BD Personal'!$A$6:$R$48,4,FALSE)&amp;"'!J56"))</f>
        <v/>
      </c>
      <c r="J28" s="138" t="str">
        <f ca="1">IF(B28="","",INDIRECT("'"&amp;VLOOKUP(B28,'BD Personal'!$A$6:$R$48,4,FALSE)&amp;"'!K56"))</f>
        <v/>
      </c>
      <c r="K28" s="138" t="str">
        <f ca="1">IF(B28="","",INDIRECT("'"&amp;VLOOKUP(B28,'BD Personal'!$A$6:$R$48,4,FALSE)&amp;"'!L56"))</f>
        <v/>
      </c>
      <c r="L28" s="138" t="str">
        <f ca="1">IF(B28="","",INDIRECT("'"&amp;VLOOKUP(B28,'BD Personal'!$A$6:$R$48,4,FALSE)&amp;"'!M56"))</f>
        <v/>
      </c>
      <c r="M28" s="138" t="str">
        <f ca="1">IF(B28="","",INDIRECT("'"&amp;VLOOKUP(B28,'BD Personal'!$A$6:$R$48,4,FALSE)&amp;"'!N56"))</f>
        <v/>
      </c>
      <c r="N28" s="138" t="str">
        <f ca="1">IF(B28="","",INDIRECT("'"&amp;VLOOKUP(B28,'BD Personal'!$A$6:$R$48,4,FALSE)&amp;"'!O56"))</f>
        <v/>
      </c>
      <c r="O28" s="139"/>
      <c r="P28" s="139"/>
      <c r="Q28" s="139"/>
      <c r="R28" s="139"/>
      <c r="S28" s="138" t="str">
        <f ca="1">IF(B28="","",INDIRECT("'"&amp;VLOOKUP(B28,'BD Personal'!$A$6:$R$48,4,FALSE)&amp;"'!H60"))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Personal'!$A$6:$R$48,3,FALSE))&amp;" "&amp;IF(B29="","",VLOOKUP(B29,'BD Personal'!$A$6:$R$48,4,FALSE))</f>
        <v xml:space="preserve"> </v>
      </c>
      <c r="D29" s="141" t="str">
        <f>IF(B29="","",VLOOKUP(B29,'BD Personal'!$A$6:$R$48,17,FALSE))</f>
        <v/>
      </c>
      <c r="E29" s="141" t="str">
        <f>IF(B29="","",VLOOKUP(B29,'BD Personal'!$A$6:$R$48,18,FALSE))</f>
        <v/>
      </c>
      <c r="F29" s="141" t="str">
        <f>IF(B29="","",VLOOKUP(B29,'BD Personal'!$A$6:$R$48,11,FALSE))</f>
        <v/>
      </c>
      <c r="G29" s="138" t="str">
        <f ca="1">IF(B29="","",INDIRECT("'"&amp;VLOOKUP(B29,'BD Personal'!$A$6:$R$48,4,FALSE)&amp;"'!H56"))</f>
        <v/>
      </c>
      <c r="H29" s="138" t="str">
        <f ca="1">IF(B29="","",INDIRECT("'"&amp;VLOOKUP(B29,'BD Personal'!$A$6:$R$48,4,FALSE)&amp;"'!I56"))</f>
        <v/>
      </c>
      <c r="I29" s="138" t="str">
        <f ca="1">IF(B29="","",INDIRECT("'"&amp;VLOOKUP(B29,'BD Personal'!$A$6:$R$48,4,FALSE)&amp;"'!J56"))</f>
        <v/>
      </c>
      <c r="J29" s="138" t="str">
        <f ca="1">IF(B29="","",INDIRECT("'"&amp;VLOOKUP(B29,'BD Personal'!$A$6:$R$48,4,FALSE)&amp;"'!K56"))</f>
        <v/>
      </c>
      <c r="K29" s="138" t="str">
        <f ca="1">IF(B29="","",INDIRECT("'"&amp;VLOOKUP(B29,'BD Personal'!$A$6:$R$48,4,FALSE)&amp;"'!L56"))</f>
        <v/>
      </c>
      <c r="L29" s="138" t="str">
        <f ca="1">IF(B29="","",INDIRECT("'"&amp;VLOOKUP(B29,'BD Personal'!$A$6:$R$48,4,FALSE)&amp;"'!M56"))</f>
        <v/>
      </c>
      <c r="M29" s="138" t="str">
        <f ca="1">IF(B29="","",INDIRECT("'"&amp;VLOOKUP(B29,'BD Personal'!$A$6:$R$48,4,FALSE)&amp;"'!N56"))</f>
        <v/>
      </c>
      <c r="N29" s="138" t="str">
        <f ca="1">IF(B29="","",INDIRECT("'"&amp;VLOOKUP(B29,'BD Personal'!$A$6:$R$48,4,FALSE)&amp;"'!O56"))</f>
        <v/>
      </c>
      <c r="O29" s="139"/>
      <c r="P29" s="139"/>
      <c r="Q29" s="139"/>
      <c r="R29" s="139"/>
      <c r="S29" s="138" t="str">
        <f ca="1">IF(B29="","",INDIRECT("'"&amp;VLOOKUP(B29,'BD Personal'!$A$6:$R$48,4,FALSE)&amp;"'!H60"))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Personal'!$A$6:$R$48,3,FALSE))&amp;" "&amp;IF(B30="","",VLOOKUP(B30,'BD Personal'!$A$6:$R$48,4,FALSE))</f>
        <v xml:space="preserve"> </v>
      </c>
      <c r="D30" s="141" t="str">
        <f>IF(B30="","",VLOOKUP(B30,'BD Personal'!$A$6:$R$48,17,FALSE))</f>
        <v/>
      </c>
      <c r="E30" s="141" t="str">
        <f>IF(B30="","",VLOOKUP(B30,'BD Personal'!$A$6:$R$48,18,FALSE))</f>
        <v/>
      </c>
      <c r="F30" s="141" t="str">
        <f>IF(B30="","",VLOOKUP(B30,'BD Personal'!$A$6:$R$48,11,FALSE))</f>
        <v/>
      </c>
      <c r="G30" s="138" t="str">
        <f ca="1">IF(B30="","",INDIRECT("'"&amp;VLOOKUP(B30,'BD Personal'!$A$6:$R$48,4,FALSE)&amp;"'!H56"))</f>
        <v/>
      </c>
      <c r="H30" s="138" t="str">
        <f ca="1">IF(B30="","",INDIRECT("'"&amp;VLOOKUP(B30,'BD Personal'!$A$6:$R$48,4,FALSE)&amp;"'!I56"))</f>
        <v/>
      </c>
      <c r="I30" s="138" t="str">
        <f ca="1">IF(B30="","",INDIRECT("'"&amp;VLOOKUP(B30,'BD Personal'!$A$6:$R$48,4,FALSE)&amp;"'!J56"))</f>
        <v/>
      </c>
      <c r="J30" s="138" t="str">
        <f ca="1">IF(B30="","",INDIRECT("'"&amp;VLOOKUP(B30,'BD Personal'!$A$6:$R$48,4,FALSE)&amp;"'!K56"))</f>
        <v/>
      </c>
      <c r="K30" s="138" t="str">
        <f ca="1">IF(B30="","",INDIRECT("'"&amp;VLOOKUP(B30,'BD Personal'!$A$6:$R$48,4,FALSE)&amp;"'!L56"))</f>
        <v/>
      </c>
      <c r="L30" s="138" t="str">
        <f ca="1">IF(B30="","",INDIRECT("'"&amp;VLOOKUP(B30,'BD Personal'!$A$6:$R$48,4,FALSE)&amp;"'!M56"))</f>
        <v/>
      </c>
      <c r="M30" s="138" t="str">
        <f ca="1">IF(B30="","",INDIRECT("'"&amp;VLOOKUP(B30,'BD Personal'!$A$6:$R$48,4,FALSE)&amp;"'!N56"))</f>
        <v/>
      </c>
      <c r="N30" s="138" t="str">
        <f ca="1">IF(B30="","",INDIRECT("'"&amp;VLOOKUP(B30,'BD Personal'!$A$6:$R$48,4,FALSE)&amp;"'!O56"))</f>
        <v/>
      </c>
      <c r="O30" s="139"/>
      <c r="P30" s="139"/>
      <c r="Q30" s="139"/>
      <c r="R30" s="139"/>
      <c r="S30" s="138" t="str">
        <f ca="1">IF(B30="","",INDIRECT("'"&amp;VLOOKUP(B30,'BD Personal'!$A$6:$R$48,4,FALSE)&amp;"'!H60"))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Personal'!$A$6:$R$48,3,FALSE))&amp;" "&amp;IF(B31="","",VLOOKUP(B31,'BD Personal'!$A$6:$R$48,4,FALSE))</f>
        <v xml:space="preserve"> </v>
      </c>
      <c r="D31" s="141" t="str">
        <f>IF(B31="","",VLOOKUP(B31,'BD Personal'!$A$6:$R$48,17,FALSE))</f>
        <v/>
      </c>
      <c r="E31" s="141" t="str">
        <f>IF(B31="","",VLOOKUP(B31,'BD Personal'!$A$6:$R$48,18,FALSE))</f>
        <v/>
      </c>
      <c r="F31" s="141" t="str">
        <f>IF(B31="","",VLOOKUP(B31,'BD Personal'!$A$6:$R$48,11,FALSE))</f>
        <v/>
      </c>
      <c r="G31" s="138" t="str">
        <f ca="1">IF(B31="","",INDIRECT("'"&amp;VLOOKUP(B31,'BD Personal'!$A$6:$R$48,4,FALSE)&amp;"'!H56"))</f>
        <v/>
      </c>
      <c r="H31" s="138" t="str">
        <f ca="1">IF(B31="","",INDIRECT("'"&amp;VLOOKUP(B31,'BD Personal'!$A$6:$R$48,4,FALSE)&amp;"'!I56"))</f>
        <v/>
      </c>
      <c r="I31" s="138" t="str">
        <f ca="1">IF(B31="","",INDIRECT("'"&amp;VLOOKUP(B31,'BD Personal'!$A$6:$R$48,4,FALSE)&amp;"'!J56"))</f>
        <v/>
      </c>
      <c r="J31" s="138" t="str">
        <f ca="1">IF(B31="","",INDIRECT("'"&amp;VLOOKUP(B31,'BD Personal'!$A$6:$R$48,4,FALSE)&amp;"'!K56"))</f>
        <v/>
      </c>
      <c r="K31" s="138" t="str">
        <f ca="1">IF(B31="","",INDIRECT("'"&amp;VLOOKUP(B31,'BD Personal'!$A$6:$R$48,4,FALSE)&amp;"'!L56"))</f>
        <v/>
      </c>
      <c r="L31" s="138" t="str">
        <f ca="1">IF(B31="","",INDIRECT("'"&amp;VLOOKUP(B31,'BD Personal'!$A$6:$R$48,4,FALSE)&amp;"'!M56"))</f>
        <v/>
      </c>
      <c r="M31" s="138" t="str">
        <f ca="1">IF(B31="","",INDIRECT("'"&amp;VLOOKUP(B31,'BD Personal'!$A$6:$R$48,4,FALSE)&amp;"'!N56"))</f>
        <v/>
      </c>
      <c r="N31" s="138" t="str">
        <f ca="1">IF(B31="","",INDIRECT("'"&amp;VLOOKUP(B31,'BD Personal'!$A$6:$R$48,4,FALSE)&amp;"'!O56"))</f>
        <v/>
      </c>
      <c r="O31" s="139"/>
      <c r="P31" s="139"/>
      <c r="Q31" s="139"/>
      <c r="R31" s="139"/>
      <c r="S31" s="138" t="str">
        <f ca="1">IF(B31="","",INDIRECT("'"&amp;VLOOKUP(B31,'BD Personal'!$A$6:$R$48,4,FALSE)&amp;"'!H60"))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Personal'!$A$6:$R$48,3,FALSE))&amp;" "&amp;IF(B32="","",VLOOKUP(B32,'BD Personal'!$A$6:$R$48,4,FALSE))</f>
        <v xml:space="preserve"> </v>
      </c>
      <c r="D32" s="141" t="str">
        <f>IF(B32="","",VLOOKUP(B32,'BD Personal'!$A$6:$R$48,17,FALSE))</f>
        <v/>
      </c>
      <c r="E32" s="141" t="str">
        <f>IF(B32="","",VLOOKUP(B32,'BD Personal'!$A$6:$R$48,18,FALSE))</f>
        <v/>
      </c>
      <c r="F32" s="141" t="str">
        <f>IF(B32="","",VLOOKUP(B32,'BD Personal'!$A$6:$R$48,11,FALSE))</f>
        <v/>
      </c>
      <c r="G32" s="138" t="str">
        <f ca="1">IF(B32="","",INDIRECT("'"&amp;VLOOKUP(B32,'BD Personal'!$A$6:$R$48,4,FALSE)&amp;"'!H56"))</f>
        <v/>
      </c>
      <c r="H32" s="138" t="str">
        <f ca="1">IF(B32="","",INDIRECT("'"&amp;VLOOKUP(B32,'BD Personal'!$A$6:$R$48,4,FALSE)&amp;"'!I56"))</f>
        <v/>
      </c>
      <c r="I32" s="138" t="str">
        <f ca="1">IF(B32="","",INDIRECT("'"&amp;VLOOKUP(B32,'BD Personal'!$A$6:$R$48,4,FALSE)&amp;"'!J56"))</f>
        <v/>
      </c>
      <c r="J32" s="138" t="str">
        <f ca="1">IF(B32="","",INDIRECT("'"&amp;VLOOKUP(B32,'BD Personal'!$A$6:$R$48,4,FALSE)&amp;"'!K56"))</f>
        <v/>
      </c>
      <c r="K32" s="138" t="str">
        <f ca="1">IF(B32="","",INDIRECT("'"&amp;VLOOKUP(B32,'BD Personal'!$A$6:$R$48,4,FALSE)&amp;"'!L56"))</f>
        <v/>
      </c>
      <c r="L32" s="138" t="str">
        <f ca="1">IF(B32="","",INDIRECT("'"&amp;VLOOKUP(B32,'BD Personal'!$A$6:$R$48,4,FALSE)&amp;"'!M56"))</f>
        <v/>
      </c>
      <c r="M32" s="138" t="str">
        <f ca="1">IF(B32="","",INDIRECT("'"&amp;VLOOKUP(B32,'BD Personal'!$A$6:$R$48,4,FALSE)&amp;"'!N56"))</f>
        <v/>
      </c>
      <c r="N32" s="138" t="str">
        <f ca="1">IF(B32="","",INDIRECT("'"&amp;VLOOKUP(B32,'BD Personal'!$A$6:$R$48,4,FALSE)&amp;"'!O56"))</f>
        <v/>
      </c>
      <c r="O32" s="139"/>
      <c r="P32" s="139"/>
      <c r="Q32" s="139"/>
      <c r="R32" s="139"/>
      <c r="S32" s="138" t="str">
        <f ca="1">IF(B32="","",INDIRECT("'"&amp;VLOOKUP(B32,'BD Personal'!$A$6:$R$48,4,FALSE)&amp;"'!H60"))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Personal'!$A$6:$R$48,3,FALSE))&amp;" "&amp;IF(B33="","",VLOOKUP(B33,'BD Personal'!$A$6:$R$48,4,FALSE))</f>
        <v xml:space="preserve"> </v>
      </c>
      <c r="D33" s="141" t="str">
        <f>IF(B33="","",VLOOKUP(B33,'BD Personal'!$A$6:$R$48,17,FALSE))</f>
        <v/>
      </c>
      <c r="E33" s="141" t="str">
        <f>IF(B33="","",VLOOKUP(B33,'BD Personal'!$A$6:$R$48,18,FALSE))</f>
        <v/>
      </c>
      <c r="F33" s="141" t="str">
        <f>IF(B33="","",VLOOKUP(B33,'BD Personal'!$A$6:$R$48,11,FALSE))</f>
        <v/>
      </c>
      <c r="G33" s="138" t="str">
        <f ca="1">IF(B33="","",INDIRECT("'"&amp;VLOOKUP(B33,'BD Personal'!$A$6:$R$48,4,FALSE)&amp;"'!H56"))</f>
        <v/>
      </c>
      <c r="H33" s="138" t="str">
        <f ca="1">IF(B33="","",INDIRECT("'"&amp;VLOOKUP(B33,'BD Personal'!$A$6:$R$48,4,FALSE)&amp;"'!I56"))</f>
        <v/>
      </c>
      <c r="I33" s="138" t="str">
        <f ca="1">IF(B33="","",INDIRECT("'"&amp;VLOOKUP(B33,'BD Personal'!$A$6:$R$48,4,FALSE)&amp;"'!J56"))</f>
        <v/>
      </c>
      <c r="J33" s="138" t="str">
        <f ca="1">IF(B33="","",INDIRECT("'"&amp;VLOOKUP(B33,'BD Personal'!$A$6:$R$48,4,FALSE)&amp;"'!K56"))</f>
        <v/>
      </c>
      <c r="K33" s="138" t="str">
        <f ca="1">IF(B33="","",INDIRECT("'"&amp;VLOOKUP(B33,'BD Personal'!$A$6:$R$48,4,FALSE)&amp;"'!L56"))</f>
        <v/>
      </c>
      <c r="L33" s="138" t="str">
        <f ca="1">IF(B33="","",INDIRECT("'"&amp;VLOOKUP(B33,'BD Personal'!$A$6:$R$48,4,FALSE)&amp;"'!M56"))</f>
        <v/>
      </c>
      <c r="M33" s="138" t="str">
        <f ca="1">IF(B33="","",INDIRECT("'"&amp;VLOOKUP(B33,'BD Personal'!$A$6:$R$48,4,FALSE)&amp;"'!N56"))</f>
        <v/>
      </c>
      <c r="N33" s="138" t="str">
        <f ca="1">IF(B33="","",INDIRECT("'"&amp;VLOOKUP(B33,'BD Personal'!$A$6:$R$48,4,FALSE)&amp;"'!O56"))</f>
        <v/>
      </c>
      <c r="O33" s="139"/>
      <c r="P33" s="139"/>
      <c r="Q33" s="139"/>
      <c r="R33" s="139"/>
      <c r="S33" s="138" t="str">
        <f ca="1">IF(B33="","",INDIRECT("'"&amp;VLOOKUP(B33,'BD Personal'!$A$6:$R$48,4,FALSE)&amp;"'!H60"))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Personal'!$A$6:$R$48,3,FALSE))&amp;" "&amp;IF(B34="","",VLOOKUP(B34,'BD Personal'!$A$6:$R$48,4,FALSE))</f>
        <v xml:space="preserve"> </v>
      </c>
      <c r="D34" s="141" t="str">
        <f>IF(B34="","",VLOOKUP(B34,'BD Personal'!$A$6:$R$48,17,FALSE))</f>
        <v/>
      </c>
      <c r="E34" s="141" t="str">
        <f>IF(B34="","",VLOOKUP(B34,'BD Personal'!$A$6:$R$48,18,FALSE))</f>
        <v/>
      </c>
      <c r="F34" s="141" t="str">
        <f>IF(B34="","",VLOOKUP(B34,'BD Personal'!$A$6:$R$48,11,FALSE))</f>
        <v/>
      </c>
      <c r="G34" s="138" t="str">
        <f ca="1">IF(B34="","",INDIRECT("'"&amp;VLOOKUP(B34,'BD Personal'!$A$6:$R$48,4,FALSE)&amp;"'!H56"))</f>
        <v/>
      </c>
      <c r="H34" s="138" t="str">
        <f ca="1">IF(B34="","",INDIRECT("'"&amp;VLOOKUP(B34,'BD Personal'!$A$6:$R$48,4,FALSE)&amp;"'!I56"))</f>
        <v/>
      </c>
      <c r="I34" s="138" t="str">
        <f ca="1">IF(B34="","",INDIRECT("'"&amp;VLOOKUP(B34,'BD Personal'!$A$6:$R$48,4,FALSE)&amp;"'!J56"))</f>
        <v/>
      </c>
      <c r="J34" s="138" t="str">
        <f ca="1">IF(B34="","",INDIRECT("'"&amp;VLOOKUP(B34,'BD Personal'!$A$6:$R$48,4,FALSE)&amp;"'!K56"))</f>
        <v/>
      </c>
      <c r="K34" s="138" t="str">
        <f ca="1">IF(B34="","",INDIRECT("'"&amp;VLOOKUP(B34,'BD Personal'!$A$6:$R$48,4,FALSE)&amp;"'!L56"))</f>
        <v/>
      </c>
      <c r="L34" s="138" t="str">
        <f ca="1">IF(B34="","",INDIRECT("'"&amp;VLOOKUP(B34,'BD Personal'!$A$6:$R$48,4,FALSE)&amp;"'!M56"))</f>
        <v/>
      </c>
      <c r="M34" s="138" t="str">
        <f ca="1">IF(B34="","",INDIRECT("'"&amp;VLOOKUP(B34,'BD Personal'!$A$6:$R$48,4,FALSE)&amp;"'!N56"))</f>
        <v/>
      </c>
      <c r="N34" s="138" t="str">
        <f ca="1">IF(B34="","",INDIRECT("'"&amp;VLOOKUP(B34,'BD Personal'!$A$6:$R$48,4,FALSE)&amp;"'!O56"))</f>
        <v/>
      </c>
      <c r="O34" s="139"/>
      <c r="P34" s="139"/>
      <c r="Q34" s="139"/>
      <c r="R34" s="139"/>
      <c r="S34" s="138" t="str">
        <f ca="1">IF(B34="","",INDIRECT("'"&amp;VLOOKUP(B34,'BD Personal'!$A$6:$R$48,4,FALSE)&amp;"'!H60"))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Personal'!$A$6:$R$48,3,FALSE))&amp;" "&amp;IF(B35="","",VLOOKUP(B35,'BD Personal'!$A$6:$R$48,4,FALSE))</f>
        <v xml:space="preserve"> </v>
      </c>
      <c r="D35" s="141" t="str">
        <f>IF(B35="","",VLOOKUP(B35,'BD Personal'!$A$6:$R$48,17,FALSE))</f>
        <v/>
      </c>
      <c r="E35" s="141" t="str">
        <f>IF(B35="","",VLOOKUP(B35,'BD Personal'!$A$6:$R$48,18,FALSE))</f>
        <v/>
      </c>
      <c r="F35" s="141" t="str">
        <f>IF(B35="","",VLOOKUP(B35,'BD Personal'!$A$6:$R$48,11,FALSE))</f>
        <v/>
      </c>
      <c r="G35" s="138" t="str">
        <f ca="1">IF(B35="","",INDIRECT("'"&amp;VLOOKUP(B35,'BD Personal'!$A$6:$R$48,4,FALSE)&amp;"'!H56"))</f>
        <v/>
      </c>
      <c r="H35" s="138" t="str">
        <f ca="1">IF(B35="","",INDIRECT("'"&amp;VLOOKUP(B35,'BD Personal'!$A$6:$R$48,4,FALSE)&amp;"'!I56"))</f>
        <v/>
      </c>
      <c r="I35" s="138" t="str">
        <f ca="1">IF(B35="","",INDIRECT("'"&amp;VLOOKUP(B35,'BD Personal'!$A$6:$R$48,4,FALSE)&amp;"'!J56"))</f>
        <v/>
      </c>
      <c r="J35" s="138" t="str">
        <f ca="1">IF(B35="","",INDIRECT("'"&amp;VLOOKUP(B35,'BD Personal'!$A$6:$R$48,4,FALSE)&amp;"'!K56"))</f>
        <v/>
      </c>
      <c r="K35" s="138" t="str">
        <f ca="1">IF(B35="","",INDIRECT("'"&amp;VLOOKUP(B35,'BD Personal'!$A$6:$R$48,4,FALSE)&amp;"'!L56"))</f>
        <v/>
      </c>
      <c r="L35" s="138" t="str">
        <f ca="1">IF(B35="","",INDIRECT("'"&amp;VLOOKUP(B35,'BD Personal'!$A$6:$R$48,4,FALSE)&amp;"'!M56"))</f>
        <v/>
      </c>
      <c r="M35" s="138" t="str">
        <f ca="1">IF(B35="","",INDIRECT("'"&amp;VLOOKUP(B35,'BD Personal'!$A$6:$R$48,4,FALSE)&amp;"'!N56"))</f>
        <v/>
      </c>
      <c r="N35" s="138" t="str">
        <f ca="1">IF(B35="","",INDIRECT("'"&amp;VLOOKUP(B35,'BD Personal'!$A$6:$R$48,4,FALSE)&amp;"'!O56"))</f>
        <v/>
      </c>
      <c r="O35" s="139"/>
      <c r="P35" s="139"/>
      <c r="Q35" s="139"/>
      <c r="R35" s="139"/>
      <c r="S35" s="138" t="str">
        <f ca="1">IF(B35="","",INDIRECT("'"&amp;VLOOKUP(B35,'BD Personal'!$A$6:$R$48,4,FALSE)&amp;"'!H60"))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Personal'!$A$6:$R$48,3,FALSE))&amp;" "&amp;IF(B36="","",VLOOKUP(B36,'BD Personal'!$A$6:$R$48,4,FALSE))</f>
        <v xml:space="preserve"> </v>
      </c>
      <c r="D36" s="141" t="str">
        <f>IF(B36="","",VLOOKUP(B36,'BD Personal'!$A$6:$R$48,17,FALSE))</f>
        <v/>
      </c>
      <c r="E36" s="141" t="str">
        <f>IF(B36="","",VLOOKUP(B36,'BD Personal'!$A$6:$R$48,18,FALSE))</f>
        <v/>
      </c>
      <c r="F36" s="141" t="str">
        <f>IF(B36="","",VLOOKUP(B36,'BD Personal'!$A$6:$R$48,11,FALSE))</f>
        <v/>
      </c>
      <c r="G36" s="138" t="str">
        <f ca="1">IF(B36="","",INDIRECT("'"&amp;VLOOKUP(B36,'BD Personal'!$A$6:$R$48,4,FALSE)&amp;"'!H56"))</f>
        <v/>
      </c>
      <c r="H36" s="138" t="str">
        <f ca="1">IF(B36="","",INDIRECT("'"&amp;VLOOKUP(B36,'BD Personal'!$A$6:$R$48,4,FALSE)&amp;"'!I56"))</f>
        <v/>
      </c>
      <c r="I36" s="138" t="str">
        <f ca="1">IF(B36="","",INDIRECT("'"&amp;VLOOKUP(B36,'BD Personal'!$A$6:$R$48,4,FALSE)&amp;"'!J56"))</f>
        <v/>
      </c>
      <c r="J36" s="138" t="str">
        <f ca="1">IF(B36="","",INDIRECT("'"&amp;VLOOKUP(B36,'BD Personal'!$A$6:$R$48,4,FALSE)&amp;"'!K56"))</f>
        <v/>
      </c>
      <c r="K36" s="138" t="str">
        <f ca="1">IF(B36="","",INDIRECT("'"&amp;VLOOKUP(B36,'BD Personal'!$A$6:$R$48,4,FALSE)&amp;"'!L56"))</f>
        <v/>
      </c>
      <c r="L36" s="138" t="str">
        <f ca="1">IF(B36="","",INDIRECT("'"&amp;VLOOKUP(B36,'BD Personal'!$A$6:$R$48,4,FALSE)&amp;"'!M56"))</f>
        <v/>
      </c>
      <c r="M36" s="138" t="str">
        <f ca="1">IF(B36="","",INDIRECT("'"&amp;VLOOKUP(B36,'BD Personal'!$A$6:$R$48,4,FALSE)&amp;"'!N56"))</f>
        <v/>
      </c>
      <c r="N36" s="138" t="str">
        <f ca="1">IF(B36="","",INDIRECT("'"&amp;VLOOKUP(B36,'BD Personal'!$A$6:$R$48,4,FALSE)&amp;"'!O56"))</f>
        <v/>
      </c>
      <c r="O36" s="139"/>
      <c r="P36" s="139"/>
      <c r="Q36" s="139"/>
      <c r="R36" s="139"/>
      <c r="S36" s="138" t="str">
        <f ca="1">IF(B36="","",INDIRECT("'"&amp;VLOOKUP(B36,'BD Personal'!$A$6:$R$48,4,FALSE)&amp;"'!H60"))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Personal'!$A$6:$R$48,3,FALSE))&amp;" "&amp;IF(B37="","",VLOOKUP(B37,'BD Personal'!$A$6:$R$48,4,FALSE))</f>
        <v xml:space="preserve"> </v>
      </c>
      <c r="D37" s="141" t="str">
        <f>IF(B37="","",VLOOKUP(B37,'BD Personal'!$A$6:$R$48,17,FALSE))</f>
        <v/>
      </c>
      <c r="E37" s="141" t="str">
        <f>IF(B37="","",VLOOKUP(B37,'BD Personal'!$A$6:$R$48,18,FALSE))</f>
        <v/>
      </c>
      <c r="F37" s="141" t="str">
        <f>IF(B37="","",VLOOKUP(B37,'BD Personal'!$A$6:$R$48,11,FALSE))</f>
        <v/>
      </c>
      <c r="G37" s="138" t="str">
        <f ca="1">IF(B37="","",INDIRECT("'"&amp;VLOOKUP(B37,'BD Personal'!$A$6:$R$48,4,FALSE)&amp;"'!H56"))</f>
        <v/>
      </c>
      <c r="H37" s="138" t="str">
        <f ca="1">IF(B37="","",INDIRECT("'"&amp;VLOOKUP(B37,'BD Personal'!$A$6:$R$48,4,FALSE)&amp;"'!I56"))</f>
        <v/>
      </c>
      <c r="I37" s="138" t="str">
        <f ca="1">IF(B37="","",INDIRECT("'"&amp;VLOOKUP(B37,'BD Personal'!$A$6:$R$48,4,FALSE)&amp;"'!J56"))</f>
        <v/>
      </c>
      <c r="J37" s="138" t="str">
        <f ca="1">IF(B37="","",INDIRECT("'"&amp;VLOOKUP(B37,'BD Personal'!$A$6:$R$48,4,FALSE)&amp;"'!K56"))</f>
        <v/>
      </c>
      <c r="K37" s="138" t="str">
        <f ca="1">IF(B37="","",INDIRECT("'"&amp;VLOOKUP(B37,'BD Personal'!$A$6:$R$48,4,FALSE)&amp;"'!L56"))</f>
        <v/>
      </c>
      <c r="L37" s="138" t="str">
        <f ca="1">IF(B37="","",INDIRECT("'"&amp;VLOOKUP(B37,'BD Personal'!$A$6:$R$48,4,FALSE)&amp;"'!M56"))</f>
        <v/>
      </c>
      <c r="M37" s="138" t="str">
        <f ca="1">IF(B37="","",INDIRECT("'"&amp;VLOOKUP(B37,'BD Personal'!$A$6:$R$48,4,FALSE)&amp;"'!N56"))</f>
        <v/>
      </c>
      <c r="N37" s="138" t="str">
        <f ca="1">IF(B37="","",INDIRECT("'"&amp;VLOOKUP(B37,'BD Personal'!$A$6:$R$48,4,FALSE)&amp;"'!O56"))</f>
        <v/>
      </c>
      <c r="O37" s="139"/>
      <c r="P37" s="139"/>
      <c r="Q37" s="139"/>
      <c r="R37" s="139"/>
      <c r="S37" s="138" t="str">
        <f ca="1">IF(B37="","",INDIRECT("'"&amp;VLOOKUP(B37,'BD Personal'!$A$6:$R$48,4,FALSE)&amp;"'!H60"))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Personal'!$A$6:$R$48,3,FALSE))&amp;" "&amp;IF(B38="","",VLOOKUP(B38,'BD Personal'!$A$6:$R$48,4,FALSE))</f>
        <v xml:space="preserve"> </v>
      </c>
      <c r="D38" s="141" t="str">
        <f>IF(B38="","",VLOOKUP(B38,'BD Personal'!$A$6:$R$48,17,FALSE))</f>
        <v/>
      </c>
      <c r="E38" s="141" t="str">
        <f>IF(B38="","",VLOOKUP(B38,'BD Personal'!$A$6:$R$48,18,FALSE))</f>
        <v/>
      </c>
      <c r="F38" s="141" t="str">
        <f>IF(B38="","",VLOOKUP(B38,'BD Personal'!$A$6:$R$48,11,FALSE))</f>
        <v/>
      </c>
      <c r="G38" s="138" t="str">
        <f ca="1">IF(B38="","",INDIRECT("'"&amp;VLOOKUP(B38,'BD Personal'!$A$6:$R$48,4,FALSE)&amp;"'!H56"))</f>
        <v/>
      </c>
      <c r="H38" s="138" t="str">
        <f ca="1">IF(B38="","",INDIRECT("'"&amp;VLOOKUP(B38,'BD Personal'!$A$6:$R$48,4,FALSE)&amp;"'!I56"))</f>
        <v/>
      </c>
      <c r="I38" s="138" t="str">
        <f ca="1">IF(B38="","",INDIRECT("'"&amp;VLOOKUP(B38,'BD Personal'!$A$6:$R$48,4,FALSE)&amp;"'!J56"))</f>
        <v/>
      </c>
      <c r="J38" s="138" t="str">
        <f ca="1">IF(B38="","",INDIRECT("'"&amp;VLOOKUP(B38,'BD Personal'!$A$6:$R$48,4,FALSE)&amp;"'!K56"))</f>
        <v/>
      </c>
      <c r="K38" s="138" t="str">
        <f ca="1">IF(B38="","",INDIRECT("'"&amp;VLOOKUP(B38,'BD Personal'!$A$6:$R$48,4,FALSE)&amp;"'!L56"))</f>
        <v/>
      </c>
      <c r="L38" s="138" t="str">
        <f ca="1">IF(B38="","",INDIRECT("'"&amp;VLOOKUP(B38,'BD Personal'!$A$6:$R$48,4,FALSE)&amp;"'!M56"))</f>
        <v/>
      </c>
      <c r="M38" s="138" t="str">
        <f ca="1">IF(B38="","",INDIRECT("'"&amp;VLOOKUP(B38,'BD Personal'!$A$6:$R$48,4,FALSE)&amp;"'!N56"))</f>
        <v/>
      </c>
      <c r="N38" s="138" t="str">
        <f ca="1">IF(B38="","",INDIRECT("'"&amp;VLOOKUP(B38,'BD Personal'!$A$6:$R$48,4,FALSE)&amp;"'!O56"))</f>
        <v/>
      </c>
      <c r="O38" s="139"/>
      <c r="P38" s="139"/>
      <c r="Q38" s="139"/>
      <c r="R38" s="139"/>
      <c r="S38" s="138" t="str">
        <f ca="1">IF(B38="","",INDIRECT("'"&amp;VLOOKUP(B38,'BD Personal'!$A$6:$R$48,4,FALSE)&amp;"'!H60"))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Personal'!$A$6:$R$48,3,FALSE))&amp;" "&amp;IF(B39="","",VLOOKUP(B39,'BD Personal'!$A$6:$R$48,4,FALSE))</f>
        <v xml:space="preserve"> </v>
      </c>
      <c r="D39" s="141" t="str">
        <f>IF(B39="","",VLOOKUP(B39,'BD Personal'!$A$6:$R$48,17,FALSE))</f>
        <v/>
      </c>
      <c r="E39" s="141" t="str">
        <f>IF(B39="","",VLOOKUP(B39,'BD Personal'!$A$6:$R$48,18,FALSE))</f>
        <v/>
      </c>
      <c r="F39" s="141" t="str">
        <f>IF(B39="","",VLOOKUP(B39,'BD Personal'!$A$6:$R$48,11,FALSE))</f>
        <v/>
      </c>
      <c r="G39" s="138" t="str">
        <f ca="1">IF(B39="","",INDIRECT("'"&amp;VLOOKUP(B39,'BD Personal'!$A$6:$R$48,4,FALSE)&amp;"'!H56"))</f>
        <v/>
      </c>
      <c r="H39" s="138" t="str">
        <f ca="1">IF(B39="","",INDIRECT("'"&amp;VLOOKUP(B39,'BD Personal'!$A$6:$R$48,4,FALSE)&amp;"'!I56"))</f>
        <v/>
      </c>
      <c r="I39" s="138" t="str">
        <f ca="1">IF(B39="","",INDIRECT("'"&amp;VLOOKUP(B39,'BD Personal'!$A$6:$R$48,4,FALSE)&amp;"'!J56"))</f>
        <v/>
      </c>
      <c r="J39" s="138" t="str">
        <f ca="1">IF(B39="","",INDIRECT("'"&amp;VLOOKUP(B39,'BD Personal'!$A$6:$R$48,4,FALSE)&amp;"'!K56"))</f>
        <v/>
      </c>
      <c r="K39" s="138" t="str">
        <f ca="1">IF(B39="","",INDIRECT("'"&amp;VLOOKUP(B39,'BD Personal'!$A$6:$R$48,4,FALSE)&amp;"'!L56"))</f>
        <v/>
      </c>
      <c r="L39" s="138" t="str">
        <f ca="1">IF(B39="","",INDIRECT("'"&amp;VLOOKUP(B39,'BD Personal'!$A$6:$R$48,4,FALSE)&amp;"'!M56"))</f>
        <v/>
      </c>
      <c r="M39" s="138" t="str">
        <f ca="1">IF(B39="","",INDIRECT("'"&amp;VLOOKUP(B39,'BD Personal'!$A$6:$R$48,4,FALSE)&amp;"'!N56"))</f>
        <v/>
      </c>
      <c r="N39" s="138" t="str">
        <f ca="1">IF(B39="","",INDIRECT("'"&amp;VLOOKUP(B39,'BD Personal'!$A$6:$R$48,4,FALSE)&amp;"'!O56"))</f>
        <v/>
      </c>
      <c r="O39" s="139"/>
      <c r="P39" s="139"/>
      <c r="Q39" s="139"/>
      <c r="R39" s="139"/>
      <c r="S39" s="138" t="str">
        <f ca="1">IF(B39="","",INDIRECT("'"&amp;VLOOKUP(B39,'BD Personal'!$A$6:$R$48,4,FALSE)&amp;"'!H60"))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Personal'!$A$6:$R$48,3,FALSE))&amp;" "&amp;IF(B40="","",VLOOKUP(B40,'BD Personal'!$A$6:$R$48,4,FALSE))</f>
        <v xml:space="preserve"> </v>
      </c>
      <c r="D40" s="141" t="str">
        <f>IF(B40="","",VLOOKUP(B40,'BD Personal'!$A$6:$R$48,17,FALSE))</f>
        <v/>
      </c>
      <c r="E40" s="141" t="str">
        <f>IF(B40="","",VLOOKUP(B40,'BD Personal'!$A$6:$R$48,18,FALSE))</f>
        <v/>
      </c>
      <c r="F40" s="141" t="str">
        <f>IF(B40="","",VLOOKUP(B40,'BD Personal'!$A$6:$R$48,11,FALSE))</f>
        <v/>
      </c>
      <c r="G40" s="138" t="str">
        <f ca="1">IF(B40="","",INDIRECT("'"&amp;VLOOKUP(B40,'BD Personal'!$A$6:$R$48,4,FALSE)&amp;"'!H56"))</f>
        <v/>
      </c>
      <c r="H40" s="138" t="str">
        <f ca="1">IF(B40="","",INDIRECT("'"&amp;VLOOKUP(B40,'BD Personal'!$A$6:$R$48,4,FALSE)&amp;"'!I56"))</f>
        <v/>
      </c>
      <c r="I40" s="138" t="str">
        <f ca="1">IF(B40="","",INDIRECT("'"&amp;VLOOKUP(B40,'BD Personal'!$A$6:$R$48,4,FALSE)&amp;"'!J56"))</f>
        <v/>
      </c>
      <c r="J40" s="138" t="str">
        <f ca="1">IF(B40="","",INDIRECT("'"&amp;VLOOKUP(B40,'BD Personal'!$A$6:$R$48,4,FALSE)&amp;"'!K56"))</f>
        <v/>
      </c>
      <c r="K40" s="138" t="str">
        <f ca="1">IF(B40="","",INDIRECT("'"&amp;VLOOKUP(B40,'BD Personal'!$A$6:$R$48,4,FALSE)&amp;"'!L56"))</f>
        <v/>
      </c>
      <c r="L40" s="138" t="str">
        <f ca="1">IF(B40="","",INDIRECT("'"&amp;VLOOKUP(B40,'BD Personal'!$A$6:$R$48,4,FALSE)&amp;"'!M56"))</f>
        <v/>
      </c>
      <c r="M40" s="138" t="str">
        <f ca="1">IF(B40="","",INDIRECT("'"&amp;VLOOKUP(B40,'BD Personal'!$A$6:$R$48,4,FALSE)&amp;"'!N56"))</f>
        <v/>
      </c>
      <c r="N40" s="138" t="str">
        <f ca="1">IF(B40="","",INDIRECT("'"&amp;VLOOKUP(B40,'BD Personal'!$A$6:$R$48,4,FALSE)&amp;"'!O56"))</f>
        <v/>
      </c>
      <c r="O40" s="139"/>
      <c r="P40" s="139"/>
      <c r="Q40" s="139"/>
      <c r="R40" s="139"/>
      <c r="S40" s="138" t="str">
        <f ca="1">IF(B40="","",INDIRECT("'"&amp;VLOOKUP(B40,'BD Personal'!$A$6:$R$48,4,FALSE)&amp;"'!H60"))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Personal'!$A$6:$R$48,3,FALSE))&amp;" "&amp;IF(B41="","",VLOOKUP(B41,'BD Personal'!$A$6:$R$48,4,FALSE))</f>
        <v xml:space="preserve"> </v>
      </c>
      <c r="D41" s="141" t="str">
        <f>IF(B41="","",VLOOKUP(B41,'BD Personal'!$A$6:$R$48,17,FALSE))</f>
        <v/>
      </c>
      <c r="E41" s="141" t="str">
        <f>IF(B41="","",VLOOKUP(B41,'BD Personal'!$A$6:$R$48,18,FALSE))</f>
        <v/>
      </c>
      <c r="F41" s="141" t="str">
        <f>IF(B41="","",VLOOKUP(B41,'BD Personal'!$A$6:$R$48,11,FALSE))</f>
        <v/>
      </c>
      <c r="G41" s="138" t="str">
        <f ca="1">IF(B41="","",INDIRECT("'"&amp;VLOOKUP(B41,'BD Personal'!$A$6:$R$48,4,FALSE)&amp;"'!H56"))</f>
        <v/>
      </c>
      <c r="H41" s="138" t="str">
        <f ca="1">IF(B41="","",INDIRECT("'"&amp;VLOOKUP(B41,'BD Personal'!$A$6:$R$48,4,FALSE)&amp;"'!I56"))</f>
        <v/>
      </c>
      <c r="I41" s="138" t="str">
        <f ca="1">IF(B41="","",INDIRECT("'"&amp;VLOOKUP(B41,'BD Personal'!$A$6:$R$48,4,FALSE)&amp;"'!J56"))</f>
        <v/>
      </c>
      <c r="J41" s="138" t="str">
        <f ca="1">IF(B41="","",INDIRECT("'"&amp;VLOOKUP(B41,'BD Personal'!$A$6:$R$48,4,FALSE)&amp;"'!K56"))</f>
        <v/>
      </c>
      <c r="K41" s="138" t="str">
        <f ca="1">IF(B41="","",INDIRECT("'"&amp;VLOOKUP(B41,'BD Personal'!$A$6:$R$48,4,FALSE)&amp;"'!L56"))</f>
        <v/>
      </c>
      <c r="L41" s="138" t="str">
        <f ca="1">IF(B41="","",INDIRECT("'"&amp;VLOOKUP(B41,'BD Personal'!$A$6:$R$48,4,FALSE)&amp;"'!M56"))</f>
        <v/>
      </c>
      <c r="M41" s="138" t="str">
        <f ca="1">IF(B41="","",INDIRECT("'"&amp;VLOOKUP(B41,'BD Personal'!$A$6:$R$48,4,FALSE)&amp;"'!N56"))</f>
        <v/>
      </c>
      <c r="N41" s="138" t="str">
        <f ca="1">IF(B41="","",INDIRECT("'"&amp;VLOOKUP(B41,'BD Personal'!$A$6:$R$48,4,FALSE)&amp;"'!O56"))</f>
        <v/>
      </c>
      <c r="O41" s="139"/>
      <c r="P41" s="139"/>
      <c r="Q41" s="139"/>
      <c r="R41" s="139"/>
      <c r="S41" s="138" t="str">
        <f ca="1">IF(B41="","",INDIRECT("'"&amp;VLOOKUP(B41,'BD Personal'!$A$6:$R$48,4,FALSE)&amp;"'!H60"))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Personal'!$A$6:$R$48,3,FALSE))&amp;" "&amp;IF(B42="","",VLOOKUP(B42,'BD Personal'!$A$6:$R$48,4,FALSE))</f>
        <v xml:space="preserve"> </v>
      </c>
      <c r="D42" s="141" t="str">
        <f>IF(B42="","",VLOOKUP(B42,'BD Personal'!$A$6:$R$48,17,FALSE))</f>
        <v/>
      </c>
      <c r="E42" s="141" t="str">
        <f>IF(B42="","",VLOOKUP(B42,'BD Personal'!$A$6:$R$48,18,FALSE))</f>
        <v/>
      </c>
      <c r="F42" s="141" t="str">
        <f>IF(B42="","",VLOOKUP(B42,'BD Personal'!$A$6:$R$48,11,FALSE))</f>
        <v/>
      </c>
      <c r="G42" s="138" t="str">
        <f ca="1">IF(B42="","",INDIRECT("'"&amp;VLOOKUP(B42,'BD Personal'!$A$6:$R$48,4,FALSE)&amp;"'!H56"))</f>
        <v/>
      </c>
      <c r="H42" s="138" t="str">
        <f ca="1">IF(B42="","",INDIRECT("'"&amp;VLOOKUP(B42,'BD Personal'!$A$6:$R$48,4,FALSE)&amp;"'!I56"))</f>
        <v/>
      </c>
      <c r="I42" s="138" t="str">
        <f ca="1">IF(B42="","",INDIRECT("'"&amp;VLOOKUP(B42,'BD Personal'!$A$6:$R$48,4,FALSE)&amp;"'!J56"))</f>
        <v/>
      </c>
      <c r="J42" s="138" t="str">
        <f ca="1">IF(B42="","",INDIRECT("'"&amp;VLOOKUP(B42,'BD Personal'!$A$6:$R$48,4,FALSE)&amp;"'!K56"))</f>
        <v/>
      </c>
      <c r="K42" s="138" t="str">
        <f ca="1">IF(B42="","",INDIRECT("'"&amp;VLOOKUP(B42,'BD Personal'!$A$6:$R$48,4,FALSE)&amp;"'!L56"))</f>
        <v/>
      </c>
      <c r="L42" s="138" t="str">
        <f ca="1">IF(B42="","",INDIRECT("'"&amp;VLOOKUP(B42,'BD Personal'!$A$6:$R$48,4,FALSE)&amp;"'!M56"))</f>
        <v/>
      </c>
      <c r="M42" s="138" t="str">
        <f ca="1">IF(B42="","",INDIRECT("'"&amp;VLOOKUP(B42,'BD Personal'!$A$6:$R$48,4,FALSE)&amp;"'!N56"))</f>
        <v/>
      </c>
      <c r="N42" s="138" t="str">
        <f ca="1">IF(B42="","",INDIRECT("'"&amp;VLOOKUP(B42,'BD Personal'!$A$6:$R$48,4,FALSE)&amp;"'!O56"))</f>
        <v/>
      </c>
      <c r="O42" s="139"/>
      <c r="P42" s="139"/>
      <c r="Q42" s="139"/>
      <c r="R42" s="139"/>
      <c r="S42" s="138" t="str">
        <f ca="1">IF(B42="","",INDIRECT("'"&amp;VLOOKUP(B42,'BD Personal'!$A$6:$R$48,4,FALSE)&amp;"'!H60"))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Personal'!$A$6:$R$48,3,FALSE))&amp;" "&amp;IF(B43="","",VLOOKUP(B43,'BD Personal'!$A$6:$R$48,4,FALSE))</f>
        <v xml:space="preserve"> </v>
      </c>
      <c r="D43" s="141" t="str">
        <f>IF(B43="","",VLOOKUP(B43,'BD Personal'!$A$6:$R$48,17,FALSE))</f>
        <v/>
      </c>
      <c r="E43" s="141" t="str">
        <f>IF(B43="","",VLOOKUP(B43,'BD Personal'!$A$6:$R$48,18,FALSE))</f>
        <v/>
      </c>
      <c r="F43" s="141" t="str">
        <f>IF(B43="","",VLOOKUP(B43,'BD Personal'!$A$6:$R$48,11,FALSE))</f>
        <v/>
      </c>
      <c r="G43" s="138" t="str">
        <f ca="1">IF(B43="","",INDIRECT("'"&amp;VLOOKUP(B43,'BD Personal'!$A$6:$R$48,4,FALSE)&amp;"'!H56"))</f>
        <v/>
      </c>
      <c r="H43" s="138" t="str">
        <f ca="1">IF(B43="","",INDIRECT("'"&amp;VLOOKUP(B43,'BD Personal'!$A$6:$R$48,4,FALSE)&amp;"'!I56"))</f>
        <v/>
      </c>
      <c r="I43" s="138" t="str">
        <f ca="1">IF(B43="","",INDIRECT("'"&amp;VLOOKUP(B43,'BD Personal'!$A$6:$R$48,4,FALSE)&amp;"'!J56"))</f>
        <v/>
      </c>
      <c r="J43" s="138" t="str">
        <f ca="1">IF(B43="","",INDIRECT("'"&amp;VLOOKUP(B43,'BD Personal'!$A$6:$R$48,4,FALSE)&amp;"'!K56"))</f>
        <v/>
      </c>
      <c r="K43" s="138" t="str">
        <f ca="1">IF(B43="","",INDIRECT("'"&amp;VLOOKUP(B43,'BD Personal'!$A$6:$R$48,4,FALSE)&amp;"'!L56"))</f>
        <v/>
      </c>
      <c r="L43" s="138" t="str">
        <f ca="1">IF(B43="","",INDIRECT("'"&amp;VLOOKUP(B43,'BD Personal'!$A$6:$R$48,4,FALSE)&amp;"'!M56"))</f>
        <v/>
      </c>
      <c r="M43" s="138" t="str">
        <f ca="1">IF(B43="","",INDIRECT("'"&amp;VLOOKUP(B43,'BD Personal'!$A$6:$R$48,4,FALSE)&amp;"'!N56"))</f>
        <v/>
      </c>
      <c r="N43" s="138" t="str">
        <f ca="1">IF(B43="","",INDIRECT("'"&amp;VLOOKUP(B43,'BD Personal'!$A$6:$R$48,4,FALSE)&amp;"'!O56"))</f>
        <v/>
      </c>
      <c r="O43" s="139"/>
      <c r="P43" s="139"/>
      <c r="Q43" s="139"/>
      <c r="R43" s="139"/>
      <c r="S43" s="138" t="str">
        <f ca="1">IF(B43="","",INDIRECT("'"&amp;VLOOKUP(B43,'BD Personal'!$A$6:$R$48,4,FALSE)&amp;"'!H60"))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Personal'!$A$6:$R$48,3,FALSE))&amp;" "&amp;IF(B44="","",VLOOKUP(B44,'BD Personal'!$A$6:$R$48,4,FALSE))</f>
        <v xml:space="preserve"> </v>
      </c>
      <c r="D44" s="141" t="str">
        <f>IF(B44="","",VLOOKUP(B44,'BD Personal'!$A$6:$R$48,17,FALSE))</f>
        <v/>
      </c>
      <c r="E44" s="141" t="str">
        <f>IF(B44="","",VLOOKUP(B44,'BD Personal'!$A$6:$R$48,18,FALSE))</f>
        <v/>
      </c>
      <c r="F44" s="141" t="str">
        <f>IF(B44="","",VLOOKUP(B44,'BD Personal'!$A$6:$R$48,11,FALSE))</f>
        <v/>
      </c>
      <c r="G44" s="138" t="str">
        <f ca="1">IF(B44="","",INDIRECT("'"&amp;VLOOKUP(B44,'BD Personal'!$A$6:$R$48,4,FALSE)&amp;"'!H56"))</f>
        <v/>
      </c>
      <c r="H44" s="138" t="str">
        <f ca="1">IF(B44="","",INDIRECT("'"&amp;VLOOKUP(B44,'BD Personal'!$A$6:$R$48,4,FALSE)&amp;"'!I56"))</f>
        <v/>
      </c>
      <c r="I44" s="138" t="str">
        <f ca="1">IF(B44="","",INDIRECT("'"&amp;VLOOKUP(B44,'BD Personal'!$A$6:$R$48,4,FALSE)&amp;"'!J56"))</f>
        <v/>
      </c>
      <c r="J44" s="138" t="str">
        <f ca="1">IF(B44="","",INDIRECT("'"&amp;VLOOKUP(B44,'BD Personal'!$A$6:$R$48,4,FALSE)&amp;"'!K56"))</f>
        <v/>
      </c>
      <c r="K44" s="138" t="str">
        <f ca="1">IF(B44="","",INDIRECT("'"&amp;VLOOKUP(B44,'BD Personal'!$A$6:$R$48,4,FALSE)&amp;"'!L56"))</f>
        <v/>
      </c>
      <c r="L44" s="138" t="str">
        <f ca="1">IF(B44="","",INDIRECT("'"&amp;VLOOKUP(B44,'BD Personal'!$A$6:$R$48,4,FALSE)&amp;"'!M56"))</f>
        <v/>
      </c>
      <c r="M44" s="138" t="str">
        <f ca="1">IF(B44="","",INDIRECT("'"&amp;VLOOKUP(B44,'BD Personal'!$A$6:$R$48,4,FALSE)&amp;"'!N56"))</f>
        <v/>
      </c>
      <c r="N44" s="138" t="str">
        <f ca="1">IF(B44="","",INDIRECT("'"&amp;VLOOKUP(B44,'BD Personal'!$A$6:$R$48,4,FALSE)&amp;"'!O56"))</f>
        <v/>
      </c>
      <c r="O44" s="139"/>
      <c r="P44" s="139"/>
      <c r="Q44" s="139"/>
      <c r="R44" s="139"/>
      <c r="S44" s="138" t="str">
        <f ca="1">IF(B44="","",INDIRECT("'"&amp;VLOOKUP(B44,'BD Personal'!$A$6:$R$48,4,FALSE)&amp;"'!H60"))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Personal'!$A$6:$R$48,3,FALSE))&amp;" "&amp;IF(B45="","",VLOOKUP(B45,'BD Personal'!$A$6:$R$48,4,FALSE))</f>
        <v xml:space="preserve"> </v>
      </c>
      <c r="D45" s="141" t="str">
        <f>IF(B45="","",VLOOKUP(B45,'BD Personal'!$A$6:$R$48,17,FALSE))</f>
        <v/>
      </c>
      <c r="E45" s="141" t="str">
        <f>IF(B45="","",VLOOKUP(B45,'BD Personal'!$A$6:$R$48,18,FALSE))</f>
        <v/>
      </c>
      <c r="F45" s="141" t="str">
        <f>IF(B45="","",VLOOKUP(B45,'BD Personal'!$A$6:$R$48,11,FALSE))</f>
        <v/>
      </c>
      <c r="G45" s="138" t="str">
        <f ca="1">IF(B45="","",INDIRECT("'"&amp;VLOOKUP(B45,'BD Personal'!$A$6:$R$48,4,FALSE)&amp;"'!H56"))</f>
        <v/>
      </c>
      <c r="H45" s="138" t="str">
        <f ca="1">IF(B45="","",INDIRECT("'"&amp;VLOOKUP(B45,'BD Personal'!$A$6:$R$48,4,FALSE)&amp;"'!I56"))</f>
        <v/>
      </c>
      <c r="I45" s="138" t="str">
        <f ca="1">IF(B45="","",INDIRECT("'"&amp;VLOOKUP(B45,'BD Personal'!$A$6:$R$48,4,FALSE)&amp;"'!J56"))</f>
        <v/>
      </c>
      <c r="J45" s="138" t="str">
        <f ca="1">IF(B45="","",INDIRECT("'"&amp;VLOOKUP(B45,'BD Personal'!$A$6:$R$48,4,FALSE)&amp;"'!K56"))</f>
        <v/>
      </c>
      <c r="K45" s="138" t="str">
        <f ca="1">IF(B45="","",INDIRECT("'"&amp;VLOOKUP(B45,'BD Personal'!$A$6:$R$48,4,FALSE)&amp;"'!L56"))</f>
        <v/>
      </c>
      <c r="L45" s="138" t="str">
        <f ca="1">IF(B45="","",INDIRECT("'"&amp;VLOOKUP(B45,'BD Personal'!$A$6:$R$48,4,FALSE)&amp;"'!M56"))</f>
        <v/>
      </c>
      <c r="M45" s="138" t="str">
        <f ca="1">IF(B45="","",INDIRECT("'"&amp;VLOOKUP(B45,'BD Personal'!$A$6:$R$48,4,FALSE)&amp;"'!N56"))</f>
        <v/>
      </c>
      <c r="N45" s="138" t="str">
        <f ca="1">IF(B45="","",INDIRECT("'"&amp;VLOOKUP(B45,'BD Personal'!$A$6:$R$48,4,FALSE)&amp;"'!O56"))</f>
        <v/>
      </c>
      <c r="O45" s="139"/>
      <c r="P45" s="139"/>
      <c r="Q45" s="139"/>
      <c r="R45" s="139"/>
      <c r="S45" s="138" t="str">
        <f ca="1">IF(B45="","",INDIRECT("'"&amp;VLOOKUP(B45,'BD Personal'!$A$6:$R$48,4,FALSE)&amp;"'!H60"))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Personal'!$A$6:$R$48,3,FALSE))&amp;" "&amp;IF(B46="","",VLOOKUP(B46,'BD Personal'!$A$6:$R$48,4,FALSE))</f>
        <v xml:space="preserve"> </v>
      </c>
      <c r="D46" s="141" t="str">
        <f>IF(B46="","",VLOOKUP(B46,'BD Personal'!$A$6:$R$48,17,FALSE))</f>
        <v/>
      </c>
      <c r="E46" s="141" t="str">
        <f>IF(B46="","",VLOOKUP(B46,'BD Personal'!$A$6:$R$48,18,FALSE))</f>
        <v/>
      </c>
      <c r="F46" s="141" t="str">
        <f>IF(B46="","",VLOOKUP(B46,'BD Personal'!$A$6:$R$48,11,FALSE))</f>
        <v/>
      </c>
      <c r="G46" s="138" t="str">
        <f ca="1">IF(B46="","",INDIRECT("'"&amp;VLOOKUP(B46,'BD Personal'!$A$6:$R$48,4,FALSE)&amp;"'!H56"))</f>
        <v/>
      </c>
      <c r="H46" s="138" t="str">
        <f ca="1">IF(B46="","",INDIRECT("'"&amp;VLOOKUP(B46,'BD Personal'!$A$6:$R$48,4,FALSE)&amp;"'!I56"))</f>
        <v/>
      </c>
      <c r="I46" s="138" t="str">
        <f ca="1">IF(B46="","",INDIRECT("'"&amp;VLOOKUP(B46,'BD Personal'!$A$6:$R$48,4,FALSE)&amp;"'!J56"))</f>
        <v/>
      </c>
      <c r="J46" s="138" t="str">
        <f ca="1">IF(B46="","",INDIRECT("'"&amp;VLOOKUP(B46,'BD Personal'!$A$6:$R$48,4,FALSE)&amp;"'!K56"))</f>
        <v/>
      </c>
      <c r="K46" s="138" t="str">
        <f ca="1">IF(B46="","",INDIRECT("'"&amp;VLOOKUP(B46,'BD Personal'!$A$6:$R$48,4,FALSE)&amp;"'!L56"))</f>
        <v/>
      </c>
      <c r="L46" s="138" t="str">
        <f ca="1">IF(B46="","",INDIRECT("'"&amp;VLOOKUP(B46,'BD Personal'!$A$6:$R$48,4,FALSE)&amp;"'!M56"))</f>
        <v/>
      </c>
      <c r="M46" s="138" t="str">
        <f ca="1">IF(B46="","",INDIRECT("'"&amp;VLOOKUP(B46,'BD Personal'!$A$6:$R$48,4,FALSE)&amp;"'!N56"))</f>
        <v/>
      </c>
      <c r="N46" s="138" t="str">
        <f ca="1">IF(B46="","",INDIRECT("'"&amp;VLOOKUP(B46,'BD Personal'!$A$6:$R$48,4,FALSE)&amp;"'!O56"))</f>
        <v/>
      </c>
      <c r="O46" s="139"/>
      <c r="P46" s="139"/>
      <c r="Q46" s="139"/>
      <c r="R46" s="139"/>
      <c r="S46" s="138" t="str">
        <f ca="1">IF(B46="","",INDIRECT("'"&amp;VLOOKUP(B46,'BD Personal'!$A$6:$R$48,4,FALSE)&amp;"'!H60"))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Personal'!$A$6:$R$48,3,FALSE))&amp;" "&amp;IF(B47="","",VLOOKUP(B47,'BD Personal'!$A$6:$R$48,4,FALSE))</f>
        <v xml:space="preserve"> </v>
      </c>
      <c r="D47" s="141" t="str">
        <f>IF(B47="","",VLOOKUP(B47,'BD Personal'!$A$6:$R$48,17,FALSE))</f>
        <v/>
      </c>
      <c r="E47" s="141" t="str">
        <f>IF(B47="","",VLOOKUP(B47,'BD Personal'!$A$6:$R$48,18,FALSE))</f>
        <v/>
      </c>
      <c r="F47" s="141" t="str">
        <f>IF(B47="","",VLOOKUP(B47,'BD Personal'!$A$6:$R$48,11,FALSE))</f>
        <v/>
      </c>
      <c r="G47" s="138" t="str">
        <f ca="1">IF(B47="","",INDIRECT("'"&amp;VLOOKUP(B47,'BD Personal'!$A$6:$R$48,4,FALSE)&amp;"'!H56"))</f>
        <v/>
      </c>
      <c r="H47" s="138" t="str">
        <f ca="1">IF(B47="","",INDIRECT("'"&amp;VLOOKUP(B47,'BD Personal'!$A$6:$R$48,4,FALSE)&amp;"'!I56"))</f>
        <v/>
      </c>
      <c r="I47" s="138" t="str">
        <f ca="1">IF(B47="","",INDIRECT("'"&amp;VLOOKUP(B47,'BD Personal'!$A$6:$R$48,4,FALSE)&amp;"'!J56"))</f>
        <v/>
      </c>
      <c r="J47" s="138" t="str">
        <f ca="1">IF(B47="","",INDIRECT("'"&amp;VLOOKUP(B47,'BD Personal'!$A$6:$R$48,4,FALSE)&amp;"'!K56"))</f>
        <v/>
      </c>
      <c r="K47" s="138" t="str">
        <f ca="1">IF(B47="","",INDIRECT("'"&amp;VLOOKUP(B47,'BD Personal'!$A$6:$R$48,4,FALSE)&amp;"'!L56"))</f>
        <v/>
      </c>
      <c r="L47" s="138" t="str">
        <f ca="1">IF(B47="","",INDIRECT("'"&amp;VLOOKUP(B47,'BD Personal'!$A$6:$R$48,4,FALSE)&amp;"'!M56"))</f>
        <v/>
      </c>
      <c r="M47" s="138" t="str">
        <f ca="1">IF(B47="","",INDIRECT("'"&amp;VLOOKUP(B47,'BD Personal'!$A$6:$R$48,4,FALSE)&amp;"'!N56"))</f>
        <v/>
      </c>
      <c r="N47" s="138" t="str">
        <f ca="1">IF(B47="","",INDIRECT("'"&amp;VLOOKUP(B47,'BD Personal'!$A$6:$R$48,4,FALSE)&amp;"'!O56"))</f>
        <v/>
      </c>
      <c r="O47" s="139"/>
      <c r="P47" s="139"/>
      <c r="Q47" s="139"/>
      <c r="R47" s="139"/>
      <c r="S47" s="138" t="str">
        <f ca="1">IF(B47="","",INDIRECT("'"&amp;VLOOKUP(B47,'BD Personal'!$A$6:$R$48,4,FALSE)&amp;"'!H60"))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Personal'!$A$6:$R$48,3,FALSE))&amp;" "&amp;IF(B48="","",VLOOKUP(B48,'BD Personal'!$A$6:$R$48,4,FALSE))</f>
        <v xml:space="preserve"> </v>
      </c>
      <c r="D48" s="141" t="str">
        <f>IF(B48="","",VLOOKUP(B48,'BD Personal'!$A$6:$R$48,17,FALSE))</f>
        <v/>
      </c>
      <c r="E48" s="141" t="str">
        <f>IF(B48="","",VLOOKUP(B48,'BD Personal'!$A$6:$R$48,18,FALSE))</f>
        <v/>
      </c>
      <c r="F48" s="141" t="str">
        <f>IF(B48="","",VLOOKUP(B48,'BD Personal'!$A$6:$R$48,11,FALSE))</f>
        <v/>
      </c>
      <c r="G48" s="138" t="str">
        <f ca="1">IF(B48="","",INDIRECT("'"&amp;VLOOKUP(B48,'BD Personal'!$A$6:$R$48,4,FALSE)&amp;"'!H56"))</f>
        <v/>
      </c>
      <c r="H48" s="138" t="str">
        <f ca="1">IF(B48="","",INDIRECT("'"&amp;VLOOKUP(B48,'BD Personal'!$A$6:$R$48,4,FALSE)&amp;"'!I56"))</f>
        <v/>
      </c>
      <c r="I48" s="138" t="str">
        <f ca="1">IF(B48="","",INDIRECT("'"&amp;VLOOKUP(B48,'BD Personal'!$A$6:$R$48,4,FALSE)&amp;"'!J56"))</f>
        <v/>
      </c>
      <c r="J48" s="138" t="str">
        <f ca="1">IF(B48="","",INDIRECT("'"&amp;VLOOKUP(B48,'BD Personal'!$A$6:$R$48,4,FALSE)&amp;"'!K56"))</f>
        <v/>
      </c>
      <c r="K48" s="138" t="str">
        <f ca="1">IF(B48="","",INDIRECT("'"&amp;VLOOKUP(B48,'BD Personal'!$A$6:$R$48,4,FALSE)&amp;"'!L56"))</f>
        <v/>
      </c>
      <c r="L48" s="138" t="str">
        <f ca="1">IF(B48="","",INDIRECT("'"&amp;VLOOKUP(B48,'BD Personal'!$A$6:$R$48,4,FALSE)&amp;"'!M56"))</f>
        <v/>
      </c>
      <c r="M48" s="138" t="str">
        <f ca="1">IF(B48="","",INDIRECT("'"&amp;VLOOKUP(B48,'BD Personal'!$A$6:$R$48,4,FALSE)&amp;"'!N56"))</f>
        <v/>
      </c>
      <c r="N48" s="138" t="str">
        <f ca="1">IF(B48="","",INDIRECT("'"&amp;VLOOKUP(B48,'BD Personal'!$A$6:$R$48,4,FALSE)&amp;"'!O56"))</f>
        <v/>
      </c>
      <c r="O48" s="139"/>
      <c r="P48" s="139"/>
      <c r="Q48" s="139"/>
      <c r="R48" s="139"/>
      <c r="S48" s="138" t="str">
        <f ca="1">IF(B48="","",INDIRECT("'"&amp;VLOOKUP(B48,'BD Personal'!$A$6:$R$48,4,FALSE)&amp;"'!H60"))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Personal'!$A$6:$R$48,3,FALSE))&amp;" "&amp;IF(B49="","",VLOOKUP(B49,'BD Personal'!$A$6:$R$48,4,FALSE))</f>
        <v xml:space="preserve"> </v>
      </c>
      <c r="D49" s="141" t="str">
        <f>IF(B49="","",VLOOKUP(B49,'BD Personal'!$A$6:$R$48,17,FALSE))</f>
        <v/>
      </c>
      <c r="E49" s="141" t="str">
        <f>IF(B49="","",VLOOKUP(B49,'BD Personal'!$A$6:$R$48,18,FALSE))</f>
        <v/>
      </c>
      <c r="F49" s="141" t="str">
        <f>IF(B49="","",VLOOKUP(B49,'BD Personal'!$A$6:$R$48,11,FALSE))</f>
        <v/>
      </c>
      <c r="G49" s="138" t="str">
        <f ca="1">IF(B49="","",INDIRECT("'"&amp;VLOOKUP(B49,'BD Personal'!$A$6:$R$48,4,FALSE)&amp;"'!H56"))</f>
        <v/>
      </c>
      <c r="H49" s="138" t="str">
        <f ca="1">IF(B49="","",INDIRECT("'"&amp;VLOOKUP(B49,'BD Personal'!$A$6:$R$48,4,FALSE)&amp;"'!I56"))</f>
        <v/>
      </c>
      <c r="I49" s="138" t="str">
        <f ca="1">IF(B49="","",INDIRECT("'"&amp;VLOOKUP(B49,'BD Personal'!$A$6:$R$48,4,FALSE)&amp;"'!J56"))</f>
        <v/>
      </c>
      <c r="J49" s="138" t="str">
        <f ca="1">IF(B49="","",INDIRECT("'"&amp;VLOOKUP(B49,'BD Personal'!$A$6:$R$48,4,FALSE)&amp;"'!K56"))</f>
        <v/>
      </c>
      <c r="K49" s="138" t="str">
        <f ca="1">IF(B49="","",INDIRECT("'"&amp;VLOOKUP(B49,'BD Personal'!$A$6:$R$48,4,FALSE)&amp;"'!L56"))</f>
        <v/>
      </c>
      <c r="L49" s="138" t="str">
        <f ca="1">IF(B49="","",INDIRECT("'"&amp;VLOOKUP(B49,'BD Personal'!$A$6:$R$48,4,FALSE)&amp;"'!M56"))</f>
        <v/>
      </c>
      <c r="M49" s="138" t="str">
        <f ca="1">IF(B49="","",INDIRECT("'"&amp;VLOOKUP(B49,'BD Personal'!$A$6:$R$48,4,FALSE)&amp;"'!N56"))</f>
        <v/>
      </c>
      <c r="N49" s="138" t="str">
        <f ca="1">IF(B49="","",INDIRECT("'"&amp;VLOOKUP(B49,'BD Personal'!$A$6:$R$48,4,FALSE)&amp;"'!O56"))</f>
        <v/>
      </c>
      <c r="O49" s="139"/>
      <c r="P49" s="139"/>
      <c r="Q49" s="139"/>
      <c r="R49" s="139"/>
      <c r="S49" s="138" t="str">
        <f ca="1">IF(B49="","",INDIRECT("'"&amp;VLOOKUP(B49,'BD Personal'!$A$6:$R$48,4,FALSE)&amp;"'!H60"))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Personal'!$A$6:$R$48,3,FALSE))&amp;" "&amp;IF(B50="","",VLOOKUP(B50,'BD Personal'!$A$6:$R$48,4,FALSE))</f>
        <v xml:space="preserve"> </v>
      </c>
      <c r="D50" s="141" t="str">
        <f>IF(B50="","",VLOOKUP(B50,'BD Personal'!$A$6:$R$48,17,FALSE))</f>
        <v/>
      </c>
      <c r="E50" s="141" t="str">
        <f>IF(B50="","",VLOOKUP(B50,'BD Personal'!$A$6:$R$48,18,FALSE))</f>
        <v/>
      </c>
      <c r="F50" s="141" t="str">
        <f>IF(B50="","",VLOOKUP(B50,'BD Personal'!$A$6:$R$48,11,FALSE))</f>
        <v/>
      </c>
      <c r="G50" s="138" t="str">
        <f ca="1">IF(B50="","",INDIRECT("'"&amp;VLOOKUP(B50,'BD Personal'!$A$6:$R$48,4,FALSE)&amp;"'!H56"))</f>
        <v/>
      </c>
      <c r="H50" s="138" t="str">
        <f ca="1">IF(B50="","",INDIRECT("'"&amp;VLOOKUP(B50,'BD Personal'!$A$6:$R$48,4,FALSE)&amp;"'!I56"))</f>
        <v/>
      </c>
      <c r="I50" s="138" t="str">
        <f ca="1">IF(B50="","",INDIRECT("'"&amp;VLOOKUP(B50,'BD Personal'!$A$6:$R$48,4,FALSE)&amp;"'!J56"))</f>
        <v/>
      </c>
      <c r="J50" s="138" t="str">
        <f ca="1">IF(B50="","",INDIRECT("'"&amp;VLOOKUP(B50,'BD Personal'!$A$6:$R$48,4,FALSE)&amp;"'!K56"))</f>
        <v/>
      </c>
      <c r="K50" s="138" t="str">
        <f ca="1">IF(B50="","",INDIRECT("'"&amp;VLOOKUP(B50,'BD Personal'!$A$6:$R$48,4,FALSE)&amp;"'!L56"))</f>
        <v/>
      </c>
      <c r="L50" s="138" t="str">
        <f ca="1">IF(B50="","",INDIRECT("'"&amp;VLOOKUP(B50,'BD Personal'!$A$6:$R$48,4,FALSE)&amp;"'!M56"))</f>
        <v/>
      </c>
      <c r="M50" s="138" t="str">
        <f ca="1">IF(B50="","",INDIRECT("'"&amp;VLOOKUP(B50,'BD Personal'!$A$6:$R$48,4,FALSE)&amp;"'!N56"))</f>
        <v/>
      </c>
      <c r="N50" s="138" t="str">
        <f ca="1">IF(B50="","",INDIRECT("'"&amp;VLOOKUP(B50,'BD Personal'!$A$6:$R$48,4,FALSE)&amp;"'!O56"))</f>
        <v/>
      </c>
      <c r="O50" s="139"/>
      <c r="P50" s="139"/>
      <c r="Q50" s="139"/>
      <c r="R50" s="139"/>
      <c r="S50" s="138" t="str">
        <f ca="1">IF(B50="","",INDIRECT("'"&amp;VLOOKUP(B50,'BD Personal'!$A$6:$R$48,4,FALSE)&amp;"'!H60"))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G22" sqref="G22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38"/>
      <c r="C1" s="339"/>
      <c r="D1" s="339"/>
      <c r="E1" s="339"/>
      <c r="F1" s="326" t="s">
        <v>15</v>
      </c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6"/>
      <c r="V1" s="326"/>
      <c r="W1" s="326"/>
      <c r="X1" s="326"/>
      <c r="Y1" s="326"/>
      <c r="Z1" s="326"/>
      <c r="AA1" s="326"/>
      <c r="AB1" s="326"/>
      <c r="AC1" s="326"/>
      <c r="AD1" s="326"/>
      <c r="AE1" s="326"/>
      <c r="AF1" s="326"/>
      <c r="AG1" s="326"/>
      <c r="AH1" s="326"/>
      <c r="AI1" s="326"/>
      <c r="AJ1" s="329"/>
      <c r="AK1" s="20"/>
    </row>
    <row r="2" spans="2:40" ht="15" customHeight="1" x14ac:dyDescent="0.25">
      <c r="B2" s="340"/>
      <c r="C2" s="341"/>
      <c r="D2" s="341"/>
      <c r="E2" s="341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  <c r="S2" s="327"/>
      <c r="T2" s="327"/>
      <c r="U2" s="327"/>
      <c r="V2" s="327"/>
      <c r="W2" s="327"/>
      <c r="X2" s="327"/>
      <c r="Y2" s="327"/>
      <c r="Z2" s="327"/>
      <c r="AA2" s="327"/>
      <c r="AB2" s="327"/>
      <c r="AC2" s="327"/>
      <c r="AD2" s="327"/>
      <c r="AE2" s="327"/>
      <c r="AF2" s="327"/>
      <c r="AG2" s="327"/>
      <c r="AH2" s="327"/>
      <c r="AI2" s="327"/>
      <c r="AJ2" s="330"/>
      <c r="AK2" s="21"/>
    </row>
    <row r="3" spans="2:40" ht="15" customHeight="1" x14ac:dyDescent="0.25">
      <c r="B3" s="340"/>
      <c r="C3" s="341"/>
      <c r="D3" s="341"/>
      <c r="E3" s="341"/>
      <c r="F3" s="327"/>
      <c r="G3" s="327"/>
      <c r="H3" s="327"/>
      <c r="I3" s="327"/>
      <c r="J3" s="327"/>
      <c r="K3" s="327"/>
      <c r="L3" s="327"/>
      <c r="M3" s="327"/>
      <c r="N3" s="327"/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7"/>
      <c r="AF3" s="327"/>
      <c r="AG3" s="327"/>
      <c r="AH3" s="327"/>
      <c r="AI3" s="327"/>
      <c r="AJ3" s="330"/>
      <c r="AK3" s="21"/>
    </row>
    <row r="4" spans="2:40" ht="15" customHeight="1" x14ac:dyDescent="0.25">
      <c r="B4" s="340"/>
      <c r="C4" s="341"/>
      <c r="D4" s="341"/>
      <c r="E4" s="341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  <c r="R4" s="327"/>
      <c r="S4" s="327"/>
      <c r="T4" s="327"/>
      <c r="U4" s="327"/>
      <c r="V4" s="327"/>
      <c r="W4" s="327"/>
      <c r="X4" s="327"/>
      <c r="Y4" s="327"/>
      <c r="Z4" s="327"/>
      <c r="AA4" s="327"/>
      <c r="AB4" s="327"/>
      <c r="AC4" s="327"/>
      <c r="AD4" s="327"/>
      <c r="AE4" s="327"/>
      <c r="AF4" s="327"/>
      <c r="AG4" s="327"/>
      <c r="AH4" s="327"/>
      <c r="AI4" s="327"/>
      <c r="AJ4" s="330"/>
      <c r="AK4" s="21"/>
    </row>
    <row r="5" spans="2:40" ht="19.5" customHeight="1" thickBot="1" x14ac:dyDescent="0.3">
      <c r="B5" s="342"/>
      <c r="C5" s="343"/>
      <c r="D5" s="343"/>
      <c r="E5" s="343"/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  <c r="Q5" s="328"/>
      <c r="R5" s="328"/>
      <c r="S5" s="328"/>
      <c r="T5" s="328"/>
      <c r="U5" s="328"/>
      <c r="V5" s="328"/>
      <c r="W5" s="328"/>
      <c r="X5" s="328"/>
      <c r="Y5" s="328"/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31"/>
      <c r="AK5" s="22"/>
    </row>
    <row r="6" spans="2:40" ht="15" customHeight="1" x14ac:dyDescent="0.25">
      <c r="B6" s="332" t="s">
        <v>184</v>
      </c>
      <c r="C6" s="333"/>
      <c r="D6" s="333"/>
      <c r="E6" s="336">
        <v>2020</v>
      </c>
      <c r="F6" s="320" t="str">
        <f>TEXT(F8,"ddd")</f>
        <v>mar</v>
      </c>
      <c r="G6" s="320" t="str">
        <f t="shared" ref="G6:AJ6" si="0">TEXT(G8,"ddd")</f>
        <v>mié</v>
      </c>
      <c r="H6" s="320" t="str">
        <f t="shared" si="0"/>
        <v>jue</v>
      </c>
      <c r="I6" s="320" t="str">
        <f t="shared" si="0"/>
        <v>vie</v>
      </c>
      <c r="J6" s="320" t="str">
        <f t="shared" si="0"/>
        <v>sáb</v>
      </c>
      <c r="K6" s="320" t="str">
        <f t="shared" si="0"/>
        <v>dom</v>
      </c>
      <c r="L6" s="320" t="str">
        <f t="shared" si="0"/>
        <v>lun</v>
      </c>
      <c r="M6" s="320" t="str">
        <f t="shared" si="0"/>
        <v>mar</v>
      </c>
      <c r="N6" s="320" t="str">
        <f t="shared" si="0"/>
        <v>mié</v>
      </c>
      <c r="O6" s="320" t="str">
        <f t="shared" si="0"/>
        <v>jue</v>
      </c>
      <c r="P6" s="320" t="str">
        <f t="shared" si="0"/>
        <v>vie</v>
      </c>
      <c r="Q6" s="320" t="str">
        <f t="shared" si="0"/>
        <v>sáb</v>
      </c>
      <c r="R6" s="320" t="str">
        <f t="shared" si="0"/>
        <v>dom</v>
      </c>
      <c r="S6" s="320" t="str">
        <f t="shared" si="0"/>
        <v>lun</v>
      </c>
      <c r="T6" s="320" t="str">
        <f t="shared" si="0"/>
        <v>mar</v>
      </c>
      <c r="U6" s="320" t="str">
        <f t="shared" si="0"/>
        <v>mié</v>
      </c>
      <c r="V6" s="320" t="str">
        <f t="shared" si="0"/>
        <v>jue</v>
      </c>
      <c r="W6" s="320" t="str">
        <f t="shared" si="0"/>
        <v>vie</v>
      </c>
      <c r="X6" s="320" t="str">
        <f t="shared" si="0"/>
        <v>sáb</v>
      </c>
      <c r="Y6" s="320" t="str">
        <f t="shared" si="0"/>
        <v>dom</v>
      </c>
      <c r="Z6" s="320" t="str">
        <f t="shared" si="0"/>
        <v>lun</v>
      </c>
      <c r="AA6" s="320" t="str">
        <f t="shared" si="0"/>
        <v>mar</v>
      </c>
      <c r="AB6" s="320" t="str">
        <f t="shared" si="0"/>
        <v>mié</v>
      </c>
      <c r="AC6" s="320" t="str">
        <f t="shared" si="0"/>
        <v>jue</v>
      </c>
      <c r="AD6" s="320" t="str">
        <f t="shared" si="0"/>
        <v>vie</v>
      </c>
      <c r="AE6" s="320" t="str">
        <f t="shared" si="0"/>
        <v>sáb</v>
      </c>
      <c r="AF6" s="320" t="str">
        <f t="shared" si="0"/>
        <v>dom</v>
      </c>
      <c r="AG6" s="320" t="str">
        <f t="shared" si="0"/>
        <v>lun</v>
      </c>
      <c r="AH6" s="320" t="str">
        <f t="shared" si="0"/>
        <v>mar</v>
      </c>
      <c r="AI6" s="320" t="str">
        <f t="shared" si="0"/>
        <v>mié</v>
      </c>
      <c r="AJ6" s="344" t="str">
        <f t="shared" si="0"/>
        <v>jue</v>
      </c>
      <c r="AK6" s="173"/>
      <c r="AL6" s="308"/>
    </row>
    <row r="7" spans="2:40" ht="15" customHeight="1" x14ac:dyDescent="0.25">
      <c r="B7" s="334"/>
      <c r="C7" s="335"/>
      <c r="D7" s="335"/>
      <c r="E7" s="337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45"/>
      <c r="AK7" s="173"/>
      <c r="AL7" s="308"/>
    </row>
    <row r="8" spans="2:40" ht="22.5" customHeight="1" thickBot="1" x14ac:dyDescent="0.3">
      <c r="B8" s="317" t="s">
        <v>1</v>
      </c>
      <c r="C8" s="318"/>
      <c r="D8" s="318"/>
      <c r="E8" s="319"/>
      <c r="F8" s="172">
        <f>DATE(E6,_xlfn.IFS(B6="ENERO",1,B6="FEBRERO",2,B6="MARZO",3,B6="ABRIL",4,B6="MAYO",5,B6="JUNIO",6,B6="JULIO",7,B6="AGOSTO",8,B6="SEPTIEMBRE",9,B6="OCTUBRE",10,B6="NOVIEMBRE",11,B6="DICIEMBRE",12),1)</f>
        <v>44166</v>
      </c>
      <c r="G8" s="172">
        <f>F8+1</f>
        <v>44167</v>
      </c>
      <c r="H8" s="172">
        <f t="shared" ref="H8:AK8" si="1">G8+1</f>
        <v>44168</v>
      </c>
      <c r="I8" s="172">
        <f t="shared" si="1"/>
        <v>44169</v>
      </c>
      <c r="J8" s="172">
        <f t="shared" si="1"/>
        <v>44170</v>
      </c>
      <c r="K8" s="172">
        <f t="shared" si="1"/>
        <v>44171</v>
      </c>
      <c r="L8" s="172">
        <f t="shared" si="1"/>
        <v>44172</v>
      </c>
      <c r="M8" s="172">
        <f t="shared" si="1"/>
        <v>44173</v>
      </c>
      <c r="N8" s="172">
        <f t="shared" si="1"/>
        <v>44174</v>
      </c>
      <c r="O8" s="172">
        <f t="shared" si="1"/>
        <v>44175</v>
      </c>
      <c r="P8" s="172">
        <f t="shared" si="1"/>
        <v>44176</v>
      </c>
      <c r="Q8" s="172">
        <f t="shared" si="1"/>
        <v>44177</v>
      </c>
      <c r="R8" s="172">
        <f t="shared" si="1"/>
        <v>44178</v>
      </c>
      <c r="S8" s="172">
        <f t="shared" si="1"/>
        <v>44179</v>
      </c>
      <c r="T8" s="172">
        <f t="shared" si="1"/>
        <v>44180</v>
      </c>
      <c r="U8" s="172">
        <f t="shared" si="1"/>
        <v>44181</v>
      </c>
      <c r="V8" s="172">
        <f t="shared" si="1"/>
        <v>44182</v>
      </c>
      <c r="W8" s="172">
        <f t="shared" si="1"/>
        <v>44183</v>
      </c>
      <c r="X8" s="172">
        <f t="shared" si="1"/>
        <v>44184</v>
      </c>
      <c r="Y8" s="172">
        <f t="shared" si="1"/>
        <v>44185</v>
      </c>
      <c r="Z8" s="172">
        <f t="shared" si="1"/>
        <v>44186</v>
      </c>
      <c r="AA8" s="172">
        <f t="shared" si="1"/>
        <v>44187</v>
      </c>
      <c r="AB8" s="172">
        <f t="shared" si="1"/>
        <v>44188</v>
      </c>
      <c r="AC8" s="172">
        <f t="shared" si="1"/>
        <v>44189</v>
      </c>
      <c r="AD8" s="172">
        <f t="shared" si="1"/>
        <v>44190</v>
      </c>
      <c r="AE8" s="172">
        <f t="shared" si="1"/>
        <v>44191</v>
      </c>
      <c r="AF8" s="172">
        <f t="shared" si="1"/>
        <v>44192</v>
      </c>
      <c r="AG8" s="172">
        <f t="shared" si="1"/>
        <v>44193</v>
      </c>
      <c r="AH8" s="172">
        <f t="shared" si="1"/>
        <v>44194</v>
      </c>
      <c r="AI8" s="172">
        <f t="shared" si="1"/>
        <v>44195</v>
      </c>
      <c r="AJ8" s="174">
        <f t="shared" si="1"/>
        <v>44196</v>
      </c>
      <c r="AK8" s="175">
        <f t="shared" si="1"/>
        <v>44197</v>
      </c>
      <c r="AL8" s="308"/>
      <c r="AM8" t="s">
        <v>1</v>
      </c>
    </row>
    <row r="9" spans="2:40" ht="21.95" customHeight="1" x14ac:dyDescent="0.25">
      <c r="B9" s="324"/>
      <c r="C9" s="325"/>
      <c r="D9" s="322"/>
      <c r="E9" s="323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206</v>
      </c>
    </row>
    <row r="10" spans="2:40" ht="21.95" customHeight="1" x14ac:dyDescent="0.25">
      <c r="B10" s="309"/>
      <c r="C10" s="310"/>
      <c r="D10" s="311"/>
      <c r="E10" s="312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131</v>
      </c>
    </row>
    <row r="11" spans="2:40" ht="21.95" customHeight="1" x14ac:dyDescent="0.25">
      <c r="B11" s="309"/>
      <c r="C11" s="310"/>
      <c r="D11" s="311"/>
      <c r="E11" s="312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131</v>
      </c>
    </row>
    <row r="12" spans="2:40" ht="21.95" customHeight="1" x14ac:dyDescent="0.25">
      <c r="B12" s="309"/>
      <c r="C12" s="310"/>
      <c r="D12" s="311"/>
      <c r="E12" s="312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93</v>
      </c>
    </row>
    <row r="13" spans="2:40" ht="21.95" customHeight="1" x14ac:dyDescent="0.25">
      <c r="B13" s="309"/>
      <c r="C13" s="310"/>
      <c r="D13" s="311"/>
      <c r="E13" s="312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69"/>
      <c r="AI13" s="169"/>
      <c r="AJ13" s="43"/>
      <c r="AK13" s="18"/>
      <c r="AN13" t="s">
        <v>93</v>
      </c>
    </row>
    <row r="14" spans="2:40" ht="21.95" customHeight="1" x14ac:dyDescent="0.25">
      <c r="B14" s="309"/>
      <c r="C14" s="310"/>
      <c r="D14" s="311"/>
      <c r="E14" s="312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69"/>
      <c r="AI14" s="169"/>
      <c r="AJ14" s="43"/>
      <c r="AK14" s="18"/>
      <c r="AN14" t="s">
        <v>81</v>
      </c>
    </row>
    <row r="15" spans="2:40" ht="21.95" customHeight="1" x14ac:dyDescent="0.25">
      <c r="B15" s="309"/>
      <c r="C15" s="310"/>
      <c r="D15" s="311"/>
      <c r="E15" s="312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93</v>
      </c>
    </row>
    <row r="16" spans="2:40" ht="21.95" customHeight="1" x14ac:dyDescent="0.25">
      <c r="B16" s="309"/>
      <c r="C16" s="310"/>
      <c r="D16" s="311"/>
      <c r="E16" s="312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93</v>
      </c>
    </row>
    <row r="17" spans="2:40" ht="21.95" customHeight="1" x14ac:dyDescent="0.25">
      <c r="B17" s="309"/>
      <c r="C17" s="310"/>
      <c r="D17" s="311"/>
      <c r="E17" s="312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93</v>
      </c>
    </row>
    <row r="18" spans="2:40" ht="21.95" customHeight="1" x14ac:dyDescent="0.25">
      <c r="B18" s="309"/>
      <c r="C18" s="310"/>
      <c r="D18" s="311"/>
      <c r="E18" s="312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93</v>
      </c>
    </row>
    <row r="19" spans="2:40" ht="21.95" customHeight="1" x14ac:dyDescent="0.25">
      <c r="B19" s="309"/>
      <c r="C19" s="310"/>
      <c r="D19" s="311"/>
      <c r="E19" s="312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93</v>
      </c>
    </row>
    <row r="20" spans="2:40" ht="21.95" customHeight="1" x14ac:dyDescent="0.25">
      <c r="B20" s="309"/>
      <c r="C20" s="310"/>
      <c r="D20" s="311"/>
      <c r="E20" s="312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93</v>
      </c>
    </row>
    <row r="21" spans="2:40" ht="21.95" customHeight="1" x14ac:dyDescent="0.25">
      <c r="B21" s="309"/>
      <c r="C21" s="310"/>
      <c r="D21" s="311"/>
      <c r="E21" s="312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93</v>
      </c>
    </row>
    <row r="22" spans="2:40" ht="21.95" customHeight="1" x14ac:dyDescent="0.25">
      <c r="B22" s="309"/>
      <c r="C22" s="310"/>
      <c r="D22" s="311"/>
      <c r="E22" s="312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93</v>
      </c>
    </row>
    <row r="23" spans="2:40" ht="21.95" customHeight="1" x14ac:dyDescent="0.25">
      <c r="B23" s="309"/>
      <c r="C23" s="310"/>
      <c r="D23" s="311"/>
      <c r="E23" s="312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84</v>
      </c>
    </row>
    <row r="24" spans="2:40" ht="21.95" customHeight="1" x14ac:dyDescent="0.25">
      <c r="B24" s="309"/>
      <c r="C24" s="310"/>
      <c r="D24" s="311"/>
      <c r="E24" s="312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76</v>
      </c>
    </row>
    <row r="25" spans="2:40" ht="21.95" customHeight="1" x14ac:dyDescent="0.25">
      <c r="B25" s="309"/>
      <c r="C25" s="310"/>
      <c r="D25" s="311"/>
      <c r="E25" s="312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309"/>
      <c r="C26" s="310"/>
      <c r="D26" s="311"/>
      <c r="E26" s="312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309"/>
      <c r="C27" s="310"/>
      <c r="D27" s="311"/>
      <c r="E27" s="312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309"/>
      <c r="C28" s="310"/>
      <c r="D28" s="311"/>
      <c r="E28" s="312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309"/>
      <c r="C29" s="310"/>
      <c r="D29" s="311" t="str">
        <f>IF(B29="","",VLOOKUP(B29,'BD Personal'!#REF!,2,FALSE))</f>
        <v/>
      </c>
      <c r="E29" s="312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309"/>
      <c r="C30" s="310"/>
      <c r="D30" s="311" t="str">
        <f>IF(B30="","",VLOOKUP(B30,'BD Personal'!#REF!,2,FALSE))</f>
        <v/>
      </c>
      <c r="E30" s="312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309"/>
      <c r="C31" s="310"/>
      <c r="D31" s="311" t="str">
        <f>IF(B31="","",VLOOKUP(B31,'BD Personal'!#REF!,2,FALSE))</f>
        <v/>
      </c>
      <c r="E31" s="312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309"/>
      <c r="C32" s="310"/>
      <c r="D32" s="311" t="str">
        <f>IF(B32="","",VLOOKUP(B32,'BD Personal'!#REF!,2,FALSE))</f>
        <v/>
      </c>
      <c r="E32" s="312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309"/>
      <c r="C33" s="310"/>
      <c r="D33" s="311" t="str">
        <f>IF(B33="","",VLOOKUP(B33,'BD Personal'!#REF!,2,FALSE))</f>
        <v/>
      </c>
      <c r="E33" s="312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309"/>
      <c r="C34" s="310"/>
      <c r="D34" s="311" t="str">
        <f>IF(B34="","",VLOOKUP(B34,'BD Personal'!#REF!,2,FALSE))</f>
        <v/>
      </c>
      <c r="E34" s="312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309"/>
      <c r="C35" s="310"/>
      <c r="D35" s="311" t="str">
        <f>IF(B35="","",VLOOKUP(B35,'BD Personal'!#REF!,2,FALSE))</f>
        <v/>
      </c>
      <c r="E35" s="312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309"/>
      <c r="C36" s="310"/>
      <c r="D36" s="311" t="str">
        <f>IF(B36="","",VLOOKUP(B36,'BD Personal'!#REF!,2,FALSE))</f>
        <v/>
      </c>
      <c r="E36" s="312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309"/>
      <c r="C37" s="310"/>
      <c r="D37" s="311" t="str">
        <f>IF(B37="","",VLOOKUP(B37,'BD Personal'!#REF!,2,FALSE))</f>
        <v/>
      </c>
      <c r="E37" s="312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309"/>
      <c r="C38" s="310"/>
      <c r="D38" s="311" t="str">
        <f>IF(B38="","",VLOOKUP(B38,'BD Personal'!#REF!,2,FALSE))</f>
        <v/>
      </c>
      <c r="E38" s="312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309"/>
      <c r="C39" s="310"/>
      <c r="D39" s="311" t="str">
        <f>IF(B39="","",VLOOKUP(B39,'BD Personal'!#REF!,2,FALSE))</f>
        <v/>
      </c>
      <c r="E39" s="312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309"/>
      <c r="C40" s="310"/>
      <c r="D40" s="311" t="str">
        <f>IF(B40="","",VLOOKUP(B40,'BD Personal'!#REF!,2,FALSE))</f>
        <v/>
      </c>
      <c r="E40" s="312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309"/>
      <c r="C41" s="310"/>
      <c r="D41" s="311" t="str">
        <f>IF(B41="","",VLOOKUP(B41,'BD Personal'!#REF!,2,FALSE))</f>
        <v/>
      </c>
      <c r="E41" s="312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309"/>
      <c r="C42" s="310"/>
      <c r="D42" s="311" t="str">
        <f>IF(B42="","",VLOOKUP(B42,'BD Personal'!#REF!,2,FALSE))</f>
        <v/>
      </c>
      <c r="E42" s="312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309"/>
      <c r="C43" s="310"/>
      <c r="D43" s="311" t="str">
        <f>IF(B43="","",VLOOKUP(B43,'BD Personal'!#REF!,2,FALSE))</f>
        <v/>
      </c>
      <c r="E43" s="312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309"/>
      <c r="C44" s="310"/>
      <c r="D44" s="311" t="str">
        <f>IF(B44="","",VLOOKUP(B44,'BD Personal'!#REF!,2,FALSE))</f>
        <v/>
      </c>
      <c r="E44" s="312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309"/>
      <c r="C45" s="310"/>
      <c r="D45" s="311" t="str">
        <f>IF(B45="","",VLOOKUP(B45,'BD Personal'!#REF!,2,FALSE))</f>
        <v/>
      </c>
      <c r="E45" s="312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309"/>
      <c r="C46" s="310"/>
      <c r="D46" s="311" t="str">
        <f>IF(B46="","",VLOOKUP(B46,'BD Personal'!#REF!,2,FALSE))</f>
        <v/>
      </c>
      <c r="E46" s="312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309"/>
      <c r="C47" s="310"/>
      <c r="D47" s="311" t="str">
        <f>IF(B47="","",VLOOKUP(B47,'BD Personal'!#REF!,2,FALSE))</f>
        <v/>
      </c>
      <c r="E47" s="312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309"/>
      <c r="C48" s="310"/>
      <c r="D48" s="311" t="str">
        <f>IF(B48="","",VLOOKUP(B48,'BD Personal'!#REF!,2,FALSE))</f>
        <v/>
      </c>
      <c r="E48" s="312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309"/>
      <c r="C49" s="310"/>
      <c r="D49" s="311" t="str">
        <f>IF(B49="","",VLOOKUP(B49,'BD Personal'!#REF!,2,FALSE))</f>
        <v/>
      </c>
      <c r="E49" s="312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313"/>
      <c r="C50" s="314"/>
      <c r="D50" s="315" t="str">
        <f>IF(B50="","",VLOOKUP(B50,'BD Personal'!#REF!,2,FALSE))</f>
        <v/>
      </c>
      <c r="E50" s="316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bHCCgnqDVR02k4p+44TfCZuonyHNRh7Cz0aCydToApUyZfU4lwemfw2ulG4fxqDMMqVGQn5VkhDn0efZxju/4Q==" saltValue="K6Lwasf76shXfSWJGWX4vg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66"/>
  <sheetViews>
    <sheetView showGridLines="0" workbookViewId="0">
      <selection activeCell="A6" sqref="A6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47"/>
      <c r="E1" s="347"/>
      <c r="F1" s="346" t="s">
        <v>68</v>
      </c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</row>
    <row r="2" spans="1:18" ht="15" customHeight="1" x14ac:dyDescent="0.25">
      <c r="A2" s="24"/>
      <c r="B2" s="24"/>
      <c r="C2" s="24"/>
      <c r="D2" s="347"/>
      <c r="E2" s="347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</row>
    <row r="3" spans="1:18" ht="15" customHeight="1" x14ac:dyDescent="0.25">
      <c r="A3" s="24"/>
      <c r="B3" s="24"/>
      <c r="C3" s="24"/>
      <c r="D3" s="347"/>
      <c r="E3" s="347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</row>
    <row r="4" spans="1:18" ht="26.25" customHeight="1" x14ac:dyDescent="0.25">
      <c r="A4" s="24"/>
      <c r="B4" s="24"/>
      <c r="C4" s="24"/>
      <c r="D4" s="347"/>
      <c r="E4" s="347"/>
      <c r="F4" s="346"/>
      <c r="G4" s="346"/>
      <c r="H4" s="346"/>
      <c r="I4" s="346"/>
      <c r="J4" s="346"/>
      <c r="K4" s="346"/>
      <c r="L4" s="346"/>
      <c r="M4" s="346"/>
      <c r="N4" s="346"/>
      <c r="O4" s="346"/>
      <c r="P4" s="346"/>
      <c r="Q4" s="346"/>
      <c r="R4" s="346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/>
      <c r="B6" s="142"/>
      <c r="C6" s="143"/>
      <c r="D6" s="143"/>
      <c r="E6" s="143"/>
      <c r="F6" s="143"/>
      <c r="G6" s="143"/>
      <c r="H6" s="180"/>
      <c r="I6" s="143"/>
      <c r="J6" s="180"/>
      <c r="K6" s="143"/>
      <c r="L6" s="168"/>
      <c r="M6" s="144"/>
      <c r="N6" s="144"/>
      <c r="O6" s="144"/>
      <c r="P6" s="144"/>
      <c r="Q6" s="144"/>
      <c r="R6" s="144"/>
    </row>
    <row r="7" spans="1:18" x14ac:dyDescent="0.25">
      <c r="A7" s="142"/>
      <c r="B7" s="142"/>
      <c r="C7" s="143"/>
      <c r="D7" s="143"/>
      <c r="E7" s="143"/>
      <c r="F7" s="143"/>
      <c r="G7" s="143"/>
      <c r="H7" s="180"/>
      <c r="I7" s="143"/>
      <c r="J7" s="180"/>
      <c r="K7" s="143"/>
      <c r="L7" s="168"/>
      <c r="M7" s="144"/>
      <c r="N7" s="144"/>
      <c r="O7" s="144"/>
      <c r="P7" s="144"/>
      <c r="Q7" s="144"/>
      <c r="R7" s="144"/>
    </row>
    <row r="8" spans="1:18" x14ac:dyDescent="0.25">
      <c r="A8" s="142"/>
      <c r="B8" s="142"/>
      <c r="C8" s="143"/>
      <c r="D8" s="143"/>
      <c r="E8" s="143"/>
      <c r="F8" s="143"/>
      <c r="G8" s="143"/>
      <c r="H8" s="180"/>
      <c r="I8" s="143"/>
      <c r="J8" s="180"/>
      <c r="K8" s="143"/>
      <c r="L8" s="168"/>
      <c r="M8" s="144"/>
      <c r="N8" s="144"/>
      <c r="O8" s="144"/>
      <c r="P8" s="144"/>
      <c r="Q8" s="144"/>
      <c r="R8" s="144"/>
    </row>
    <row r="9" spans="1:18" x14ac:dyDescent="0.25">
      <c r="A9" s="142"/>
      <c r="B9" s="142"/>
      <c r="C9" s="143"/>
      <c r="D9" s="143"/>
      <c r="E9" s="143"/>
      <c r="F9" s="143"/>
      <c r="G9" s="143"/>
      <c r="H9" s="180"/>
      <c r="I9" s="143"/>
      <c r="J9" s="180"/>
      <c r="K9" s="143"/>
      <c r="L9" s="168"/>
      <c r="M9" s="144"/>
      <c r="N9" s="144"/>
      <c r="O9" s="144"/>
      <c r="P9" s="144"/>
      <c r="Q9" s="144"/>
      <c r="R9" s="144"/>
    </row>
    <row r="10" spans="1:18" x14ac:dyDescent="0.25">
      <c r="A10" s="142"/>
      <c r="B10" s="142"/>
      <c r="C10" s="143"/>
      <c r="D10" s="143"/>
      <c r="E10" s="143"/>
      <c r="F10" s="143"/>
      <c r="G10" s="143"/>
      <c r="H10" s="180"/>
      <c r="I10" s="143"/>
      <c r="J10" s="180"/>
      <c r="K10" s="143"/>
      <c r="L10" s="168"/>
      <c r="M10" s="144"/>
      <c r="N10" s="144"/>
      <c r="O10" s="144"/>
      <c r="P10" s="144"/>
      <c r="Q10" s="144"/>
      <c r="R10" s="144"/>
    </row>
    <row r="11" spans="1:18" x14ac:dyDescent="0.25">
      <c r="A11" s="142"/>
      <c r="B11" s="142"/>
      <c r="C11" s="143"/>
      <c r="D11" s="143"/>
      <c r="E11" s="143"/>
      <c r="F11" s="143"/>
      <c r="G11" s="143"/>
      <c r="H11" s="180"/>
      <c r="I11" s="143"/>
      <c r="J11" s="180"/>
      <c r="K11" s="143"/>
      <c r="L11" s="168"/>
      <c r="M11" s="144"/>
      <c r="N11" s="144"/>
      <c r="O11" s="144"/>
      <c r="P11" s="144"/>
      <c r="Q11" s="144"/>
      <c r="R11" s="144"/>
    </row>
    <row r="12" spans="1:18" x14ac:dyDescent="0.25">
      <c r="A12" s="142"/>
      <c r="B12" s="142"/>
      <c r="C12" s="143"/>
      <c r="D12" s="143"/>
      <c r="E12" s="143"/>
      <c r="F12" s="143"/>
      <c r="G12" s="143"/>
      <c r="H12" s="180"/>
      <c r="I12" s="143"/>
      <c r="J12" s="180"/>
      <c r="K12" s="143"/>
      <c r="L12" s="168"/>
      <c r="M12" s="144"/>
      <c r="N12" s="144"/>
      <c r="O12" s="144"/>
      <c r="P12" s="144"/>
      <c r="Q12" s="144"/>
      <c r="R12" s="144"/>
    </row>
    <row r="13" spans="1:18" x14ac:dyDescent="0.25">
      <c r="A13" s="142"/>
      <c r="B13" s="142"/>
      <c r="C13" s="143"/>
      <c r="D13" s="143"/>
      <c r="E13" s="143"/>
      <c r="F13" s="143"/>
      <c r="G13" s="143"/>
      <c r="H13" s="180"/>
      <c r="I13" s="143"/>
      <c r="J13" s="180"/>
      <c r="K13" s="143"/>
      <c r="L13" s="168"/>
      <c r="M13" s="144"/>
      <c r="N13" s="144"/>
      <c r="O13" s="144"/>
      <c r="P13" s="144"/>
      <c r="Q13" s="144"/>
      <c r="R13" s="144"/>
    </row>
    <row r="14" spans="1:18" x14ac:dyDescent="0.25">
      <c r="A14" s="142"/>
      <c r="B14" s="142"/>
      <c r="C14" s="143"/>
      <c r="D14" s="143"/>
      <c r="E14" s="143"/>
      <c r="F14" s="143"/>
      <c r="G14" s="143"/>
      <c r="H14" s="180"/>
      <c r="I14" s="143"/>
      <c r="J14" s="180"/>
      <c r="K14" s="143"/>
      <c r="L14" s="168"/>
      <c r="M14" s="144"/>
      <c r="N14" s="144"/>
      <c r="O14" s="144"/>
      <c r="P14" s="144"/>
      <c r="Q14" s="144"/>
      <c r="R14" s="144"/>
    </row>
    <row r="15" spans="1:18" x14ac:dyDescent="0.25">
      <c r="A15" s="142"/>
      <c r="B15" s="142"/>
      <c r="C15" s="143"/>
      <c r="D15" s="143"/>
      <c r="E15" s="143"/>
      <c r="F15" s="143"/>
      <c r="G15" s="143"/>
      <c r="H15" s="180"/>
      <c r="I15" s="143"/>
      <c r="J15" s="180"/>
      <c r="K15" s="143"/>
      <c r="L15" s="176"/>
      <c r="M15" s="144"/>
      <c r="N15" s="144"/>
      <c r="O15" s="144"/>
      <c r="P15" s="144"/>
      <c r="Q15" s="144"/>
      <c r="R15" s="144"/>
    </row>
    <row r="16" spans="1:18" x14ac:dyDescent="0.25">
      <c r="A16" s="142"/>
      <c r="B16" s="142"/>
      <c r="C16" s="143"/>
      <c r="D16" s="143"/>
      <c r="E16" s="143"/>
      <c r="F16" s="143"/>
      <c r="G16" s="143"/>
      <c r="H16" s="180"/>
      <c r="I16" s="143"/>
      <c r="J16" s="180"/>
      <c r="K16" s="143"/>
      <c r="L16" s="176"/>
      <c r="M16" s="144"/>
      <c r="N16" s="144"/>
      <c r="O16" s="144"/>
      <c r="P16" s="144"/>
      <c r="Q16" s="144"/>
      <c r="R16" s="144"/>
    </row>
    <row r="17" spans="1:18" x14ac:dyDescent="0.25">
      <c r="A17" s="142"/>
      <c r="B17" s="142"/>
      <c r="C17" s="143"/>
      <c r="D17" s="143"/>
      <c r="E17" s="143"/>
      <c r="F17" s="143"/>
      <c r="G17" s="143"/>
      <c r="H17" s="180"/>
      <c r="I17" s="143"/>
      <c r="J17" s="180"/>
      <c r="K17" s="143"/>
      <c r="L17" s="176"/>
      <c r="M17" s="144"/>
      <c r="N17" s="144"/>
      <c r="O17" s="144"/>
      <c r="P17" s="144"/>
      <c r="Q17" s="144"/>
      <c r="R17" s="144"/>
    </row>
    <row r="18" spans="1:18" x14ac:dyDescent="0.25">
      <c r="A18" s="142"/>
      <c r="B18" s="142"/>
      <c r="C18" s="143"/>
      <c r="D18" s="143"/>
      <c r="E18" s="143"/>
      <c r="F18" s="143"/>
      <c r="G18" s="143"/>
      <c r="H18" s="180"/>
      <c r="I18" s="143"/>
      <c r="J18" s="180"/>
      <c r="K18" s="143"/>
      <c r="L18" s="176"/>
      <c r="M18" s="144"/>
      <c r="N18" s="144"/>
      <c r="O18" s="144"/>
      <c r="P18" s="144"/>
      <c r="Q18" s="144"/>
      <c r="R18" s="144"/>
    </row>
    <row r="19" spans="1:18" x14ac:dyDescent="0.25">
      <c r="A19" s="142"/>
      <c r="B19" s="142"/>
      <c r="C19" s="143"/>
      <c r="D19" s="143"/>
      <c r="E19" s="143"/>
      <c r="F19" s="143"/>
      <c r="G19" s="143"/>
      <c r="H19" s="180"/>
      <c r="I19" s="143"/>
      <c r="J19" s="180"/>
      <c r="K19" s="143"/>
      <c r="L19" s="176"/>
      <c r="M19" s="144"/>
      <c r="N19" s="144"/>
      <c r="O19" s="144"/>
      <c r="P19" s="144"/>
      <c r="Q19" s="144"/>
      <c r="R19" s="144"/>
    </row>
    <row r="20" spans="1:18" x14ac:dyDescent="0.25">
      <c r="A20" s="142"/>
      <c r="B20" s="142"/>
      <c r="C20" s="143"/>
      <c r="D20" s="143"/>
      <c r="E20" s="143"/>
      <c r="F20" s="143"/>
      <c r="G20" s="143"/>
      <c r="H20" s="180"/>
      <c r="I20" s="143"/>
      <c r="J20" s="180"/>
      <c r="K20" s="143"/>
      <c r="L20" s="168"/>
      <c r="M20" s="144"/>
      <c r="N20" s="144"/>
      <c r="O20" s="144"/>
      <c r="P20" s="144"/>
      <c r="Q20" s="144"/>
      <c r="R20" s="144"/>
    </row>
    <row r="21" spans="1:18" x14ac:dyDescent="0.25">
      <c r="A21" s="142"/>
      <c r="B21" s="142"/>
      <c r="C21" s="143"/>
      <c r="D21" s="143"/>
      <c r="E21" s="143"/>
      <c r="F21" s="143"/>
      <c r="G21" s="143"/>
      <c r="H21" s="180"/>
      <c r="I21" s="143"/>
      <c r="J21" s="180"/>
      <c r="K21" s="143"/>
      <c r="L21" s="176"/>
      <c r="M21" s="144"/>
      <c r="N21" s="144"/>
      <c r="O21" s="144"/>
      <c r="P21" s="144"/>
      <c r="Q21" s="144"/>
      <c r="R21" s="144"/>
    </row>
    <row r="22" spans="1:18" x14ac:dyDescent="0.25">
      <c r="A22" s="142"/>
      <c r="B22" s="142"/>
      <c r="C22" s="143"/>
      <c r="D22" s="143"/>
      <c r="E22" s="143"/>
      <c r="F22" s="143"/>
      <c r="G22" s="143"/>
      <c r="H22" s="180"/>
      <c r="I22" s="143"/>
      <c r="J22" s="180"/>
      <c r="K22" s="143"/>
      <c r="L22" s="176"/>
      <c r="M22" s="144"/>
      <c r="N22" s="144"/>
      <c r="O22" s="144"/>
      <c r="P22" s="144"/>
      <c r="Q22" s="144"/>
      <c r="R22" s="144"/>
    </row>
    <row r="23" spans="1:18" x14ac:dyDescent="0.25">
      <c r="A23" s="142"/>
      <c r="B23" s="142"/>
      <c r="C23" s="143"/>
      <c r="D23" s="143"/>
      <c r="E23" s="143"/>
      <c r="F23" s="143"/>
      <c r="G23" s="143"/>
      <c r="H23" s="180"/>
      <c r="I23" s="143"/>
      <c r="J23" s="180"/>
      <c r="K23" s="143"/>
      <c r="L23" s="176"/>
      <c r="M23" s="144"/>
      <c r="N23" s="144"/>
      <c r="O23" s="144"/>
      <c r="P23" s="144"/>
      <c r="Q23" s="144"/>
      <c r="R23" s="144"/>
    </row>
    <row r="24" spans="1:18" x14ac:dyDescent="0.25">
      <c r="A24" s="142"/>
      <c r="B24" s="142"/>
      <c r="C24" s="143"/>
      <c r="D24" s="143"/>
      <c r="E24" s="143"/>
      <c r="F24" s="143"/>
      <c r="G24" s="143"/>
      <c r="H24" s="180"/>
      <c r="I24" s="143"/>
      <c r="J24" s="180"/>
      <c r="K24" s="143"/>
      <c r="L24" s="176"/>
      <c r="M24" s="144"/>
      <c r="N24" s="144"/>
      <c r="O24" s="144"/>
      <c r="P24" s="144"/>
      <c r="Q24" s="144"/>
      <c r="R24" s="144"/>
    </row>
    <row r="25" spans="1:18" x14ac:dyDescent="0.25">
      <c r="A25" s="142"/>
      <c r="B25" s="142"/>
      <c r="C25" s="143"/>
      <c r="D25" s="143"/>
      <c r="E25" s="143"/>
      <c r="F25" s="143"/>
      <c r="G25" s="143"/>
      <c r="H25" s="180"/>
      <c r="I25" s="143"/>
      <c r="J25" s="180"/>
      <c r="K25" s="143"/>
      <c r="L25" s="176"/>
      <c r="M25" s="144"/>
      <c r="N25" s="144"/>
      <c r="O25" s="144"/>
      <c r="P25" s="144"/>
      <c r="Q25" s="144"/>
      <c r="R25" s="144"/>
    </row>
    <row r="26" spans="1:18" x14ac:dyDescent="0.25">
      <c r="A26" s="142"/>
      <c r="B26" s="142"/>
      <c r="C26" s="143"/>
      <c r="D26" s="143"/>
      <c r="E26" s="143"/>
      <c r="F26" s="143"/>
      <c r="G26" s="143"/>
      <c r="H26" s="180"/>
      <c r="I26" s="143"/>
      <c r="J26" s="180"/>
      <c r="K26" s="143"/>
      <c r="L26" s="176"/>
      <c r="M26" s="144"/>
      <c r="N26" s="144"/>
      <c r="O26" s="144"/>
      <c r="P26" s="144"/>
      <c r="Q26" s="144"/>
      <c r="R26" s="144"/>
    </row>
    <row r="27" spans="1:18" x14ac:dyDescent="0.25">
      <c r="A27" s="142"/>
      <c r="B27" s="142"/>
      <c r="C27" s="143"/>
      <c r="D27" s="143"/>
      <c r="E27" s="143"/>
      <c r="F27" s="143"/>
      <c r="G27" s="143"/>
      <c r="H27" s="180"/>
      <c r="I27" s="143"/>
      <c r="J27" s="180"/>
      <c r="K27" s="143"/>
      <c r="L27" s="176"/>
      <c r="M27" s="144"/>
      <c r="N27" s="144"/>
      <c r="O27" s="144"/>
      <c r="P27" s="144"/>
      <c r="Q27" s="144"/>
      <c r="R27" s="144"/>
    </row>
    <row r="28" spans="1:18" x14ac:dyDescent="0.25">
      <c r="A28" s="142"/>
      <c r="B28" s="142"/>
      <c r="C28" s="143"/>
      <c r="D28" s="143"/>
      <c r="E28" s="143"/>
      <c r="F28" s="143"/>
      <c r="G28" s="143"/>
      <c r="H28" s="180"/>
      <c r="I28" s="143"/>
      <c r="J28" s="180"/>
      <c r="K28" s="143"/>
      <c r="L28" s="176"/>
      <c r="M28" s="144"/>
      <c r="N28" s="144"/>
      <c r="O28" s="144"/>
      <c r="P28" s="144"/>
      <c r="Q28" s="144"/>
      <c r="R28" s="144"/>
    </row>
    <row r="29" spans="1:18" x14ac:dyDescent="0.25">
      <c r="A29" s="142"/>
      <c r="B29" s="142"/>
      <c r="C29" s="143"/>
      <c r="D29" s="143"/>
      <c r="E29" s="143"/>
      <c r="F29" s="143"/>
      <c r="G29" s="143"/>
      <c r="H29" s="180"/>
      <c r="I29" s="143"/>
      <c r="J29" s="180"/>
      <c r="K29" s="143"/>
      <c r="L29" s="176"/>
      <c r="M29" s="144"/>
      <c r="N29" s="144"/>
      <c r="O29" s="144"/>
      <c r="P29" s="144"/>
      <c r="Q29" s="144"/>
      <c r="R29" s="144"/>
    </row>
    <row r="30" spans="1:18" x14ac:dyDescent="0.25">
      <c r="A30" s="142"/>
      <c r="B30" s="142"/>
      <c r="C30" s="143"/>
      <c r="D30" s="143"/>
      <c r="E30" s="143"/>
      <c r="F30" s="143"/>
      <c r="G30" s="143"/>
      <c r="H30" s="180"/>
      <c r="I30" s="143"/>
      <c r="J30" s="180"/>
      <c r="K30" s="143"/>
      <c r="L30" s="176"/>
      <c r="M30" s="144"/>
      <c r="N30" s="144"/>
      <c r="O30" s="144"/>
      <c r="P30" s="144"/>
      <c r="Q30" s="144"/>
      <c r="R30" s="144"/>
    </row>
    <row r="31" spans="1:18" x14ac:dyDescent="0.25">
      <c r="A31" s="142"/>
      <c r="B31" s="142"/>
      <c r="C31" s="143"/>
      <c r="D31" s="143"/>
      <c r="E31" s="143"/>
      <c r="F31" s="143"/>
      <c r="G31" s="143"/>
      <c r="H31" s="180"/>
      <c r="I31" s="143"/>
      <c r="J31" s="180"/>
      <c r="K31" s="143"/>
      <c r="L31" s="176"/>
      <c r="M31" s="144"/>
      <c r="N31" s="144"/>
      <c r="O31" s="144"/>
      <c r="P31" s="144"/>
      <c r="Q31" s="144"/>
      <c r="R31" s="144"/>
    </row>
    <row r="32" spans="1:18" x14ac:dyDescent="0.25">
      <c r="A32" s="142"/>
      <c r="B32" s="142"/>
      <c r="C32" s="143"/>
      <c r="D32" s="143"/>
      <c r="E32" s="143"/>
      <c r="F32" s="143"/>
      <c r="G32" s="143"/>
      <c r="H32" s="180"/>
      <c r="I32" s="143"/>
      <c r="J32" s="180"/>
      <c r="K32" s="143"/>
      <c r="L32" s="176"/>
      <c r="M32" s="144"/>
      <c r="N32" s="144"/>
      <c r="O32" s="144"/>
      <c r="P32" s="144"/>
      <c r="Q32" s="144"/>
      <c r="R32" s="144"/>
    </row>
    <row r="33" spans="1:18" x14ac:dyDescent="0.25">
      <c r="A33" s="142"/>
      <c r="B33" s="142"/>
      <c r="C33" s="143"/>
      <c r="D33" s="143"/>
      <c r="E33" s="143"/>
      <c r="F33" s="143"/>
      <c r="G33" s="143"/>
      <c r="H33" s="180"/>
      <c r="I33" s="143"/>
      <c r="J33" s="180"/>
      <c r="K33" s="143"/>
      <c r="L33" s="176"/>
      <c r="M33" s="144"/>
      <c r="N33" s="144"/>
      <c r="O33" s="144"/>
      <c r="P33" s="144"/>
      <c r="Q33" s="144"/>
      <c r="R33" s="144"/>
    </row>
    <row r="34" spans="1:18" x14ac:dyDescent="0.25">
      <c r="A34" s="142"/>
      <c r="B34" s="142"/>
      <c r="C34" s="143"/>
      <c r="D34" s="143"/>
      <c r="E34" s="143"/>
      <c r="F34" s="143"/>
      <c r="G34" s="143"/>
      <c r="H34" s="180"/>
      <c r="I34" s="143"/>
      <c r="J34" s="180"/>
      <c r="K34" s="143"/>
      <c r="L34" s="176"/>
      <c r="M34" s="144"/>
      <c r="N34" s="144"/>
      <c r="O34" s="144"/>
      <c r="P34" s="144"/>
      <c r="Q34" s="144"/>
      <c r="R34" s="144"/>
    </row>
    <row r="35" spans="1:18" x14ac:dyDescent="0.25">
      <c r="A35" s="142"/>
      <c r="B35" s="142"/>
      <c r="C35" s="143"/>
      <c r="D35" s="143"/>
      <c r="E35" s="143"/>
      <c r="F35" s="143"/>
      <c r="G35" s="143"/>
      <c r="H35" s="180"/>
      <c r="I35" s="143"/>
      <c r="J35" s="180"/>
      <c r="K35" s="143"/>
      <c r="L35" s="176"/>
      <c r="M35" s="144"/>
      <c r="N35" s="144"/>
      <c r="O35" s="144"/>
      <c r="P35" s="144"/>
      <c r="Q35" s="144"/>
      <c r="R35" s="144"/>
    </row>
    <row r="36" spans="1:18" x14ac:dyDescent="0.25">
      <c r="A36" s="142"/>
      <c r="B36" s="142"/>
      <c r="C36" s="143"/>
      <c r="D36" s="143"/>
      <c r="E36" s="143"/>
      <c r="F36" s="143"/>
      <c r="G36" s="143"/>
      <c r="H36" s="180"/>
      <c r="I36" s="143"/>
      <c r="J36" s="180"/>
      <c r="K36" s="143"/>
      <c r="L36" s="176"/>
      <c r="M36" s="144"/>
      <c r="N36" s="144"/>
      <c r="O36" s="144"/>
      <c r="P36" s="144"/>
      <c r="Q36" s="144"/>
      <c r="R36" s="144"/>
    </row>
    <row r="37" spans="1:18" x14ac:dyDescent="0.25">
      <c r="A37" s="142"/>
      <c r="B37" s="142"/>
      <c r="C37" s="143"/>
      <c r="D37" s="143"/>
      <c r="E37" s="143"/>
      <c r="F37" s="143"/>
      <c r="G37" s="143"/>
      <c r="H37" s="180"/>
      <c r="I37" s="143"/>
      <c r="J37" s="180"/>
      <c r="K37" s="143"/>
      <c r="L37" s="176"/>
      <c r="M37" s="144"/>
      <c r="N37" s="144"/>
      <c r="O37" s="144"/>
      <c r="P37" s="144"/>
      <c r="Q37" s="144"/>
      <c r="R37" s="144"/>
    </row>
    <row r="38" spans="1:18" x14ac:dyDescent="0.25">
      <c r="A38" s="142"/>
      <c r="B38" s="142"/>
      <c r="C38" s="143"/>
      <c r="D38" s="143"/>
      <c r="E38" s="143"/>
      <c r="F38" s="143"/>
      <c r="G38" s="143"/>
      <c r="H38" s="180"/>
      <c r="I38" s="143"/>
      <c r="J38" s="180"/>
      <c r="K38" s="143"/>
      <c r="L38" s="176"/>
      <c r="M38" s="144"/>
      <c r="N38" s="144"/>
      <c r="O38" s="144"/>
      <c r="P38" s="144"/>
      <c r="Q38" s="144"/>
      <c r="R38" s="144"/>
    </row>
    <row r="39" spans="1:18" x14ac:dyDescent="0.25">
      <c r="A39" s="142"/>
      <c r="B39" s="142"/>
      <c r="C39" s="143"/>
      <c r="D39" s="143"/>
      <c r="E39" s="143"/>
      <c r="F39" s="143"/>
      <c r="G39" s="143"/>
      <c r="H39" s="180"/>
      <c r="I39" s="143"/>
      <c r="J39" s="180"/>
      <c r="K39" s="143"/>
      <c r="L39" s="176"/>
      <c r="M39" s="144"/>
      <c r="N39" s="144"/>
      <c r="O39" s="144"/>
      <c r="P39" s="144"/>
      <c r="Q39" s="144"/>
      <c r="R39" s="144"/>
    </row>
    <row r="40" spans="1:18" x14ac:dyDescent="0.25">
      <c r="A40" s="142"/>
      <c r="B40" s="142"/>
      <c r="C40" s="143"/>
      <c r="D40" s="143"/>
      <c r="E40" s="143"/>
      <c r="F40" s="143"/>
      <c r="G40" s="143"/>
      <c r="H40" s="180"/>
      <c r="I40" s="143"/>
      <c r="J40" s="180"/>
      <c r="K40" s="143"/>
      <c r="L40" s="176"/>
      <c r="M40" s="144"/>
      <c r="N40" s="144"/>
      <c r="O40" s="144"/>
      <c r="P40" s="144"/>
      <c r="Q40" s="144"/>
      <c r="R40" s="144"/>
    </row>
    <row r="41" spans="1:18" x14ac:dyDescent="0.25">
      <c r="A41" s="164"/>
      <c r="B41" s="164"/>
      <c r="C41" s="165"/>
      <c r="D41" s="165"/>
      <c r="E41" s="165"/>
      <c r="F41" s="165"/>
      <c r="G41" s="165"/>
      <c r="H41" s="181"/>
      <c r="I41" s="165"/>
      <c r="J41" s="181"/>
      <c r="K41" s="165"/>
      <c r="L41" s="166"/>
      <c r="M41" s="167"/>
      <c r="N41" s="167"/>
      <c r="O41" s="167"/>
      <c r="P41" s="167"/>
      <c r="Q41" s="167"/>
      <c r="R41" s="167"/>
    </row>
    <row r="42" spans="1:18" x14ac:dyDescent="0.25">
      <c r="A42" s="164"/>
      <c r="B42" s="164"/>
      <c r="C42" s="165"/>
      <c r="D42" s="165"/>
      <c r="E42" s="165"/>
      <c r="F42" s="165"/>
      <c r="G42" s="165"/>
      <c r="H42" s="181"/>
      <c r="I42" s="165"/>
      <c r="J42" s="181"/>
      <c r="K42" s="165"/>
      <c r="L42" s="166"/>
      <c r="M42" s="167"/>
      <c r="N42" s="167"/>
      <c r="O42" s="167"/>
      <c r="P42" s="167"/>
      <c r="Q42" s="167"/>
      <c r="R42" s="167"/>
    </row>
    <row r="43" spans="1:18" x14ac:dyDescent="0.25">
      <c r="A43" s="164"/>
      <c r="B43" s="164"/>
      <c r="C43" s="165"/>
      <c r="D43" s="165"/>
      <c r="E43" s="165"/>
      <c r="F43" s="165"/>
      <c r="G43" s="165"/>
      <c r="H43" s="181"/>
      <c r="I43" s="165"/>
      <c r="J43" s="181"/>
      <c r="K43" s="165"/>
      <c r="L43" s="166"/>
      <c r="M43" s="167"/>
      <c r="N43" s="167"/>
      <c r="O43" s="167"/>
      <c r="P43" s="167"/>
      <c r="Q43" s="167"/>
      <c r="R43" s="167"/>
    </row>
    <row r="44" spans="1:18" x14ac:dyDescent="0.25">
      <c r="A44" s="164"/>
      <c r="B44" s="164"/>
      <c r="C44" s="165"/>
      <c r="D44" s="165"/>
      <c r="E44" s="165"/>
      <c r="F44" s="165"/>
      <c r="G44" s="165"/>
      <c r="H44" s="181"/>
      <c r="I44" s="165"/>
      <c r="J44" s="181"/>
      <c r="K44" s="165"/>
      <c r="L44" s="166"/>
      <c r="M44" s="167"/>
      <c r="N44" s="167"/>
      <c r="O44" s="167"/>
      <c r="P44" s="167"/>
      <c r="Q44" s="167"/>
      <c r="R44" s="167"/>
    </row>
    <row r="45" spans="1:18" x14ac:dyDescent="0.25">
      <c r="H45" s="182"/>
      <c r="J45" s="182"/>
    </row>
    <row r="46" spans="1:18" x14ac:dyDescent="0.25">
      <c r="H46" s="182"/>
      <c r="J46" s="182"/>
    </row>
    <row r="47" spans="1:18" x14ac:dyDescent="0.25">
      <c r="H47" s="182"/>
      <c r="J47" s="182"/>
    </row>
    <row r="48" spans="1:18" x14ac:dyDescent="0.25">
      <c r="H48" s="182"/>
      <c r="J48" s="182"/>
    </row>
    <row r="49" spans="8:10" x14ac:dyDescent="0.25">
      <c r="H49" s="182"/>
      <c r="J49" s="182"/>
    </row>
    <row r="50" spans="8:10" x14ac:dyDescent="0.25">
      <c r="H50" s="182"/>
      <c r="J50" s="182"/>
    </row>
    <row r="51" spans="8:10" x14ac:dyDescent="0.25">
      <c r="H51" s="182"/>
      <c r="J51" s="182"/>
    </row>
    <row r="52" spans="8:10" x14ac:dyDescent="0.25">
      <c r="H52" s="182"/>
      <c r="J52" s="182"/>
    </row>
    <row r="53" spans="8:10" x14ac:dyDescent="0.25">
      <c r="H53" s="182"/>
      <c r="J53" s="182"/>
    </row>
    <row r="54" spans="8:10" x14ac:dyDescent="0.25">
      <c r="H54" s="182"/>
      <c r="J54" s="182"/>
    </row>
    <row r="55" spans="8:10" x14ac:dyDescent="0.25">
      <c r="H55" s="182"/>
      <c r="J55" s="182"/>
    </row>
    <row r="56" spans="8:10" x14ac:dyDescent="0.25">
      <c r="H56" s="182"/>
      <c r="J56" s="182"/>
    </row>
    <row r="57" spans="8:10" x14ac:dyDescent="0.25">
      <c r="H57" s="182"/>
      <c r="J57" s="182"/>
    </row>
    <row r="58" spans="8:10" x14ac:dyDescent="0.25">
      <c r="H58" s="182"/>
      <c r="J58" s="182"/>
    </row>
    <row r="59" spans="8:10" x14ac:dyDescent="0.25">
      <c r="H59" s="182"/>
      <c r="J59" s="182"/>
    </row>
    <row r="60" spans="8:10" x14ac:dyDescent="0.25">
      <c r="H60" s="182"/>
      <c r="J60" s="182"/>
    </row>
    <row r="61" spans="8:10" x14ac:dyDescent="0.25">
      <c r="H61" s="182"/>
      <c r="J61" s="182"/>
    </row>
    <row r="62" spans="8:10" x14ac:dyDescent="0.25">
      <c r="H62" s="182"/>
      <c r="J62" s="182"/>
    </row>
    <row r="63" spans="8:10" x14ac:dyDescent="0.25">
      <c r="H63" s="182"/>
      <c r="J63" s="182"/>
    </row>
    <row r="64" spans="8:10" x14ac:dyDescent="0.25">
      <c r="H64" s="182"/>
      <c r="J64" s="182"/>
    </row>
    <row r="65" spans="8:10" x14ac:dyDescent="0.25">
      <c r="H65" s="182"/>
      <c r="J65" s="182"/>
    </row>
    <row r="66" spans="8:10" x14ac:dyDescent="0.25">
      <c r="H66" s="182"/>
      <c r="J66" s="182"/>
    </row>
    <row r="67" spans="8:10" x14ac:dyDescent="0.25">
      <c r="H67" s="182"/>
      <c r="J67" s="182"/>
    </row>
    <row r="68" spans="8:10" x14ac:dyDescent="0.25">
      <c r="H68" s="182"/>
      <c r="J68" s="182"/>
    </row>
    <row r="69" spans="8:10" x14ac:dyDescent="0.25">
      <c r="H69" s="182"/>
      <c r="J69" s="182"/>
    </row>
    <row r="70" spans="8:10" x14ac:dyDescent="0.25">
      <c r="H70" s="182"/>
      <c r="J70" s="182"/>
    </row>
    <row r="71" spans="8:10" x14ac:dyDescent="0.25">
      <c r="H71" s="182"/>
      <c r="J71" s="182"/>
    </row>
    <row r="72" spans="8:10" x14ac:dyDescent="0.25">
      <c r="H72" s="182"/>
      <c r="J72" s="182"/>
    </row>
    <row r="73" spans="8:10" x14ac:dyDescent="0.25">
      <c r="H73" s="182"/>
      <c r="J73" s="182"/>
    </row>
    <row r="74" spans="8:10" x14ac:dyDescent="0.25">
      <c r="H74" s="182"/>
      <c r="J74" s="182"/>
    </row>
    <row r="75" spans="8:10" x14ac:dyDescent="0.25">
      <c r="H75" s="182"/>
      <c r="J75" s="182"/>
    </row>
    <row r="76" spans="8:10" x14ac:dyDescent="0.25">
      <c r="H76" s="182"/>
      <c r="J76" s="182"/>
    </row>
    <row r="77" spans="8:10" x14ac:dyDescent="0.25">
      <c r="H77" s="182"/>
      <c r="J77" s="182"/>
    </row>
    <row r="78" spans="8:10" x14ac:dyDescent="0.25">
      <c r="H78" s="182"/>
      <c r="J78" s="182"/>
    </row>
    <row r="79" spans="8:10" x14ac:dyDescent="0.25">
      <c r="H79" s="182"/>
      <c r="J79" s="182"/>
    </row>
    <row r="80" spans="8:10" x14ac:dyDescent="0.25">
      <c r="H80" s="182"/>
      <c r="J80" s="182"/>
    </row>
    <row r="81" spans="8:10" x14ac:dyDescent="0.25">
      <c r="H81" s="182"/>
      <c r="J81" s="182"/>
    </row>
    <row r="82" spans="8:10" x14ac:dyDescent="0.25">
      <c r="H82" s="182"/>
      <c r="J82" s="182"/>
    </row>
    <row r="83" spans="8:10" x14ac:dyDescent="0.25">
      <c r="H83" s="182"/>
      <c r="J83" s="182"/>
    </row>
    <row r="84" spans="8:10" x14ac:dyDescent="0.25">
      <c r="H84" s="182"/>
      <c r="J84" s="182"/>
    </row>
    <row r="85" spans="8:10" x14ac:dyDescent="0.25">
      <c r="H85" s="182"/>
      <c r="J85" s="182"/>
    </row>
    <row r="86" spans="8:10" x14ac:dyDescent="0.25">
      <c r="H86" s="182"/>
      <c r="J86" s="182"/>
    </row>
    <row r="87" spans="8:10" x14ac:dyDescent="0.25">
      <c r="H87" s="182"/>
      <c r="J87" s="182"/>
    </row>
    <row r="88" spans="8:10" x14ac:dyDescent="0.25">
      <c r="H88" s="182"/>
      <c r="J88" s="182"/>
    </row>
    <row r="89" spans="8:10" x14ac:dyDescent="0.25">
      <c r="H89" s="182"/>
      <c r="J89" s="182"/>
    </row>
    <row r="90" spans="8:10" x14ac:dyDescent="0.25">
      <c r="H90" s="182"/>
      <c r="J90" s="182"/>
    </row>
    <row r="91" spans="8:10" x14ac:dyDescent="0.25">
      <c r="H91" s="182"/>
      <c r="J91" s="182"/>
    </row>
    <row r="92" spans="8:10" x14ac:dyDescent="0.25">
      <c r="H92" s="182"/>
      <c r="J92" s="182"/>
    </row>
    <row r="93" spans="8:10" x14ac:dyDescent="0.25">
      <c r="H93" s="182"/>
      <c r="J93" s="182"/>
    </row>
    <row r="94" spans="8:10" x14ac:dyDescent="0.25">
      <c r="H94" s="182"/>
      <c r="J94" s="182"/>
    </row>
    <row r="95" spans="8:10" x14ac:dyDescent="0.25">
      <c r="H95" s="182"/>
      <c r="J95" s="182"/>
    </row>
    <row r="96" spans="8:10" x14ac:dyDescent="0.25">
      <c r="H96" s="182"/>
      <c r="J96" s="182"/>
    </row>
    <row r="97" spans="8:10" x14ac:dyDescent="0.25">
      <c r="H97" s="182"/>
      <c r="J97" s="182"/>
    </row>
    <row r="98" spans="8:10" x14ac:dyDescent="0.25">
      <c r="H98" s="182"/>
      <c r="J98" s="182"/>
    </row>
    <row r="99" spans="8:10" x14ac:dyDescent="0.25">
      <c r="H99" s="182"/>
      <c r="J99" s="182"/>
    </row>
    <row r="100" spans="8:10" x14ac:dyDescent="0.25">
      <c r="H100" s="182"/>
      <c r="J100" s="182"/>
    </row>
    <row r="101" spans="8:10" x14ac:dyDescent="0.25">
      <c r="H101" s="182"/>
      <c r="J101" s="182"/>
    </row>
    <row r="102" spans="8:10" x14ac:dyDescent="0.25">
      <c r="H102" s="182"/>
      <c r="J102" s="182"/>
    </row>
    <row r="103" spans="8:10" x14ac:dyDescent="0.25">
      <c r="H103" s="182"/>
      <c r="J103" s="182"/>
    </row>
    <row r="104" spans="8:10" x14ac:dyDescent="0.25">
      <c r="H104" s="182"/>
      <c r="J104" s="182"/>
    </row>
    <row r="105" spans="8:10" x14ac:dyDescent="0.25">
      <c r="H105" s="182"/>
      <c r="J105" s="182"/>
    </row>
    <row r="106" spans="8:10" x14ac:dyDescent="0.25">
      <c r="H106" s="182"/>
      <c r="J106" s="182"/>
    </row>
    <row r="107" spans="8:10" x14ac:dyDescent="0.25">
      <c r="H107" s="182"/>
      <c r="J107" s="182"/>
    </row>
    <row r="108" spans="8:10" x14ac:dyDescent="0.25">
      <c r="H108" s="182"/>
      <c r="J108" s="182"/>
    </row>
    <row r="109" spans="8:10" x14ac:dyDescent="0.25">
      <c r="H109" s="182"/>
      <c r="J109" s="182"/>
    </row>
    <row r="110" spans="8:10" x14ac:dyDescent="0.25">
      <c r="H110" s="182"/>
      <c r="J110" s="182"/>
    </row>
    <row r="111" spans="8:10" x14ac:dyDescent="0.25">
      <c r="H111" s="182"/>
      <c r="J111" s="182"/>
    </row>
    <row r="112" spans="8:10" x14ac:dyDescent="0.25">
      <c r="H112" s="182"/>
      <c r="J112" s="182"/>
    </row>
    <row r="113" spans="8:10" x14ac:dyDescent="0.25">
      <c r="H113" s="182"/>
      <c r="J113" s="182"/>
    </row>
    <row r="114" spans="8:10" x14ac:dyDescent="0.25">
      <c r="H114" s="182"/>
      <c r="J114" s="182"/>
    </row>
    <row r="115" spans="8:10" x14ac:dyDescent="0.25">
      <c r="H115" s="182"/>
      <c r="J115" s="182"/>
    </row>
    <row r="116" spans="8:10" x14ac:dyDescent="0.25">
      <c r="H116" s="182"/>
      <c r="J116" s="182"/>
    </row>
    <row r="117" spans="8:10" x14ac:dyDescent="0.25">
      <c r="H117" s="182"/>
      <c r="J117" s="182"/>
    </row>
    <row r="118" spans="8:10" x14ac:dyDescent="0.25">
      <c r="H118" s="182"/>
      <c r="J118" s="182"/>
    </row>
    <row r="119" spans="8:10" x14ac:dyDescent="0.25">
      <c r="H119" s="182"/>
      <c r="J119" s="182"/>
    </row>
    <row r="120" spans="8:10" x14ac:dyDescent="0.25">
      <c r="H120" s="182"/>
      <c r="J120" s="182"/>
    </row>
    <row r="121" spans="8:10" x14ac:dyDescent="0.25">
      <c r="H121" s="182"/>
      <c r="J121" s="182"/>
    </row>
    <row r="122" spans="8:10" x14ac:dyDescent="0.25">
      <c r="H122" s="182"/>
      <c r="J122" s="182"/>
    </row>
    <row r="123" spans="8:10" x14ac:dyDescent="0.25">
      <c r="H123" s="182"/>
      <c r="J123" s="182"/>
    </row>
    <row r="124" spans="8:10" x14ac:dyDescent="0.25">
      <c r="H124" s="182"/>
      <c r="J124" s="182"/>
    </row>
    <row r="125" spans="8:10" x14ac:dyDescent="0.25">
      <c r="H125" s="182"/>
      <c r="J125" s="182"/>
    </row>
    <row r="126" spans="8:10" x14ac:dyDescent="0.25">
      <c r="H126" s="182"/>
      <c r="J126" s="182"/>
    </row>
    <row r="127" spans="8:10" x14ac:dyDescent="0.25">
      <c r="H127" s="182"/>
      <c r="J127" s="182"/>
    </row>
    <row r="128" spans="8:10" x14ac:dyDescent="0.25">
      <c r="H128" s="182"/>
      <c r="J128" s="182"/>
    </row>
    <row r="129" spans="8:10" x14ac:dyDescent="0.25">
      <c r="H129" s="182"/>
      <c r="J129" s="182"/>
    </row>
    <row r="130" spans="8:10" x14ac:dyDescent="0.25">
      <c r="H130" s="182"/>
      <c r="J130" s="182"/>
    </row>
    <row r="131" spans="8:10" x14ac:dyDescent="0.25">
      <c r="H131" s="182"/>
      <c r="J131" s="182"/>
    </row>
    <row r="132" spans="8:10" x14ac:dyDescent="0.25">
      <c r="H132" s="182"/>
      <c r="J132" s="182"/>
    </row>
    <row r="133" spans="8:10" x14ac:dyDescent="0.25">
      <c r="H133" s="182"/>
      <c r="J133" s="182"/>
    </row>
    <row r="134" spans="8:10" x14ac:dyDescent="0.25">
      <c r="H134" s="182"/>
      <c r="J134" s="182"/>
    </row>
    <row r="135" spans="8:10" x14ac:dyDescent="0.25">
      <c r="H135" s="182"/>
      <c r="J135" s="182"/>
    </row>
    <row r="136" spans="8:10" x14ac:dyDescent="0.25">
      <c r="H136" s="182"/>
      <c r="J136" s="182"/>
    </row>
    <row r="137" spans="8:10" x14ac:dyDescent="0.25">
      <c r="H137" s="182"/>
      <c r="J137" s="182"/>
    </row>
    <row r="138" spans="8:10" x14ac:dyDescent="0.25">
      <c r="H138" s="182"/>
      <c r="J138" s="182"/>
    </row>
    <row r="139" spans="8:10" x14ac:dyDescent="0.25">
      <c r="H139" s="182"/>
      <c r="J139" s="182"/>
    </row>
    <row r="140" spans="8:10" x14ac:dyDescent="0.25">
      <c r="H140" s="182"/>
      <c r="J140" s="182"/>
    </row>
    <row r="141" spans="8:10" x14ac:dyDescent="0.25">
      <c r="H141" s="182"/>
      <c r="J141" s="182"/>
    </row>
    <row r="142" spans="8:10" x14ac:dyDescent="0.25">
      <c r="H142" s="182"/>
      <c r="J142" s="182"/>
    </row>
    <row r="143" spans="8:10" x14ac:dyDescent="0.25">
      <c r="H143" s="182"/>
      <c r="J143" s="182"/>
    </row>
    <row r="144" spans="8:10" x14ac:dyDescent="0.25">
      <c r="H144" s="182"/>
      <c r="J144" s="182"/>
    </row>
    <row r="145" spans="8:10" x14ac:dyDescent="0.25">
      <c r="H145" s="182"/>
      <c r="J145" s="182"/>
    </row>
    <row r="146" spans="8:10" x14ac:dyDescent="0.25">
      <c r="H146" s="182"/>
      <c r="J146" s="182"/>
    </row>
    <row r="147" spans="8:10" x14ac:dyDescent="0.25">
      <c r="H147" s="182"/>
      <c r="J147" s="182"/>
    </row>
    <row r="148" spans="8:10" x14ac:dyDescent="0.25">
      <c r="H148" s="182"/>
      <c r="J148" s="182"/>
    </row>
    <row r="149" spans="8:10" x14ac:dyDescent="0.25">
      <c r="H149" s="182"/>
      <c r="J149" s="182"/>
    </row>
    <row r="150" spans="8:10" x14ac:dyDescent="0.25">
      <c r="H150" s="182"/>
      <c r="J150" s="182"/>
    </row>
    <row r="151" spans="8:10" x14ac:dyDescent="0.25">
      <c r="H151" s="182"/>
      <c r="J151" s="182"/>
    </row>
    <row r="152" spans="8:10" x14ac:dyDescent="0.25">
      <c r="H152" s="182"/>
      <c r="J152" s="182"/>
    </row>
    <row r="153" spans="8:10" x14ac:dyDescent="0.25">
      <c r="H153" s="182"/>
      <c r="J153" s="182"/>
    </row>
    <row r="154" spans="8:10" x14ac:dyDescent="0.25">
      <c r="H154" s="182"/>
      <c r="J154" s="182"/>
    </row>
    <row r="155" spans="8:10" x14ac:dyDescent="0.25">
      <c r="H155" s="182"/>
      <c r="J155" s="182"/>
    </row>
    <row r="156" spans="8:10" x14ac:dyDescent="0.25">
      <c r="H156" s="182"/>
      <c r="J156" s="182"/>
    </row>
    <row r="157" spans="8:10" x14ac:dyDescent="0.25">
      <c r="H157" s="182"/>
      <c r="J157" s="182"/>
    </row>
    <row r="158" spans="8:10" x14ac:dyDescent="0.25">
      <c r="H158" s="182"/>
      <c r="J158" s="182"/>
    </row>
    <row r="159" spans="8:10" x14ac:dyDescent="0.25">
      <c r="H159" s="182"/>
      <c r="J159" s="182"/>
    </row>
    <row r="160" spans="8:10" x14ac:dyDescent="0.25">
      <c r="H160" s="182"/>
      <c r="J160" s="182"/>
    </row>
    <row r="161" spans="8:10" x14ac:dyDescent="0.25">
      <c r="H161" s="182"/>
      <c r="J161" s="182"/>
    </row>
    <row r="162" spans="8:10" x14ac:dyDescent="0.25">
      <c r="H162" s="182"/>
      <c r="J162" s="182"/>
    </row>
    <row r="163" spans="8:10" x14ac:dyDescent="0.25">
      <c r="H163" s="182"/>
      <c r="J163" s="182"/>
    </row>
    <row r="164" spans="8:10" x14ac:dyDescent="0.25">
      <c r="H164" s="182"/>
      <c r="J164" s="182"/>
    </row>
    <row r="165" spans="8:10" x14ac:dyDescent="0.25">
      <c r="H165" s="182"/>
      <c r="J165" s="182"/>
    </row>
    <row r="166" spans="8:10" x14ac:dyDescent="0.25">
      <c r="H166" s="182"/>
      <c r="J166" s="182"/>
    </row>
    <row r="167" spans="8:10" x14ac:dyDescent="0.25">
      <c r="H167" s="182"/>
      <c r="J167" s="182"/>
    </row>
    <row r="168" spans="8:10" x14ac:dyDescent="0.25">
      <c r="H168" s="182"/>
      <c r="J168" s="182"/>
    </row>
    <row r="169" spans="8:10" x14ac:dyDescent="0.25">
      <c r="H169" s="182"/>
      <c r="J169" s="182"/>
    </row>
    <row r="170" spans="8:10" x14ac:dyDescent="0.25">
      <c r="H170" s="182"/>
      <c r="J170" s="182"/>
    </row>
    <row r="171" spans="8:10" x14ac:dyDescent="0.25">
      <c r="H171" s="182"/>
      <c r="J171" s="182"/>
    </row>
    <row r="172" spans="8:10" x14ac:dyDescent="0.25">
      <c r="H172" s="182"/>
      <c r="J172" s="182"/>
    </row>
    <row r="173" spans="8:10" x14ac:dyDescent="0.25">
      <c r="H173" s="182"/>
      <c r="J173" s="182"/>
    </row>
    <row r="174" spans="8:10" x14ac:dyDescent="0.25">
      <c r="H174" s="182"/>
      <c r="J174" s="182"/>
    </row>
    <row r="175" spans="8:10" x14ac:dyDescent="0.25">
      <c r="H175" s="182"/>
      <c r="J175" s="182"/>
    </row>
    <row r="176" spans="8:10" x14ac:dyDescent="0.25">
      <c r="H176" s="182"/>
      <c r="J176" s="182"/>
    </row>
    <row r="177" spans="8:10" x14ac:dyDescent="0.25">
      <c r="H177" s="182"/>
      <c r="J177" s="182"/>
    </row>
    <row r="178" spans="8:10" x14ac:dyDescent="0.25">
      <c r="H178" s="182"/>
      <c r="J178" s="182"/>
    </row>
    <row r="179" spans="8:10" x14ac:dyDescent="0.25">
      <c r="H179" s="182"/>
      <c r="J179" s="182"/>
    </row>
    <row r="180" spans="8:10" x14ac:dyDescent="0.25">
      <c r="H180" s="182"/>
      <c r="J180" s="182"/>
    </row>
    <row r="181" spans="8:10" x14ac:dyDescent="0.25">
      <c r="H181" s="182"/>
      <c r="J181" s="182"/>
    </row>
    <row r="182" spans="8:10" x14ac:dyDescent="0.25">
      <c r="H182" s="182"/>
      <c r="J182" s="182"/>
    </row>
    <row r="183" spans="8:10" x14ac:dyDescent="0.25">
      <c r="H183" s="182"/>
      <c r="J183" s="182"/>
    </row>
    <row r="184" spans="8:10" x14ac:dyDescent="0.25">
      <c r="H184" s="182"/>
      <c r="J184" s="182"/>
    </row>
    <row r="185" spans="8:10" x14ac:dyDescent="0.25">
      <c r="H185" s="182"/>
      <c r="J185" s="182"/>
    </row>
    <row r="186" spans="8:10" x14ac:dyDescent="0.25">
      <c r="H186" s="182"/>
      <c r="J186" s="182"/>
    </row>
    <row r="187" spans="8:10" x14ac:dyDescent="0.25">
      <c r="H187" s="182"/>
      <c r="J187" s="182"/>
    </row>
    <row r="188" spans="8:10" x14ac:dyDescent="0.25">
      <c r="H188" s="182"/>
      <c r="J188" s="182"/>
    </row>
    <row r="189" spans="8:10" x14ac:dyDescent="0.25">
      <c r="H189" s="182"/>
      <c r="J189" s="182"/>
    </row>
    <row r="190" spans="8:10" x14ac:dyDescent="0.25">
      <c r="H190" s="182"/>
      <c r="J190" s="182"/>
    </row>
    <row r="191" spans="8:10" x14ac:dyDescent="0.25">
      <c r="H191" s="182"/>
      <c r="J191" s="182"/>
    </row>
    <row r="192" spans="8:10" x14ac:dyDescent="0.25">
      <c r="H192" s="182"/>
      <c r="J192" s="182"/>
    </row>
    <row r="193" spans="8:10" x14ac:dyDescent="0.25">
      <c r="H193" s="182"/>
      <c r="J193" s="182"/>
    </row>
    <row r="194" spans="8:10" x14ac:dyDescent="0.25">
      <c r="H194" s="182"/>
      <c r="J194" s="182"/>
    </row>
    <row r="195" spans="8:10" x14ac:dyDescent="0.25">
      <c r="H195" s="182"/>
      <c r="J195" s="182"/>
    </row>
    <row r="196" spans="8:10" x14ac:dyDescent="0.25">
      <c r="H196" s="182"/>
      <c r="J196" s="182"/>
    </row>
    <row r="197" spans="8:10" x14ac:dyDescent="0.25">
      <c r="H197" s="182"/>
      <c r="J197" s="182"/>
    </row>
    <row r="198" spans="8:10" x14ac:dyDescent="0.25">
      <c r="H198" s="182"/>
      <c r="J198" s="182"/>
    </row>
    <row r="199" spans="8:10" x14ac:dyDescent="0.25">
      <c r="H199" s="182"/>
      <c r="J199" s="182"/>
    </row>
    <row r="200" spans="8:10" x14ac:dyDescent="0.25">
      <c r="H200" s="182"/>
      <c r="J200" s="182"/>
    </row>
    <row r="201" spans="8:10" x14ac:dyDescent="0.25">
      <c r="H201" s="182"/>
      <c r="J201" s="182"/>
    </row>
    <row r="202" spans="8:10" x14ac:dyDescent="0.25">
      <c r="H202" s="182"/>
      <c r="J202" s="182"/>
    </row>
    <row r="203" spans="8:10" x14ac:dyDescent="0.25">
      <c r="H203" s="182"/>
      <c r="J203" s="182"/>
    </row>
    <row r="204" spans="8:10" x14ac:dyDescent="0.25">
      <c r="H204" s="182"/>
      <c r="J204" s="182"/>
    </row>
    <row r="205" spans="8:10" x14ac:dyDescent="0.25">
      <c r="H205" s="182"/>
      <c r="J205" s="182"/>
    </row>
    <row r="206" spans="8:10" x14ac:dyDescent="0.25">
      <c r="H206" s="182"/>
      <c r="J206" s="182"/>
    </row>
    <row r="207" spans="8:10" x14ac:dyDescent="0.25">
      <c r="H207" s="182"/>
      <c r="J207" s="182"/>
    </row>
    <row r="208" spans="8:10" x14ac:dyDescent="0.25">
      <c r="H208" s="182"/>
      <c r="J208" s="182"/>
    </row>
    <row r="209" spans="8:10" x14ac:dyDescent="0.25">
      <c r="H209" s="182"/>
      <c r="J209" s="182"/>
    </row>
    <row r="210" spans="8:10" x14ac:dyDescent="0.25">
      <c r="H210" s="182"/>
      <c r="J210" s="182"/>
    </row>
    <row r="211" spans="8:10" x14ac:dyDescent="0.25">
      <c r="H211" s="182"/>
      <c r="J211" s="182"/>
    </row>
    <row r="212" spans="8:10" x14ac:dyDescent="0.25">
      <c r="H212" s="182"/>
      <c r="J212" s="182"/>
    </row>
    <row r="213" spans="8:10" x14ac:dyDescent="0.25">
      <c r="H213" s="182"/>
      <c r="J213" s="182"/>
    </row>
    <row r="214" spans="8:10" x14ac:dyDescent="0.25">
      <c r="H214" s="182"/>
      <c r="J214" s="182"/>
    </row>
    <row r="215" spans="8:10" x14ac:dyDescent="0.25">
      <c r="H215" s="182"/>
      <c r="J215" s="182"/>
    </row>
    <row r="216" spans="8:10" x14ac:dyDescent="0.25">
      <c r="H216" s="182"/>
      <c r="J216" s="182"/>
    </row>
    <row r="217" spans="8:10" x14ac:dyDescent="0.25">
      <c r="H217" s="182"/>
      <c r="J217" s="182"/>
    </row>
    <row r="218" spans="8:10" x14ac:dyDescent="0.25">
      <c r="H218" s="182"/>
      <c r="J218" s="182"/>
    </row>
    <row r="219" spans="8:10" x14ac:dyDescent="0.25">
      <c r="H219" s="182"/>
      <c r="J219" s="182"/>
    </row>
    <row r="220" spans="8:10" x14ac:dyDescent="0.25">
      <c r="H220" s="182"/>
      <c r="J220" s="182"/>
    </row>
    <row r="221" spans="8:10" x14ac:dyDescent="0.25">
      <c r="H221" s="182"/>
      <c r="J221" s="182"/>
    </row>
    <row r="222" spans="8:10" x14ac:dyDescent="0.25">
      <c r="H222" s="182"/>
      <c r="J222" s="182"/>
    </row>
    <row r="223" spans="8:10" x14ac:dyDescent="0.25">
      <c r="H223" s="182"/>
      <c r="J223" s="182"/>
    </row>
    <row r="224" spans="8:10" x14ac:dyDescent="0.25">
      <c r="H224" s="182"/>
      <c r="J224" s="182"/>
    </row>
    <row r="225" spans="8:10" x14ac:dyDescent="0.25">
      <c r="H225" s="182"/>
      <c r="J225" s="182"/>
    </row>
    <row r="226" spans="8:10" x14ac:dyDescent="0.25">
      <c r="H226" s="182"/>
      <c r="J226" s="182"/>
    </row>
    <row r="227" spans="8:10" x14ac:dyDescent="0.25">
      <c r="H227" s="182"/>
      <c r="J227" s="182"/>
    </row>
    <row r="228" spans="8:10" x14ac:dyDescent="0.25">
      <c r="H228" s="182"/>
      <c r="J228" s="182"/>
    </row>
    <row r="229" spans="8:10" x14ac:dyDescent="0.25">
      <c r="H229" s="182"/>
      <c r="J229" s="182"/>
    </row>
    <row r="230" spans="8:10" x14ac:dyDescent="0.25">
      <c r="H230" s="182"/>
      <c r="J230" s="182"/>
    </row>
    <row r="231" spans="8:10" x14ac:dyDescent="0.25">
      <c r="H231" s="182"/>
      <c r="J231" s="182"/>
    </row>
    <row r="232" spans="8:10" x14ac:dyDescent="0.25">
      <c r="H232" s="182"/>
      <c r="J232" s="182"/>
    </row>
    <row r="233" spans="8:10" x14ac:dyDescent="0.25">
      <c r="H233" s="182"/>
      <c r="J233" s="182"/>
    </row>
    <row r="234" spans="8:10" x14ac:dyDescent="0.25">
      <c r="H234" s="182"/>
      <c r="J234" s="182"/>
    </row>
    <row r="235" spans="8:10" x14ac:dyDescent="0.25">
      <c r="H235" s="182"/>
      <c r="J235" s="182"/>
    </row>
    <row r="236" spans="8:10" x14ac:dyDescent="0.25">
      <c r="H236" s="182"/>
      <c r="J236" s="182"/>
    </row>
    <row r="237" spans="8:10" x14ac:dyDescent="0.25">
      <c r="H237" s="182"/>
      <c r="J237" s="182"/>
    </row>
    <row r="238" spans="8:10" x14ac:dyDescent="0.25">
      <c r="H238" s="182"/>
      <c r="J238" s="182"/>
    </row>
    <row r="239" spans="8:10" x14ac:dyDescent="0.25">
      <c r="H239" s="182"/>
      <c r="J239" s="182"/>
    </row>
    <row r="240" spans="8:10" x14ac:dyDescent="0.25">
      <c r="H240" s="182"/>
      <c r="J240" s="182"/>
    </row>
    <row r="241" spans="8:10" x14ac:dyDescent="0.25">
      <c r="H241" s="182"/>
      <c r="J241" s="182"/>
    </row>
    <row r="242" spans="8:10" x14ac:dyDescent="0.25">
      <c r="H242" s="182"/>
      <c r="J242" s="182"/>
    </row>
    <row r="243" spans="8:10" x14ac:dyDescent="0.25">
      <c r="H243" s="182"/>
      <c r="J243" s="182"/>
    </row>
    <row r="244" spans="8:10" x14ac:dyDescent="0.25">
      <c r="H244" s="182"/>
      <c r="J244" s="182"/>
    </row>
    <row r="245" spans="8:10" x14ac:dyDescent="0.25">
      <c r="H245" s="182"/>
      <c r="J245" s="182"/>
    </row>
    <row r="246" spans="8:10" x14ac:dyDescent="0.25">
      <c r="H246" s="182"/>
      <c r="J246" s="182"/>
    </row>
    <row r="247" spans="8:10" x14ac:dyDescent="0.25">
      <c r="H247" s="182"/>
      <c r="J247" s="182"/>
    </row>
    <row r="248" spans="8:10" x14ac:dyDescent="0.25">
      <c r="H248" s="182"/>
      <c r="J248" s="182"/>
    </row>
    <row r="249" spans="8:10" x14ac:dyDescent="0.25">
      <c r="H249" s="182"/>
      <c r="J249" s="182"/>
    </row>
    <row r="250" spans="8:10" x14ac:dyDescent="0.25">
      <c r="H250" s="182"/>
      <c r="J250" s="182"/>
    </row>
    <row r="251" spans="8:10" x14ac:dyDescent="0.25">
      <c r="H251" s="182"/>
      <c r="J251" s="182"/>
    </row>
    <row r="252" spans="8:10" x14ac:dyDescent="0.25">
      <c r="H252" s="182"/>
      <c r="J252" s="182"/>
    </row>
    <row r="253" spans="8:10" x14ac:dyDescent="0.25">
      <c r="H253" s="182"/>
      <c r="J253" s="182"/>
    </row>
    <row r="254" spans="8:10" x14ac:dyDescent="0.25">
      <c r="H254" s="182"/>
      <c r="J254" s="182"/>
    </row>
    <row r="255" spans="8:10" x14ac:dyDescent="0.25">
      <c r="H255" s="182"/>
      <c r="J255" s="182"/>
    </row>
    <row r="256" spans="8:10" x14ac:dyDescent="0.25">
      <c r="H256" s="182"/>
      <c r="J256" s="182"/>
    </row>
    <row r="257" spans="8:10" x14ac:dyDescent="0.25">
      <c r="H257" s="182"/>
      <c r="J257" s="182"/>
    </row>
    <row r="258" spans="8:10" x14ac:dyDescent="0.25">
      <c r="H258" s="182"/>
      <c r="J258" s="182"/>
    </row>
    <row r="259" spans="8:10" x14ac:dyDescent="0.25">
      <c r="H259" s="182"/>
      <c r="J259" s="182"/>
    </row>
    <row r="260" spans="8:10" x14ac:dyDescent="0.25">
      <c r="H260" s="182"/>
      <c r="J260" s="182"/>
    </row>
    <row r="261" spans="8:10" x14ac:dyDescent="0.25">
      <c r="H261" s="182"/>
      <c r="J261" s="182"/>
    </row>
    <row r="262" spans="8:10" x14ac:dyDescent="0.25">
      <c r="H262" s="182"/>
      <c r="J262" s="182"/>
    </row>
    <row r="263" spans="8:10" x14ac:dyDescent="0.25">
      <c r="H263" s="182"/>
      <c r="J263" s="182"/>
    </row>
    <row r="264" spans="8:10" x14ac:dyDescent="0.25">
      <c r="H264" s="182"/>
      <c r="J264" s="182"/>
    </row>
    <row r="265" spans="8:10" x14ac:dyDescent="0.25">
      <c r="H265" s="182"/>
      <c r="J265" s="182"/>
    </row>
    <row r="266" spans="8:10" x14ac:dyDescent="0.25">
      <c r="H266" s="182"/>
      <c r="J266" s="182"/>
    </row>
    <row r="267" spans="8:10" x14ac:dyDescent="0.25">
      <c r="H267" s="182"/>
      <c r="J267" s="182"/>
    </row>
    <row r="268" spans="8:10" x14ac:dyDescent="0.25">
      <c r="H268" s="182"/>
      <c r="J268" s="182"/>
    </row>
    <row r="269" spans="8:10" x14ac:dyDescent="0.25">
      <c r="H269" s="182"/>
      <c r="J269" s="182"/>
    </row>
    <row r="270" spans="8:10" x14ac:dyDescent="0.25">
      <c r="H270" s="182"/>
      <c r="J270" s="182"/>
    </row>
    <row r="271" spans="8:10" x14ac:dyDescent="0.25">
      <c r="H271" s="182"/>
      <c r="J271" s="182"/>
    </row>
    <row r="272" spans="8:10" x14ac:dyDescent="0.25">
      <c r="H272" s="182"/>
      <c r="J272" s="182"/>
    </row>
    <row r="273" spans="8:10" x14ac:dyDescent="0.25">
      <c r="H273" s="182"/>
      <c r="J273" s="182"/>
    </row>
    <row r="274" spans="8:10" x14ac:dyDescent="0.25">
      <c r="H274" s="182"/>
      <c r="J274" s="182"/>
    </row>
    <row r="275" spans="8:10" x14ac:dyDescent="0.25">
      <c r="H275" s="182"/>
      <c r="J275" s="182"/>
    </row>
    <row r="276" spans="8:10" x14ac:dyDescent="0.25">
      <c r="H276" s="182"/>
      <c r="J276" s="182"/>
    </row>
    <row r="277" spans="8:10" x14ac:dyDescent="0.25">
      <c r="H277" s="182"/>
      <c r="J277" s="182"/>
    </row>
    <row r="278" spans="8:10" x14ac:dyDescent="0.25">
      <c r="H278" s="182"/>
      <c r="J278" s="182"/>
    </row>
    <row r="279" spans="8:10" x14ac:dyDescent="0.25">
      <c r="H279" s="182"/>
      <c r="J279" s="182"/>
    </row>
    <row r="280" spans="8:10" x14ac:dyDescent="0.25">
      <c r="H280" s="182"/>
      <c r="J280" s="182"/>
    </row>
    <row r="281" spans="8:10" x14ac:dyDescent="0.25">
      <c r="H281" s="182"/>
      <c r="J281" s="182"/>
    </row>
    <row r="282" spans="8:10" x14ac:dyDescent="0.25">
      <c r="H282" s="182"/>
      <c r="J282" s="182"/>
    </row>
    <row r="283" spans="8:10" x14ac:dyDescent="0.25">
      <c r="H283" s="182"/>
      <c r="J283" s="182"/>
    </row>
    <row r="284" spans="8:10" x14ac:dyDescent="0.25">
      <c r="H284" s="182"/>
      <c r="J284" s="182"/>
    </row>
    <row r="285" spans="8:10" x14ac:dyDescent="0.25">
      <c r="H285" s="182"/>
      <c r="J285" s="182"/>
    </row>
    <row r="286" spans="8:10" x14ac:dyDescent="0.25">
      <c r="H286" s="182"/>
      <c r="J286" s="182"/>
    </row>
    <row r="287" spans="8:10" x14ac:dyDescent="0.25">
      <c r="H287" s="182"/>
      <c r="J287" s="182"/>
    </row>
    <row r="288" spans="8:10" x14ac:dyDescent="0.25">
      <c r="H288" s="182"/>
      <c r="J288" s="182"/>
    </row>
    <row r="289" spans="8:10" x14ac:dyDescent="0.25">
      <c r="H289" s="182"/>
      <c r="J289" s="182"/>
    </row>
    <row r="290" spans="8:10" x14ac:dyDescent="0.25">
      <c r="H290" s="182"/>
      <c r="J290" s="182"/>
    </row>
    <row r="291" spans="8:10" x14ac:dyDescent="0.25">
      <c r="H291" s="182"/>
      <c r="J291" s="182"/>
    </row>
    <row r="292" spans="8:10" x14ac:dyDescent="0.25">
      <c r="H292" s="182"/>
      <c r="J292" s="182"/>
    </row>
    <row r="293" spans="8:10" x14ac:dyDescent="0.25">
      <c r="H293" s="182"/>
      <c r="J293" s="182"/>
    </row>
    <row r="294" spans="8:10" x14ac:dyDescent="0.25">
      <c r="H294" s="182"/>
      <c r="J294" s="182"/>
    </row>
    <row r="295" spans="8:10" x14ac:dyDescent="0.25">
      <c r="H295" s="182"/>
      <c r="J295" s="182"/>
    </row>
    <row r="296" spans="8:10" x14ac:dyDescent="0.25">
      <c r="H296" s="182"/>
      <c r="J296" s="182"/>
    </row>
    <row r="297" spans="8:10" x14ac:dyDescent="0.25">
      <c r="H297" s="182"/>
      <c r="J297" s="182"/>
    </row>
    <row r="298" spans="8:10" x14ac:dyDescent="0.25">
      <c r="H298" s="182"/>
      <c r="J298" s="182"/>
    </row>
    <row r="299" spans="8:10" x14ac:dyDescent="0.25">
      <c r="H299" s="182"/>
      <c r="J299" s="182"/>
    </row>
    <row r="300" spans="8:10" x14ac:dyDescent="0.25">
      <c r="H300" s="182"/>
      <c r="J300" s="182"/>
    </row>
    <row r="301" spans="8:10" x14ac:dyDescent="0.25">
      <c r="H301" s="182"/>
      <c r="J301" s="182"/>
    </row>
    <row r="302" spans="8:10" x14ac:dyDescent="0.25">
      <c r="H302" s="182"/>
      <c r="J302" s="182"/>
    </row>
    <row r="303" spans="8:10" x14ac:dyDescent="0.25">
      <c r="H303" s="182"/>
      <c r="J303" s="182"/>
    </row>
    <row r="304" spans="8:10" x14ac:dyDescent="0.25">
      <c r="H304" s="182"/>
      <c r="J304" s="182"/>
    </row>
    <row r="305" spans="8:10" x14ac:dyDescent="0.25">
      <c r="H305" s="182"/>
      <c r="J305" s="182"/>
    </row>
    <row r="306" spans="8:10" x14ac:dyDescent="0.25">
      <c r="H306" s="182"/>
      <c r="J306" s="182"/>
    </row>
    <row r="307" spans="8:10" x14ac:dyDescent="0.25">
      <c r="H307" s="182"/>
      <c r="J307" s="182"/>
    </row>
    <row r="308" spans="8:10" x14ac:dyDescent="0.25">
      <c r="H308" s="182"/>
      <c r="J308" s="182"/>
    </row>
    <row r="309" spans="8:10" x14ac:dyDescent="0.25">
      <c r="H309" s="182"/>
      <c r="J309" s="182"/>
    </row>
    <row r="310" spans="8:10" x14ac:dyDescent="0.25">
      <c r="H310" s="182"/>
      <c r="J310" s="182"/>
    </row>
    <row r="311" spans="8:10" x14ac:dyDescent="0.25">
      <c r="H311" s="182"/>
      <c r="J311" s="182"/>
    </row>
    <row r="312" spans="8:10" x14ac:dyDescent="0.25">
      <c r="H312" s="182"/>
      <c r="J312" s="182"/>
    </row>
    <row r="313" spans="8:10" x14ac:dyDescent="0.25">
      <c r="H313" s="182"/>
      <c r="J313" s="182"/>
    </row>
    <row r="314" spans="8:10" x14ac:dyDescent="0.25">
      <c r="H314" s="182"/>
      <c r="J314" s="182"/>
    </row>
    <row r="315" spans="8:10" x14ac:dyDescent="0.25">
      <c r="H315" s="182"/>
      <c r="J315" s="182"/>
    </row>
    <row r="316" spans="8:10" x14ac:dyDescent="0.25">
      <c r="H316" s="182"/>
      <c r="J316" s="182"/>
    </row>
    <row r="317" spans="8:10" x14ac:dyDescent="0.25">
      <c r="H317" s="182"/>
      <c r="J317" s="182"/>
    </row>
    <row r="318" spans="8:10" x14ac:dyDescent="0.25">
      <c r="H318" s="182"/>
      <c r="J318" s="182"/>
    </row>
    <row r="319" spans="8:10" x14ac:dyDescent="0.25">
      <c r="H319" s="182"/>
      <c r="J319" s="182"/>
    </row>
    <row r="320" spans="8:10" x14ac:dyDescent="0.25">
      <c r="H320" s="182"/>
      <c r="J320" s="182"/>
    </row>
    <row r="321" spans="8:10" x14ac:dyDescent="0.25">
      <c r="H321" s="182"/>
      <c r="J321" s="182"/>
    </row>
    <row r="322" spans="8:10" x14ac:dyDescent="0.25">
      <c r="H322" s="182"/>
      <c r="J322" s="182"/>
    </row>
    <row r="323" spans="8:10" x14ac:dyDescent="0.25">
      <c r="H323" s="182"/>
      <c r="J323" s="182"/>
    </row>
    <row r="324" spans="8:10" x14ac:dyDescent="0.25">
      <c r="H324" s="182"/>
      <c r="J324" s="182"/>
    </row>
    <row r="325" spans="8:10" x14ac:dyDescent="0.25">
      <c r="H325" s="182"/>
      <c r="J325" s="182"/>
    </row>
    <row r="326" spans="8:10" x14ac:dyDescent="0.25">
      <c r="H326" s="182"/>
      <c r="J326" s="182"/>
    </row>
    <row r="327" spans="8:10" x14ac:dyDescent="0.25">
      <c r="H327" s="182"/>
      <c r="J327" s="182"/>
    </row>
    <row r="328" spans="8:10" x14ac:dyDescent="0.25">
      <c r="H328" s="182"/>
      <c r="J328" s="182"/>
    </row>
    <row r="329" spans="8:10" x14ac:dyDescent="0.25">
      <c r="H329" s="182"/>
      <c r="J329" s="182"/>
    </row>
    <row r="330" spans="8:10" x14ac:dyDescent="0.25">
      <c r="H330" s="182"/>
      <c r="J330" s="182"/>
    </row>
    <row r="331" spans="8:10" x14ac:dyDescent="0.25">
      <c r="H331" s="182"/>
      <c r="J331" s="182"/>
    </row>
    <row r="332" spans="8:10" x14ac:dyDescent="0.25">
      <c r="H332" s="182"/>
      <c r="J332" s="182"/>
    </row>
    <row r="333" spans="8:10" x14ac:dyDescent="0.25">
      <c r="H333" s="182"/>
      <c r="J333" s="182"/>
    </row>
    <row r="334" spans="8:10" x14ac:dyDescent="0.25">
      <c r="H334" s="182"/>
      <c r="J334" s="182"/>
    </row>
    <row r="335" spans="8:10" x14ac:dyDescent="0.25">
      <c r="H335" s="182"/>
      <c r="J335" s="182"/>
    </row>
    <row r="336" spans="8:10" x14ac:dyDescent="0.25">
      <c r="H336" s="182"/>
      <c r="J336" s="182"/>
    </row>
    <row r="337" spans="8:10" x14ac:dyDescent="0.25">
      <c r="H337" s="182"/>
      <c r="J337" s="182"/>
    </row>
    <row r="338" spans="8:10" x14ac:dyDescent="0.25">
      <c r="H338" s="182"/>
      <c r="J338" s="182"/>
    </row>
    <row r="339" spans="8:10" x14ac:dyDescent="0.25">
      <c r="H339" s="182"/>
      <c r="J339" s="182"/>
    </row>
    <row r="340" spans="8:10" x14ac:dyDescent="0.25">
      <c r="H340" s="182"/>
      <c r="J340" s="182"/>
    </row>
    <row r="341" spans="8:10" x14ac:dyDescent="0.25">
      <c r="H341" s="182"/>
      <c r="J341" s="182"/>
    </row>
    <row r="342" spans="8:10" x14ac:dyDescent="0.25">
      <c r="H342" s="182"/>
      <c r="J342" s="182"/>
    </row>
    <row r="343" spans="8:10" x14ac:dyDescent="0.25">
      <c r="H343" s="182"/>
      <c r="J343" s="182"/>
    </row>
    <row r="344" spans="8:10" x14ac:dyDescent="0.25">
      <c r="H344" s="182"/>
      <c r="J344" s="182"/>
    </row>
    <row r="345" spans="8:10" x14ac:dyDescent="0.25">
      <c r="H345" s="182"/>
      <c r="J345" s="182"/>
    </row>
    <row r="346" spans="8:10" x14ac:dyDescent="0.25">
      <c r="H346" s="182"/>
      <c r="J346" s="182"/>
    </row>
    <row r="347" spans="8:10" x14ac:dyDescent="0.25">
      <c r="H347" s="182"/>
      <c r="J347" s="182"/>
    </row>
    <row r="348" spans="8:10" x14ac:dyDescent="0.25">
      <c r="H348" s="182"/>
      <c r="J348" s="182"/>
    </row>
    <row r="349" spans="8:10" x14ac:dyDescent="0.25">
      <c r="H349" s="182"/>
      <c r="J349" s="182"/>
    </row>
    <row r="350" spans="8:10" x14ac:dyDescent="0.25">
      <c r="H350" s="182"/>
      <c r="J350" s="182"/>
    </row>
    <row r="351" spans="8:10" x14ac:dyDescent="0.25">
      <c r="H351" s="182"/>
      <c r="J351" s="182"/>
    </row>
    <row r="352" spans="8:10" x14ac:dyDescent="0.25">
      <c r="H352" s="182"/>
      <c r="J352" s="182"/>
    </row>
    <row r="353" spans="8:10" x14ac:dyDescent="0.25">
      <c r="H353" s="182"/>
      <c r="J353" s="182"/>
    </row>
    <row r="354" spans="8:10" x14ac:dyDescent="0.25">
      <c r="H354" s="182"/>
      <c r="J354" s="182"/>
    </row>
    <row r="355" spans="8:10" x14ac:dyDescent="0.25">
      <c r="H355" s="182"/>
      <c r="J355" s="182"/>
    </row>
    <row r="356" spans="8:10" x14ac:dyDescent="0.25">
      <c r="H356" s="182"/>
      <c r="J356" s="182"/>
    </row>
    <row r="357" spans="8:10" x14ac:dyDescent="0.25">
      <c r="H357" s="182"/>
      <c r="J357" s="182"/>
    </row>
    <row r="358" spans="8:10" x14ac:dyDescent="0.25">
      <c r="H358" s="182"/>
      <c r="J358" s="182"/>
    </row>
    <row r="359" spans="8:10" x14ac:dyDescent="0.25">
      <c r="H359" s="182"/>
      <c r="J359" s="182"/>
    </row>
    <row r="360" spans="8:10" x14ac:dyDescent="0.25">
      <c r="H360" s="182"/>
      <c r="J360" s="182"/>
    </row>
    <row r="361" spans="8:10" x14ac:dyDescent="0.25">
      <c r="H361" s="182"/>
      <c r="J361" s="182"/>
    </row>
    <row r="362" spans="8:10" x14ac:dyDescent="0.25">
      <c r="H362" s="182"/>
      <c r="J362" s="182"/>
    </row>
    <row r="363" spans="8:10" x14ac:dyDescent="0.25">
      <c r="H363" s="182"/>
      <c r="J363" s="182"/>
    </row>
    <row r="364" spans="8:10" x14ac:dyDescent="0.25">
      <c r="H364" s="182"/>
      <c r="J364" s="182"/>
    </row>
    <row r="365" spans="8:10" x14ac:dyDescent="0.25">
      <c r="H365" s="182"/>
      <c r="J365" s="182"/>
    </row>
    <row r="366" spans="8:10" x14ac:dyDescent="0.25">
      <c r="H366" s="182"/>
      <c r="J366" s="182"/>
    </row>
    <row r="367" spans="8:10" x14ac:dyDescent="0.25">
      <c r="H367" s="182"/>
      <c r="J367" s="182"/>
    </row>
    <row r="368" spans="8:10" x14ac:dyDescent="0.25">
      <c r="H368" s="182"/>
      <c r="J368" s="182"/>
    </row>
    <row r="369" spans="8:10" x14ac:dyDescent="0.25">
      <c r="H369" s="182"/>
      <c r="J369" s="182"/>
    </row>
    <row r="370" spans="8:10" x14ac:dyDescent="0.25">
      <c r="H370" s="182"/>
      <c r="J370" s="182"/>
    </row>
    <row r="371" spans="8:10" x14ac:dyDescent="0.25">
      <c r="H371" s="182"/>
      <c r="J371" s="182"/>
    </row>
    <row r="372" spans="8:10" x14ac:dyDescent="0.25">
      <c r="H372" s="179"/>
      <c r="J372" s="182"/>
    </row>
    <row r="373" spans="8:10" x14ac:dyDescent="0.25">
      <c r="H373" s="179"/>
      <c r="J373" s="182"/>
    </row>
    <row r="374" spans="8:10" x14ac:dyDescent="0.25">
      <c r="H374" s="179"/>
      <c r="J374" s="182"/>
    </row>
    <row r="375" spans="8:10" x14ac:dyDescent="0.25">
      <c r="H375" s="179"/>
      <c r="J375" s="182"/>
    </row>
    <row r="376" spans="8:10" x14ac:dyDescent="0.25">
      <c r="H376" s="179"/>
      <c r="J376" s="182"/>
    </row>
    <row r="377" spans="8:10" x14ac:dyDescent="0.25">
      <c r="H377" s="179"/>
      <c r="J377" s="182"/>
    </row>
    <row r="378" spans="8:10" x14ac:dyDescent="0.25">
      <c r="H378" s="179"/>
      <c r="J378" s="182"/>
    </row>
    <row r="379" spans="8:10" x14ac:dyDescent="0.25">
      <c r="H379" s="179"/>
      <c r="J379" s="182"/>
    </row>
    <row r="380" spans="8:10" x14ac:dyDescent="0.25">
      <c r="H380" s="179"/>
      <c r="J380" s="182"/>
    </row>
    <row r="381" spans="8:10" x14ac:dyDescent="0.25">
      <c r="H381" s="179"/>
      <c r="J381" s="182"/>
    </row>
    <row r="382" spans="8:10" x14ac:dyDescent="0.25">
      <c r="H382" s="179"/>
      <c r="J382" s="182"/>
    </row>
    <row r="383" spans="8:10" x14ac:dyDescent="0.25">
      <c r="H383" s="179"/>
      <c r="J383" s="182"/>
    </row>
    <row r="384" spans="8:10" x14ac:dyDescent="0.25">
      <c r="H384" s="179"/>
      <c r="J384" s="182"/>
    </row>
    <row r="385" spans="8:10" x14ac:dyDescent="0.25">
      <c r="H385" s="179"/>
      <c r="J385" s="182"/>
    </row>
    <row r="386" spans="8:10" x14ac:dyDescent="0.25">
      <c r="H386" s="179"/>
      <c r="J386" s="182"/>
    </row>
    <row r="387" spans="8:10" x14ac:dyDescent="0.25">
      <c r="H387" s="179"/>
      <c r="J387" s="182"/>
    </row>
    <row r="388" spans="8:10" x14ac:dyDescent="0.25">
      <c r="H388" s="179"/>
      <c r="J388" s="182"/>
    </row>
    <row r="389" spans="8:10" x14ac:dyDescent="0.25">
      <c r="H389" s="179"/>
      <c r="J389" s="182"/>
    </row>
    <row r="390" spans="8:10" x14ac:dyDescent="0.25">
      <c r="H390" s="179"/>
      <c r="J390" s="182"/>
    </row>
    <row r="391" spans="8:10" x14ac:dyDescent="0.25">
      <c r="H391" s="179"/>
      <c r="J391" s="182"/>
    </row>
    <row r="392" spans="8:10" x14ac:dyDescent="0.25">
      <c r="H392" s="179"/>
      <c r="J392" s="182"/>
    </row>
    <row r="393" spans="8:10" x14ac:dyDescent="0.25">
      <c r="H393" s="179"/>
      <c r="J393" s="182"/>
    </row>
    <row r="394" spans="8:10" x14ac:dyDescent="0.25">
      <c r="H394" s="179"/>
      <c r="J394" s="182"/>
    </row>
    <row r="395" spans="8:10" x14ac:dyDescent="0.25">
      <c r="H395" s="179"/>
      <c r="J395" s="182"/>
    </row>
    <row r="396" spans="8:10" x14ac:dyDescent="0.25">
      <c r="H396" s="179"/>
      <c r="J396" s="182"/>
    </row>
    <row r="397" spans="8:10" x14ac:dyDescent="0.25">
      <c r="H397" s="179"/>
      <c r="J397" s="182"/>
    </row>
    <row r="398" spans="8:10" x14ac:dyDescent="0.25">
      <c r="H398" s="179"/>
      <c r="J398" s="182"/>
    </row>
    <row r="399" spans="8:10" x14ac:dyDescent="0.25">
      <c r="H399" s="179"/>
      <c r="J399" s="182"/>
    </row>
    <row r="400" spans="8:10" x14ac:dyDescent="0.25">
      <c r="H400" s="179"/>
      <c r="J400" s="182"/>
    </row>
    <row r="401" spans="8:10" x14ac:dyDescent="0.25">
      <c r="H401" s="179"/>
      <c r="J401" s="182"/>
    </row>
    <row r="402" spans="8:10" x14ac:dyDescent="0.25">
      <c r="H402" s="179"/>
      <c r="J402" s="182"/>
    </row>
    <row r="403" spans="8:10" x14ac:dyDescent="0.25">
      <c r="H403" s="179"/>
      <c r="J403" s="182"/>
    </row>
    <row r="404" spans="8:10" x14ac:dyDescent="0.25">
      <c r="H404" s="179"/>
      <c r="J404" s="182"/>
    </row>
    <row r="405" spans="8:10" x14ac:dyDescent="0.25">
      <c r="H405" s="179"/>
      <c r="J405" s="182"/>
    </row>
    <row r="406" spans="8:10" x14ac:dyDescent="0.25">
      <c r="H406" s="179"/>
      <c r="J406" s="182"/>
    </row>
    <row r="407" spans="8:10" x14ac:dyDescent="0.25">
      <c r="H407" s="179"/>
      <c r="J407" s="182"/>
    </row>
    <row r="408" spans="8:10" x14ac:dyDescent="0.25">
      <c r="H408" s="179"/>
      <c r="J408" s="182"/>
    </row>
    <row r="409" spans="8:10" x14ac:dyDescent="0.25">
      <c r="H409" s="179"/>
      <c r="J409" s="182"/>
    </row>
    <row r="410" spans="8:10" x14ac:dyDescent="0.25">
      <c r="H410" s="179"/>
      <c r="J410" s="182"/>
    </row>
    <row r="411" spans="8:10" x14ac:dyDescent="0.25">
      <c r="H411" s="179"/>
      <c r="J411" s="182"/>
    </row>
    <row r="412" spans="8:10" x14ac:dyDescent="0.25">
      <c r="H412" s="179"/>
      <c r="J412" s="182"/>
    </row>
    <row r="413" spans="8:10" x14ac:dyDescent="0.25">
      <c r="H413" s="179"/>
      <c r="J413" s="182"/>
    </row>
    <row r="414" spans="8:10" x14ac:dyDescent="0.25">
      <c r="H414" s="179"/>
      <c r="J414" s="182"/>
    </row>
    <row r="415" spans="8:10" x14ac:dyDescent="0.25">
      <c r="H415" s="179"/>
      <c r="J415" s="182"/>
    </row>
    <row r="416" spans="8:10" x14ac:dyDescent="0.25">
      <c r="H416" s="179"/>
      <c r="J416" s="182"/>
    </row>
    <row r="417" spans="8:10" x14ac:dyDescent="0.25">
      <c r="H417" s="179"/>
      <c r="J417" s="182"/>
    </row>
    <row r="418" spans="8:10" x14ac:dyDescent="0.25">
      <c r="H418" s="179"/>
      <c r="J418" s="182"/>
    </row>
    <row r="419" spans="8:10" x14ac:dyDescent="0.25">
      <c r="H419" s="179"/>
      <c r="J419" s="182"/>
    </row>
    <row r="420" spans="8:10" x14ac:dyDescent="0.25">
      <c r="H420" s="179"/>
      <c r="J420" s="182"/>
    </row>
    <row r="421" spans="8:10" x14ac:dyDescent="0.25">
      <c r="H421" s="179"/>
      <c r="J421" s="182"/>
    </row>
    <row r="422" spans="8:10" x14ac:dyDescent="0.25">
      <c r="H422" s="179"/>
      <c r="J422" s="182"/>
    </row>
    <row r="423" spans="8:10" x14ac:dyDescent="0.25">
      <c r="H423" s="179"/>
      <c r="J423" s="179"/>
    </row>
    <row r="424" spans="8:10" x14ac:dyDescent="0.25">
      <c r="H424" s="179"/>
      <c r="J424" s="179"/>
    </row>
    <row r="425" spans="8:10" x14ac:dyDescent="0.25">
      <c r="H425" s="179"/>
      <c r="J425" s="179"/>
    </row>
    <row r="426" spans="8:10" x14ac:dyDescent="0.25">
      <c r="H426" s="179"/>
      <c r="J426" s="179"/>
    </row>
    <row r="427" spans="8:10" x14ac:dyDescent="0.25">
      <c r="H427" s="179"/>
      <c r="J427" s="179"/>
    </row>
    <row r="428" spans="8:10" x14ac:dyDescent="0.25">
      <c r="H428" s="179"/>
      <c r="J428" s="179"/>
    </row>
    <row r="429" spans="8:10" x14ac:dyDescent="0.25">
      <c r="H429" s="179"/>
      <c r="J429" s="179"/>
    </row>
    <row r="430" spans="8:10" x14ac:dyDescent="0.25">
      <c r="H430" s="179"/>
      <c r="J430" s="179"/>
    </row>
    <row r="431" spans="8:10" x14ac:dyDescent="0.25">
      <c r="H431" s="179"/>
      <c r="J431" s="179"/>
    </row>
    <row r="432" spans="8:10" x14ac:dyDescent="0.25">
      <c r="H432" s="179"/>
      <c r="J432" s="179"/>
    </row>
    <row r="433" spans="8:10" x14ac:dyDescent="0.25">
      <c r="H433" s="179"/>
      <c r="J433" s="179"/>
    </row>
    <row r="434" spans="8:10" x14ac:dyDescent="0.25">
      <c r="H434" s="179"/>
      <c r="J434" s="179"/>
    </row>
    <row r="435" spans="8:10" x14ac:dyDescent="0.25">
      <c r="H435" s="179"/>
      <c r="J435" s="179"/>
    </row>
    <row r="436" spans="8:10" x14ac:dyDescent="0.25">
      <c r="H436" s="179"/>
      <c r="J436" s="179"/>
    </row>
    <row r="437" spans="8:10" x14ac:dyDescent="0.25">
      <c r="H437" s="179"/>
      <c r="J437" s="179"/>
    </row>
    <row r="438" spans="8:10" x14ac:dyDescent="0.25">
      <c r="H438" s="179"/>
      <c r="J438" s="179"/>
    </row>
    <row r="439" spans="8:10" x14ac:dyDescent="0.25">
      <c r="H439" s="179"/>
      <c r="J439" s="179"/>
    </row>
    <row r="440" spans="8:10" x14ac:dyDescent="0.25">
      <c r="H440" s="179"/>
      <c r="J440" s="179"/>
    </row>
    <row r="441" spans="8:10" x14ac:dyDescent="0.25">
      <c r="H441" s="179"/>
      <c r="J441" s="179"/>
    </row>
    <row r="442" spans="8:10" x14ac:dyDescent="0.25">
      <c r="H442" s="179"/>
      <c r="J442" s="179"/>
    </row>
    <row r="443" spans="8:10" x14ac:dyDescent="0.25">
      <c r="H443" s="179"/>
      <c r="J443" s="179"/>
    </row>
    <row r="444" spans="8:10" x14ac:dyDescent="0.25">
      <c r="H444" s="179"/>
      <c r="J444" s="179"/>
    </row>
    <row r="445" spans="8:10" x14ac:dyDescent="0.25">
      <c r="H445" s="179"/>
      <c r="J445" s="179"/>
    </row>
    <row r="446" spans="8:10" x14ac:dyDescent="0.25">
      <c r="H446" s="179"/>
      <c r="J446" s="179"/>
    </row>
    <row r="447" spans="8:10" x14ac:dyDescent="0.25">
      <c r="H447" s="179"/>
      <c r="J447" s="179"/>
    </row>
    <row r="448" spans="8:10" x14ac:dyDescent="0.25">
      <c r="H448" s="179"/>
      <c r="J448" s="179"/>
    </row>
    <row r="449" spans="8:10" x14ac:dyDescent="0.25">
      <c r="H449" s="179"/>
      <c r="J449" s="179"/>
    </row>
    <row r="450" spans="8:10" x14ac:dyDescent="0.25">
      <c r="H450" s="179"/>
      <c r="J450" s="179"/>
    </row>
    <row r="451" spans="8:10" x14ac:dyDescent="0.25">
      <c r="H451" s="179"/>
      <c r="J451" s="179"/>
    </row>
    <row r="452" spans="8:10" x14ac:dyDescent="0.25">
      <c r="H452" s="179"/>
      <c r="J452" s="179"/>
    </row>
    <row r="453" spans="8:10" x14ac:dyDescent="0.25">
      <c r="H453" s="179"/>
      <c r="J453" s="179"/>
    </row>
    <row r="454" spans="8:10" x14ac:dyDescent="0.25">
      <c r="H454" s="179"/>
      <c r="J454" s="179"/>
    </row>
    <row r="455" spans="8:10" x14ac:dyDescent="0.25">
      <c r="H455" s="179"/>
      <c r="J455" s="179"/>
    </row>
    <row r="456" spans="8:10" x14ac:dyDescent="0.25">
      <c r="H456" s="179"/>
      <c r="J456" s="179"/>
    </row>
    <row r="457" spans="8:10" x14ac:dyDescent="0.25">
      <c r="H457" s="179"/>
      <c r="J457" s="179"/>
    </row>
    <row r="458" spans="8:10" x14ac:dyDescent="0.25">
      <c r="H458" s="179"/>
      <c r="J458" s="179"/>
    </row>
    <row r="459" spans="8:10" x14ac:dyDescent="0.25">
      <c r="H459" s="179"/>
      <c r="J459" s="179"/>
    </row>
    <row r="460" spans="8:10" x14ac:dyDescent="0.25">
      <c r="H460" s="179"/>
      <c r="J460" s="179"/>
    </row>
    <row r="461" spans="8:10" x14ac:dyDescent="0.25">
      <c r="H461" s="179"/>
      <c r="J461" s="179"/>
    </row>
    <row r="462" spans="8:10" x14ac:dyDescent="0.25">
      <c r="H462" s="179"/>
      <c r="J462" s="179"/>
    </row>
    <row r="463" spans="8:10" x14ac:dyDescent="0.25">
      <c r="H463" s="179"/>
      <c r="J463" s="179"/>
    </row>
    <row r="464" spans="8:10" x14ac:dyDescent="0.25">
      <c r="H464" s="179"/>
      <c r="J464" s="179"/>
    </row>
    <row r="465" spans="8:10" x14ac:dyDescent="0.25">
      <c r="H465" s="179"/>
      <c r="J465" s="179"/>
    </row>
    <row r="466" spans="8:10" x14ac:dyDescent="0.25">
      <c r="H466" s="179"/>
      <c r="J466" s="179"/>
    </row>
    <row r="467" spans="8:10" x14ac:dyDescent="0.25">
      <c r="H467" s="179"/>
      <c r="J467" s="179"/>
    </row>
    <row r="468" spans="8:10" x14ac:dyDescent="0.25">
      <c r="H468" s="179"/>
      <c r="J468" s="179"/>
    </row>
    <row r="469" spans="8:10" x14ac:dyDescent="0.25">
      <c r="H469" s="179"/>
      <c r="J469" s="179"/>
    </row>
    <row r="470" spans="8:10" x14ac:dyDescent="0.25">
      <c r="H470" s="179"/>
      <c r="J470" s="179"/>
    </row>
    <row r="471" spans="8:10" x14ac:dyDescent="0.25">
      <c r="H471" s="179"/>
      <c r="J471" s="179"/>
    </row>
    <row r="472" spans="8:10" x14ac:dyDescent="0.25">
      <c r="H472" s="179"/>
      <c r="J472" s="179"/>
    </row>
    <row r="473" spans="8:10" x14ac:dyDescent="0.25">
      <c r="H473" s="179"/>
      <c r="J473" s="179"/>
    </row>
    <row r="474" spans="8:10" x14ac:dyDescent="0.25">
      <c r="H474" s="179"/>
      <c r="J474" s="179"/>
    </row>
    <row r="475" spans="8:10" x14ac:dyDescent="0.25">
      <c r="H475" s="179"/>
      <c r="J475" s="179"/>
    </row>
    <row r="476" spans="8:10" x14ac:dyDescent="0.25">
      <c r="H476" s="179"/>
      <c r="J476" s="179"/>
    </row>
    <row r="477" spans="8:10" x14ac:dyDescent="0.25">
      <c r="H477" s="179"/>
      <c r="J477" s="179"/>
    </row>
    <row r="478" spans="8:10" x14ac:dyDescent="0.25">
      <c r="H478" s="179"/>
      <c r="J478" s="179"/>
    </row>
    <row r="479" spans="8:10" x14ac:dyDescent="0.25">
      <c r="H479" s="179"/>
      <c r="J479" s="179"/>
    </row>
    <row r="480" spans="8:10" x14ac:dyDescent="0.25">
      <c r="H480" s="179"/>
      <c r="J480" s="179"/>
    </row>
    <row r="481" spans="8:10" x14ac:dyDescent="0.25">
      <c r="H481" s="179"/>
      <c r="J481" s="179"/>
    </row>
    <row r="482" spans="8:10" x14ac:dyDescent="0.25">
      <c r="H482" s="179"/>
      <c r="J482" s="179"/>
    </row>
    <row r="483" spans="8:10" x14ac:dyDescent="0.25">
      <c r="H483" s="179"/>
      <c r="J483" s="179"/>
    </row>
    <row r="484" spans="8:10" x14ac:dyDescent="0.25">
      <c r="H484" s="179"/>
      <c r="J484" s="179"/>
    </row>
    <row r="485" spans="8:10" x14ac:dyDescent="0.25">
      <c r="H485" s="179"/>
      <c r="J485" s="179"/>
    </row>
    <row r="486" spans="8:10" x14ac:dyDescent="0.25">
      <c r="H486" s="179"/>
      <c r="J486" s="179"/>
    </row>
    <row r="487" spans="8:10" x14ac:dyDescent="0.25">
      <c r="H487" s="179"/>
      <c r="J487" s="179"/>
    </row>
    <row r="488" spans="8:10" x14ac:dyDescent="0.25">
      <c r="H488" s="179"/>
      <c r="J488" s="179"/>
    </row>
    <row r="489" spans="8:10" x14ac:dyDescent="0.25">
      <c r="H489" s="179"/>
      <c r="J489" s="179"/>
    </row>
    <row r="490" spans="8:10" x14ac:dyDescent="0.25">
      <c r="H490" s="179"/>
      <c r="J490" s="179"/>
    </row>
    <row r="491" spans="8:10" x14ac:dyDescent="0.25">
      <c r="H491" s="179"/>
      <c r="J491" s="179"/>
    </row>
    <row r="492" spans="8:10" x14ac:dyDescent="0.25">
      <c r="H492" s="179"/>
      <c r="J492" s="179"/>
    </row>
    <row r="493" spans="8:10" x14ac:dyDescent="0.25">
      <c r="H493" s="179"/>
      <c r="J493" s="179"/>
    </row>
    <row r="494" spans="8:10" x14ac:dyDescent="0.25">
      <c r="H494" s="179"/>
      <c r="J494" s="179"/>
    </row>
    <row r="495" spans="8:10" x14ac:dyDescent="0.25">
      <c r="H495" s="179"/>
      <c r="J495" s="179"/>
    </row>
    <row r="496" spans="8:10" x14ac:dyDescent="0.25">
      <c r="H496" s="179"/>
      <c r="J496" s="179"/>
    </row>
    <row r="497" spans="8:10" x14ac:dyDescent="0.25">
      <c r="H497" s="179"/>
      <c r="J497" s="179"/>
    </row>
    <row r="498" spans="8:10" x14ac:dyDescent="0.25">
      <c r="H498" s="179"/>
      <c r="J498" s="179"/>
    </row>
    <row r="499" spans="8:10" x14ac:dyDescent="0.25">
      <c r="H499" s="179"/>
      <c r="J499" s="179"/>
    </row>
    <row r="500" spans="8:10" x14ac:dyDescent="0.25">
      <c r="H500" s="179"/>
      <c r="J500" s="179"/>
    </row>
    <row r="501" spans="8:10" x14ac:dyDescent="0.25">
      <c r="H501" s="179"/>
      <c r="J501" s="179"/>
    </row>
    <row r="502" spans="8:10" x14ac:dyDescent="0.25">
      <c r="H502" s="179"/>
      <c r="J502" s="179"/>
    </row>
    <row r="503" spans="8:10" x14ac:dyDescent="0.25">
      <c r="H503" s="179"/>
      <c r="J503" s="179"/>
    </row>
    <row r="504" spans="8:10" x14ac:dyDescent="0.25">
      <c r="H504" s="179"/>
      <c r="J504" s="179"/>
    </row>
    <row r="505" spans="8:10" x14ac:dyDescent="0.25">
      <c r="H505" s="179"/>
      <c r="J505" s="179"/>
    </row>
    <row r="506" spans="8:10" x14ac:dyDescent="0.25">
      <c r="H506" s="179"/>
      <c r="J506" s="179"/>
    </row>
    <row r="507" spans="8:10" x14ac:dyDescent="0.25">
      <c r="H507" s="179"/>
      <c r="J507" s="179"/>
    </row>
    <row r="508" spans="8:10" x14ac:dyDescent="0.25">
      <c r="H508" s="179"/>
      <c r="J508" s="179"/>
    </row>
    <row r="509" spans="8:10" x14ac:dyDescent="0.25">
      <c r="H509" s="179"/>
      <c r="J509" s="179"/>
    </row>
    <row r="510" spans="8:10" x14ac:dyDescent="0.25">
      <c r="H510" s="179"/>
      <c r="J510" s="179"/>
    </row>
    <row r="511" spans="8:10" x14ac:dyDescent="0.25">
      <c r="H511" s="179"/>
      <c r="J511" s="179"/>
    </row>
    <row r="512" spans="8:10" x14ac:dyDescent="0.25">
      <c r="H512" s="179"/>
      <c r="J512" s="179"/>
    </row>
    <row r="513" spans="8:10" x14ac:dyDescent="0.25">
      <c r="H513" s="179"/>
      <c r="J513" s="179"/>
    </row>
    <row r="514" spans="8:10" x14ac:dyDescent="0.25">
      <c r="H514" s="179"/>
      <c r="J514" s="179"/>
    </row>
    <row r="515" spans="8:10" x14ac:dyDescent="0.25">
      <c r="H515" s="179"/>
      <c r="J515" s="179"/>
    </row>
    <row r="516" spans="8:10" x14ac:dyDescent="0.25">
      <c r="H516" s="179"/>
      <c r="J516" s="179"/>
    </row>
    <row r="517" spans="8:10" x14ac:dyDescent="0.25">
      <c r="H517" s="179"/>
      <c r="J517" s="179"/>
    </row>
    <row r="518" spans="8:10" x14ac:dyDescent="0.25">
      <c r="H518" s="179"/>
      <c r="J518" s="179"/>
    </row>
    <row r="519" spans="8:10" x14ac:dyDescent="0.25">
      <c r="H519" s="179"/>
      <c r="J519" s="179"/>
    </row>
    <row r="520" spans="8:10" x14ac:dyDescent="0.25">
      <c r="H520" s="179"/>
      <c r="J520" s="179"/>
    </row>
    <row r="521" spans="8:10" x14ac:dyDescent="0.25">
      <c r="H521" s="179"/>
      <c r="J521" s="179"/>
    </row>
    <row r="522" spans="8:10" x14ac:dyDescent="0.25">
      <c r="H522" s="179"/>
      <c r="J522" s="179"/>
    </row>
    <row r="523" spans="8:10" x14ac:dyDescent="0.25">
      <c r="H523" s="179"/>
      <c r="J523" s="179"/>
    </row>
    <row r="524" spans="8:10" x14ac:dyDescent="0.25">
      <c r="H524" s="179"/>
      <c r="J524" s="179"/>
    </row>
    <row r="525" spans="8:10" x14ac:dyDescent="0.25">
      <c r="H525" s="179"/>
      <c r="J525" s="179"/>
    </row>
    <row r="526" spans="8:10" x14ac:dyDescent="0.25">
      <c r="H526" s="179"/>
      <c r="J526" s="179"/>
    </row>
    <row r="527" spans="8:10" x14ac:dyDescent="0.25">
      <c r="H527" s="179"/>
      <c r="J527" s="179"/>
    </row>
    <row r="528" spans="8:10" x14ac:dyDescent="0.25">
      <c r="H528" s="179"/>
      <c r="J528" s="179"/>
    </row>
    <row r="529" spans="8:10" x14ac:dyDescent="0.25">
      <c r="H529" s="179"/>
      <c r="J529" s="179"/>
    </row>
    <row r="530" spans="8:10" x14ac:dyDescent="0.25">
      <c r="H530" s="179"/>
      <c r="J530" s="179"/>
    </row>
    <row r="531" spans="8:10" x14ac:dyDescent="0.25">
      <c r="H531" s="179"/>
      <c r="J531" s="179"/>
    </row>
    <row r="532" spans="8:10" x14ac:dyDescent="0.25">
      <c r="H532" s="179"/>
      <c r="J532" s="179"/>
    </row>
    <row r="533" spans="8:10" x14ac:dyDescent="0.25">
      <c r="H533" s="179"/>
      <c r="J533" s="179"/>
    </row>
    <row r="534" spans="8:10" x14ac:dyDescent="0.25">
      <c r="H534" s="179"/>
      <c r="J534" s="179"/>
    </row>
    <row r="535" spans="8:10" x14ac:dyDescent="0.25">
      <c r="H535" s="179"/>
      <c r="J535" s="179"/>
    </row>
    <row r="536" spans="8:10" x14ac:dyDescent="0.25">
      <c r="H536" s="179"/>
      <c r="J536" s="179"/>
    </row>
    <row r="537" spans="8:10" x14ac:dyDescent="0.25">
      <c r="H537" s="179"/>
      <c r="J537" s="179"/>
    </row>
    <row r="538" spans="8:10" x14ac:dyDescent="0.25">
      <c r="H538" s="179"/>
      <c r="J538" s="179"/>
    </row>
    <row r="539" spans="8:10" x14ac:dyDescent="0.25">
      <c r="H539" s="179"/>
      <c r="J539" s="179"/>
    </row>
    <row r="540" spans="8:10" x14ac:dyDescent="0.25">
      <c r="H540" s="179"/>
      <c r="J540" s="179"/>
    </row>
    <row r="541" spans="8:10" x14ac:dyDescent="0.25">
      <c r="H541" s="179"/>
      <c r="J541" s="179"/>
    </row>
    <row r="542" spans="8:10" x14ac:dyDescent="0.25">
      <c r="H542" s="179"/>
      <c r="J542" s="179"/>
    </row>
    <row r="543" spans="8:10" x14ac:dyDescent="0.25">
      <c r="H543" s="179"/>
      <c r="J543" s="179"/>
    </row>
    <row r="544" spans="8:10" x14ac:dyDescent="0.25">
      <c r="H544" s="179"/>
      <c r="J544" s="179"/>
    </row>
    <row r="545" spans="8:10" x14ac:dyDescent="0.25">
      <c r="H545" s="179"/>
      <c r="J545" s="179"/>
    </row>
    <row r="546" spans="8:10" x14ac:dyDescent="0.25">
      <c r="H546" s="179"/>
      <c r="J546" s="179"/>
    </row>
    <row r="547" spans="8:10" x14ac:dyDescent="0.25">
      <c r="H547" s="179"/>
      <c r="J547" s="179"/>
    </row>
    <row r="548" spans="8:10" x14ac:dyDescent="0.25">
      <c r="H548" s="179"/>
      <c r="J548" s="179"/>
    </row>
    <row r="549" spans="8:10" x14ac:dyDescent="0.25">
      <c r="H549" s="179"/>
      <c r="J549" s="179"/>
    </row>
    <row r="550" spans="8:10" x14ac:dyDescent="0.25">
      <c r="H550" s="179"/>
      <c r="J550" s="179"/>
    </row>
    <row r="551" spans="8:10" x14ac:dyDescent="0.25">
      <c r="H551" s="179"/>
      <c r="J551" s="179"/>
    </row>
    <row r="552" spans="8:10" x14ac:dyDescent="0.25">
      <c r="H552" s="179"/>
      <c r="J552" s="179"/>
    </row>
    <row r="553" spans="8:10" x14ac:dyDescent="0.25">
      <c r="H553" s="179"/>
      <c r="J553" s="179"/>
    </row>
    <row r="554" spans="8:10" x14ac:dyDescent="0.25">
      <c r="H554" s="179"/>
      <c r="J554" s="179"/>
    </row>
    <row r="555" spans="8:10" x14ac:dyDescent="0.25">
      <c r="H555" s="179"/>
      <c r="J555" s="179"/>
    </row>
    <row r="556" spans="8:10" x14ac:dyDescent="0.25">
      <c r="H556" s="179"/>
      <c r="J556" s="179"/>
    </row>
    <row r="557" spans="8:10" x14ac:dyDescent="0.25">
      <c r="H557" s="179"/>
      <c r="J557" s="179"/>
    </row>
    <row r="558" spans="8:10" x14ac:dyDescent="0.25">
      <c r="H558" s="179"/>
      <c r="J558" s="179"/>
    </row>
    <row r="559" spans="8:10" x14ac:dyDescent="0.25">
      <c r="H559" s="179"/>
      <c r="J559" s="179"/>
    </row>
    <row r="560" spans="8:10" x14ac:dyDescent="0.25">
      <c r="H560" s="179"/>
      <c r="J560" s="179"/>
    </row>
    <row r="561" spans="8:10" x14ac:dyDescent="0.25">
      <c r="H561" s="179"/>
      <c r="J561" s="179"/>
    </row>
    <row r="562" spans="8:10" x14ac:dyDescent="0.25">
      <c r="H562" s="179"/>
      <c r="J562" s="179"/>
    </row>
    <row r="563" spans="8:10" x14ac:dyDescent="0.25">
      <c r="H563" s="179"/>
      <c r="J563" s="179"/>
    </row>
    <row r="564" spans="8:10" x14ac:dyDescent="0.25">
      <c r="H564" s="179"/>
      <c r="J564" s="179"/>
    </row>
    <row r="565" spans="8:10" x14ac:dyDescent="0.25">
      <c r="H565" s="179"/>
      <c r="J565" s="179"/>
    </row>
    <row r="566" spans="8:10" x14ac:dyDescent="0.25">
      <c r="H566" s="179"/>
      <c r="J566" s="179"/>
    </row>
    <row r="567" spans="8:10" x14ac:dyDescent="0.25">
      <c r="H567" s="179"/>
      <c r="J567" s="179"/>
    </row>
    <row r="568" spans="8:10" x14ac:dyDescent="0.25">
      <c r="H568" s="179"/>
      <c r="J568" s="179"/>
    </row>
    <row r="569" spans="8:10" x14ac:dyDescent="0.25">
      <c r="H569" s="179"/>
      <c r="J569" s="179"/>
    </row>
    <row r="570" spans="8:10" x14ac:dyDescent="0.25">
      <c r="H570" s="179"/>
      <c r="J570" s="179"/>
    </row>
    <row r="571" spans="8:10" x14ac:dyDescent="0.25">
      <c r="H571" s="179"/>
      <c r="J571" s="179"/>
    </row>
    <row r="572" spans="8:10" x14ac:dyDescent="0.25">
      <c r="H572" s="179"/>
      <c r="J572" s="179"/>
    </row>
    <row r="573" spans="8:10" x14ac:dyDescent="0.25">
      <c r="H573" s="179"/>
      <c r="J573" s="179"/>
    </row>
    <row r="574" spans="8:10" x14ac:dyDescent="0.25">
      <c r="H574" s="179"/>
      <c r="J574" s="179"/>
    </row>
    <row r="575" spans="8:10" x14ac:dyDescent="0.25">
      <c r="H575" s="179"/>
      <c r="J575" s="179"/>
    </row>
    <row r="576" spans="8:10" x14ac:dyDescent="0.25">
      <c r="H576" s="179"/>
      <c r="J576" s="179"/>
    </row>
    <row r="577" spans="8:10" x14ac:dyDescent="0.25">
      <c r="H577" s="179"/>
      <c r="J577" s="179"/>
    </row>
    <row r="578" spans="8:10" x14ac:dyDescent="0.25">
      <c r="H578" s="179"/>
      <c r="J578" s="179"/>
    </row>
    <row r="579" spans="8:10" x14ac:dyDescent="0.25">
      <c r="H579" s="179"/>
      <c r="J579" s="179"/>
    </row>
    <row r="580" spans="8:10" x14ac:dyDescent="0.25">
      <c r="H580" s="179"/>
      <c r="J580" s="179"/>
    </row>
    <row r="581" spans="8:10" x14ac:dyDescent="0.25">
      <c r="H581" s="179"/>
      <c r="J581" s="179"/>
    </row>
    <row r="582" spans="8:10" x14ac:dyDescent="0.25">
      <c r="H582" s="179"/>
      <c r="J582" s="179"/>
    </row>
    <row r="583" spans="8:10" x14ac:dyDescent="0.25">
      <c r="H583" s="179"/>
      <c r="J583" s="179"/>
    </row>
    <row r="584" spans="8:10" x14ac:dyDescent="0.25">
      <c r="H584" s="179"/>
      <c r="J584" s="179"/>
    </row>
    <row r="585" spans="8:10" x14ac:dyDescent="0.25">
      <c r="H585" s="179"/>
      <c r="J585" s="179"/>
    </row>
    <row r="586" spans="8:10" x14ac:dyDescent="0.25">
      <c r="H586" s="179"/>
      <c r="J586" s="179"/>
    </row>
    <row r="587" spans="8:10" x14ac:dyDescent="0.25">
      <c r="H587" s="179"/>
      <c r="J587" s="179"/>
    </row>
    <row r="588" spans="8:10" x14ac:dyDescent="0.25">
      <c r="H588" s="179"/>
      <c r="J588" s="179"/>
    </row>
    <row r="589" spans="8:10" x14ac:dyDescent="0.25">
      <c r="H589" s="179"/>
      <c r="J589" s="179"/>
    </row>
    <row r="590" spans="8:10" x14ac:dyDescent="0.25">
      <c r="H590" s="179"/>
      <c r="J590" s="179"/>
    </row>
    <row r="591" spans="8:10" x14ac:dyDescent="0.25">
      <c r="H591" s="179"/>
      <c r="J591" s="179"/>
    </row>
    <row r="592" spans="8:10" x14ac:dyDescent="0.25">
      <c r="H592" s="179"/>
      <c r="J592" s="179"/>
    </row>
    <row r="593" spans="8:10" x14ac:dyDescent="0.25">
      <c r="H593" s="179"/>
      <c r="J593" s="179"/>
    </row>
    <row r="594" spans="8:10" x14ac:dyDescent="0.25">
      <c r="H594" s="179"/>
      <c r="J594" s="179"/>
    </row>
    <row r="595" spans="8:10" x14ac:dyDescent="0.25">
      <c r="H595" s="179"/>
      <c r="J595" s="179"/>
    </row>
    <row r="596" spans="8:10" x14ac:dyDescent="0.25">
      <c r="H596" s="179"/>
      <c r="J596" s="179"/>
    </row>
    <row r="597" spans="8:10" x14ac:dyDescent="0.25">
      <c r="H597" s="179"/>
      <c r="J597" s="179"/>
    </row>
    <row r="598" spans="8:10" x14ac:dyDescent="0.25">
      <c r="H598" s="179"/>
      <c r="J598" s="179"/>
    </row>
    <row r="599" spans="8:10" x14ac:dyDescent="0.25">
      <c r="H599" s="179"/>
      <c r="J599" s="179"/>
    </row>
    <row r="600" spans="8:10" x14ac:dyDescent="0.25">
      <c r="H600" s="179"/>
      <c r="J600" s="179"/>
    </row>
    <row r="601" spans="8:10" x14ac:dyDescent="0.25">
      <c r="H601" s="179"/>
      <c r="J601" s="179"/>
    </row>
    <row r="602" spans="8:10" x14ac:dyDescent="0.25">
      <c r="H602" s="179"/>
      <c r="J602" s="179"/>
    </row>
    <row r="603" spans="8:10" x14ac:dyDescent="0.25">
      <c r="H603" s="179"/>
      <c r="J603" s="179"/>
    </row>
    <row r="604" spans="8:10" x14ac:dyDescent="0.25">
      <c r="H604" s="179"/>
      <c r="J604" s="179"/>
    </row>
    <row r="605" spans="8:10" x14ac:dyDescent="0.25">
      <c r="H605" s="179"/>
      <c r="J605" s="179"/>
    </row>
    <row r="606" spans="8:10" x14ac:dyDescent="0.25">
      <c r="H606" s="179"/>
      <c r="J606" s="179"/>
    </row>
    <row r="607" spans="8:10" x14ac:dyDescent="0.25">
      <c r="H607" s="179"/>
      <c r="J607" s="179"/>
    </row>
    <row r="608" spans="8:10" x14ac:dyDescent="0.25">
      <c r="H608" s="179"/>
      <c r="J608" s="179"/>
    </row>
    <row r="609" spans="8:10" x14ac:dyDescent="0.25">
      <c r="H609" s="179"/>
      <c r="J609" s="179"/>
    </row>
    <row r="610" spans="8:10" x14ac:dyDescent="0.25">
      <c r="H610" s="179"/>
      <c r="J610" s="179"/>
    </row>
    <row r="611" spans="8:10" x14ac:dyDescent="0.25">
      <c r="H611" s="179"/>
      <c r="J611" s="179"/>
    </row>
    <row r="612" spans="8:10" x14ac:dyDescent="0.25">
      <c r="H612" s="179"/>
      <c r="J612" s="179"/>
    </row>
    <row r="613" spans="8:10" x14ac:dyDescent="0.25">
      <c r="H613" s="179"/>
      <c r="J613" s="179"/>
    </row>
    <row r="614" spans="8:10" x14ac:dyDescent="0.25">
      <c r="H614" s="179"/>
      <c r="J614" s="179"/>
    </row>
    <row r="615" spans="8:10" x14ac:dyDescent="0.25">
      <c r="H615" s="179"/>
      <c r="J615" s="179"/>
    </row>
    <row r="616" spans="8:10" x14ac:dyDescent="0.25">
      <c r="H616" s="179"/>
      <c r="J616" s="179"/>
    </row>
    <row r="617" spans="8:10" x14ac:dyDescent="0.25">
      <c r="H617" s="179"/>
      <c r="J617" s="179"/>
    </row>
    <row r="618" spans="8:10" x14ac:dyDescent="0.25">
      <c r="H618" s="179"/>
      <c r="J618" s="179"/>
    </row>
    <row r="619" spans="8:10" x14ac:dyDescent="0.25">
      <c r="H619" s="179"/>
      <c r="J619" s="179"/>
    </row>
    <row r="620" spans="8:10" x14ac:dyDescent="0.25">
      <c r="H620" s="179"/>
      <c r="J620" s="179"/>
    </row>
    <row r="621" spans="8:10" x14ac:dyDescent="0.25">
      <c r="H621" s="179"/>
      <c r="J621" s="179"/>
    </row>
    <row r="622" spans="8:10" x14ac:dyDescent="0.25">
      <c r="H622" s="179"/>
      <c r="J622" s="179"/>
    </row>
    <row r="623" spans="8:10" x14ac:dyDescent="0.25">
      <c r="H623" s="179"/>
      <c r="J623" s="179"/>
    </row>
    <row r="624" spans="8:10" x14ac:dyDescent="0.25">
      <c r="H624" s="179"/>
      <c r="J624" s="179"/>
    </row>
    <row r="625" spans="8:10" x14ac:dyDescent="0.25">
      <c r="H625" s="179"/>
      <c r="J625" s="179"/>
    </row>
    <row r="626" spans="8:10" x14ac:dyDescent="0.25">
      <c r="H626" s="179"/>
      <c r="J626" s="179"/>
    </row>
    <row r="627" spans="8:10" x14ac:dyDescent="0.25">
      <c r="H627" s="179"/>
      <c r="J627" s="179"/>
    </row>
    <row r="628" spans="8:10" x14ac:dyDescent="0.25">
      <c r="H628" s="179"/>
      <c r="J628" s="179"/>
    </row>
    <row r="629" spans="8:10" x14ac:dyDescent="0.25">
      <c r="H629" s="179"/>
      <c r="J629" s="179"/>
    </row>
    <row r="630" spans="8:10" x14ac:dyDescent="0.25">
      <c r="H630" s="179"/>
      <c r="J630" s="179"/>
    </row>
    <row r="631" spans="8:10" x14ac:dyDescent="0.25">
      <c r="H631" s="179"/>
      <c r="J631" s="179"/>
    </row>
    <row r="632" spans="8:10" x14ac:dyDescent="0.25">
      <c r="H632" s="179"/>
      <c r="J632" s="179"/>
    </row>
    <row r="633" spans="8:10" x14ac:dyDescent="0.25">
      <c r="H633" s="179"/>
      <c r="J633" s="179"/>
    </row>
    <row r="634" spans="8:10" x14ac:dyDescent="0.25">
      <c r="H634" s="179"/>
      <c r="J634" s="179"/>
    </row>
    <row r="635" spans="8:10" x14ac:dyDescent="0.25">
      <c r="H635" s="179"/>
      <c r="J635" s="179"/>
    </row>
    <row r="636" spans="8:10" x14ac:dyDescent="0.25">
      <c r="H636" s="179"/>
      <c r="J636" s="179"/>
    </row>
    <row r="637" spans="8:10" x14ac:dyDescent="0.25">
      <c r="H637" s="179"/>
      <c r="J637" s="179"/>
    </row>
    <row r="638" spans="8:10" x14ac:dyDescent="0.25">
      <c r="H638" s="179"/>
      <c r="J638" s="179"/>
    </row>
    <row r="639" spans="8:10" x14ac:dyDescent="0.25">
      <c r="H639" s="179"/>
      <c r="J639" s="179"/>
    </row>
    <row r="640" spans="8:10" x14ac:dyDescent="0.25">
      <c r="H640" s="179"/>
      <c r="J640" s="179"/>
    </row>
    <row r="641" spans="8:10" x14ac:dyDescent="0.25">
      <c r="H641" s="179"/>
      <c r="J641" s="179"/>
    </row>
    <row r="642" spans="8:10" x14ac:dyDescent="0.25">
      <c r="H642" s="179"/>
      <c r="J642" s="179"/>
    </row>
    <row r="643" spans="8:10" x14ac:dyDescent="0.25">
      <c r="H643" s="179"/>
      <c r="J643" s="179"/>
    </row>
    <row r="644" spans="8:10" x14ac:dyDescent="0.25">
      <c r="H644" s="179"/>
      <c r="J644" s="179"/>
    </row>
    <row r="645" spans="8:10" x14ac:dyDescent="0.25">
      <c r="H645" s="179"/>
      <c r="J645" s="179"/>
    </row>
    <row r="646" spans="8:10" x14ac:dyDescent="0.25">
      <c r="H646" s="179"/>
      <c r="J646" s="179"/>
    </row>
    <row r="647" spans="8:10" x14ac:dyDescent="0.25">
      <c r="H647" s="179"/>
      <c r="J647" s="179"/>
    </row>
    <row r="648" spans="8:10" x14ac:dyDescent="0.25">
      <c r="H648" s="179"/>
      <c r="J648" s="179"/>
    </row>
    <row r="649" spans="8:10" x14ac:dyDescent="0.25">
      <c r="H649" s="179"/>
      <c r="J649" s="179"/>
    </row>
    <row r="650" spans="8:10" x14ac:dyDescent="0.25">
      <c r="H650" s="179"/>
      <c r="J650" s="179"/>
    </row>
    <row r="651" spans="8:10" x14ac:dyDescent="0.25">
      <c r="H651" s="179"/>
      <c r="J651" s="179"/>
    </row>
    <row r="652" spans="8:10" x14ac:dyDescent="0.25">
      <c r="H652" s="179"/>
      <c r="J652" s="179"/>
    </row>
    <row r="653" spans="8:10" x14ac:dyDescent="0.25">
      <c r="H653" s="179"/>
      <c r="J653" s="179"/>
    </row>
    <row r="654" spans="8:10" x14ac:dyDescent="0.25">
      <c r="H654" s="179"/>
      <c r="J654" s="179"/>
    </row>
    <row r="655" spans="8:10" x14ac:dyDescent="0.25">
      <c r="H655" s="179"/>
      <c r="J655" s="179"/>
    </row>
    <row r="656" spans="8:10" x14ac:dyDescent="0.25">
      <c r="H656" s="179"/>
      <c r="J656" s="179"/>
    </row>
    <row r="657" spans="8:10" x14ac:dyDescent="0.25">
      <c r="H657" s="179"/>
      <c r="J657" s="179"/>
    </row>
    <row r="658" spans="8:10" x14ac:dyDescent="0.25">
      <c r="H658" s="179"/>
      <c r="J658" s="179"/>
    </row>
    <row r="659" spans="8:10" x14ac:dyDescent="0.25">
      <c r="H659" s="179"/>
      <c r="J659" s="179"/>
    </row>
    <row r="660" spans="8:10" x14ac:dyDescent="0.25">
      <c r="H660" s="179"/>
      <c r="J660" s="179"/>
    </row>
    <row r="661" spans="8:10" x14ac:dyDescent="0.25">
      <c r="H661" s="179"/>
      <c r="J661" s="179"/>
    </row>
    <row r="662" spans="8:10" x14ac:dyDescent="0.25">
      <c r="H662" s="179"/>
      <c r="J662" s="179"/>
    </row>
    <row r="663" spans="8:10" x14ac:dyDescent="0.25">
      <c r="H663" s="179"/>
      <c r="J663" s="179"/>
    </row>
    <row r="664" spans="8:10" x14ac:dyDescent="0.25">
      <c r="H664" s="179"/>
      <c r="J664" s="179"/>
    </row>
    <row r="665" spans="8:10" x14ac:dyDescent="0.25">
      <c r="H665" s="179"/>
      <c r="J665" s="179"/>
    </row>
    <row r="666" spans="8:10" x14ac:dyDescent="0.25">
      <c r="H666" s="179"/>
      <c r="J666" s="179"/>
    </row>
    <row r="667" spans="8:10" x14ac:dyDescent="0.25">
      <c r="H667" s="179"/>
      <c r="J667" s="179"/>
    </row>
    <row r="668" spans="8:10" x14ac:dyDescent="0.25">
      <c r="H668" s="179"/>
      <c r="J668" s="179"/>
    </row>
    <row r="669" spans="8:10" x14ac:dyDescent="0.25">
      <c r="H669" s="179"/>
      <c r="J669" s="179"/>
    </row>
    <row r="670" spans="8:10" x14ac:dyDescent="0.25">
      <c r="H670" s="179"/>
      <c r="J670" s="179"/>
    </row>
    <row r="671" spans="8:10" x14ac:dyDescent="0.25">
      <c r="H671" s="179"/>
      <c r="J671" s="179"/>
    </row>
    <row r="672" spans="8:10" x14ac:dyDescent="0.25">
      <c r="H672" s="179"/>
      <c r="J672" s="179"/>
    </row>
    <row r="673" spans="8:10" x14ac:dyDescent="0.25">
      <c r="H673" s="179"/>
      <c r="J673" s="179"/>
    </row>
    <row r="674" spans="8:10" x14ac:dyDescent="0.25">
      <c r="H674" s="179"/>
      <c r="J674" s="179"/>
    </row>
    <row r="675" spans="8:10" x14ac:dyDescent="0.25">
      <c r="H675" s="179"/>
      <c r="J675" s="179"/>
    </row>
    <row r="676" spans="8:10" x14ac:dyDescent="0.25">
      <c r="H676" s="179"/>
      <c r="J676" s="179"/>
    </row>
    <row r="677" spans="8:10" x14ac:dyDescent="0.25">
      <c r="H677" s="179"/>
      <c r="J677" s="179"/>
    </row>
    <row r="678" spans="8:10" x14ac:dyDescent="0.25">
      <c r="H678" s="179"/>
      <c r="J678" s="179"/>
    </row>
    <row r="679" spans="8:10" x14ac:dyDescent="0.25">
      <c r="H679" s="179"/>
      <c r="J679" s="179"/>
    </row>
    <row r="680" spans="8:10" x14ac:dyDescent="0.25">
      <c r="H680" s="179"/>
      <c r="J680" s="179"/>
    </row>
    <row r="681" spans="8:10" x14ac:dyDescent="0.25">
      <c r="H681" s="179"/>
      <c r="J681" s="179"/>
    </row>
    <row r="682" spans="8:10" x14ac:dyDescent="0.25">
      <c r="H682" s="179"/>
      <c r="J682" s="179"/>
    </row>
    <row r="683" spans="8:10" x14ac:dyDescent="0.25">
      <c r="H683" s="179"/>
      <c r="J683" s="179"/>
    </row>
    <row r="684" spans="8:10" x14ac:dyDescent="0.25">
      <c r="H684" s="179"/>
      <c r="J684" s="179"/>
    </row>
    <row r="685" spans="8:10" x14ac:dyDescent="0.25">
      <c r="H685" s="179"/>
      <c r="J685" s="179"/>
    </row>
    <row r="686" spans="8:10" x14ac:dyDescent="0.25">
      <c r="H686" s="179"/>
      <c r="J686" s="179"/>
    </row>
    <row r="687" spans="8:10" x14ac:dyDescent="0.25">
      <c r="H687" s="179"/>
      <c r="J687" s="179"/>
    </row>
    <row r="688" spans="8:10" x14ac:dyDescent="0.25">
      <c r="H688" s="179"/>
      <c r="J688" s="179"/>
    </row>
    <row r="689" spans="8:10" x14ac:dyDescent="0.25">
      <c r="H689" s="179"/>
      <c r="J689" s="179"/>
    </row>
    <row r="690" spans="8:10" x14ac:dyDescent="0.25">
      <c r="H690" s="179"/>
      <c r="J690" s="179"/>
    </row>
    <row r="691" spans="8:10" x14ac:dyDescent="0.25">
      <c r="H691" s="179"/>
      <c r="J691" s="179"/>
    </row>
    <row r="692" spans="8:10" x14ac:dyDescent="0.25">
      <c r="H692" s="179"/>
      <c r="J692" s="179"/>
    </row>
    <row r="693" spans="8:10" x14ac:dyDescent="0.25">
      <c r="H693" s="179"/>
      <c r="J693" s="179"/>
    </row>
    <row r="694" spans="8:10" x14ac:dyDescent="0.25">
      <c r="H694" s="179"/>
      <c r="J694" s="179"/>
    </row>
    <row r="695" spans="8:10" x14ac:dyDescent="0.25">
      <c r="H695" s="179"/>
      <c r="J695" s="179"/>
    </row>
    <row r="696" spans="8:10" x14ac:dyDescent="0.25">
      <c r="H696" s="179"/>
      <c r="J696" s="179"/>
    </row>
    <row r="697" spans="8:10" x14ac:dyDescent="0.25">
      <c r="H697" s="179"/>
      <c r="J697" s="179"/>
    </row>
    <row r="698" spans="8:10" x14ac:dyDescent="0.25">
      <c r="H698" s="179"/>
      <c r="J698" s="179"/>
    </row>
    <row r="699" spans="8:10" x14ac:dyDescent="0.25">
      <c r="H699" s="179"/>
      <c r="J699" s="179"/>
    </row>
    <row r="700" spans="8:10" x14ac:dyDescent="0.25">
      <c r="H700" s="179"/>
      <c r="J700" s="179"/>
    </row>
    <row r="701" spans="8:10" x14ac:dyDescent="0.25">
      <c r="H701" s="179"/>
      <c r="J701" s="179"/>
    </row>
    <row r="702" spans="8:10" x14ac:dyDescent="0.25">
      <c r="H702" s="179"/>
      <c r="J702" s="179"/>
    </row>
    <row r="703" spans="8:10" x14ac:dyDescent="0.25">
      <c r="H703" s="179"/>
      <c r="J703" s="179"/>
    </row>
    <row r="704" spans="8:10" x14ac:dyDescent="0.25">
      <c r="H704" s="179"/>
      <c r="J704" s="179"/>
    </row>
    <row r="705" spans="8:10" x14ac:dyDescent="0.25">
      <c r="H705" s="179"/>
      <c r="J705" s="179"/>
    </row>
    <row r="706" spans="8:10" x14ac:dyDescent="0.25">
      <c r="H706" s="179"/>
      <c r="J706" s="179"/>
    </row>
    <row r="707" spans="8:10" x14ac:dyDescent="0.25">
      <c r="H707" s="179"/>
      <c r="J707" s="179"/>
    </row>
    <row r="708" spans="8:10" x14ac:dyDescent="0.25">
      <c r="H708" s="179"/>
      <c r="J708" s="179"/>
    </row>
    <row r="709" spans="8:10" x14ac:dyDescent="0.25">
      <c r="H709" s="179"/>
      <c r="J709" s="179"/>
    </row>
    <row r="710" spans="8:10" x14ac:dyDescent="0.25">
      <c r="H710" s="179"/>
      <c r="J710" s="179"/>
    </row>
    <row r="711" spans="8:10" x14ac:dyDescent="0.25">
      <c r="H711" s="179"/>
      <c r="J711" s="179"/>
    </row>
    <row r="712" spans="8:10" x14ac:dyDescent="0.25">
      <c r="H712" s="179"/>
      <c r="J712" s="179"/>
    </row>
    <row r="713" spans="8:10" x14ac:dyDescent="0.25">
      <c r="H713" s="179"/>
      <c r="J713" s="179"/>
    </row>
    <row r="714" spans="8:10" x14ac:dyDescent="0.25">
      <c r="H714" s="179"/>
      <c r="J714" s="179"/>
    </row>
    <row r="715" spans="8:10" x14ac:dyDescent="0.25">
      <c r="H715" s="179"/>
      <c r="J715" s="179"/>
    </row>
    <row r="716" spans="8:10" x14ac:dyDescent="0.25">
      <c r="H716" s="179"/>
      <c r="J716" s="179"/>
    </row>
    <row r="717" spans="8:10" x14ac:dyDescent="0.25">
      <c r="H717" s="179"/>
      <c r="J717" s="179"/>
    </row>
    <row r="718" spans="8:10" x14ac:dyDescent="0.25">
      <c r="H718" s="179"/>
      <c r="J718" s="179"/>
    </row>
    <row r="719" spans="8:10" x14ac:dyDescent="0.25">
      <c r="H719" s="179"/>
      <c r="J719" s="179"/>
    </row>
    <row r="720" spans="8:10" x14ac:dyDescent="0.25">
      <c r="H720" s="179"/>
      <c r="J720" s="179"/>
    </row>
    <row r="721" spans="8:10" x14ac:dyDescent="0.25">
      <c r="H721" s="179"/>
      <c r="J721" s="179"/>
    </row>
    <row r="722" spans="8:10" x14ac:dyDescent="0.25">
      <c r="H722" s="179"/>
      <c r="J722" s="179"/>
    </row>
    <row r="723" spans="8:10" x14ac:dyDescent="0.25">
      <c r="H723" s="179"/>
      <c r="J723" s="179"/>
    </row>
    <row r="724" spans="8:10" x14ac:dyDescent="0.25">
      <c r="H724" s="179"/>
      <c r="J724" s="179"/>
    </row>
    <row r="725" spans="8:10" x14ac:dyDescent="0.25">
      <c r="H725" s="179"/>
      <c r="J725" s="179"/>
    </row>
    <row r="726" spans="8:10" x14ac:dyDescent="0.25">
      <c r="H726" s="179"/>
      <c r="J726" s="179"/>
    </row>
    <row r="727" spans="8:10" x14ac:dyDescent="0.25">
      <c r="H727" s="179"/>
      <c r="J727" s="179"/>
    </row>
    <row r="728" spans="8:10" x14ac:dyDescent="0.25">
      <c r="H728" s="179"/>
      <c r="J728" s="179"/>
    </row>
    <row r="729" spans="8:10" x14ac:dyDescent="0.25">
      <c r="H729" s="179"/>
      <c r="J729" s="179"/>
    </row>
    <row r="730" spans="8:10" x14ac:dyDescent="0.25">
      <c r="H730" s="179"/>
      <c r="J730" s="179"/>
    </row>
    <row r="731" spans="8:10" x14ac:dyDescent="0.25">
      <c r="H731" s="179"/>
      <c r="J731" s="179"/>
    </row>
    <row r="732" spans="8:10" x14ac:dyDescent="0.25">
      <c r="H732" s="179"/>
      <c r="J732" s="179"/>
    </row>
    <row r="733" spans="8:10" x14ac:dyDescent="0.25">
      <c r="H733" s="179"/>
      <c r="J733" s="179"/>
    </row>
    <row r="734" spans="8:10" x14ac:dyDescent="0.25">
      <c r="H734" s="179"/>
      <c r="J734" s="179"/>
    </row>
    <row r="735" spans="8:10" x14ac:dyDescent="0.25">
      <c r="H735" s="179"/>
      <c r="J735" s="179"/>
    </row>
    <row r="736" spans="8:10" x14ac:dyDescent="0.25">
      <c r="H736" s="179"/>
      <c r="J736" s="179"/>
    </row>
    <row r="737" spans="8:10" x14ac:dyDescent="0.25">
      <c r="H737" s="179"/>
      <c r="J737" s="179"/>
    </row>
    <row r="738" spans="8:10" x14ac:dyDescent="0.25">
      <c r="H738" s="179"/>
      <c r="J738" s="179"/>
    </row>
    <row r="739" spans="8:10" x14ac:dyDescent="0.25">
      <c r="H739" s="179"/>
      <c r="J739" s="179"/>
    </row>
    <row r="740" spans="8:10" x14ac:dyDescent="0.25">
      <c r="H740" s="179"/>
      <c r="J740" s="179"/>
    </row>
    <row r="741" spans="8:10" x14ac:dyDescent="0.25">
      <c r="H741" s="179"/>
      <c r="J741" s="179"/>
    </row>
    <row r="742" spans="8:10" x14ac:dyDescent="0.25">
      <c r="H742" s="179"/>
      <c r="J742" s="179"/>
    </row>
    <row r="743" spans="8:10" x14ac:dyDescent="0.25">
      <c r="H743" s="179"/>
      <c r="J743" s="179"/>
    </row>
    <row r="744" spans="8:10" x14ac:dyDescent="0.25">
      <c r="H744" s="179"/>
      <c r="J744" s="179"/>
    </row>
    <row r="745" spans="8:10" x14ac:dyDescent="0.25">
      <c r="H745" s="179"/>
      <c r="J745" s="179"/>
    </row>
    <row r="746" spans="8:10" x14ac:dyDescent="0.25">
      <c r="H746" s="179"/>
      <c r="J746" s="179"/>
    </row>
    <row r="747" spans="8:10" x14ac:dyDescent="0.25">
      <c r="H747" s="179"/>
      <c r="J747" s="179"/>
    </row>
    <row r="748" spans="8:10" x14ac:dyDescent="0.25">
      <c r="H748" s="179"/>
      <c r="J748" s="179"/>
    </row>
    <row r="749" spans="8:10" x14ac:dyDescent="0.25">
      <c r="H749" s="179"/>
      <c r="J749" s="179"/>
    </row>
    <row r="750" spans="8:10" x14ac:dyDescent="0.25">
      <c r="H750" s="179"/>
      <c r="J750" s="179"/>
    </row>
    <row r="751" spans="8:10" x14ac:dyDescent="0.25">
      <c r="H751" s="179"/>
      <c r="J751" s="179"/>
    </row>
    <row r="752" spans="8:10" x14ac:dyDescent="0.25">
      <c r="H752" s="179"/>
      <c r="J752" s="179"/>
    </row>
    <row r="753" spans="8:10" x14ac:dyDescent="0.25">
      <c r="H753" s="179"/>
      <c r="J753" s="179"/>
    </row>
    <row r="754" spans="8:10" x14ac:dyDescent="0.25">
      <c r="H754" s="179"/>
      <c r="J754" s="179"/>
    </row>
    <row r="755" spans="8:10" x14ac:dyDescent="0.25">
      <c r="H755" s="179"/>
      <c r="J755" s="179"/>
    </row>
    <row r="756" spans="8:10" x14ac:dyDescent="0.25">
      <c r="H756" s="179"/>
      <c r="J756" s="179"/>
    </row>
    <row r="757" spans="8:10" x14ac:dyDescent="0.25">
      <c r="H757" s="179"/>
      <c r="J757" s="179"/>
    </row>
    <row r="758" spans="8:10" x14ac:dyDescent="0.25">
      <c r="H758" s="179"/>
      <c r="J758" s="179"/>
    </row>
    <row r="759" spans="8:10" x14ac:dyDescent="0.25">
      <c r="H759" s="179"/>
      <c r="J759" s="179"/>
    </row>
    <row r="760" spans="8:10" x14ac:dyDescent="0.25">
      <c r="H760" s="179"/>
      <c r="J760" s="179"/>
    </row>
    <row r="761" spans="8:10" x14ac:dyDescent="0.25">
      <c r="H761" s="179"/>
      <c r="J761" s="179"/>
    </row>
    <row r="762" spans="8:10" x14ac:dyDescent="0.25">
      <c r="H762" s="179"/>
      <c r="J762" s="179"/>
    </row>
    <row r="763" spans="8:10" x14ac:dyDescent="0.25">
      <c r="H763" s="179"/>
      <c r="J763" s="179"/>
    </row>
    <row r="764" spans="8:10" x14ac:dyDescent="0.25">
      <c r="H764" s="179"/>
      <c r="J764" s="179"/>
    </row>
    <row r="765" spans="8:10" x14ac:dyDescent="0.25">
      <c r="H765" s="179"/>
      <c r="J765" s="179"/>
    </row>
    <row r="766" spans="8:10" x14ac:dyDescent="0.25">
      <c r="H766" s="179"/>
      <c r="J766" s="179"/>
    </row>
    <row r="767" spans="8:10" x14ac:dyDescent="0.25">
      <c r="H767" s="179"/>
      <c r="J767" s="179"/>
    </row>
    <row r="768" spans="8:10" x14ac:dyDescent="0.25">
      <c r="H768" s="179"/>
      <c r="J768" s="179"/>
    </row>
    <row r="769" spans="8:10" x14ac:dyDescent="0.25">
      <c r="H769" s="179"/>
      <c r="J769" s="179"/>
    </row>
    <row r="770" spans="8:10" x14ac:dyDescent="0.25">
      <c r="H770" s="179"/>
      <c r="J770" s="179"/>
    </row>
    <row r="771" spans="8:10" x14ac:dyDescent="0.25">
      <c r="H771" s="179"/>
      <c r="J771" s="179"/>
    </row>
    <row r="772" spans="8:10" x14ac:dyDescent="0.25">
      <c r="H772" s="179"/>
      <c r="J772" s="179"/>
    </row>
    <row r="773" spans="8:10" x14ac:dyDescent="0.25">
      <c r="H773" s="179"/>
      <c r="J773" s="179"/>
    </row>
    <row r="774" spans="8:10" x14ac:dyDescent="0.25">
      <c r="H774" s="179"/>
      <c r="J774" s="179"/>
    </row>
    <row r="775" spans="8:10" x14ac:dyDescent="0.25">
      <c r="H775" s="179"/>
      <c r="J775" s="179"/>
    </row>
    <row r="776" spans="8:10" x14ac:dyDescent="0.25">
      <c r="H776" s="179"/>
      <c r="J776" s="179"/>
    </row>
    <row r="777" spans="8:10" x14ac:dyDescent="0.25">
      <c r="H777" s="179"/>
      <c r="J777" s="179"/>
    </row>
    <row r="778" spans="8:10" x14ac:dyDescent="0.25">
      <c r="H778" s="179"/>
      <c r="J778" s="179"/>
    </row>
    <row r="779" spans="8:10" x14ac:dyDescent="0.25">
      <c r="H779" s="179"/>
      <c r="J779" s="179"/>
    </row>
    <row r="780" spans="8:10" x14ac:dyDescent="0.25">
      <c r="H780" s="179"/>
      <c r="J780" s="179"/>
    </row>
    <row r="781" spans="8:10" x14ac:dyDescent="0.25">
      <c r="H781" s="179"/>
      <c r="J781" s="179"/>
    </row>
    <row r="782" spans="8:10" x14ac:dyDescent="0.25">
      <c r="H782" s="179"/>
      <c r="J782" s="179"/>
    </row>
    <row r="783" spans="8:10" x14ac:dyDescent="0.25">
      <c r="H783" s="179"/>
      <c r="J783" s="179"/>
    </row>
    <row r="784" spans="8:10" x14ac:dyDescent="0.25">
      <c r="H784" s="179"/>
      <c r="J784" s="179"/>
    </row>
    <row r="785" spans="8:10" x14ac:dyDescent="0.25">
      <c r="H785" s="179"/>
      <c r="J785" s="179"/>
    </row>
    <row r="786" spans="8:10" x14ac:dyDescent="0.25">
      <c r="H786" s="179"/>
      <c r="J786" s="179"/>
    </row>
    <row r="787" spans="8:10" x14ac:dyDescent="0.25">
      <c r="H787" s="179"/>
      <c r="J787" s="179"/>
    </row>
    <row r="788" spans="8:10" x14ac:dyDescent="0.25">
      <c r="H788" s="179"/>
      <c r="J788" s="179"/>
    </row>
    <row r="789" spans="8:10" x14ac:dyDescent="0.25">
      <c r="H789" s="179"/>
      <c r="J789" s="179"/>
    </row>
    <row r="790" spans="8:10" x14ac:dyDescent="0.25">
      <c r="H790" s="179"/>
      <c r="J790" s="179"/>
    </row>
    <row r="791" spans="8:10" x14ac:dyDescent="0.25">
      <c r="H791" s="179"/>
      <c r="J791" s="179"/>
    </row>
    <row r="792" spans="8:10" x14ac:dyDescent="0.25">
      <c r="H792" s="179"/>
      <c r="J792" s="179"/>
    </row>
    <row r="793" spans="8:10" x14ac:dyDescent="0.25">
      <c r="H793" s="179"/>
      <c r="J793" s="179"/>
    </row>
    <row r="794" spans="8:10" x14ac:dyDescent="0.25">
      <c r="H794" s="179"/>
      <c r="J794" s="179"/>
    </row>
    <row r="795" spans="8:10" x14ac:dyDescent="0.25">
      <c r="H795" s="179"/>
      <c r="J795" s="179"/>
    </row>
    <row r="796" spans="8:10" x14ac:dyDescent="0.25">
      <c r="H796" s="179"/>
      <c r="J796" s="179"/>
    </row>
    <row r="797" spans="8:10" x14ac:dyDescent="0.25">
      <c r="H797" s="179"/>
      <c r="J797" s="179"/>
    </row>
    <row r="798" spans="8:10" x14ac:dyDescent="0.25">
      <c r="H798" s="179"/>
      <c r="J798" s="179"/>
    </row>
    <row r="799" spans="8:10" x14ac:dyDescent="0.25">
      <c r="H799" s="179"/>
      <c r="J799" s="179"/>
    </row>
    <row r="800" spans="8:10" x14ac:dyDescent="0.25">
      <c r="H800" s="179"/>
      <c r="J800" s="179"/>
    </row>
    <row r="801" spans="8:10" x14ac:dyDescent="0.25">
      <c r="H801" s="179"/>
      <c r="J801" s="179"/>
    </row>
    <row r="802" spans="8:10" x14ac:dyDescent="0.25">
      <c r="H802" s="179"/>
      <c r="J802" s="179"/>
    </row>
    <row r="803" spans="8:10" x14ac:dyDescent="0.25">
      <c r="H803" s="179"/>
      <c r="J803" s="179"/>
    </row>
    <row r="804" spans="8:10" x14ac:dyDescent="0.25">
      <c r="H804" s="179"/>
      <c r="J804" s="179"/>
    </row>
    <row r="805" spans="8:10" x14ac:dyDescent="0.25">
      <c r="H805" s="179"/>
      <c r="J805" s="179"/>
    </row>
    <row r="806" spans="8:10" x14ac:dyDescent="0.25">
      <c r="H806" s="179"/>
      <c r="J806" s="179"/>
    </row>
    <row r="807" spans="8:10" x14ac:dyDescent="0.25">
      <c r="H807" s="179"/>
      <c r="J807" s="179"/>
    </row>
    <row r="808" spans="8:10" x14ac:dyDescent="0.25">
      <c r="H808" s="179"/>
      <c r="J808" s="179"/>
    </row>
    <row r="809" spans="8:10" x14ac:dyDescent="0.25">
      <c r="H809" s="179"/>
      <c r="J809" s="179"/>
    </row>
    <row r="810" spans="8:10" x14ac:dyDescent="0.25">
      <c r="H810" s="179"/>
      <c r="J810" s="179"/>
    </row>
    <row r="811" spans="8:10" x14ac:dyDescent="0.25">
      <c r="H811" s="179"/>
      <c r="J811" s="179"/>
    </row>
    <row r="812" spans="8:10" x14ac:dyDescent="0.25">
      <c r="H812" s="179"/>
      <c r="J812" s="179"/>
    </row>
    <row r="813" spans="8:10" x14ac:dyDescent="0.25">
      <c r="H813" s="179"/>
      <c r="J813" s="179"/>
    </row>
    <row r="814" spans="8:10" x14ac:dyDescent="0.25">
      <c r="H814" s="179"/>
      <c r="J814" s="179"/>
    </row>
    <row r="815" spans="8:10" x14ac:dyDescent="0.25">
      <c r="H815" s="179"/>
      <c r="J815" s="179"/>
    </row>
    <row r="816" spans="8:10" x14ac:dyDescent="0.25">
      <c r="H816" s="179"/>
      <c r="J816" s="179"/>
    </row>
    <row r="817" spans="8:10" x14ac:dyDescent="0.25">
      <c r="H817" s="179"/>
      <c r="J817" s="179"/>
    </row>
    <row r="818" spans="8:10" x14ac:dyDescent="0.25">
      <c r="H818" s="179"/>
      <c r="J818" s="179"/>
    </row>
    <row r="819" spans="8:10" x14ac:dyDescent="0.25">
      <c r="H819" s="179"/>
      <c r="J819" s="179"/>
    </row>
    <row r="820" spans="8:10" x14ac:dyDescent="0.25">
      <c r="H820" s="179"/>
      <c r="J820" s="179"/>
    </row>
    <row r="821" spans="8:10" x14ac:dyDescent="0.25">
      <c r="H821" s="179"/>
      <c r="J821" s="179"/>
    </row>
    <row r="822" spans="8:10" x14ac:dyDescent="0.25">
      <c r="H822" s="179"/>
      <c r="J822" s="179"/>
    </row>
    <row r="823" spans="8:10" x14ac:dyDescent="0.25">
      <c r="H823" s="179"/>
      <c r="J823" s="179"/>
    </row>
    <row r="824" spans="8:10" x14ac:dyDescent="0.25">
      <c r="H824" s="179"/>
      <c r="J824" s="179"/>
    </row>
    <row r="825" spans="8:10" x14ac:dyDescent="0.25">
      <c r="H825" s="179"/>
      <c r="J825" s="179"/>
    </row>
    <row r="826" spans="8:10" x14ac:dyDescent="0.25">
      <c r="H826" s="179"/>
      <c r="J826" s="179"/>
    </row>
    <row r="827" spans="8:10" x14ac:dyDescent="0.25">
      <c r="H827" s="179"/>
      <c r="J827" s="179"/>
    </row>
    <row r="828" spans="8:10" x14ac:dyDescent="0.25">
      <c r="H828" s="179"/>
      <c r="J828" s="179"/>
    </row>
    <row r="829" spans="8:10" x14ac:dyDescent="0.25">
      <c r="H829" s="179"/>
      <c r="J829" s="179"/>
    </row>
    <row r="830" spans="8:10" x14ac:dyDescent="0.25">
      <c r="H830" s="179"/>
      <c r="J830" s="179"/>
    </row>
    <row r="831" spans="8:10" x14ac:dyDescent="0.25">
      <c r="H831" s="179"/>
      <c r="J831" s="179"/>
    </row>
    <row r="832" spans="8:10" x14ac:dyDescent="0.25">
      <c r="H832" s="179"/>
      <c r="J832" s="179"/>
    </row>
    <row r="833" spans="8:10" x14ac:dyDescent="0.25">
      <c r="H833" s="179"/>
      <c r="J833" s="179"/>
    </row>
    <row r="834" spans="8:10" x14ac:dyDescent="0.25">
      <c r="H834" s="179"/>
      <c r="J834" s="179"/>
    </row>
    <row r="835" spans="8:10" x14ac:dyDescent="0.25">
      <c r="H835" s="179"/>
      <c r="J835" s="179"/>
    </row>
    <row r="836" spans="8:10" x14ac:dyDescent="0.25">
      <c r="H836" s="179"/>
      <c r="J836" s="179"/>
    </row>
    <row r="837" spans="8:10" x14ac:dyDescent="0.25">
      <c r="H837" s="179"/>
      <c r="J837" s="179"/>
    </row>
    <row r="838" spans="8:10" x14ac:dyDescent="0.25">
      <c r="H838" s="179"/>
      <c r="J838" s="179"/>
    </row>
    <row r="839" spans="8:10" x14ac:dyDescent="0.25">
      <c r="H839" s="179"/>
      <c r="J839" s="179"/>
    </row>
    <row r="840" spans="8:10" x14ac:dyDescent="0.25">
      <c r="H840" s="179"/>
      <c r="J840" s="179"/>
    </row>
    <row r="841" spans="8:10" x14ac:dyDescent="0.25">
      <c r="H841" s="179"/>
      <c r="J841" s="179"/>
    </row>
    <row r="842" spans="8:10" x14ac:dyDescent="0.25">
      <c r="H842" s="179"/>
      <c r="J842" s="179"/>
    </row>
    <row r="843" spans="8:10" x14ac:dyDescent="0.25">
      <c r="H843" s="179"/>
      <c r="J843" s="179"/>
    </row>
    <row r="844" spans="8:10" x14ac:dyDescent="0.25">
      <c r="H844" s="179"/>
      <c r="J844" s="179"/>
    </row>
    <row r="845" spans="8:10" x14ac:dyDescent="0.25">
      <c r="H845" s="179"/>
      <c r="J845" s="179"/>
    </row>
    <row r="846" spans="8:10" x14ac:dyDescent="0.25">
      <c r="H846" s="179"/>
      <c r="J846" s="179"/>
    </row>
    <row r="847" spans="8:10" x14ac:dyDescent="0.25">
      <c r="H847" s="179"/>
      <c r="J847" s="179"/>
    </row>
    <row r="848" spans="8:10" x14ac:dyDescent="0.25">
      <c r="H848" s="179"/>
      <c r="J848" s="179"/>
    </row>
    <row r="849" spans="8:10" x14ac:dyDescent="0.25">
      <c r="H849" s="179"/>
      <c r="J849" s="179"/>
    </row>
    <row r="850" spans="8:10" x14ac:dyDescent="0.25">
      <c r="H850" s="179"/>
      <c r="J850" s="179"/>
    </row>
    <row r="851" spans="8:10" x14ac:dyDescent="0.25">
      <c r="H851" s="179"/>
      <c r="J851" s="179"/>
    </row>
    <row r="852" spans="8:10" x14ac:dyDescent="0.25">
      <c r="H852" s="179"/>
      <c r="J852" s="179"/>
    </row>
    <row r="853" spans="8:10" x14ac:dyDescent="0.25">
      <c r="H853" s="179"/>
      <c r="J853" s="179"/>
    </row>
    <row r="854" spans="8:10" x14ac:dyDescent="0.25">
      <c r="H854" s="179"/>
      <c r="J854" s="179"/>
    </row>
    <row r="855" spans="8:10" x14ac:dyDescent="0.25">
      <c r="H855" s="179"/>
      <c r="J855" s="179"/>
    </row>
    <row r="856" spans="8:10" x14ac:dyDescent="0.25">
      <c r="H856" s="179"/>
      <c r="J856" s="179"/>
    </row>
    <row r="857" spans="8:10" x14ac:dyDescent="0.25">
      <c r="H857" s="179"/>
      <c r="J857" s="179"/>
    </row>
    <row r="858" spans="8:10" x14ac:dyDescent="0.25">
      <c r="H858" s="179"/>
      <c r="J858" s="179"/>
    </row>
    <row r="859" spans="8:10" x14ac:dyDescent="0.25">
      <c r="H859" s="179"/>
      <c r="J859" s="179"/>
    </row>
    <row r="860" spans="8:10" x14ac:dyDescent="0.25">
      <c r="H860" s="179"/>
      <c r="J860" s="179"/>
    </row>
    <row r="861" spans="8:10" x14ac:dyDescent="0.25">
      <c r="H861" s="179"/>
      <c r="J861" s="179"/>
    </row>
    <row r="862" spans="8:10" x14ac:dyDescent="0.25">
      <c r="H862" s="179"/>
      <c r="J862" s="179"/>
    </row>
    <row r="863" spans="8:10" x14ac:dyDescent="0.25">
      <c r="H863" s="179"/>
      <c r="J863" s="179"/>
    </row>
    <row r="864" spans="8:10" x14ac:dyDescent="0.25">
      <c r="H864" s="179"/>
      <c r="J864" s="179"/>
    </row>
    <row r="865" spans="8:10" x14ac:dyDescent="0.25">
      <c r="H865" s="179"/>
      <c r="J865" s="179"/>
    </row>
    <row r="866" spans="8:10" x14ac:dyDescent="0.25">
      <c r="H866" s="179"/>
      <c r="J866" s="179"/>
    </row>
    <row r="867" spans="8:10" x14ac:dyDescent="0.25">
      <c r="H867" s="179"/>
      <c r="J867" s="179"/>
    </row>
    <row r="868" spans="8:10" x14ac:dyDescent="0.25">
      <c r="H868" s="179"/>
      <c r="J868" s="179"/>
    </row>
    <row r="869" spans="8:10" x14ac:dyDescent="0.25">
      <c r="H869" s="179"/>
      <c r="J869" s="179"/>
    </row>
    <row r="870" spans="8:10" x14ac:dyDescent="0.25">
      <c r="H870" s="179"/>
      <c r="J870" s="179"/>
    </row>
    <row r="871" spans="8:10" x14ac:dyDescent="0.25">
      <c r="H871" s="179"/>
      <c r="J871" s="179"/>
    </row>
    <row r="872" spans="8:10" x14ac:dyDescent="0.25">
      <c r="H872" s="179"/>
      <c r="J872" s="179"/>
    </row>
    <row r="873" spans="8:10" x14ac:dyDescent="0.25">
      <c r="H873" s="179"/>
      <c r="J873" s="179"/>
    </row>
    <row r="874" spans="8:10" x14ac:dyDescent="0.25">
      <c r="H874" s="179"/>
      <c r="J874" s="179"/>
    </row>
    <row r="875" spans="8:10" x14ac:dyDescent="0.25">
      <c r="H875" s="179"/>
      <c r="J875" s="179"/>
    </row>
    <row r="876" spans="8:10" x14ac:dyDescent="0.25">
      <c r="H876" s="179"/>
      <c r="J876" s="179"/>
    </row>
    <row r="877" spans="8:10" x14ac:dyDescent="0.25">
      <c r="H877" s="179"/>
      <c r="J877" s="179"/>
    </row>
    <row r="878" spans="8:10" x14ac:dyDescent="0.25">
      <c r="H878" s="179"/>
      <c r="J878" s="179"/>
    </row>
    <row r="879" spans="8:10" x14ac:dyDescent="0.25">
      <c r="H879" s="179"/>
      <c r="J879" s="179"/>
    </row>
    <row r="880" spans="8:10" x14ac:dyDescent="0.25">
      <c r="H880" s="179"/>
      <c r="J880" s="179"/>
    </row>
    <row r="881" spans="8:10" x14ac:dyDescent="0.25">
      <c r="H881" s="179"/>
      <c r="J881" s="179"/>
    </row>
    <row r="882" spans="8:10" x14ac:dyDescent="0.25">
      <c r="H882" s="179"/>
      <c r="J882" s="179"/>
    </row>
    <row r="883" spans="8:10" x14ac:dyDescent="0.25">
      <c r="H883" s="179"/>
      <c r="J883" s="179"/>
    </row>
    <row r="884" spans="8:10" x14ac:dyDescent="0.25">
      <c r="H884" s="179"/>
      <c r="J884" s="179"/>
    </row>
    <row r="885" spans="8:10" x14ac:dyDescent="0.25">
      <c r="H885" s="179"/>
      <c r="J885" s="179"/>
    </row>
    <row r="886" spans="8:10" x14ac:dyDescent="0.25">
      <c r="H886" s="179"/>
      <c r="J886" s="179"/>
    </row>
    <row r="887" spans="8:10" x14ac:dyDescent="0.25">
      <c r="H887" s="179"/>
      <c r="J887" s="179"/>
    </row>
    <row r="888" spans="8:10" x14ac:dyDescent="0.25">
      <c r="H888" s="179"/>
      <c r="J888" s="179"/>
    </row>
    <row r="889" spans="8:10" x14ac:dyDescent="0.25">
      <c r="H889" s="179"/>
      <c r="J889" s="179"/>
    </row>
    <row r="890" spans="8:10" x14ac:dyDescent="0.25">
      <c r="H890" s="179"/>
      <c r="J890" s="179"/>
    </row>
    <row r="891" spans="8:10" x14ac:dyDescent="0.25">
      <c r="H891" s="179"/>
      <c r="J891" s="179"/>
    </row>
    <row r="892" spans="8:10" x14ac:dyDescent="0.25">
      <c r="H892" s="179"/>
      <c r="J892" s="179"/>
    </row>
    <row r="893" spans="8:10" x14ac:dyDescent="0.25">
      <c r="H893" s="179"/>
      <c r="J893" s="179"/>
    </row>
    <row r="894" spans="8:10" x14ac:dyDescent="0.25">
      <c r="H894" s="179"/>
      <c r="J894" s="179"/>
    </row>
    <row r="895" spans="8:10" x14ac:dyDescent="0.25">
      <c r="H895" s="179"/>
      <c r="J895" s="179"/>
    </row>
    <row r="896" spans="8:10" x14ac:dyDescent="0.25">
      <c r="H896" s="179"/>
      <c r="J896" s="179"/>
    </row>
    <row r="897" spans="8:10" x14ac:dyDescent="0.25">
      <c r="H897" s="179"/>
      <c r="J897" s="179"/>
    </row>
    <row r="898" spans="8:10" x14ac:dyDescent="0.25">
      <c r="H898" s="179"/>
      <c r="J898" s="179"/>
    </row>
    <row r="899" spans="8:10" x14ac:dyDescent="0.25">
      <c r="H899" s="179"/>
      <c r="J899" s="179"/>
    </row>
    <row r="900" spans="8:10" x14ac:dyDescent="0.25">
      <c r="H900" s="179"/>
      <c r="J900" s="179"/>
    </row>
    <row r="901" spans="8:10" x14ac:dyDescent="0.25">
      <c r="H901" s="179"/>
      <c r="J901" s="179"/>
    </row>
    <row r="902" spans="8:10" x14ac:dyDescent="0.25">
      <c r="H902" s="179"/>
      <c r="J902" s="179"/>
    </row>
    <row r="903" spans="8:10" x14ac:dyDescent="0.25">
      <c r="H903" s="179"/>
      <c r="J903" s="179"/>
    </row>
    <row r="904" spans="8:10" x14ac:dyDescent="0.25">
      <c r="H904" s="179"/>
      <c r="J904" s="179"/>
    </row>
    <row r="905" spans="8:10" x14ac:dyDescent="0.25">
      <c r="H905" s="179"/>
      <c r="J905" s="179"/>
    </row>
    <row r="906" spans="8:10" x14ac:dyDescent="0.25">
      <c r="H906" s="179"/>
      <c r="J906" s="179"/>
    </row>
    <row r="907" spans="8:10" x14ac:dyDescent="0.25">
      <c r="H907" s="179"/>
      <c r="J907" s="179"/>
    </row>
    <row r="908" spans="8:10" x14ac:dyDescent="0.25">
      <c r="H908" s="179"/>
      <c r="J908" s="179"/>
    </row>
    <row r="909" spans="8:10" x14ac:dyDescent="0.25">
      <c r="H909" s="179"/>
      <c r="J909" s="179"/>
    </row>
    <row r="910" spans="8:10" x14ac:dyDescent="0.25">
      <c r="H910" s="179"/>
      <c r="J910" s="179"/>
    </row>
    <row r="911" spans="8:10" x14ac:dyDescent="0.25">
      <c r="H911" s="179"/>
      <c r="J911" s="179"/>
    </row>
    <row r="912" spans="8:10" x14ac:dyDescent="0.25">
      <c r="H912" s="179"/>
      <c r="J912" s="179"/>
    </row>
    <row r="913" spans="8:10" x14ac:dyDescent="0.25">
      <c r="H913" s="179"/>
      <c r="J913" s="179"/>
    </row>
    <row r="914" spans="8:10" x14ac:dyDescent="0.25">
      <c r="H914" s="179"/>
      <c r="J914" s="179"/>
    </row>
    <row r="915" spans="8:10" x14ac:dyDescent="0.25">
      <c r="H915" s="179"/>
      <c r="J915" s="179"/>
    </row>
    <row r="916" spans="8:10" x14ac:dyDescent="0.25">
      <c r="H916" s="179"/>
      <c r="J916" s="179"/>
    </row>
    <row r="917" spans="8:10" x14ac:dyDescent="0.25">
      <c r="H917" s="179"/>
      <c r="J917" s="179"/>
    </row>
    <row r="918" spans="8:10" x14ac:dyDescent="0.25">
      <c r="H918" s="179"/>
      <c r="J918" s="179"/>
    </row>
    <row r="919" spans="8:10" x14ac:dyDescent="0.25">
      <c r="H919" s="179"/>
      <c r="J919" s="179"/>
    </row>
    <row r="920" spans="8:10" x14ac:dyDescent="0.25">
      <c r="H920" s="179"/>
      <c r="J920" s="179"/>
    </row>
    <row r="921" spans="8:10" x14ac:dyDescent="0.25">
      <c r="H921" s="179"/>
      <c r="J921" s="179"/>
    </row>
    <row r="922" spans="8:10" x14ac:dyDescent="0.25">
      <c r="H922" s="179"/>
      <c r="J922" s="179"/>
    </row>
    <row r="923" spans="8:10" x14ac:dyDescent="0.25">
      <c r="H923" s="179"/>
      <c r="J923" s="179"/>
    </row>
    <row r="924" spans="8:10" x14ac:dyDescent="0.25">
      <c r="H924" s="179"/>
      <c r="J924" s="179"/>
    </row>
    <row r="925" spans="8:10" x14ac:dyDescent="0.25">
      <c r="H925" s="179"/>
      <c r="J925" s="179"/>
    </row>
    <row r="926" spans="8:10" x14ac:dyDescent="0.25">
      <c r="H926" s="179"/>
      <c r="J926" s="179"/>
    </row>
    <row r="927" spans="8:10" x14ac:dyDescent="0.25">
      <c r="H927" s="179"/>
      <c r="J927" s="179"/>
    </row>
    <row r="928" spans="8:10" x14ac:dyDescent="0.25">
      <c r="H928" s="179"/>
      <c r="J928" s="179"/>
    </row>
    <row r="929" spans="8:10" x14ac:dyDescent="0.25">
      <c r="H929" s="179"/>
      <c r="J929" s="179"/>
    </row>
    <row r="930" spans="8:10" x14ac:dyDescent="0.25">
      <c r="H930" s="179"/>
      <c r="J930" s="179"/>
    </row>
    <row r="931" spans="8:10" x14ac:dyDescent="0.25">
      <c r="H931" s="179"/>
      <c r="J931" s="179"/>
    </row>
    <row r="932" spans="8:10" x14ac:dyDescent="0.25">
      <c r="H932" s="179"/>
      <c r="J932" s="179"/>
    </row>
    <row r="933" spans="8:10" x14ac:dyDescent="0.25">
      <c r="H933" s="179"/>
    </row>
    <row r="934" spans="8:10" x14ac:dyDescent="0.25">
      <c r="H934" s="179"/>
    </row>
    <row r="935" spans="8:10" x14ac:dyDescent="0.25">
      <c r="H935" s="179"/>
    </row>
    <row r="936" spans="8:10" x14ac:dyDescent="0.25">
      <c r="H936" s="179"/>
    </row>
    <row r="937" spans="8:10" x14ac:dyDescent="0.25">
      <c r="H937" s="179"/>
    </row>
    <row r="938" spans="8:10" x14ac:dyDescent="0.25">
      <c r="H938" s="179"/>
    </row>
    <row r="939" spans="8:10" x14ac:dyDescent="0.25">
      <c r="H939" s="179"/>
    </row>
    <row r="940" spans="8:10" x14ac:dyDescent="0.25">
      <c r="H940" s="179"/>
    </row>
    <row r="941" spans="8:10" x14ac:dyDescent="0.25">
      <c r="H941" s="179"/>
    </row>
    <row r="942" spans="8:10" x14ac:dyDescent="0.25">
      <c r="H942" s="179"/>
    </row>
    <row r="943" spans="8:10" x14ac:dyDescent="0.25">
      <c r="H943" s="179"/>
    </row>
    <row r="944" spans="8:10" x14ac:dyDescent="0.25">
      <c r="H944" s="179"/>
    </row>
    <row r="945" spans="8:8" x14ac:dyDescent="0.25">
      <c r="H945" s="179"/>
    </row>
    <row r="946" spans="8:8" x14ac:dyDescent="0.25">
      <c r="H946" s="179"/>
    </row>
    <row r="947" spans="8:8" x14ac:dyDescent="0.25">
      <c r="H947" s="179"/>
    </row>
    <row r="948" spans="8:8" x14ac:dyDescent="0.25">
      <c r="H948" s="179"/>
    </row>
    <row r="949" spans="8:8" x14ac:dyDescent="0.25">
      <c r="H949" s="179"/>
    </row>
    <row r="950" spans="8:8" x14ac:dyDescent="0.25">
      <c r="H950" s="179"/>
    </row>
    <row r="951" spans="8:8" x14ac:dyDescent="0.25">
      <c r="H951" s="179"/>
    </row>
    <row r="952" spans="8:8" x14ac:dyDescent="0.25">
      <c r="H952" s="179"/>
    </row>
    <row r="953" spans="8:8" x14ac:dyDescent="0.25">
      <c r="H953" s="179"/>
    </row>
    <row r="954" spans="8:8" x14ac:dyDescent="0.25">
      <c r="H954" s="179"/>
    </row>
    <row r="955" spans="8:8" x14ac:dyDescent="0.25">
      <c r="H955" s="179"/>
    </row>
    <row r="956" spans="8:8" x14ac:dyDescent="0.25">
      <c r="H956" s="179"/>
    </row>
    <row r="957" spans="8:8" x14ac:dyDescent="0.25">
      <c r="H957" s="179"/>
    </row>
    <row r="958" spans="8:8" x14ac:dyDescent="0.25">
      <c r="H958" s="179"/>
    </row>
    <row r="959" spans="8:8" x14ac:dyDescent="0.25">
      <c r="H959" s="179"/>
    </row>
    <row r="960" spans="8:8" x14ac:dyDescent="0.25">
      <c r="H960" s="179"/>
    </row>
    <row r="961" spans="8:8" x14ac:dyDescent="0.25">
      <c r="H961" s="179"/>
    </row>
    <row r="962" spans="8:8" x14ac:dyDescent="0.25">
      <c r="H962" s="179"/>
    </row>
    <row r="963" spans="8:8" x14ac:dyDescent="0.25">
      <c r="H963" s="179"/>
    </row>
    <row r="964" spans="8:8" x14ac:dyDescent="0.25">
      <c r="H964" s="179"/>
    </row>
    <row r="965" spans="8:8" x14ac:dyDescent="0.25">
      <c r="H965" s="179"/>
    </row>
    <row r="966" spans="8:8" x14ac:dyDescent="0.25">
      <c r="H966" s="179"/>
    </row>
    <row r="967" spans="8:8" x14ac:dyDescent="0.25">
      <c r="H967" s="179"/>
    </row>
    <row r="968" spans="8:8" x14ac:dyDescent="0.25">
      <c r="H968" s="179"/>
    </row>
    <row r="969" spans="8:8" x14ac:dyDescent="0.25">
      <c r="H969" s="179"/>
    </row>
    <row r="970" spans="8:8" x14ac:dyDescent="0.25">
      <c r="H970" s="179"/>
    </row>
    <row r="971" spans="8:8" x14ac:dyDescent="0.25">
      <c r="H971" s="179"/>
    </row>
    <row r="972" spans="8:8" x14ac:dyDescent="0.25">
      <c r="H972" s="179"/>
    </row>
    <row r="973" spans="8:8" x14ac:dyDescent="0.25">
      <c r="H973" s="179"/>
    </row>
    <row r="974" spans="8:8" x14ac:dyDescent="0.25">
      <c r="H974" s="179"/>
    </row>
    <row r="975" spans="8:8" x14ac:dyDescent="0.25">
      <c r="H975" s="179"/>
    </row>
    <row r="976" spans="8:8" x14ac:dyDescent="0.25">
      <c r="H976" s="179"/>
    </row>
    <row r="977" spans="8:8" x14ac:dyDescent="0.25">
      <c r="H977" s="179"/>
    </row>
    <row r="978" spans="8:8" x14ac:dyDescent="0.25">
      <c r="H978" s="179"/>
    </row>
    <row r="979" spans="8:8" x14ac:dyDescent="0.25">
      <c r="H979" s="179"/>
    </row>
    <row r="980" spans="8:8" x14ac:dyDescent="0.25">
      <c r="H980" s="179"/>
    </row>
    <row r="981" spans="8:8" x14ac:dyDescent="0.25">
      <c r="H981" s="179"/>
    </row>
    <row r="982" spans="8:8" x14ac:dyDescent="0.25">
      <c r="H982" s="179"/>
    </row>
    <row r="983" spans="8:8" x14ac:dyDescent="0.25">
      <c r="H983" s="179"/>
    </row>
    <row r="984" spans="8:8" x14ac:dyDescent="0.25">
      <c r="H984" s="179"/>
    </row>
    <row r="985" spans="8:8" x14ac:dyDescent="0.25">
      <c r="H985" s="179"/>
    </row>
    <row r="986" spans="8:8" x14ac:dyDescent="0.25">
      <c r="H986" s="179"/>
    </row>
    <row r="987" spans="8:8" x14ac:dyDescent="0.25">
      <c r="H987" s="179"/>
    </row>
    <row r="988" spans="8:8" x14ac:dyDescent="0.25">
      <c r="H988" s="179"/>
    </row>
    <row r="989" spans="8:8" x14ac:dyDescent="0.25">
      <c r="H989" s="179"/>
    </row>
    <row r="990" spans="8:8" x14ac:dyDescent="0.25">
      <c r="H990" s="179"/>
    </row>
    <row r="991" spans="8:8" x14ac:dyDescent="0.25">
      <c r="H991" s="179"/>
    </row>
    <row r="992" spans="8:8" x14ac:dyDescent="0.25">
      <c r="H992" s="179"/>
    </row>
    <row r="993" spans="8:8" x14ac:dyDescent="0.25">
      <c r="H993" s="179"/>
    </row>
    <row r="994" spans="8:8" x14ac:dyDescent="0.25">
      <c r="H994" s="179"/>
    </row>
    <row r="995" spans="8:8" x14ac:dyDescent="0.25">
      <c r="H995" s="179"/>
    </row>
    <row r="996" spans="8:8" x14ac:dyDescent="0.25">
      <c r="H996" s="179"/>
    </row>
    <row r="997" spans="8:8" x14ac:dyDescent="0.25">
      <c r="H997" s="179"/>
    </row>
    <row r="998" spans="8:8" x14ac:dyDescent="0.25">
      <c r="H998" s="179"/>
    </row>
    <row r="999" spans="8:8" x14ac:dyDescent="0.25">
      <c r="H999" s="179"/>
    </row>
    <row r="1000" spans="8:8" x14ac:dyDescent="0.25">
      <c r="H1000" s="179"/>
    </row>
    <row r="1001" spans="8:8" x14ac:dyDescent="0.25">
      <c r="H1001" s="179"/>
    </row>
    <row r="1002" spans="8:8" x14ac:dyDescent="0.25">
      <c r="H1002" s="179"/>
    </row>
    <row r="1003" spans="8:8" x14ac:dyDescent="0.25">
      <c r="H1003" s="179"/>
    </row>
    <row r="1004" spans="8:8" x14ac:dyDescent="0.25">
      <c r="H1004" s="179"/>
    </row>
    <row r="1005" spans="8:8" x14ac:dyDescent="0.25">
      <c r="H1005" s="179"/>
    </row>
    <row r="1006" spans="8:8" x14ac:dyDescent="0.25">
      <c r="H1006" s="179"/>
    </row>
    <row r="1007" spans="8:8" x14ac:dyDescent="0.25">
      <c r="H1007" s="179"/>
    </row>
    <row r="1008" spans="8:8" x14ac:dyDescent="0.25">
      <c r="H1008" s="179"/>
    </row>
    <row r="1009" spans="8:8" x14ac:dyDescent="0.25">
      <c r="H1009" s="179"/>
    </row>
    <row r="1010" spans="8:8" x14ac:dyDescent="0.25">
      <c r="H1010" s="179"/>
    </row>
    <row r="1011" spans="8:8" x14ac:dyDescent="0.25">
      <c r="H1011" s="179"/>
    </row>
    <row r="1012" spans="8:8" x14ac:dyDescent="0.25">
      <c r="H1012" s="179"/>
    </row>
    <row r="1013" spans="8:8" x14ac:dyDescent="0.25">
      <c r="H1013" s="179"/>
    </row>
    <row r="1014" spans="8:8" x14ac:dyDescent="0.25">
      <c r="H1014" s="179"/>
    </row>
    <row r="1015" spans="8:8" x14ac:dyDescent="0.25">
      <c r="H1015" s="179"/>
    </row>
    <row r="1016" spans="8:8" x14ac:dyDescent="0.25">
      <c r="H1016" s="179"/>
    </row>
    <row r="1017" spans="8:8" x14ac:dyDescent="0.25">
      <c r="H1017" s="179"/>
    </row>
    <row r="1018" spans="8:8" x14ac:dyDescent="0.25">
      <c r="H1018" s="179"/>
    </row>
    <row r="1019" spans="8:8" x14ac:dyDescent="0.25">
      <c r="H1019" s="179"/>
    </row>
    <row r="1020" spans="8:8" x14ac:dyDescent="0.25">
      <c r="H1020" s="179"/>
    </row>
    <row r="1021" spans="8:8" x14ac:dyDescent="0.25">
      <c r="H1021" s="179"/>
    </row>
    <row r="1022" spans="8:8" x14ac:dyDescent="0.25">
      <c r="H1022" s="179"/>
    </row>
    <row r="1023" spans="8:8" x14ac:dyDescent="0.25">
      <c r="H1023" s="179"/>
    </row>
    <row r="1024" spans="8:8" x14ac:dyDescent="0.25">
      <c r="H1024" s="179"/>
    </row>
    <row r="1025" spans="8:8" x14ac:dyDescent="0.25">
      <c r="H1025" s="179"/>
    </row>
    <row r="1026" spans="8:8" x14ac:dyDescent="0.25">
      <c r="H1026" s="179"/>
    </row>
    <row r="1027" spans="8:8" x14ac:dyDescent="0.25">
      <c r="H1027" s="179"/>
    </row>
    <row r="1028" spans="8:8" x14ac:dyDescent="0.25">
      <c r="H1028" s="179"/>
    </row>
    <row r="1029" spans="8:8" x14ac:dyDescent="0.25">
      <c r="H1029" s="179"/>
    </row>
    <row r="1030" spans="8:8" x14ac:dyDescent="0.25">
      <c r="H1030" s="179"/>
    </row>
    <row r="1031" spans="8:8" x14ac:dyDescent="0.25">
      <c r="H1031" s="179"/>
    </row>
    <row r="1032" spans="8:8" x14ac:dyDescent="0.25">
      <c r="H1032" s="179"/>
    </row>
    <row r="1033" spans="8:8" x14ac:dyDescent="0.25">
      <c r="H1033" s="179"/>
    </row>
    <row r="1034" spans="8:8" x14ac:dyDescent="0.25">
      <c r="H1034" s="179"/>
    </row>
    <row r="1035" spans="8:8" x14ac:dyDescent="0.25">
      <c r="H1035" s="179"/>
    </row>
    <row r="1036" spans="8:8" x14ac:dyDescent="0.25">
      <c r="H1036" s="179"/>
    </row>
    <row r="1037" spans="8:8" x14ac:dyDescent="0.25">
      <c r="H1037" s="179"/>
    </row>
    <row r="1038" spans="8:8" x14ac:dyDescent="0.25">
      <c r="H1038" s="179"/>
    </row>
    <row r="1039" spans="8:8" x14ac:dyDescent="0.25">
      <c r="H1039" s="179"/>
    </row>
    <row r="1040" spans="8:8" x14ac:dyDescent="0.25">
      <c r="H1040" s="179"/>
    </row>
    <row r="1041" spans="8:8" x14ac:dyDescent="0.25">
      <c r="H1041" s="179"/>
    </row>
    <row r="1042" spans="8:8" x14ac:dyDescent="0.25">
      <c r="H1042" s="179"/>
    </row>
    <row r="1043" spans="8:8" x14ac:dyDescent="0.25">
      <c r="H1043" s="179"/>
    </row>
    <row r="1044" spans="8:8" x14ac:dyDescent="0.25">
      <c r="H1044" s="179"/>
    </row>
    <row r="1045" spans="8:8" x14ac:dyDescent="0.25">
      <c r="H1045" s="179"/>
    </row>
    <row r="1046" spans="8:8" x14ac:dyDescent="0.25">
      <c r="H1046" s="179"/>
    </row>
    <row r="1047" spans="8:8" x14ac:dyDescent="0.25">
      <c r="H1047" s="179"/>
    </row>
    <row r="1048" spans="8:8" x14ac:dyDescent="0.25">
      <c r="H1048" s="179"/>
    </row>
    <row r="1049" spans="8:8" x14ac:dyDescent="0.25">
      <c r="H1049" s="179"/>
    </row>
    <row r="1050" spans="8:8" x14ac:dyDescent="0.25">
      <c r="H1050" s="179"/>
    </row>
    <row r="1051" spans="8:8" x14ac:dyDescent="0.25">
      <c r="H1051" s="179"/>
    </row>
    <row r="1052" spans="8:8" x14ac:dyDescent="0.25">
      <c r="H1052" s="179"/>
    </row>
    <row r="1053" spans="8:8" x14ac:dyDescent="0.25">
      <c r="H1053" s="179"/>
    </row>
    <row r="1054" spans="8:8" x14ac:dyDescent="0.25">
      <c r="H1054" s="179"/>
    </row>
    <row r="1055" spans="8:8" x14ac:dyDescent="0.25">
      <c r="H1055" s="179"/>
    </row>
    <row r="1056" spans="8:8" x14ac:dyDescent="0.25">
      <c r="H1056" s="179"/>
    </row>
    <row r="1057" spans="8:8" x14ac:dyDescent="0.25">
      <c r="H1057" s="179"/>
    </row>
    <row r="1058" spans="8:8" x14ac:dyDescent="0.25">
      <c r="H1058" s="179"/>
    </row>
    <row r="1059" spans="8:8" x14ac:dyDescent="0.25">
      <c r="H1059" s="179"/>
    </row>
    <row r="1060" spans="8:8" x14ac:dyDescent="0.25">
      <c r="H1060" s="179"/>
    </row>
    <row r="1061" spans="8:8" x14ac:dyDescent="0.25">
      <c r="H1061" s="179"/>
    </row>
    <row r="1062" spans="8:8" x14ac:dyDescent="0.25">
      <c r="H1062" s="179"/>
    </row>
    <row r="1063" spans="8:8" x14ac:dyDescent="0.25">
      <c r="H1063" s="179"/>
    </row>
    <row r="1064" spans="8:8" x14ac:dyDescent="0.25">
      <c r="H1064" s="179"/>
    </row>
    <row r="1065" spans="8:8" x14ac:dyDescent="0.25">
      <c r="H1065" s="179"/>
    </row>
    <row r="1066" spans="8:8" x14ac:dyDescent="0.25">
      <c r="H1066" s="179"/>
    </row>
    <row r="1067" spans="8:8" x14ac:dyDescent="0.25">
      <c r="H1067" s="179"/>
    </row>
    <row r="1068" spans="8:8" x14ac:dyDescent="0.25">
      <c r="H1068" s="179"/>
    </row>
    <row r="1069" spans="8:8" x14ac:dyDescent="0.25">
      <c r="H1069" s="179"/>
    </row>
    <row r="1070" spans="8:8" x14ac:dyDescent="0.25">
      <c r="H1070" s="179"/>
    </row>
    <row r="1071" spans="8:8" x14ac:dyDescent="0.25">
      <c r="H1071" s="179"/>
    </row>
    <row r="1072" spans="8:8" x14ac:dyDescent="0.25">
      <c r="H1072" s="179"/>
    </row>
    <row r="1073" spans="8:8" x14ac:dyDescent="0.25">
      <c r="H1073" s="179"/>
    </row>
    <row r="1074" spans="8:8" x14ac:dyDescent="0.25">
      <c r="H1074" s="179"/>
    </row>
    <row r="1075" spans="8:8" x14ac:dyDescent="0.25">
      <c r="H1075" s="179"/>
    </row>
    <row r="1076" spans="8:8" x14ac:dyDescent="0.25">
      <c r="H1076" s="179"/>
    </row>
    <row r="1077" spans="8:8" x14ac:dyDescent="0.25">
      <c r="H1077" s="179"/>
    </row>
    <row r="1078" spans="8:8" x14ac:dyDescent="0.25">
      <c r="H1078" s="179"/>
    </row>
    <row r="1079" spans="8:8" x14ac:dyDescent="0.25">
      <c r="H1079" s="179"/>
    </row>
    <row r="1080" spans="8:8" x14ac:dyDescent="0.25">
      <c r="H1080" s="179"/>
    </row>
    <row r="1081" spans="8:8" x14ac:dyDescent="0.25">
      <c r="H1081" s="179"/>
    </row>
    <row r="1082" spans="8:8" x14ac:dyDescent="0.25">
      <c r="H1082" s="179"/>
    </row>
    <row r="1083" spans="8:8" x14ac:dyDescent="0.25">
      <c r="H1083" s="179"/>
    </row>
    <row r="1084" spans="8:8" x14ac:dyDescent="0.25">
      <c r="H1084" s="179"/>
    </row>
    <row r="1085" spans="8:8" x14ac:dyDescent="0.25">
      <c r="H1085" s="179"/>
    </row>
    <row r="1086" spans="8:8" x14ac:dyDescent="0.25">
      <c r="H1086" s="179"/>
    </row>
    <row r="1087" spans="8:8" x14ac:dyDescent="0.25">
      <c r="H1087" s="179"/>
    </row>
    <row r="1088" spans="8:8" x14ac:dyDescent="0.25">
      <c r="H1088" s="179"/>
    </row>
    <row r="1089" spans="8:8" x14ac:dyDescent="0.25">
      <c r="H1089" s="179"/>
    </row>
    <row r="1090" spans="8:8" x14ac:dyDescent="0.25">
      <c r="H1090" s="179"/>
    </row>
    <row r="1091" spans="8:8" x14ac:dyDescent="0.25">
      <c r="H1091" s="179"/>
    </row>
    <row r="1092" spans="8:8" x14ac:dyDescent="0.25">
      <c r="H1092" s="179"/>
    </row>
    <row r="1093" spans="8:8" x14ac:dyDescent="0.25">
      <c r="H1093" s="179"/>
    </row>
    <row r="1094" spans="8:8" x14ac:dyDescent="0.25">
      <c r="H1094" s="179"/>
    </row>
    <row r="1095" spans="8:8" x14ac:dyDescent="0.25">
      <c r="H1095" s="179"/>
    </row>
    <row r="1096" spans="8:8" x14ac:dyDescent="0.25">
      <c r="H1096" s="179"/>
    </row>
    <row r="1097" spans="8:8" x14ac:dyDescent="0.25">
      <c r="H1097" s="179"/>
    </row>
    <row r="1098" spans="8:8" x14ac:dyDescent="0.25">
      <c r="H1098" s="179"/>
    </row>
    <row r="1099" spans="8:8" x14ac:dyDescent="0.25">
      <c r="H1099" s="179"/>
    </row>
    <row r="1100" spans="8:8" x14ac:dyDescent="0.25">
      <c r="H1100" s="179"/>
    </row>
    <row r="1101" spans="8:8" x14ac:dyDescent="0.25">
      <c r="H1101" s="179"/>
    </row>
    <row r="1102" spans="8:8" x14ac:dyDescent="0.25">
      <c r="H1102" s="179"/>
    </row>
    <row r="1103" spans="8:8" x14ac:dyDescent="0.25">
      <c r="H1103" s="179"/>
    </row>
    <row r="1104" spans="8:8" x14ac:dyDescent="0.25">
      <c r="H1104" s="179"/>
    </row>
    <row r="1105" spans="8:8" x14ac:dyDescent="0.25">
      <c r="H1105" s="179"/>
    </row>
    <row r="1106" spans="8:8" x14ac:dyDescent="0.25">
      <c r="H1106" s="179"/>
    </row>
    <row r="1107" spans="8:8" x14ac:dyDescent="0.25">
      <c r="H1107" s="179"/>
    </row>
    <row r="1108" spans="8:8" x14ac:dyDescent="0.25">
      <c r="H1108" s="179"/>
    </row>
    <row r="1109" spans="8:8" x14ac:dyDescent="0.25">
      <c r="H1109" s="179"/>
    </row>
    <row r="1110" spans="8:8" x14ac:dyDescent="0.25">
      <c r="H1110" s="179"/>
    </row>
    <row r="1111" spans="8:8" x14ac:dyDescent="0.25">
      <c r="H1111" s="179"/>
    </row>
    <row r="1112" spans="8:8" x14ac:dyDescent="0.25">
      <c r="H1112" s="179"/>
    </row>
    <row r="1113" spans="8:8" x14ac:dyDescent="0.25">
      <c r="H1113" s="179"/>
    </row>
    <row r="1114" spans="8:8" x14ac:dyDescent="0.25">
      <c r="H1114" s="179"/>
    </row>
    <row r="1115" spans="8:8" x14ac:dyDescent="0.25">
      <c r="H1115" s="179"/>
    </row>
    <row r="1116" spans="8:8" x14ac:dyDescent="0.25">
      <c r="H1116" s="179"/>
    </row>
    <row r="1117" spans="8:8" x14ac:dyDescent="0.25">
      <c r="H1117" s="179"/>
    </row>
    <row r="1118" spans="8:8" x14ac:dyDescent="0.25">
      <c r="H1118" s="179"/>
    </row>
    <row r="1119" spans="8:8" x14ac:dyDescent="0.25">
      <c r="H1119" s="179"/>
    </row>
    <row r="1120" spans="8:8" x14ac:dyDescent="0.25">
      <c r="H1120" s="179"/>
    </row>
    <row r="1121" spans="8:8" x14ac:dyDescent="0.25">
      <c r="H1121" s="179"/>
    </row>
    <row r="1122" spans="8:8" x14ac:dyDescent="0.25">
      <c r="H1122" s="179"/>
    </row>
    <row r="1123" spans="8:8" x14ac:dyDescent="0.25">
      <c r="H1123" s="179"/>
    </row>
    <row r="1124" spans="8:8" x14ac:dyDescent="0.25">
      <c r="H1124" s="179"/>
    </row>
    <row r="1125" spans="8:8" x14ac:dyDescent="0.25">
      <c r="H1125" s="179"/>
    </row>
    <row r="1126" spans="8:8" x14ac:dyDescent="0.25">
      <c r="H1126" s="179"/>
    </row>
    <row r="1127" spans="8:8" x14ac:dyDescent="0.25">
      <c r="H1127" s="179"/>
    </row>
    <row r="1128" spans="8:8" x14ac:dyDescent="0.25">
      <c r="H1128" s="179"/>
    </row>
    <row r="1129" spans="8:8" x14ac:dyDescent="0.25">
      <c r="H1129" s="179"/>
    </row>
    <row r="1130" spans="8:8" x14ac:dyDescent="0.25">
      <c r="H1130" s="179"/>
    </row>
    <row r="1131" spans="8:8" x14ac:dyDescent="0.25">
      <c r="H1131" s="179"/>
    </row>
    <row r="1132" spans="8:8" x14ac:dyDescent="0.25">
      <c r="H1132" s="179"/>
    </row>
    <row r="1133" spans="8:8" x14ac:dyDescent="0.25">
      <c r="H1133" s="179"/>
    </row>
    <row r="1134" spans="8:8" x14ac:dyDescent="0.25">
      <c r="H1134" s="179"/>
    </row>
    <row r="1135" spans="8:8" x14ac:dyDescent="0.25">
      <c r="H1135" s="179"/>
    </row>
    <row r="1136" spans="8:8" x14ac:dyDescent="0.25">
      <c r="H1136" s="179"/>
    </row>
    <row r="1137" spans="8:8" x14ac:dyDescent="0.25">
      <c r="H1137" s="179"/>
    </row>
    <row r="1138" spans="8:8" x14ac:dyDescent="0.25">
      <c r="H1138" s="179"/>
    </row>
    <row r="1139" spans="8:8" x14ac:dyDescent="0.25">
      <c r="H1139" s="179"/>
    </row>
    <row r="1140" spans="8:8" x14ac:dyDescent="0.25">
      <c r="H1140" s="179"/>
    </row>
    <row r="1141" spans="8:8" x14ac:dyDescent="0.25">
      <c r="H1141" s="179"/>
    </row>
    <row r="1142" spans="8:8" x14ac:dyDescent="0.25">
      <c r="H1142" s="179"/>
    </row>
    <row r="1143" spans="8:8" x14ac:dyDescent="0.25">
      <c r="H1143" s="179"/>
    </row>
    <row r="1144" spans="8:8" x14ac:dyDescent="0.25">
      <c r="H1144" s="179"/>
    </row>
    <row r="1145" spans="8:8" x14ac:dyDescent="0.25">
      <c r="H1145" s="179"/>
    </row>
    <row r="1146" spans="8:8" x14ac:dyDescent="0.25">
      <c r="H1146" s="179"/>
    </row>
    <row r="1147" spans="8:8" x14ac:dyDescent="0.25">
      <c r="H1147" s="179"/>
    </row>
    <row r="1148" spans="8:8" x14ac:dyDescent="0.25">
      <c r="H1148" s="179"/>
    </row>
    <row r="1149" spans="8:8" x14ac:dyDescent="0.25">
      <c r="H1149" s="179"/>
    </row>
    <row r="1150" spans="8:8" x14ac:dyDescent="0.25">
      <c r="H1150" s="179"/>
    </row>
    <row r="1151" spans="8:8" x14ac:dyDescent="0.25">
      <c r="H1151" s="179"/>
    </row>
    <row r="1152" spans="8:8" x14ac:dyDescent="0.25">
      <c r="H1152" s="179"/>
    </row>
    <row r="1153" spans="8:8" x14ac:dyDescent="0.25">
      <c r="H1153" s="179"/>
    </row>
    <row r="1154" spans="8:8" x14ac:dyDescent="0.25">
      <c r="H1154" s="179"/>
    </row>
    <row r="1155" spans="8:8" x14ac:dyDescent="0.25">
      <c r="H1155" s="179"/>
    </row>
    <row r="1156" spans="8:8" x14ac:dyDescent="0.25">
      <c r="H1156" s="179"/>
    </row>
    <row r="1157" spans="8:8" x14ac:dyDescent="0.25">
      <c r="H1157" s="179"/>
    </row>
    <row r="1158" spans="8:8" x14ac:dyDescent="0.25">
      <c r="H1158" s="179"/>
    </row>
    <row r="1159" spans="8:8" x14ac:dyDescent="0.25">
      <c r="H1159" s="179"/>
    </row>
    <row r="1160" spans="8:8" x14ac:dyDescent="0.25">
      <c r="H1160" s="179"/>
    </row>
    <row r="1161" spans="8:8" x14ac:dyDescent="0.25">
      <c r="H1161" s="179"/>
    </row>
    <row r="1162" spans="8:8" x14ac:dyDescent="0.25">
      <c r="H1162" s="179"/>
    </row>
    <row r="1163" spans="8:8" x14ac:dyDescent="0.25">
      <c r="H1163" s="179"/>
    </row>
    <row r="1164" spans="8:8" x14ac:dyDescent="0.25">
      <c r="H1164" s="179"/>
    </row>
    <row r="1165" spans="8:8" x14ac:dyDescent="0.25">
      <c r="H1165" s="179"/>
    </row>
    <row r="1166" spans="8:8" x14ac:dyDescent="0.25">
      <c r="H1166" s="179"/>
    </row>
    <row r="1167" spans="8:8" x14ac:dyDescent="0.25">
      <c r="H1167" s="179"/>
    </row>
    <row r="1168" spans="8:8" x14ac:dyDescent="0.25">
      <c r="H1168" s="179"/>
    </row>
    <row r="1169" spans="8:8" x14ac:dyDescent="0.25">
      <c r="H1169" s="179"/>
    </row>
    <row r="1170" spans="8:8" x14ac:dyDescent="0.25">
      <c r="H1170" s="179"/>
    </row>
    <row r="1171" spans="8:8" x14ac:dyDescent="0.25">
      <c r="H1171" s="179"/>
    </row>
    <row r="1172" spans="8:8" x14ac:dyDescent="0.25">
      <c r="H1172" s="179"/>
    </row>
    <row r="1173" spans="8:8" x14ac:dyDescent="0.25">
      <c r="H1173" s="179"/>
    </row>
    <row r="1174" spans="8:8" x14ac:dyDescent="0.25">
      <c r="H1174" s="179"/>
    </row>
    <row r="1175" spans="8:8" x14ac:dyDescent="0.25">
      <c r="H1175" s="179"/>
    </row>
    <row r="1176" spans="8:8" x14ac:dyDescent="0.25">
      <c r="H1176" s="179"/>
    </row>
    <row r="1177" spans="8:8" x14ac:dyDescent="0.25">
      <c r="H1177" s="179"/>
    </row>
    <row r="1178" spans="8:8" x14ac:dyDescent="0.25">
      <c r="H1178" s="179"/>
    </row>
    <row r="1179" spans="8:8" x14ac:dyDescent="0.25">
      <c r="H1179" s="179"/>
    </row>
    <row r="1180" spans="8:8" x14ac:dyDescent="0.25">
      <c r="H1180" s="179"/>
    </row>
    <row r="1181" spans="8:8" x14ac:dyDescent="0.25">
      <c r="H1181" s="179"/>
    </row>
    <row r="1182" spans="8:8" x14ac:dyDescent="0.25">
      <c r="H1182" s="179"/>
    </row>
    <row r="1183" spans="8:8" x14ac:dyDescent="0.25">
      <c r="H1183" s="179"/>
    </row>
    <row r="1184" spans="8:8" x14ac:dyDescent="0.25">
      <c r="H1184" s="179"/>
    </row>
    <row r="1185" spans="8:8" x14ac:dyDescent="0.25">
      <c r="H1185" s="179"/>
    </row>
    <row r="1186" spans="8:8" x14ac:dyDescent="0.25">
      <c r="H1186" s="179"/>
    </row>
    <row r="1187" spans="8:8" x14ac:dyDescent="0.25">
      <c r="H1187" s="179"/>
    </row>
    <row r="1188" spans="8:8" x14ac:dyDescent="0.25">
      <c r="H1188" s="179"/>
    </row>
    <row r="1189" spans="8:8" x14ac:dyDescent="0.25">
      <c r="H1189" s="179"/>
    </row>
    <row r="1190" spans="8:8" x14ac:dyDescent="0.25">
      <c r="H1190" s="179"/>
    </row>
    <row r="1191" spans="8:8" x14ac:dyDescent="0.25">
      <c r="H1191" s="179"/>
    </row>
    <row r="1192" spans="8:8" x14ac:dyDescent="0.25">
      <c r="H1192" s="179"/>
    </row>
    <row r="1193" spans="8:8" x14ac:dyDescent="0.25">
      <c r="H1193" s="179"/>
    </row>
    <row r="1194" spans="8:8" x14ac:dyDescent="0.25">
      <c r="H1194" s="179"/>
    </row>
    <row r="1195" spans="8:8" x14ac:dyDescent="0.25">
      <c r="H1195" s="179"/>
    </row>
    <row r="1196" spans="8:8" x14ac:dyDescent="0.25">
      <c r="H1196" s="179"/>
    </row>
    <row r="1197" spans="8:8" x14ac:dyDescent="0.25">
      <c r="H1197" s="179"/>
    </row>
    <row r="1198" spans="8:8" x14ac:dyDescent="0.25">
      <c r="H1198" s="179"/>
    </row>
    <row r="1199" spans="8:8" x14ac:dyDescent="0.25">
      <c r="H1199" s="179"/>
    </row>
    <row r="1200" spans="8:8" x14ac:dyDescent="0.25">
      <c r="H1200" s="179"/>
    </row>
    <row r="1201" spans="8:8" x14ac:dyDescent="0.25">
      <c r="H1201" s="179"/>
    </row>
    <row r="1202" spans="8:8" x14ac:dyDescent="0.25">
      <c r="H1202" s="179"/>
    </row>
    <row r="1203" spans="8:8" x14ac:dyDescent="0.25">
      <c r="H1203" s="179"/>
    </row>
    <row r="1204" spans="8:8" x14ac:dyDescent="0.25">
      <c r="H1204" s="179"/>
    </row>
    <row r="1205" spans="8:8" x14ac:dyDescent="0.25">
      <c r="H1205" s="179"/>
    </row>
    <row r="1206" spans="8:8" x14ac:dyDescent="0.25">
      <c r="H1206" s="179"/>
    </row>
    <row r="1207" spans="8:8" x14ac:dyDescent="0.25">
      <c r="H1207" s="179"/>
    </row>
    <row r="1208" spans="8:8" x14ac:dyDescent="0.25">
      <c r="H1208" s="179"/>
    </row>
    <row r="1209" spans="8:8" x14ac:dyDescent="0.25">
      <c r="H1209" s="179"/>
    </row>
    <row r="1210" spans="8:8" x14ac:dyDescent="0.25">
      <c r="H1210" s="179"/>
    </row>
    <row r="1211" spans="8:8" x14ac:dyDescent="0.25">
      <c r="H1211" s="179"/>
    </row>
    <row r="1212" spans="8:8" x14ac:dyDescent="0.25">
      <c r="H1212" s="179"/>
    </row>
    <row r="1213" spans="8:8" x14ac:dyDescent="0.25">
      <c r="H1213" s="179"/>
    </row>
    <row r="1214" spans="8:8" x14ac:dyDescent="0.25">
      <c r="H1214" s="179"/>
    </row>
    <row r="1215" spans="8:8" x14ac:dyDescent="0.25">
      <c r="H1215" s="179"/>
    </row>
    <row r="1216" spans="8:8" x14ac:dyDescent="0.25">
      <c r="H1216" s="179"/>
    </row>
    <row r="1217" spans="8:8" x14ac:dyDescent="0.25">
      <c r="H1217" s="179"/>
    </row>
    <row r="1218" spans="8:8" x14ac:dyDescent="0.25">
      <c r="H1218" s="179"/>
    </row>
    <row r="1219" spans="8:8" x14ac:dyDescent="0.25">
      <c r="H1219" s="179"/>
    </row>
    <row r="1220" spans="8:8" x14ac:dyDescent="0.25">
      <c r="H1220" s="179"/>
    </row>
    <row r="1221" spans="8:8" x14ac:dyDescent="0.25">
      <c r="H1221" s="179"/>
    </row>
    <row r="1222" spans="8:8" x14ac:dyDescent="0.25">
      <c r="H1222" s="179"/>
    </row>
    <row r="1223" spans="8:8" x14ac:dyDescent="0.25">
      <c r="H1223" s="179"/>
    </row>
    <row r="1224" spans="8:8" x14ac:dyDescent="0.25">
      <c r="H1224" s="179"/>
    </row>
    <row r="1225" spans="8:8" x14ac:dyDescent="0.25">
      <c r="H1225" s="179"/>
    </row>
    <row r="1226" spans="8:8" x14ac:dyDescent="0.25">
      <c r="H1226" s="179"/>
    </row>
    <row r="1227" spans="8:8" x14ac:dyDescent="0.25">
      <c r="H1227" s="179"/>
    </row>
    <row r="1228" spans="8:8" x14ac:dyDescent="0.25">
      <c r="H1228" s="179"/>
    </row>
    <row r="1229" spans="8:8" x14ac:dyDescent="0.25">
      <c r="H1229" s="179"/>
    </row>
    <row r="1230" spans="8:8" x14ac:dyDescent="0.25">
      <c r="H1230" s="179"/>
    </row>
    <row r="1231" spans="8:8" x14ac:dyDescent="0.25">
      <c r="H1231" s="179"/>
    </row>
    <row r="1232" spans="8:8" x14ac:dyDescent="0.25">
      <c r="H1232" s="179"/>
    </row>
    <row r="1233" spans="8:8" x14ac:dyDescent="0.25">
      <c r="H1233" s="179"/>
    </row>
    <row r="1234" spans="8:8" x14ac:dyDescent="0.25">
      <c r="H1234" s="179"/>
    </row>
    <row r="1235" spans="8:8" x14ac:dyDescent="0.25">
      <c r="H1235" s="179"/>
    </row>
    <row r="1236" spans="8:8" x14ac:dyDescent="0.25">
      <c r="H1236" s="179"/>
    </row>
    <row r="1237" spans="8:8" x14ac:dyDescent="0.25">
      <c r="H1237" s="179"/>
    </row>
    <row r="1238" spans="8:8" x14ac:dyDescent="0.25">
      <c r="H1238" s="179"/>
    </row>
    <row r="1239" spans="8:8" x14ac:dyDescent="0.25">
      <c r="H1239" s="179"/>
    </row>
    <row r="1240" spans="8:8" x14ac:dyDescent="0.25">
      <c r="H1240" s="179"/>
    </row>
    <row r="1241" spans="8:8" x14ac:dyDescent="0.25">
      <c r="H1241" s="179"/>
    </row>
    <row r="1242" spans="8:8" x14ac:dyDescent="0.25">
      <c r="H1242" s="179"/>
    </row>
    <row r="1243" spans="8:8" x14ac:dyDescent="0.25">
      <c r="H1243" s="179"/>
    </row>
    <row r="1244" spans="8:8" x14ac:dyDescent="0.25">
      <c r="H1244" s="179"/>
    </row>
    <row r="1245" spans="8:8" x14ac:dyDescent="0.25">
      <c r="H1245" s="179"/>
    </row>
    <row r="1246" spans="8:8" x14ac:dyDescent="0.25">
      <c r="H1246" s="179"/>
    </row>
    <row r="1247" spans="8:8" x14ac:dyDescent="0.25">
      <c r="H1247" s="179"/>
    </row>
    <row r="1248" spans="8:8" x14ac:dyDescent="0.25">
      <c r="H1248" s="179"/>
    </row>
    <row r="1249" spans="8:8" x14ac:dyDescent="0.25">
      <c r="H1249" s="179"/>
    </row>
    <row r="1250" spans="8:8" x14ac:dyDescent="0.25">
      <c r="H1250" s="179"/>
    </row>
    <row r="1251" spans="8:8" x14ac:dyDescent="0.25">
      <c r="H1251" s="179"/>
    </row>
    <row r="1252" spans="8:8" x14ac:dyDescent="0.25">
      <c r="H1252" s="179"/>
    </row>
    <row r="1253" spans="8:8" x14ac:dyDescent="0.25">
      <c r="H1253" s="179"/>
    </row>
    <row r="1254" spans="8:8" x14ac:dyDescent="0.25">
      <c r="H1254" s="179"/>
    </row>
    <row r="1255" spans="8:8" x14ac:dyDescent="0.25">
      <c r="H1255" s="179"/>
    </row>
    <row r="1256" spans="8:8" x14ac:dyDescent="0.25">
      <c r="H1256" s="179"/>
    </row>
    <row r="1257" spans="8:8" x14ac:dyDescent="0.25">
      <c r="H1257" s="179"/>
    </row>
    <row r="1258" spans="8:8" x14ac:dyDescent="0.25">
      <c r="H1258" s="179"/>
    </row>
    <row r="1259" spans="8:8" x14ac:dyDescent="0.25">
      <c r="H1259" s="179"/>
    </row>
    <row r="1260" spans="8:8" x14ac:dyDescent="0.25">
      <c r="H1260" s="179"/>
    </row>
    <row r="1261" spans="8:8" x14ac:dyDescent="0.25">
      <c r="H1261" s="179"/>
    </row>
    <row r="1262" spans="8:8" x14ac:dyDescent="0.25">
      <c r="H1262" s="179"/>
    </row>
    <row r="1263" spans="8:8" x14ac:dyDescent="0.25">
      <c r="H1263" s="179"/>
    </row>
    <row r="1264" spans="8:8" x14ac:dyDescent="0.25">
      <c r="H1264" s="179"/>
    </row>
    <row r="1265" spans="8:8" x14ac:dyDescent="0.25">
      <c r="H1265" s="179"/>
    </row>
    <row r="1266" spans="8:8" x14ac:dyDescent="0.25">
      <c r="H1266" s="179"/>
    </row>
    <row r="1267" spans="8:8" x14ac:dyDescent="0.25">
      <c r="H1267" s="179"/>
    </row>
    <row r="1268" spans="8:8" x14ac:dyDescent="0.25">
      <c r="H1268" s="179"/>
    </row>
    <row r="1269" spans="8:8" x14ac:dyDescent="0.25">
      <c r="H1269" s="179"/>
    </row>
    <row r="1270" spans="8:8" x14ac:dyDescent="0.25">
      <c r="H1270" s="179"/>
    </row>
    <row r="1271" spans="8:8" x14ac:dyDescent="0.25">
      <c r="H1271" s="179"/>
    </row>
    <row r="1272" spans="8:8" x14ac:dyDescent="0.25">
      <c r="H1272" s="179"/>
    </row>
    <row r="1273" spans="8:8" x14ac:dyDescent="0.25">
      <c r="H1273" s="179"/>
    </row>
    <row r="1274" spans="8:8" x14ac:dyDescent="0.25">
      <c r="H1274" s="179"/>
    </row>
    <row r="1275" spans="8:8" x14ac:dyDescent="0.25">
      <c r="H1275" s="179"/>
    </row>
    <row r="1276" spans="8:8" x14ac:dyDescent="0.25">
      <c r="H1276" s="179"/>
    </row>
    <row r="1277" spans="8:8" x14ac:dyDescent="0.25">
      <c r="H1277" s="179"/>
    </row>
    <row r="1278" spans="8:8" x14ac:dyDescent="0.25">
      <c r="H1278" s="179"/>
    </row>
    <row r="1279" spans="8:8" x14ac:dyDescent="0.25">
      <c r="H1279" s="179"/>
    </row>
    <row r="1280" spans="8:8" x14ac:dyDescent="0.25">
      <c r="H1280" s="179"/>
    </row>
    <row r="1281" spans="8:8" x14ac:dyDescent="0.25">
      <c r="H1281" s="179"/>
    </row>
    <row r="1282" spans="8:8" x14ac:dyDescent="0.25">
      <c r="H1282" s="179"/>
    </row>
    <row r="1283" spans="8:8" x14ac:dyDescent="0.25">
      <c r="H1283" s="179"/>
    </row>
    <row r="1284" spans="8:8" x14ac:dyDescent="0.25">
      <c r="H1284" s="179"/>
    </row>
    <row r="1285" spans="8:8" x14ac:dyDescent="0.25">
      <c r="H1285" s="179"/>
    </row>
    <row r="1286" spans="8:8" x14ac:dyDescent="0.25">
      <c r="H1286" s="179"/>
    </row>
    <row r="1287" spans="8:8" x14ac:dyDescent="0.25">
      <c r="H1287" s="179"/>
    </row>
    <row r="1288" spans="8:8" x14ac:dyDescent="0.25">
      <c r="H1288" s="179"/>
    </row>
    <row r="1289" spans="8:8" x14ac:dyDescent="0.25">
      <c r="H1289" s="179"/>
    </row>
    <row r="1290" spans="8:8" x14ac:dyDescent="0.25">
      <c r="H1290" s="179"/>
    </row>
    <row r="1291" spans="8:8" x14ac:dyDescent="0.25">
      <c r="H1291" s="179"/>
    </row>
    <row r="1292" spans="8:8" x14ac:dyDescent="0.25">
      <c r="H1292" s="179"/>
    </row>
    <row r="1293" spans="8:8" x14ac:dyDescent="0.25">
      <c r="H1293" s="179"/>
    </row>
    <row r="1294" spans="8:8" x14ac:dyDescent="0.25">
      <c r="H1294" s="179"/>
    </row>
    <row r="1295" spans="8:8" x14ac:dyDescent="0.25">
      <c r="H1295" s="179"/>
    </row>
    <row r="1296" spans="8:8" x14ac:dyDescent="0.25">
      <c r="H1296" s="179"/>
    </row>
    <row r="1297" spans="8:8" x14ac:dyDescent="0.25">
      <c r="H1297" s="179"/>
    </row>
    <row r="1298" spans="8:8" x14ac:dyDescent="0.25">
      <c r="H1298" s="179"/>
    </row>
    <row r="1299" spans="8:8" x14ac:dyDescent="0.25">
      <c r="H1299" s="179"/>
    </row>
    <row r="1300" spans="8:8" x14ac:dyDescent="0.25">
      <c r="H1300" s="179"/>
    </row>
    <row r="1301" spans="8:8" x14ac:dyDescent="0.25">
      <c r="H1301" s="179"/>
    </row>
    <row r="1302" spans="8:8" x14ac:dyDescent="0.25">
      <c r="H1302" s="179"/>
    </row>
    <row r="1303" spans="8:8" x14ac:dyDescent="0.25">
      <c r="H1303" s="179"/>
    </row>
    <row r="1304" spans="8:8" x14ac:dyDescent="0.25">
      <c r="H1304" s="179"/>
    </row>
    <row r="1305" spans="8:8" x14ac:dyDescent="0.25">
      <c r="H1305" s="179"/>
    </row>
    <row r="1306" spans="8:8" x14ac:dyDescent="0.25">
      <c r="H1306" s="179"/>
    </row>
    <row r="1307" spans="8:8" x14ac:dyDescent="0.25">
      <c r="H1307" s="179"/>
    </row>
    <row r="1308" spans="8:8" x14ac:dyDescent="0.25">
      <c r="H1308" s="179"/>
    </row>
    <row r="1309" spans="8:8" x14ac:dyDescent="0.25">
      <c r="H1309" s="179"/>
    </row>
    <row r="1310" spans="8:8" x14ac:dyDescent="0.25">
      <c r="H1310" s="179"/>
    </row>
    <row r="1311" spans="8:8" x14ac:dyDescent="0.25">
      <c r="H1311" s="179"/>
    </row>
    <row r="1312" spans="8:8" x14ac:dyDescent="0.25">
      <c r="H1312" s="179"/>
    </row>
    <row r="1313" spans="8:8" x14ac:dyDescent="0.25">
      <c r="H1313" s="179"/>
    </row>
    <row r="1314" spans="8:8" x14ac:dyDescent="0.25">
      <c r="H1314" s="179"/>
    </row>
    <row r="1315" spans="8:8" x14ac:dyDescent="0.25">
      <c r="H1315" s="179"/>
    </row>
    <row r="1316" spans="8:8" x14ac:dyDescent="0.25">
      <c r="H1316" s="179"/>
    </row>
    <row r="1317" spans="8:8" x14ac:dyDescent="0.25">
      <c r="H1317" s="179"/>
    </row>
    <row r="1318" spans="8:8" x14ac:dyDescent="0.25">
      <c r="H1318" s="179"/>
    </row>
    <row r="1319" spans="8:8" x14ac:dyDescent="0.25">
      <c r="H1319" s="179"/>
    </row>
    <row r="1320" spans="8:8" x14ac:dyDescent="0.25">
      <c r="H1320" s="179"/>
    </row>
    <row r="1321" spans="8:8" x14ac:dyDescent="0.25">
      <c r="H1321" s="179"/>
    </row>
    <row r="1322" spans="8:8" x14ac:dyDescent="0.25">
      <c r="H1322" s="179"/>
    </row>
    <row r="1323" spans="8:8" x14ac:dyDescent="0.25">
      <c r="H1323" s="179"/>
    </row>
    <row r="1324" spans="8:8" x14ac:dyDescent="0.25">
      <c r="H1324" s="179"/>
    </row>
    <row r="1325" spans="8:8" x14ac:dyDescent="0.25">
      <c r="H1325" s="179"/>
    </row>
    <row r="1326" spans="8:8" x14ac:dyDescent="0.25">
      <c r="H1326" s="179"/>
    </row>
    <row r="1327" spans="8:8" x14ac:dyDescent="0.25">
      <c r="H1327" s="179"/>
    </row>
    <row r="1328" spans="8:8" x14ac:dyDescent="0.25">
      <c r="H1328" s="179"/>
    </row>
    <row r="1329" spans="8:8" x14ac:dyDescent="0.25">
      <c r="H1329" s="179"/>
    </row>
    <row r="1330" spans="8:8" x14ac:dyDescent="0.25">
      <c r="H1330" s="179"/>
    </row>
    <row r="1331" spans="8:8" x14ac:dyDescent="0.25">
      <c r="H1331" s="179"/>
    </row>
    <row r="1332" spans="8:8" x14ac:dyDescent="0.25">
      <c r="H1332" s="179"/>
    </row>
    <row r="1333" spans="8:8" x14ac:dyDescent="0.25">
      <c r="H1333" s="179"/>
    </row>
    <row r="1334" spans="8:8" x14ac:dyDescent="0.25">
      <c r="H1334" s="179"/>
    </row>
    <row r="1335" spans="8:8" x14ac:dyDescent="0.25">
      <c r="H1335" s="179"/>
    </row>
    <row r="1336" spans="8:8" x14ac:dyDescent="0.25">
      <c r="H1336" s="179"/>
    </row>
    <row r="1337" spans="8:8" x14ac:dyDescent="0.25">
      <c r="H1337" s="179"/>
    </row>
    <row r="1338" spans="8:8" x14ac:dyDescent="0.25">
      <c r="H1338" s="179"/>
    </row>
    <row r="1339" spans="8:8" x14ac:dyDescent="0.25">
      <c r="H1339" s="179"/>
    </row>
    <row r="1340" spans="8:8" x14ac:dyDescent="0.25">
      <c r="H1340" s="179"/>
    </row>
    <row r="1341" spans="8:8" x14ac:dyDescent="0.25">
      <c r="H1341" s="179"/>
    </row>
    <row r="1342" spans="8:8" x14ac:dyDescent="0.25">
      <c r="H1342" s="179"/>
    </row>
    <row r="1343" spans="8:8" x14ac:dyDescent="0.25">
      <c r="H1343" s="179"/>
    </row>
    <row r="1344" spans="8:8" x14ac:dyDescent="0.25">
      <c r="H1344" s="179"/>
    </row>
    <row r="1345" spans="8:8" x14ac:dyDescent="0.25">
      <c r="H1345" s="179"/>
    </row>
    <row r="1346" spans="8:8" x14ac:dyDescent="0.25">
      <c r="H1346" s="179"/>
    </row>
    <row r="1347" spans="8:8" x14ac:dyDescent="0.25">
      <c r="H1347" s="179"/>
    </row>
    <row r="1348" spans="8:8" x14ac:dyDescent="0.25">
      <c r="H1348" s="179"/>
    </row>
    <row r="1349" spans="8:8" x14ac:dyDescent="0.25">
      <c r="H1349" s="179"/>
    </row>
    <row r="1350" spans="8:8" x14ac:dyDescent="0.25">
      <c r="H1350" s="179"/>
    </row>
    <row r="1351" spans="8:8" x14ac:dyDescent="0.25">
      <c r="H1351" s="179"/>
    </row>
    <row r="1352" spans="8:8" x14ac:dyDescent="0.25">
      <c r="H1352" s="179"/>
    </row>
    <row r="1353" spans="8:8" x14ac:dyDescent="0.25">
      <c r="H1353" s="179"/>
    </row>
    <row r="1354" spans="8:8" x14ac:dyDescent="0.25">
      <c r="H1354" s="179"/>
    </row>
    <row r="1355" spans="8:8" x14ac:dyDescent="0.25">
      <c r="H1355" s="179"/>
    </row>
    <row r="1356" spans="8:8" x14ac:dyDescent="0.25">
      <c r="H1356" s="179"/>
    </row>
    <row r="1357" spans="8:8" x14ac:dyDescent="0.25">
      <c r="H1357" s="179"/>
    </row>
    <row r="1358" spans="8:8" x14ac:dyDescent="0.25">
      <c r="H1358" s="179"/>
    </row>
    <row r="1359" spans="8:8" x14ac:dyDescent="0.25">
      <c r="H1359" s="179"/>
    </row>
    <row r="1360" spans="8:8" x14ac:dyDescent="0.25">
      <c r="H1360" s="179"/>
    </row>
    <row r="1361" spans="8:8" x14ac:dyDescent="0.25">
      <c r="H1361" s="179"/>
    </row>
    <row r="1362" spans="8:8" x14ac:dyDescent="0.25">
      <c r="H1362" s="179"/>
    </row>
    <row r="1363" spans="8:8" x14ac:dyDescent="0.25">
      <c r="H1363" s="179"/>
    </row>
    <row r="1364" spans="8:8" x14ac:dyDescent="0.25">
      <c r="H1364" s="179"/>
    </row>
    <row r="1365" spans="8:8" x14ac:dyDescent="0.25">
      <c r="H1365" s="179"/>
    </row>
    <row r="1366" spans="8:8" x14ac:dyDescent="0.25">
      <c r="H1366" s="179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2020-12-22T20:21:45Z</dcterms:modified>
</cp:coreProperties>
</file>