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h001\Desktop\"/>
    </mc:Choice>
  </mc:AlternateContent>
  <xr:revisionPtr revIDLastSave="0" documentId="13_ncr:1_{1BAFE539-4A66-4DC4-B819-82F0BD28A65A}" xr6:coauthVersionLast="47" xr6:coauthVersionMax="47" xr10:uidLastSave="{00000000-0000-0000-0000-000000000000}"/>
  <bookViews>
    <workbookView xWindow="7305" yWindow="3360" windowWidth="21600" windowHeight="11295" activeTab="2" xr2:uid="{BB16439D-B724-47D2-90A7-C54B21569949}"/>
  </bookViews>
  <sheets>
    <sheet name="Sheet1 (2)" sheetId="2" r:id="rId1"/>
    <sheet name="Pivot Tables" sheetId="3" r:id="rId2"/>
    <sheet name="Dashboard" sheetId="4" r:id="rId3"/>
  </sheets>
  <definedNames>
    <definedName name="_xlnm._FilterDatabase" localSheetId="0" hidden="1">'Sheet1 (2)'!$A$1:$R$1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1" i="2" l="1"/>
  <c r="C2" i="2"/>
  <c r="E2" i="2"/>
  <c r="F2" i="2"/>
  <c r="O2" i="2"/>
  <c r="Q2" i="2"/>
  <c r="R2" i="2"/>
  <c r="C3" i="2"/>
  <c r="E3" i="2"/>
  <c r="F3" i="2"/>
  <c r="H3" i="2"/>
  <c r="I3" i="2"/>
  <c r="C4" i="2"/>
  <c r="E4" i="2"/>
  <c r="F4" i="2"/>
  <c r="H4" i="2"/>
  <c r="I4" i="2"/>
  <c r="O4" i="2"/>
  <c r="C5" i="2"/>
  <c r="E5" i="2"/>
  <c r="F5" i="2"/>
  <c r="H5" i="2"/>
  <c r="I5" i="2"/>
  <c r="C6" i="2"/>
  <c r="E6" i="2"/>
  <c r="F6" i="2"/>
  <c r="O6" i="2"/>
  <c r="C7" i="2"/>
  <c r="E7" i="2"/>
  <c r="F7" i="2"/>
  <c r="C8" i="2"/>
  <c r="E8" i="2"/>
  <c r="F8" i="2"/>
  <c r="O8" i="2"/>
  <c r="P8" i="2"/>
  <c r="C9" i="2"/>
  <c r="E9" i="2"/>
  <c r="F9" i="2"/>
  <c r="C10" i="2"/>
  <c r="E10" i="2"/>
  <c r="F10" i="2"/>
  <c r="C11" i="2"/>
  <c r="E11" i="2"/>
  <c r="F11" i="2"/>
  <c r="C12" i="2"/>
  <c r="E12" i="2"/>
  <c r="F12" i="2"/>
  <c r="C13" i="2"/>
  <c r="E13" i="2"/>
  <c r="F13" i="2"/>
  <c r="C14" i="2"/>
  <c r="E14" i="2"/>
  <c r="F14" i="2"/>
  <c r="C15" i="2"/>
  <c r="E15" i="2"/>
  <c r="F15" i="2"/>
  <c r="C16" i="2"/>
  <c r="E16" i="2"/>
  <c r="F16" i="2"/>
  <c r="C17" i="2"/>
  <c r="E17" i="2"/>
  <c r="F17" i="2"/>
  <c r="C18" i="2"/>
  <c r="E18" i="2"/>
  <c r="F18" i="2"/>
  <c r="C19" i="2"/>
  <c r="E19" i="2"/>
  <c r="F19" i="2"/>
  <c r="C20" i="2"/>
  <c r="E20" i="2"/>
  <c r="F20" i="2"/>
  <c r="C21" i="2"/>
  <c r="E21" i="2"/>
  <c r="F21" i="2"/>
  <c r="C22" i="2"/>
  <c r="E22" i="2"/>
  <c r="F22" i="2"/>
  <c r="C23" i="2"/>
  <c r="E23" i="2"/>
  <c r="F23" i="2"/>
  <c r="C24" i="2"/>
  <c r="E24" i="2"/>
  <c r="F24" i="2"/>
  <c r="C25" i="2"/>
  <c r="E25" i="2"/>
  <c r="F25" i="2"/>
  <c r="C26" i="2"/>
  <c r="E26" i="2"/>
  <c r="F26" i="2"/>
  <c r="C27" i="2"/>
  <c r="E27" i="2"/>
  <c r="F27" i="2"/>
  <c r="C28" i="2"/>
  <c r="E28" i="2"/>
  <c r="F28" i="2"/>
  <c r="C29" i="2"/>
  <c r="E29" i="2"/>
  <c r="F29" i="2"/>
  <c r="C30" i="2"/>
  <c r="E30" i="2"/>
  <c r="F30" i="2"/>
  <c r="C31" i="2"/>
  <c r="E31" i="2"/>
  <c r="F31" i="2"/>
  <c r="C32" i="2"/>
  <c r="E32" i="2"/>
  <c r="F32" i="2"/>
  <c r="C33" i="2"/>
  <c r="E33" i="2"/>
  <c r="F33" i="2"/>
  <c r="H33" i="2"/>
  <c r="I33" i="2"/>
  <c r="C34" i="2"/>
  <c r="E34" i="2"/>
  <c r="F34" i="2"/>
  <c r="C35" i="2"/>
  <c r="E35" i="2"/>
  <c r="F35" i="2"/>
  <c r="C36" i="2"/>
  <c r="E36" i="2"/>
  <c r="F36" i="2"/>
  <c r="C37" i="2"/>
  <c r="E37" i="2"/>
  <c r="F37" i="2"/>
  <c r="C38" i="2"/>
  <c r="E38" i="2"/>
  <c r="F38" i="2"/>
  <c r="C39" i="2"/>
  <c r="E39" i="2"/>
  <c r="F39" i="2"/>
  <c r="C40" i="2"/>
  <c r="E40" i="2"/>
  <c r="F40" i="2"/>
  <c r="C41" i="2"/>
  <c r="E41" i="2"/>
  <c r="F41" i="2"/>
  <c r="C42" i="2"/>
  <c r="E42" i="2"/>
  <c r="F42" i="2"/>
  <c r="C43" i="2"/>
  <c r="E43" i="2"/>
  <c r="F43" i="2"/>
  <c r="C44" i="2"/>
  <c r="E44" i="2"/>
  <c r="F44" i="2"/>
  <c r="C45" i="2"/>
  <c r="E45" i="2"/>
  <c r="F45" i="2"/>
  <c r="H45" i="2"/>
  <c r="I45" i="2"/>
  <c r="C46" i="2"/>
  <c r="E46" i="2"/>
  <c r="F46" i="2"/>
  <c r="C47" i="2"/>
  <c r="E47" i="2"/>
  <c r="F47" i="2"/>
  <c r="C48" i="2"/>
  <c r="E48" i="2"/>
  <c r="F48" i="2"/>
  <c r="C49" i="2"/>
  <c r="E49" i="2"/>
  <c r="F49" i="2"/>
  <c r="H49" i="2"/>
  <c r="I49" i="2"/>
  <c r="C50" i="2"/>
  <c r="E50" i="2"/>
  <c r="F50" i="2"/>
  <c r="C51" i="2"/>
  <c r="E51" i="2"/>
  <c r="F51" i="2"/>
  <c r="C52" i="2"/>
  <c r="E52" i="2"/>
  <c r="F52" i="2"/>
  <c r="C53" i="2"/>
  <c r="E53" i="2"/>
  <c r="F53" i="2"/>
  <c r="H53" i="2"/>
  <c r="I53" i="2"/>
  <c r="C54" i="2"/>
  <c r="E54" i="2"/>
  <c r="F54" i="2"/>
  <c r="C55" i="2"/>
  <c r="E55" i="2"/>
  <c r="F55" i="2"/>
  <c r="C56" i="2"/>
  <c r="E56" i="2"/>
  <c r="F56" i="2"/>
  <c r="C57" i="2"/>
  <c r="E57" i="2"/>
  <c r="F57" i="2"/>
  <c r="C58" i="2"/>
  <c r="E58" i="2"/>
  <c r="F58" i="2"/>
  <c r="C59" i="2"/>
  <c r="E59" i="2"/>
  <c r="F59" i="2"/>
  <c r="C60" i="2"/>
  <c r="E60" i="2"/>
  <c r="F60" i="2"/>
  <c r="C61" i="2"/>
  <c r="E61" i="2"/>
  <c r="F61" i="2"/>
  <c r="C62" i="2"/>
  <c r="E62" i="2"/>
  <c r="F62" i="2"/>
  <c r="C63" i="2"/>
  <c r="E63" i="2"/>
  <c r="F63" i="2"/>
  <c r="C64" i="2"/>
  <c r="E64" i="2"/>
  <c r="F64" i="2"/>
  <c r="C65" i="2"/>
  <c r="E65" i="2"/>
  <c r="F65" i="2"/>
  <c r="C66" i="2"/>
  <c r="E66" i="2"/>
  <c r="F66" i="2"/>
  <c r="C67" i="2"/>
  <c r="E67" i="2"/>
  <c r="F67" i="2"/>
  <c r="C68" i="2"/>
  <c r="E68" i="2"/>
  <c r="F68" i="2"/>
  <c r="C69" i="2"/>
  <c r="E69" i="2"/>
  <c r="F69" i="2"/>
  <c r="C70" i="2"/>
  <c r="E70" i="2"/>
  <c r="F70" i="2"/>
  <c r="C71" i="2"/>
  <c r="E71" i="2"/>
  <c r="F71" i="2"/>
  <c r="C72" i="2"/>
  <c r="E72" i="2"/>
  <c r="F72" i="2"/>
  <c r="C73" i="2"/>
  <c r="E73" i="2"/>
  <c r="F73" i="2"/>
  <c r="C74" i="2"/>
  <c r="E74" i="2"/>
  <c r="F74" i="2"/>
  <c r="C75" i="2"/>
  <c r="E75" i="2"/>
  <c r="F75" i="2"/>
  <c r="C76" i="2"/>
  <c r="E76" i="2"/>
  <c r="F76" i="2"/>
  <c r="H76" i="2"/>
  <c r="I76" i="2"/>
  <c r="C77" i="2"/>
  <c r="E77" i="2"/>
  <c r="F77" i="2"/>
  <c r="C78" i="2"/>
  <c r="E78" i="2"/>
  <c r="F78" i="2"/>
  <c r="C79" i="2"/>
  <c r="E79" i="2"/>
  <c r="F79" i="2"/>
  <c r="C80" i="2"/>
  <c r="E80" i="2"/>
  <c r="F80" i="2"/>
  <c r="H80" i="2"/>
  <c r="I80" i="2"/>
  <c r="C81" i="2"/>
  <c r="E81" i="2"/>
  <c r="F81" i="2"/>
  <c r="H81" i="2"/>
  <c r="I81" i="2"/>
  <c r="C82" i="2"/>
  <c r="E82" i="2"/>
  <c r="F82" i="2"/>
  <c r="H82" i="2"/>
  <c r="I82" i="2"/>
  <c r="C83" i="2"/>
  <c r="E83" i="2"/>
  <c r="F83" i="2"/>
  <c r="H83" i="2"/>
  <c r="I83" i="2"/>
  <c r="C84" i="2"/>
  <c r="E84" i="2"/>
  <c r="F84" i="2"/>
  <c r="H84" i="2"/>
  <c r="I84" i="2"/>
  <c r="C85" i="2"/>
  <c r="E85" i="2"/>
  <c r="F85" i="2"/>
  <c r="H85" i="2"/>
  <c r="I85" i="2"/>
  <c r="C86" i="2"/>
  <c r="E86" i="2"/>
  <c r="F86" i="2"/>
  <c r="C87" i="2"/>
  <c r="E87" i="2"/>
  <c r="F87" i="2"/>
  <c r="C88" i="2"/>
  <c r="E88" i="2"/>
  <c r="F88" i="2"/>
  <c r="C89" i="2"/>
  <c r="E89" i="2"/>
  <c r="F89" i="2"/>
  <c r="C90" i="2"/>
  <c r="E90" i="2"/>
  <c r="F90" i="2"/>
  <c r="P6" i="2" l="1"/>
  <c r="P2" i="2" s="1"/>
</calcChain>
</file>

<file path=xl/sharedStrings.xml><?xml version="1.0" encoding="utf-8"?>
<sst xmlns="http://schemas.openxmlformats.org/spreadsheetml/2006/main" count="491" uniqueCount="183">
  <si>
    <t>Data Analyst</t>
  </si>
  <si>
    <t>UNDP</t>
  </si>
  <si>
    <t>pending</t>
  </si>
  <si>
    <t>Job Portal</t>
  </si>
  <si>
    <t>Intern</t>
  </si>
  <si>
    <t>NMB Bank</t>
  </si>
  <si>
    <t>Projects &amp; MIS Analyst</t>
  </si>
  <si>
    <t>I&amp;M Bank</t>
  </si>
  <si>
    <t>NCBA Graduate Program</t>
  </si>
  <si>
    <t>Empower Limited</t>
  </si>
  <si>
    <t>Email</t>
  </si>
  <si>
    <t>Graduate Program</t>
  </si>
  <si>
    <t>Tigo</t>
  </si>
  <si>
    <t>ghosted</t>
  </si>
  <si>
    <t>done</t>
  </si>
  <si>
    <t>Assurance Intern</t>
  </si>
  <si>
    <t>Ernst &amp; Young</t>
  </si>
  <si>
    <t>IT Intern</t>
  </si>
  <si>
    <t>Total Energies</t>
  </si>
  <si>
    <t>Tech Sales Person</t>
  </si>
  <si>
    <t>Computer Centre</t>
  </si>
  <si>
    <t>Internal Control Data Analyst</t>
  </si>
  <si>
    <t>ABInBev</t>
  </si>
  <si>
    <t>DCB Bank</t>
  </si>
  <si>
    <t>Rejected</t>
  </si>
  <si>
    <t>HR Data Analyst Intern</t>
  </si>
  <si>
    <t>CRDB Bank</t>
  </si>
  <si>
    <t>Graduate Trainee</t>
  </si>
  <si>
    <t>KCB Bank</t>
  </si>
  <si>
    <t>M-Pesa Insights Analyst</t>
  </si>
  <si>
    <t>Vodacom</t>
  </si>
  <si>
    <t>Business Analyst Intern</t>
  </si>
  <si>
    <t>Real Tech</t>
  </si>
  <si>
    <t>Samsung Electronics EA</t>
  </si>
  <si>
    <t>Ericsson</t>
  </si>
  <si>
    <t>Accepted</t>
  </si>
  <si>
    <t>Data Intern</t>
  </si>
  <si>
    <t>AFCHPR</t>
  </si>
  <si>
    <t>Diageo</t>
  </si>
  <si>
    <t>Business Analyst</t>
  </si>
  <si>
    <t>Absa Bank</t>
  </si>
  <si>
    <t>IT Graduate Trainee</t>
  </si>
  <si>
    <t>PWC</t>
  </si>
  <si>
    <t>Bank sales officer</t>
  </si>
  <si>
    <t>Audit Trainee</t>
  </si>
  <si>
    <t>EY</t>
  </si>
  <si>
    <t>Graduate Management Trainee</t>
  </si>
  <si>
    <t>DTB</t>
  </si>
  <si>
    <t>Graduate Development Program</t>
  </si>
  <si>
    <t>UBA Tanzania</t>
  </si>
  <si>
    <t>Graduate Intern</t>
  </si>
  <si>
    <t>Dalberg</t>
  </si>
  <si>
    <t>Deloitte</t>
  </si>
  <si>
    <t>KPMG</t>
  </si>
  <si>
    <t>Virtual Internship Program</t>
  </si>
  <si>
    <t>African Development Bank</t>
  </si>
  <si>
    <t xml:space="preserve"> ETZ-humanresources@ecobank.com</t>
  </si>
  <si>
    <t>Ecobank</t>
  </si>
  <si>
    <t>recruitment@ubatanzania.co.tz</t>
  </si>
  <si>
    <t xml:space="preserve"> Internal Auditor</t>
  </si>
  <si>
    <t xml:space="preserve"> UBA Tanzania</t>
  </si>
  <si>
    <t>jobs@amanabank.co.tz</t>
  </si>
  <si>
    <t>Internal Auditor</t>
  </si>
  <si>
    <t xml:space="preserve"> Amana Bank</t>
  </si>
  <si>
    <t>Bluebook Internship</t>
  </si>
  <si>
    <t>EU</t>
  </si>
  <si>
    <t xml:space="preserve"> ICT Consultant Intern</t>
  </si>
  <si>
    <t xml:space="preserve"> Ernst &amp; Young</t>
  </si>
  <si>
    <t>wilfred@rubis.co.tz</t>
  </si>
  <si>
    <t xml:space="preserve"> ICT Intern</t>
  </si>
  <si>
    <t xml:space="preserve"> Ajira Mboka</t>
  </si>
  <si>
    <t>Contact centre agent</t>
  </si>
  <si>
    <t>Job Junction Tanzania</t>
  </si>
  <si>
    <t>Intern SecurityRisk Management</t>
  </si>
  <si>
    <t>Credit Officer Intern</t>
  </si>
  <si>
    <t>GreenLife MicroFinance</t>
  </si>
  <si>
    <t>Batch Processing Officer</t>
  </si>
  <si>
    <t>Data Manager</t>
  </si>
  <si>
    <t xml:space="preserve">NIMR </t>
  </si>
  <si>
    <t>Bobland Technologies</t>
  </si>
  <si>
    <t>Liquid Technologies</t>
  </si>
  <si>
    <t>Customer Service Officer</t>
  </si>
  <si>
    <t>World Vision</t>
  </si>
  <si>
    <t>EU Funded Traineeship</t>
  </si>
  <si>
    <t>NGO Intern</t>
  </si>
  <si>
    <t>Niajiri</t>
  </si>
  <si>
    <t>recruitment@bancabc.co.tz</t>
  </si>
  <si>
    <t>BancAbc</t>
  </si>
  <si>
    <t>Digital Champion</t>
  </si>
  <si>
    <t>recruitment@tujijenge.or.tz</t>
  </si>
  <si>
    <t>Reaching Out</t>
  </si>
  <si>
    <t>Tujijenge Tanzania</t>
  </si>
  <si>
    <t>recruitment@acbtz.com</t>
  </si>
  <si>
    <t>Akiba Commercial Bank</t>
  </si>
  <si>
    <t>info@kprecruiters.co.tz</t>
  </si>
  <si>
    <t>Kaparama Professional Recruiters</t>
  </si>
  <si>
    <t>info@reveurse.co.tz</t>
  </si>
  <si>
    <t>Reveurse Tz</t>
  </si>
  <si>
    <t>recruitment@talent.co.tz</t>
  </si>
  <si>
    <t>Talent Tanzania</t>
  </si>
  <si>
    <t>Shepherd consulting</t>
  </si>
  <si>
    <t>career@accessmfb.co.tz</t>
  </si>
  <si>
    <t>Access MicroFinance Bank</t>
  </si>
  <si>
    <t>Trainee</t>
  </si>
  <si>
    <t>The Uniques</t>
  </si>
  <si>
    <t>Epvate &amp; Fortune</t>
  </si>
  <si>
    <t>Geita Gold Mining</t>
  </si>
  <si>
    <t>Favorite group</t>
  </si>
  <si>
    <t>ICT Officer</t>
  </si>
  <si>
    <t>WHO</t>
  </si>
  <si>
    <t>armyrousenetwork@gmail.com</t>
  </si>
  <si>
    <t>Personal Assistant</t>
  </si>
  <si>
    <t>army rouse</t>
  </si>
  <si>
    <t>hr@deloitte.co.tz</t>
  </si>
  <si>
    <t>Reaching out</t>
  </si>
  <si>
    <t xml:space="preserve">Deloitte </t>
  </si>
  <si>
    <t>Business Development Associate</t>
  </si>
  <si>
    <t>Mooto Holdings</t>
  </si>
  <si>
    <t>Account Manager</t>
  </si>
  <si>
    <t>hr@maendeleabank.co.tz</t>
  </si>
  <si>
    <t>Maendeleo Bank</t>
  </si>
  <si>
    <t>Radar Recruitment</t>
  </si>
  <si>
    <t>UBA Group</t>
  </si>
  <si>
    <t>East African Community</t>
  </si>
  <si>
    <t>Project Support Intern</t>
  </si>
  <si>
    <t>UNOPS</t>
  </si>
  <si>
    <t>IT Service Delivery</t>
  </si>
  <si>
    <t>NBC Bank</t>
  </si>
  <si>
    <t>hr@hopeholding.co.tz</t>
  </si>
  <si>
    <t>ICT Intern</t>
  </si>
  <si>
    <t>Hope Holding</t>
  </si>
  <si>
    <t>GMT@diamondtrust.co.tz</t>
  </si>
  <si>
    <t>METL</t>
  </si>
  <si>
    <t>tanzania@camco.cn</t>
  </si>
  <si>
    <t>Tanzania CAMCO</t>
  </si>
  <si>
    <t>tuambie@nmb.co.tz</t>
  </si>
  <si>
    <t>info@tcbbank.co.tz</t>
  </si>
  <si>
    <t>TCB Bank</t>
  </si>
  <si>
    <t>recruitment@azam-media.com</t>
  </si>
  <si>
    <t>Azam Tv</t>
  </si>
  <si>
    <t>info@selcom.net</t>
  </si>
  <si>
    <t>Selcom Tanzania</t>
  </si>
  <si>
    <t>Niku.Mwakoba@knauf.com</t>
  </si>
  <si>
    <t>Knauf</t>
  </si>
  <si>
    <t>hr.tz@sportpesa.co.tz</t>
  </si>
  <si>
    <t>No. Of Dones</t>
  </si>
  <si>
    <t>No. Of Interviews</t>
  </si>
  <si>
    <t>Administrative Assistant</t>
  </si>
  <si>
    <t>SportPesa</t>
  </si>
  <si>
    <t>Early Careers Program</t>
  </si>
  <si>
    <t>admin@cvpeople.co.tz</t>
  </si>
  <si>
    <t>No. Of Normal Applications</t>
  </si>
  <si>
    <t>No. Of Ghostings</t>
  </si>
  <si>
    <t>Ghosted</t>
  </si>
  <si>
    <t>Data Administrative Intern</t>
  </si>
  <si>
    <t>CVPeople Tanzania</t>
  </si>
  <si>
    <t>HR</t>
  </si>
  <si>
    <t>MIS Intern</t>
  </si>
  <si>
    <t>Airtel Tanzania</t>
  </si>
  <si>
    <t>joyce.mnuona@it.co.tz</t>
  </si>
  <si>
    <t>Assessments Invited</t>
  </si>
  <si>
    <t>Project leader</t>
  </si>
  <si>
    <t>Invention Technologies</t>
  </si>
  <si>
    <t>recruitment @uongozi.or.tz</t>
  </si>
  <si>
    <t>UONGOZI Institute</t>
  </si>
  <si>
    <t xml:space="preserve">Pending </t>
  </si>
  <si>
    <t>Reached out</t>
  </si>
  <si>
    <t>Total Jobs Applied</t>
  </si>
  <si>
    <t>No. Of Rejections</t>
  </si>
  <si>
    <t>Status</t>
  </si>
  <si>
    <t>Interviews</t>
  </si>
  <si>
    <t>Assesssments</t>
  </si>
  <si>
    <t>Application status</t>
  </si>
  <si>
    <t>Mode Of Application</t>
  </si>
  <si>
    <t>Year(1)</t>
  </si>
  <si>
    <t>Month(1)</t>
  </si>
  <si>
    <t>Date Of Interview</t>
  </si>
  <si>
    <t>Year</t>
  </si>
  <si>
    <t>Month</t>
  </si>
  <si>
    <t>Date Of Application/sending Email</t>
  </si>
  <si>
    <t>Application Type</t>
  </si>
  <si>
    <t>Position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</si>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</sst>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  <xf numFmtId="14" fontId="1" fillId="0" borderId="0" xfId="1" applyNumberFormat="1"/>
    <xf numFmtId="0" fontId="2" fillId="0" borderId="0" xfId="2"/>
    <xf numFmtId="0" fontId="1" fillId="2" borderId="0" xfId="1" applyFill="1"/>
    <xf numFmtId="0" fontId="1" fillId="0" borderId="0" xfId="1" applyAlignment="1">
      <alignment horizontal="left"/>
    </xf>
  </cellXfs>
  <cellStyles count="3">
    <cellStyle name="Hyperlink" xfId="2" builtinId="8"/>
    <cellStyle name="Normal" xfId="0" builtinId="0"/>
    <cellStyle name="Normal 2" xfId="1" xr:uid="{33805010-16EF-4A66-BEC5-5551DE27074B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ambie@nmb.co.tz" TargetMode="External"/><Relationship Id="rId13" Type="http://schemas.openxmlformats.org/officeDocument/2006/relationships/hyperlink" Target="mailto:armyrousenetwork@gmail.com" TargetMode="External"/><Relationship Id="rId18" Type="http://schemas.openxmlformats.org/officeDocument/2006/relationships/hyperlink" Target="mailto:recruitment@acbtz.com" TargetMode="External"/><Relationship Id="rId3" Type="http://schemas.openxmlformats.org/officeDocument/2006/relationships/hyperlink" Target="mailto:hr.tz@sportpesa.co.tz" TargetMode="External"/><Relationship Id="rId21" Type="http://schemas.openxmlformats.org/officeDocument/2006/relationships/hyperlink" Target="mailto:recruitment@bancabc.co.tz" TargetMode="External"/><Relationship Id="rId7" Type="http://schemas.openxmlformats.org/officeDocument/2006/relationships/hyperlink" Target="mailto:info@tcbbank.co.tz" TargetMode="External"/><Relationship Id="rId12" Type="http://schemas.openxmlformats.org/officeDocument/2006/relationships/hyperlink" Target="mailto:hr@maendeleabank.co.tz" TargetMode="External"/><Relationship Id="rId17" Type="http://schemas.openxmlformats.org/officeDocument/2006/relationships/hyperlink" Target="mailto:info@kprecruiters.co.tz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dmin@cvpeople.co.tz" TargetMode="External"/><Relationship Id="rId16" Type="http://schemas.openxmlformats.org/officeDocument/2006/relationships/hyperlink" Target="mailto:info@reveurse.co.tz" TargetMode="External"/><Relationship Id="rId20" Type="http://schemas.openxmlformats.org/officeDocument/2006/relationships/hyperlink" Target="mailto:hr@deloitte.co.tz" TargetMode="External"/><Relationship Id="rId1" Type="http://schemas.openxmlformats.org/officeDocument/2006/relationships/hyperlink" Target="mailto:joyce.mnuona@it.co.tz" TargetMode="External"/><Relationship Id="rId6" Type="http://schemas.openxmlformats.org/officeDocument/2006/relationships/hyperlink" Target="mailto:recruitment@azam-media.com" TargetMode="External"/><Relationship Id="rId11" Type="http://schemas.openxmlformats.org/officeDocument/2006/relationships/hyperlink" Target="mailto:hr@hopeholding.co.tz" TargetMode="External"/><Relationship Id="rId24" Type="http://schemas.openxmlformats.org/officeDocument/2006/relationships/hyperlink" Target="mailto:recruitment@ubatanzania.co.tz" TargetMode="External"/><Relationship Id="rId5" Type="http://schemas.openxmlformats.org/officeDocument/2006/relationships/hyperlink" Target="mailto:info@selcom.net" TargetMode="External"/><Relationship Id="rId15" Type="http://schemas.openxmlformats.org/officeDocument/2006/relationships/hyperlink" Target="mailto:recruitment@talent.co.tz" TargetMode="External"/><Relationship Id="rId23" Type="http://schemas.openxmlformats.org/officeDocument/2006/relationships/hyperlink" Target="mailto:jobs@amanabank.co.tz" TargetMode="External"/><Relationship Id="rId10" Type="http://schemas.openxmlformats.org/officeDocument/2006/relationships/hyperlink" Target="mailto:GMT@diamondtrust.co.tz" TargetMode="External"/><Relationship Id="rId19" Type="http://schemas.openxmlformats.org/officeDocument/2006/relationships/hyperlink" Target="mailto:recruitment@tujijenge.or.tz" TargetMode="External"/><Relationship Id="rId4" Type="http://schemas.openxmlformats.org/officeDocument/2006/relationships/hyperlink" Target="mailto:Niku.Mwakoba@knauf.com" TargetMode="External"/><Relationship Id="rId9" Type="http://schemas.openxmlformats.org/officeDocument/2006/relationships/hyperlink" Target="mailto:tanzania@camco.cn" TargetMode="External"/><Relationship Id="rId14" Type="http://schemas.openxmlformats.org/officeDocument/2006/relationships/hyperlink" Target="mailto:career@accessmfb.co.tz" TargetMode="External"/><Relationship Id="rId22" Type="http://schemas.openxmlformats.org/officeDocument/2006/relationships/hyperlink" Target="mailto:wilfred@rubis.co.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B5F-91FC-4A9E-81A1-E73270B53CA5}">
  <dimension ref="A1:S91"/>
  <sheetViews>
    <sheetView workbookViewId="0">
      <pane ySplit="1" topLeftCell="A77" activePane="bottomLeft" state="frozen"/>
      <selection pane="bottomLeft" activeCell="D91" sqref="D91"/>
    </sheetView>
  </sheetViews>
  <sheetFormatPr defaultColWidth="12.5703125" defaultRowHeight="15.75" x14ac:dyDescent="0.25"/>
  <cols>
    <col min="1" max="1" width="32.7109375" style="1" customWidth="1"/>
    <col min="2" max="3" width="31.85546875" style="1" customWidth="1"/>
    <col min="4" max="4" width="27.85546875" style="3" customWidth="1"/>
    <col min="5" max="6" width="27.85546875" style="1" customWidth="1"/>
    <col min="7" max="9" width="27.85546875" style="2" customWidth="1"/>
    <col min="10" max="10" width="23.85546875" style="1" customWidth="1"/>
    <col min="11" max="11" width="18.140625" style="1" customWidth="1"/>
    <col min="12" max="13" width="24.7109375" style="1" customWidth="1"/>
    <col min="14" max="14" width="12.5703125" style="1"/>
    <col min="15" max="15" width="17.5703125" style="1" customWidth="1"/>
    <col min="16" max="16" width="26.85546875" style="1" customWidth="1"/>
    <col min="17" max="17" width="16.140625" style="1" customWidth="1"/>
    <col min="18" max="18" width="12.5703125" style="1"/>
    <col min="19" max="19" width="30.42578125" style="1" customWidth="1"/>
    <col min="20" max="16384" width="12.5703125" style="1"/>
  </cols>
  <sheetData>
    <row r="1" spans="1:19" x14ac:dyDescent="0.25">
      <c r="A1" s="1" t="s">
        <v>182</v>
      </c>
      <c r="B1" s="1" t="s">
        <v>181</v>
      </c>
      <c r="C1" s="1" t="s">
        <v>180</v>
      </c>
      <c r="D1" s="3" t="s">
        <v>179</v>
      </c>
      <c r="E1" s="1" t="s">
        <v>178</v>
      </c>
      <c r="F1" s="1" t="s">
        <v>177</v>
      </c>
      <c r="G1" s="2" t="s">
        <v>176</v>
      </c>
      <c r="H1" s="2" t="s">
        <v>175</v>
      </c>
      <c r="I1" s="2" t="s">
        <v>174</v>
      </c>
      <c r="J1" s="1" t="s">
        <v>173</v>
      </c>
      <c r="K1" s="1" t="s">
        <v>172</v>
      </c>
      <c r="L1" s="1" t="s">
        <v>171</v>
      </c>
      <c r="M1" s="1" t="s">
        <v>170</v>
      </c>
      <c r="N1" s="1" t="s">
        <v>169</v>
      </c>
      <c r="O1" s="1" t="s">
        <v>168</v>
      </c>
      <c r="P1" s="1" t="s">
        <v>167</v>
      </c>
      <c r="Q1" s="1" t="s">
        <v>166</v>
      </c>
      <c r="R1" s="1" t="s">
        <v>165</v>
      </c>
      <c r="S1" s="1" t="s">
        <v>10</v>
      </c>
    </row>
    <row r="2" spans="1:19" x14ac:dyDescent="0.25">
      <c r="A2" s="1" t="s">
        <v>164</v>
      </c>
      <c r="B2" s="1" t="s">
        <v>129</v>
      </c>
      <c r="C2" s="1" t="str">
        <f t="shared" ref="C2:C33" si="0">IF(B2="Reaching out", "Reach Outs","Normal Application")</f>
        <v>Normal Application</v>
      </c>
      <c r="D2" s="3">
        <v>44826</v>
      </c>
      <c r="E2" s="4" t="str">
        <f t="shared" ref="E2:E33" si="1">TEXT(D2,"MMMM")</f>
        <v>September</v>
      </c>
      <c r="F2" s="4" t="str">
        <f t="shared" ref="F2:F33" si="2">TEXT(D2,"yyyy")</f>
        <v>2022</v>
      </c>
      <c r="J2" s="1" t="s">
        <v>10</v>
      </c>
      <c r="K2" s="1" t="s">
        <v>14</v>
      </c>
      <c r="L2" s="1">
        <v>0</v>
      </c>
      <c r="M2" s="1">
        <v>0</v>
      </c>
      <c r="N2" s="1" t="s">
        <v>13</v>
      </c>
      <c r="O2" s="1">
        <f>COUNTIF(N2:N89,"Rejected")</f>
        <v>37</v>
      </c>
      <c r="P2" s="1">
        <f>P6+Q2</f>
        <v>88</v>
      </c>
      <c r="Q2" s="1">
        <f>COUNTIF(B2:B75,"Reaching Out")</f>
        <v>19</v>
      </c>
      <c r="R2" s="1">
        <f>COUNTIF(K1:K89,"Pending")</f>
        <v>5</v>
      </c>
      <c r="S2" s="1" t="s">
        <v>163</v>
      </c>
    </row>
    <row r="3" spans="1:19" x14ac:dyDescent="0.25">
      <c r="A3" s="1" t="s">
        <v>162</v>
      </c>
      <c r="B3" s="1" t="s">
        <v>161</v>
      </c>
      <c r="C3" s="1" t="str">
        <f t="shared" si="0"/>
        <v>Normal Application</v>
      </c>
      <c r="D3" s="3">
        <v>44830</v>
      </c>
      <c r="E3" s="4" t="str">
        <f t="shared" si="1"/>
        <v>September</v>
      </c>
      <c r="F3" s="4" t="str">
        <f t="shared" si="2"/>
        <v>2022</v>
      </c>
      <c r="G3" s="2">
        <v>44831</v>
      </c>
      <c r="H3" s="2" t="str">
        <f>TEXT(G3,"mmmm")</f>
        <v>September</v>
      </c>
      <c r="I3" s="2" t="str">
        <f>TEXT(G3,"yyyy")</f>
        <v>2022</v>
      </c>
      <c r="J3" s="1" t="s">
        <v>10</v>
      </c>
      <c r="K3" s="1" t="s">
        <v>14</v>
      </c>
      <c r="L3" s="1">
        <v>0</v>
      </c>
      <c r="M3" s="1">
        <v>1</v>
      </c>
      <c r="N3" s="1" t="s">
        <v>24</v>
      </c>
      <c r="O3" s="7" t="s">
        <v>160</v>
      </c>
      <c r="S3" s="5" t="s">
        <v>159</v>
      </c>
    </row>
    <row r="4" spans="1:19" x14ac:dyDescent="0.25">
      <c r="A4" s="1" t="s">
        <v>158</v>
      </c>
      <c r="B4" s="1" t="s">
        <v>157</v>
      </c>
      <c r="C4" s="1" t="str">
        <f t="shared" si="0"/>
        <v>Normal Application</v>
      </c>
      <c r="D4" s="3">
        <v>44819</v>
      </c>
      <c r="E4" s="4" t="str">
        <f t="shared" si="1"/>
        <v>September</v>
      </c>
      <c r="F4" s="4" t="str">
        <f t="shared" si="2"/>
        <v>2022</v>
      </c>
      <c r="G4" s="2">
        <v>44819</v>
      </c>
      <c r="H4" s="2" t="str">
        <f>TEXT(G4,"mmmm")</f>
        <v>September</v>
      </c>
      <c r="I4" s="2" t="str">
        <f>TEXT(G4,"yyyy")</f>
        <v>2022</v>
      </c>
      <c r="J4" s="1" t="s">
        <v>10</v>
      </c>
      <c r="K4" s="1" t="s">
        <v>14</v>
      </c>
      <c r="L4" s="1">
        <v>0</v>
      </c>
      <c r="M4" s="1">
        <v>1</v>
      </c>
      <c r="N4" s="1" t="s">
        <v>24</v>
      </c>
      <c r="O4" s="1">
        <f>COUNTIF(L2:L89,"1")</f>
        <v>15</v>
      </c>
      <c r="S4" s="1" t="s">
        <v>156</v>
      </c>
    </row>
    <row r="5" spans="1:19" x14ac:dyDescent="0.25">
      <c r="A5" s="1" t="s">
        <v>155</v>
      </c>
      <c r="B5" s="1" t="s">
        <v>154</v>
      </c>
      <c r="C5" s="1" t="str">
        <f t="shared" si="0"/>
        <v>Normal Application</v>
      </c>
      <c r="D5" s="3">
        <v>44775</v>
      </c>
      <c r="E5" s="4" t="str">
        <f t="shared" si="1"/>
        <v>August</v>
      </c>
      <c r="F5" s="4" t="str">
        <f t="shared" si="2"/>
        <v>2022</v>
      </c>
      <c r="G5" s="2">
        <v>44776</v>
      </c>
      <c r="H5" s="2" t="str">
        <f>TEXT(G5,"mmmm")</f>
        <v>August</v>
      </c>
      <c r="I5" s="2" t="str">
        <f>TEXT(G5,"yyyy")</f>
        <v>2022</v>
      </c>
      <c r="J5" s="1" t="s">
        <v>10</v>
      </c>
      <c r="K5" s="1" t="s">
        <v>14</v>
      </c>
      <c r="L5" s="1">
        <v>0</v>
      </c>
      <c r="M5" s="1">
        <v>1</v>
      </c>
      <c r="N5" s="1" t="s">
        <v>153</v>
      </c>
      <c r="O5" s="1" t="s">
        <v>152</v>
      </c>
      <c r="P5" s="1" t="s">
        <v>151</v>
      </c>
      <c r="S5" s="5" t="s">
        <v>150</v>
      </c>
    </row>
    <row r="6" spans="1:19" x14ac:dyDescent="0.25">
      <c r="A6" s="6" t="s">
        <v>30</v>
      </c>
      <c r="B6" s="1" t="s">
        <v>149</v>
      </c>
      <c r="C6" s="1" t="str">
        <f t="shared" si="0"/>
        <v>Normal Application</v>
      </c>
      <c r="D6" s="3">
        <v>44821</v>
      </c>
      <c r="E6" s="4" t="str">
        <f t="shared" si="1"/>
        <v>September</v>
      </c>
      <c r="F6" s="4" t="str">
        <f t="shared" si="2"/>
        <v>2022</v>
      </c>
      <c r="J6" s="1" t="s">
        <v>3</v>
      </c>
      <c r="K6" s="1" t="s">
        <v>14</v>
      </c>
      <c r="L6" s="1">
        <v>0</v>
      </c>
      <c r="M6" s="1">
        <v>1</v>
      </c>
      <c r="N6" s="1" t="s">
        <v>24</v>
      </c>
      <c r="O6" s="1">
        <f>COUNTIF(N2:N89,"ghosted")</f>
        <v>46</v>
      </c>
      <c r="P6" s="1">
        <f>COUNTIF(C2:C89,"Normal Application")</f>
        <v>69</v>
      </c>
    </row>
    <row r="7" spans="1:19" x14ac:dyDescent="0.25">
      <c r="A7" s="1" t="s">
        <v>148</v>
      </c>
      <c r="B7" s="1" t="s">
        <v>147</v>
      </c>
      <c r="C7" s="1" t="str">
        <f t="shared" si="0"/>
        <v>Normal Application</v>
      </c>
      <c r="D7" s="3">
        <v>44840</v>
      </c>
      <c r="E7" s="4" t="str">
        <f t="shared" si="1"/>
        <v>October</v>
      </c>
      <c r="F7" s="4" t="str">
        <f t="shared" si="2"/>
        <v>2022</v>
      </c>
      <c r="J7" s="1" t="s">
        <v>10</v>
      </c>
      <c r="K7" s="1" t="s">
        <v>14</v>
      </c>
      <c r="L7" s="1">
        <v>0</v>
      </c>
      <c r="M7" s="1">
        <v>0</v>
      </c>
      <c r="N7" s="1" t="s">
        <v>24</v>
      </c>
      <c r="O7" s="1" t="s">
        <v>146</v>
      </c>
      <c r="P7" s="1" t="s">
        <v>145</v>
      </c>
      <c r="S7" s="5" t="s">
        <v>144</v>
      </c>
    </row>
    <row r="8" spans="1:19" x14ac:dyDescent="0.25">
      <c r="A8" s="1" t="s">
        <v>143</v>
      </c>
      <c r="B8" s="1" t="s">
        <v>50</v>
      </c>
      <c r="C8" s="1" t="str">
        <f t="shared" si="0"/>
        <v>Normal Application</v>
      </c>
      <c r="D8" s="3">
        <v>44840</v>
      </c>
      <c r="E8" s="4" t="str">
        <f t="shared" si="1"/>
        <v>October</v>
      </c>
      <c r="F8" s="4" t="str">
        <f t="shared" si="2"/>
        <v>2022</v>
      </c>
      <c r="J8" s="1" t="s">
        <v>10</v>
      </c>
      <c r="K8" s="1" t="s">
        <v>14</v>
      </c>
      <c r="L8" s="1">
        <v>0</v>
      </c>
      <c r="M8" s="1">
        <v>0</v>
      </c>
      <c r="N8" s="1" t="s">
        <v>24</v>
      </c>
      <c r="O8" s="1">
        <f>COUNTIF(M2:M89,"1")</f>
        <v>16</v>
      </c>
      <c r="P8" s="1">
        <f>COUNTIF(K2:K89,"done")</f>
        <v>83</v>
      </c>
      <c r="S8" s="5" t="s">
        <v>142</v>
      </c>
    </row>
    <row r="9" spans="1:19" x14ac:dyDescent="0.25">
      <c r="A9" s="1" t="s">
        <v>141</v>
      </c>
      <c r="B9" s="1" t="s">
        <v>90</v>
      </c>
      <c r="C9" s="1" t="str">
        <f t="shared" si="0"/>
        <v>Reach Outs</v>
      </c>
      <c r="D9" s="3">
        <v>44839</v>
      </c>
      <c r="E9" s="4" t="str">
        <f t="shared" si="1"/>
        <v>October</v>
      </c>
      <c r="F9" s="4" t="str">
        <f t="shared" si="2"/>
        <v>2022</v>
      </c>
      <c r="J9" s="1" t="s">
        <v>10</v>
      </c>
      <c r="K9" s="1" t="s">
        <v>14</v>
      </c>
      <c r="L9" s="1">
        <v>0</v>
      </c>
      <c r="M9" s="1">
        <v>0</v>
      </c>
      <c r="N9" s="1" t="s">
        <v>13</v>
      </c>
      <c r="S9" s="1" t="s">
        <v>140</v>
      </c>
    </row>
    <row r="10" spans="1:19" x14ac:dyDescent="0.25">
      <c r="A10" s="1" t="s">
        <v>139</v>
      </c>
      <c r="B10" s="1" t="s">
        <v>90</v>
      </c>
      <c r="C10" s="1" t="str">
        <f t="shared" si="0"/>
        <v>Reach Outs</v>
      </c>
      <c r="D10" s="3">
        <v>44839</v>
      </c>
      <c r="E10" s="4" t="str">
        <f t="shared" si="1"/>
        <v>October</v>
      </c>
      <c r="F10" s="4" t="str">
        <f t="shared" si="2"/>
        <v>2022</v>
      </c>
      <c r="J10" s="1" t="s">
        <v>10</v>
      </c>
      <c r="K10" s="1" t="s">
        <v>14</v>
      </c>
      <c r="L10" s="1">
        <v>0</v>
      </c>
      <c r="M10" s="1">
        <v>0</v>
      </c>
      <c r="N10" s="1" t="s">
        <v>24</v>
      </c>
      <c r="S10" s="1" t="s">
        <v>138</v>
      </c>
    </row>
    <row r="11" spans="1:19" x14ac:dyDescent="0.25">
      <c r="A11" s="1" t="s">
        <v>137</v>
      </c>
      <c r="B11" s="1" t="s">
        <v>90</v>
      </c>
      <c r="C11" s="1" t="str">
        <f t="shared" si="0"/>
        <v>Reach Outs</v>
      </c>
      <c r="D11" s="3">
        <v>44839</v>
      </c>
      <c r="E11" s="4" t="str">
        <f t="shared" si="1"/>
        <v>October</v>
      </c>
      <c r="F11" s="4" t="str">
        <f t="shared" si="2"/>
        <v>2022</v>
      </c>
      <c r="J11" s="1" t="s">
        <v>10</v>
      </c>
      <c r="K11" s="1" t="s">
        <v>14</v>
      </c>
      <c r="L11" s="1">
        <v>0</v>
      </c>
      <c r="M11" s="1">
        <v>0</v>
      </c>
      <c r="N11" s="1" t="s">
        <v>24</v>
      </c>
      <c r="S11" s="1" t="s">
        <v>136</v>
      </c>
    </row>
    <row r="12" spans="1:19" x14ac:dyDescent="0.25">
      <c r="A12" s="1" t="s">
        <v>5</v>
      </c>
      <c r="B12" s="1" t="s">
        <v>90</v>
      </c>
      <c r="C12" s="1" t="str">
        <f t="shared" si="0"/>
        <v>Reach Outs</v>
      </c>
      <c r="D12" s="3">
        <v>44839</v>
      </c>
      <c r="E12" s="4" t="str">
        <f t="shared" si="1"/>
        <v>October</v>
      </c>
      <c r="F12" s="4" t="str">
        <f t="shared" si="2"/>
        <v>2022</v>
      </c>
      <c r="J12" s="1" t="s">
        <v>10</v>
      </c>
      <c r="K12" s="1" t="s">
        <v>14</v>
      </c>
      <c r="L12" s="1">
        <v>0</v>
      </c>
      <c r="M12" s="1">
        <v>0</v>
      </c>
      <c r="N12" s="1" t="s">
        <v>24</v>
      </c>
      <c r="S12" s="1" t="s">
        <v>135</v>
      </c>
    </row>
    <row r="13" spans="1:19" x14ac:dyDescent="0.25">
      <c r="A13" s="1" t="s">
        <v>134</v>
      </c>
      <c r="B13" s="1" t="s">
        <v>90</v>
      </c>
      <c r="C13" s="1" t="str">
        <f t="shared" si="0"/>
        <v>Reach Outs</v>
      </c>
      <c r="D13" s="3">
        <v>44839</v>
      </c>
      <c r="E13" s="4" t="str">
        <f t="shared" si="1"/>
        <v>October</v>
      </c>
      <c r="F13" s="4" t="str">
        <f t="shared" si="2"/>
        <v>2022</v>
      </c>
      <c r="J13" s="1" t="s">
        <v>10</v>
      </c>
      <c r="K13" s="1" t="s">
        <v>14</v>
      </c>
      <c r="L13" s="1">
        <v>0</v>
      </c>
      <c r="M13" s="1">
        <v>0</v>
      </c>
      <c r="N13" s="1" t="s">
        <v>24</v>
      </c>
      <c r="S13" s="1" t="s">
        <v>133</v>
      </c>
    </row>
    <row r="14" spans="1:19" x14ac:dyDescent="0.25">
      <c r="A14" s="1" t="s">
        <v>132</v>
      </c>
      <c r="B14" s="1" t="s">
        <v>50</v>
      </c>
      <c r="C14" s="1" t="str">
        <f t="shared" si="0"/>
        <v>Normal Application</v>
      </c>
      <c r="D14" s="3">
        <v>44839</v>
      </c>
      <c r="E14" s="4" t="str">
        <f t="shared" si="1"/>
        <v>October</v>
      </c>
      <c r="F14" s="4" t="str">
        <f t="shared" si="2"/>
        <v>2022</v>
      </c>
      <c r="J14" s="1" t="s">
        <v>3</v>
      </c>
      <c r="K14" s="1" t="s">
        <v>14</v>
      </c>
      <c r="L14" s="1">
        <v>0</v>
      </c>
      <c r="M14" s="1">
        <v>0</v>
      </c>
      <c r="N14" s="1" t="s">
        <v>24</v>
      </c>
    </row>
    <row r="15" spans="1:19" x14ac:dyDescent="0.25">
      <c r="A15" s="1" t="s">
        <v>47</v>
      </c>
      <c r="B15" s="1" t="s">
        <v>50</v>
      </c>
      <c r="C15" s="1" t="str">
        <f t="shared" si="0"/>
        <v>Normal Application</v>
      </c>
      <c r="D15" s="3">
        <v>44839</v>
      </c>
      <c r="E15" s="4" t="str">
        <f t="shared" si="1"/>
        <v>October</v>
      </c>
      <c r="F15" s="4" t="str">
        <f t="shared" si="2"/>
        <v>2022</v>
      </c>
      <c r="J15" s="1" t="s">
        <v>10</v>
      </c>
      <c r="K15" s="1" t="s">
        <v>14</v>
      </c>
      <c r="L15" s="1">
        <v>0</v>
      </c>
      <c r="M15" s="1">
        <v>0</v>
      </c>
      <c r="N15" s="1" t="s">
        <v>13</v>
      </c>
      <c r="S15" s="1" t="s">
        <v>131</v>
      </c>
    </row>
    <row r="16" spans="1:19" x14ac:dyDescent="0.25">
      <c r="A16" s="1" t="s">
        <v>130</v>
      </c>
      <c r="B16" s="1" t="s">
        <v>129</v>
      </c>
      <c r="C16" s="1" t="str">
        <f t="shared" si="0"/>
        <v>Normal Application</v>
      </c>
      <c r="D16" s="3">
        <v>44842</v>
      </c>
      <c r="E16" s="4" t="str">
        <f t="shared" si="1"/>
        <v>October</v>
      </c>
      <c r="F16" s="4" t="str">
        <f t="shared" si="2"/>
        <v>2022</v>
      </c>
      <c r="J16" s="1" t="s">
        <v>10</v>
      </c>
      <c r="K16" s="1" t="s">
        <v>14</v>
      </c>
      <c r="L16" s="1">
        <v>0</v>
      </c>
      <c r="M16" s="1">
        <v>0</v>
      </c>
      <c r="N16" s="1" t="s">
        <v>24</v>
      </c>
      <c r="S16" s="5" t="s">
        <v>128</v>
      </c>
    </row>
    <row r="17" spans="1:19" x14ac:dyDescent="0.25">
      <c r="A17" s="1" t="s">
        <v>127</v>
      </c>
      <c r="B17" s="1" t="s">
        <v>126</v>
      </c>
      <c r="C17" s="1" t="str">
        <f t="shared" si="0"/>
        <v>Normal Application</v>
      </c>
      <c r="D17" s="3">
        <v>44840</v>
      </c>
      <c r="E17" s="4" t="str">
        <f t="shared" si="1"/>
        <v>October</v>
      </c>
      <c r="F17" s="4" t="str">
        <f t="shared" si="2"/>
        <v>2022</v>
      </c>
      <c r="J17" s="1" t="s">
        <v>3</v>
      </c>
      <c r="K17" s="1" t="s">
        <v>14</v>
      </c>
      <c r="L17" s="1">
        <v>0</v>
      </c>
      <c r="M17" s="1">
        <v>0</v>
      </c>
      <c r="N17" s="1" t="s">
        <v>24</v>
      </c>
    </row>
    <row r="18" spans="1:19" x14ac:dyDescent="0.25">
      <c r="A18" s="1" t="s">
        <v>1</v>
      </c>
      <c r="B18" s="1" t="s">
        <v>50</v>
      </c>
      <c r="C18" s="1" t="str">
        <f t="shared" si="0"/>
        <v>Normal Application</v>
      </c>
      <c r="D18" s="3">
        <v>44839</v>
      </c>
      <c r="E18" s="4" t="str">
        <f t="shared" si="1"/>
        <v>October</v>
      </c>
      <c r="F18" s="4" t="str">
        <f t="shared" si="2"/>
        <v>2022</v>
      </c>
      <c r="J18" s="1" t="s">
        <v>3</v>
      </c>
      <c r="K18" s="1" t="s">
        <v>14</v>
      </c>
      <c r="L18" s="1">
        <v>1</v>
      </c>
      <c r="M18" s="1">
        <v>0</v>
      </c>
      <c r="N18" s="1" t="s">
        <v>24</v>
      </c>
    </row>
    <row r="19" spans="1:19" x14ac:dyDescent="0.25">
      <c r="A19" s="1" t="s">
        <v>125</v>
      </c>
      <c r="B19" s="1" t="s">
        <v>124</v>
      </c>
      <c r="C19" s="1" t="str">
        <f t="shared" si="0"/>
        <v>Normal Application</v>
      </c>
      <c r="D19" s="3">
        <v>44839</v>
      </c>
      <c r="E19" s="4" t="str">
        <f t="shared" si="1"/>
        <v>October</v>
      </c>
      <c r="F19" s="4" t="str">
        <f t="shared" si="2"/>
        <v>2022</v>
      </c>
      <c r="J19" s="1" t="s">
        <v>3</v>
      </c>
      <c r="K19" s="1" t="s">
        <v>14</v>
      </c>
      <c r="L19" s="1">
        <v>1</v>
      </c>
      <c r="M19" s="1">
        <v>0</v>
      </c>
      <c r="N19" s="1" t="s">
        <v>24</v>
      </c>
    </row>
    <row r="20" spans="1:19" x14ac:dyDescent="0.25">
      <c r="A20" s="1" t="s">
        <v>123</v>
      </c>
      <c r="B20" s="1" t="s">
        <v>90</v>
      </c>
      <c r="C20" s="1" t="str">
        <f t="shared" si="0"/>
        <v>Reach Outs</v>
      </c>
      <c r="D20" s="3">
        <v>44856</v>
      </c>
      <c r="E20" s="4" t="str">
        <f t="shared" si="1"/>
        <v>October</v>
      </c>
      <c r="F20" s="4" t="str">
        <f t="shared" si="2"/>
        <v>2022</v>
      </c>
      <c r="J20" s="1" t="s">
        <v>10</v>
      </c>
      <c r="K20" s="1" t="s">
        <v>14</v>
      </c>
      <c r="L20" s="1">
        <v>0</v>
      </c>
      <c r="M20" s="1">
        <v>0</v>
      </c>
      <c r="N20" s="1" t="s">
        <v>13</v>
      </c>
    </row>
    <row r="21" spans="1:19" x14ac:dyDescent="0.25">
      <c r="A21" s="1" t="s">
        <v>122</v>
      </c>
      <c r="B21" s="1" t="s">
        <v>90</v>
      </c>
      <c r="C21" s="1" t="str">
        <f t="shared" si="0"/>
        <v>Reach Outs</v>
      </c>
      <c r="D21" s="3">
        <v>44859</v>
      </c>
      <c r="E21" s="4" t="str">
        <f t="shared" si="1"/>
        <v>October</v>
      </c>
      <c r="F21" s="4" t="str">
        <f t="shared" si="2"/>
        <v>2022</v>
      </c>
      <c r="J21" s="1" t="s">
        <v>10</v>
      </c>
      <c r="K21" s="1" t="s">
        <v>14</v>
      </c>
      <c r="L21" s="1">
        <v>0</v>
      </c>
      <c r="M21" s="1">
        <v>0</v>
      </c>
      <c r="N21" s="1" t="s">
        <v>13</v>
      </c>
    </row>
    <row r="22" spans="1:19" x14ac:dyDescent="0.25">
      <c r="A22" s="1" t="s">
        <v>121</v>
      </c>
      <c r="B22" s="1" t="s">
        <v>90</v>
      </c>
      <c r="C22" s="1" t="str">
        <f t="shared" si="0"/>
        <v>Reach Outs</v>
      </c>
      <c r="D22" s="3">
        <v>44859</v>
      </c>
      <c r="E22" s="4" t="str">
        <f t="shared" si="1"/>
        <v>October</v>
      </c>
      <c r="F22" s="4" t="str">
        <f t="shared" si="2"/>
        <v>2022</v>
      </c>
      <c r="J22" s="1" t="s">
        <v>10</v>
      </c>
      <c r="K22" s="1" t="s">
        <v>14</v>
      </c>
      <c r="L22" s="1">
        <v>0</v>
      </c>
      <c r="M22" s="1">
        <v>0</v>
      </c>
      <c r="N22" s="1" t="s">
        <v>13</v>
      </c>
    </row>
    <row r="23" spans="1:19" x14ac:dyDescent="0.25">
      <c r="A23" s="1" t="s">
        <v>120</v>
      </c>
      <c r="B23" s="1" t="s">
        <v>90</v>
      </c>
      <c r="C23" s="1" t="str">
        <f t="shared" si="0"/>
        <v>Reach Outs</v>
      </c>
      <c r="D23" s="3">
        <v>44859</v>
      </c>
      <c r="E23" s="4" t="str">
        <f t="shared" si="1"/>
        <v>October</v>
      </c>
      <c r="F23" s="4" t="str">
        <f t="shared" si="2"/>
        <v>2022</v>
      </c>
      <c r="J23" s="1" t="s">
        <v>10</v>
      </c>
      <c r="K23" s="1" t="s">
        <v>14</v>
      </c>
      <c r="L23" s="1">
        <v>0</v>
      </c>
      <c r="M23" s="1">
        <v>0</v>
      </c>
      <c r="N23" s="1" t="s">
        <v>13</v>
      </c>
      <c r="S23" s="1" t="s">
        <v>119</v>
      </c>
    </row>
    <row r="24" spans="1:19" x14ac:dyDescent="0.25">
      <c r="A24" s="1" t="s">
        <v>34</v>
      </c>
      <c r="B24" s="1" t="s">
        <v>118</v>
      </c>
      <c r="C24" s="1" t="str">
        <f t="shared" si="0"/>
        <v>Normal Application</v>
      </c>
      <c r="D24" s="3">
        <v>44860</v>
      </c>
      <c r="E24" s="4" t="str">
        <f t="shared" si="1"/>
        <v>October</v>
      </c>
      <c r="F24" s="4" t="str">
        <f t="shared" si="2"/>
        <v>2022</v>
      </c>
      <c r="J24" s="1" t="s">
        <v>3</v>
      </c>
      <c r="K24" s="1" t="s">
        <v>14</v>
      </c>
      <c r="L24" s="1">
        <v>0</v>
      </c>
      <c r="M24" s="1">
        <v>0</v>
      </c>
      <c r="N24" s="1" t="s">
        <v>24</v>
      </c>
    </row>
    <row r="25" spans="1:19" x14ac:dyDescent="0.25">
      <c r="A25" s="1" t="s">
        <v>34</v>
      </c>
      <c r="B25" s="1" t="s">
        <v>11</v>
      </c>
      <c r="C25" s="1" t="str">
        <f t="shared" si="0"/>
        <v>Normal Application</v>
      </c>
      <c r="D25" s="3">
        <v>44858</v>
      </c>
      <c r="E25" s="4" t="str">
        <f t="shared" si="1"/>
        <v>October</v>
      </c>
      <c r="F25" s="4" t="str">
        <f t="shared" si="2"/>
        <v>2022</v>
      </c>
      <c r="J25" s="1" t="s">
        <v>3</v>
      </c>
      <c r="K25" s="1" t="s">
        <v>14</v>
      </c>
      <c r="L25" s="1">
        <v>0</v>
      </c>
      <c r="M25" s="1">
        <v>0</v>
      </c>
      <c r="N25" s="1" t="s">
        <v>24</v>
      </c>
    </row>
    <row r="26" spans="1:19" x14ac:dyDescent="0.25">
      <c r="A26" s="1" t="s">
        <v>117</v>
      </c>
      <c r="B26" s="1" t="s">
        <v>116</v>
      </c>
      <c r="C26" s="1" t="str">
        <f t="shared" si="0"/>
        <v>Normal Application</v>
      </c>
      <c r="D26" s="3">
        <v>44861</v>
      </c>
      <c r="E26" s="4" t="str">
        <f t="shared" si="1"/>
        <v>October</v>
      </c>
      <c r="F26" s="4" t="str">
        <f t="shared" si="2"/>
        <v>2022</v>
      </c>
      <c r="J26" s="1" t="s">
        <v>3</v>
      </c>
      <c r="K26" s="1" t="s">
        <v>14</v>
      </c>
      <c r="L26" s="1">
        <v>0</v>
      </c>
      <c r="M26" s="1">
        <v>0</v>
      </c>
      <c r="N26" s="1" t="s">
        <v>24</v>
      </c>
    </row>
    <row r="27" spans="1:19" x14ac:dyDescent="0.25">
      <c r="A27" s="1" t="s">
        <v>115</v>
      </c>
      <c r="B27" s="1" t="s">
        <v>114</v>
      </c>
      <c r="C27" s="1" t="str">
        <f t="shared" si="0"/>
        <v>Reach Outs</v>
      </c>
      <c r="D27" s="3">
        <v>44853</v>
      </c>
      <c r="E27" s="4" t="str">
        <f t="shared" si="1"/>
        <v>October</v>
      </c>
      <c r="F27" s="4" t="str">
        <f t="shared" si="2"/>
        <v>2022</v>
      </c>
      <c r="J27" s="1" t="s">
        <v>10</v>
      </c>
      <c r="K27" s="1" t="s">
        <v>14</v>
      </c>
      <c r="L27" s="1">
        <v>0</v>
      </c>
      <c r="M27" s="1">
        <v>0</v>
      </c>
      <c r="N27" s="1" t="s">
        <v>13</v>
      </c>
      <c r="S27" s="5" t="s">
        <v>113</v>
      </c>
    </row>
    <row r="28" spans="1:19" x14ac:dyDescent="0.25">
      <c r="A28" s="1" t="s">
        <v>112</v>
      </c>
      <c r="B28" s="1" t="s">
        <v>111</v>
      </c>
      <c r="C28" s="1" t="str">
        <f t="shared" si="0"/>
        <v>Normal Application</v>
      </c>
      <c r="D28" s="3">
        <v>44860</v>
      </c>
      <c r="E28" s="4" t="str">
        <f t="shared" si="1"/>
        <v>October</v>
      </c>
      <c r="F28" s="4" t="str">
        <f t="shared" si="2"/>
        <v>2022</v>
      </c>
      <c r="J28" s="1" t="s">
        <v>10</v>
      </c>
      <c r="K28" s="1" t="s">
        <v>14</v>
      </c>
      <c r="L28" s="1">
        <v>0</v>
      </c>
      <c r="M28" s="1">
        <v>0</v>
      </c>
      <c r="N28" s="1" t="s">
        <v>24</v>
      </c>
      <c r="S28" s="5" t="s">
        <v>110</v>
      </c>
    </row>
    <row r="29" spans="1:19" x14ac:dyDescent="0.25">
      <c r="A29" s="1" t="s">
        <v>109</v>
      </c>
      <c r="B29" s="1" t="s">
        <v>108</v>
      </c>
      <c r="C29" s="1" t="str">
        <f t="shared" si="0"/>
        <v>Normal Application</v>
      </c>
      <c r="D29" s="3">
        <v>44873</v>
      </c>
      <c r="E29" s="4" t="str">
        <f t="shared" si="1"/>
        <v>November</v>
      </c>
      <c r="F29" s="4" t="str">
        <f t="shared" si="2"/>
        <v>2022</v>
      </c>
      <c r="J29" s="1" t="s">
        <v>3</v>
      </c>
      <c r="K29" s="1" t="s">
        <v>14</v>
      </c>
      <c r="L29" s="1">
        <v>0</v>
      </c>
      <c r="M29" s="1">
        <v>0</v>
      </c>
      <c r="N29" s="1" t="s">
        <v>24</v>
      </c>
    </row>
    <row r="30" spans="1:19" x14ac:dyDescent="0.25">
      <c r="A30" s="1" t="s">
        <v>107</v>
      </c>
      <c r="B30" s="1" t="s">
        <v>90</v>
      </c>
      <c r="C30" s="1" t="str">
        <f t="shared" si="0"/>
        <v>Reach Outs</v>
      </c>
      <c r="D30" s="3">
        <v>44873</v>
      </c>
      <c r="E30" s="4" t="str">
        <f t="shared" si="1"/>
        <v>November</v>
      </c>
      <c r="F30" s="4" t="str">
        <f t="shared" si="2"/>
        <v>2022</v>
      </c>
      <c r="J30" s="1" t="s">
        <v>10</v>
      </c>
      <c r="K30" s="1" t="s">
        <v>14</v>
      </c>
      <c r="L30" s="1">
        <v>0</v>
      </c>
      <c r="M30" s="1">
        <v>0</v>
      </c>
      <c r="N30" s="1" t="s">
        <v>13</v>
      </c>
    </row>
    <row r="31" spans="1:19" x14ac:dyDescent="0.25">
      <c r="A31" s="1" t="s">
        <v>106</v>
      </c>
      <c r="B31" s="1" t="s">
        <v>17</v>
      </c>
      <c r="C31" s="1" t="str">
        <f t="shared" si="0"/>
        <v>Normal Application</v>
      </c>
      <c r="D31" s="3">
        <v>44874</v>
      </c>
      <c r="E31" s="4" t="str">
        <f t="shared" si="1"/>
        <v>November</v>
      </c>
      <c r="F31" s="4" t="str">
        <f t="shared" si="2"/>
        <v>2022</v>
      </c>
      <c r="J31" s="1" t="s">
        <v>3</v>
      </c>
      <c r="K31" s="1" t="s">
        <v>14</v>
      </c>
      <c r="L31" s="1">
        <v>0</v>
      </c>
      <c r="M31" s="1">
        <v>0</v>
      </c>
      <c r="N31" s="1" t="s">
        <v>24</v>
      </c>
    </row>
    <row r="32" spans="1:19" x14ac:dyDescent="0.25">
      <c r="A32" s="1" t="s">
        <v>105</v>
      </c>
      <c r="B32" s="1" t="s">
        <v>90</v>
      </c>
      <c r="C32" s="1" t="str">
        <f t="shared" si="0"/>
        <v>Reach Outs</v>
      </c>
      <c r="D32" s="3">
        <v>44874</v>
      </c>
      <c r="E32" s="4" t="str">
        <f t="shared" si="1"/>
        <v>November</v>
      </c>
      <c r="F32" s="4" t="str">
        <f t="shared" si="2"/>
        <v>2022</v>
      </c>
      <c r="J32" s="1" t="s">
        <v>10</v>
      </c>
      <c r="K32" s="1" t="s">
        <v>14</v>
      </c>
      <c r="L32" s="1">
        <v>0</v>
      </c>
      <c r="M32" s="1">
        <v>0</v>
      </c>
      <c r="N32" s="1" t="s">
        <v>24</v>
      </c>
    </row>
    <row r="33" spans="1:19" x14ac:dyDescent="0.25">
      <c r="A33" s="1" t="s">
        <v>104</v>
      </c>
      <c r="B33" s="1" t="s">
        <v>103</v>
      </c>
      <c r="C33" s="1" t="str">
        <f t="shared" si="0"/>
        <v>Normal Application</v>
      </c>
      <c r="D33" s="3">
        <v>44869</v>
      </c>
      <c r="E33" s="4" t="str">
        <f t="shared" si="1"/>
        <v>November</v>
      </c>
      <c r="F33" s="4" t="str">
        <f t="shared" si="2"/>
        <v>2022</v>
      </c>
      <c r="G33" s="2">
        <v>45268</v>
      </c>
      <c r="H33" s="2" t="str">
        <f>TEXT(G33,"MMMM")</f>
        <v>December</v>
      </c>
      <c r="I33" s="2" t="str">
        <f>TEXT(G33,"yyyy")</f>
        <v>2023</v>
      </c>
      <c r="J33" s="1" t="s">
        <v>10</v>
      </c>
      <c r="K33" s="1" t="s">
        <v>14</v>
      </c>
      <c r="L33" s="1">
        <v>1</v>
      </c>
      <c r="M33" s="1">
        <v>1</v>
      </c>
      <c r="N33" s="1" t="s">
        <v>24</v>
      </c>
    </row>
    <row r="34" spans="1:19" x14ac:dyDescent="0.25">
      <c r="A34" s="1" t="s">
        <v>102</v>
      </c>
      <c r="B34" s="1" t="s">
        <v>90</v>
      </c>
      <c r="C34" s="1" t="str">
        <f t="shared" ref="C34:C65" si="3">IF(B34="Reaching out", "Reach Outs","Normal Application")</f>
        <v>Reach Outs</v>
      </c>
      <c r="D34" s="3">
        <v>44875</v>
      </c>
      <c r="E34" s="4" t="str">
        <f t="shared" ref="E34:E65" si="4">TEXT(D34,"MMMM")</f>
        <v>November</v>
      </c>
      <c r="F34" s="4" t="str">
        <f t="shared" ref="F34:F65" si="5">TEXT(D34,"yyyy")</f>
        <v>2022</v>
      </c>
      <c r="J34" s="1" t="s">
        <v>10</v>
      </c>
      <c r="K34" s="1" t="s">
        <v>14</v>
      </c>
      <c r="L34" s="1">
        <v>0</v>
      </c>
      <c r="M34" s="1">
        <v>0</v>
      </c>
      <c r="N34" s="1" t="s">
        <v>13</v>
      </c>
      <c r="S34" s="1" t="s">
        <v>101</v>
      </c>
    </row>
    <row r="35" spans="1:19" x14ac:dyDescent="0.25">
      <c r="A35" s="1" t="s">
        <v>100</v>
      </c>
      <c r="B35" s="1" t="s">
        <v>90</v>
      </c>
      <c r="C35" s="1" t="str">
        <f t="shared" si="3"/>
        <v>Reach Outs</v>
      </c>
      <c r="D35" s="3">
        <v>44875</v>
      </c>
      <c r="E35" s="4" t="str">
        <f t="shared" si="4"/>
        <v>November</v>
      </c>
      <c r="F35" s="4" t="str">
        <f t="shared" si="5"/>
        <v>2022</v>
      </c>
      <c r="J35" s="1" t="s">
        <v>10</v>
      </c>
      <c r="K35" s="1" t="s">
        <v>14</v>
      </c>
      <c r="L35" s="1">
        <v>0</v>
      </c>
      <c r="M35" s="1">
        <v>0</v>
      </c>
      <c r="N35" s="1" t="s">
        <v>13</v>
      </c>
    </row>
    <row r="36" spans="1:19" x14ac:dyDescent="0.25">
      <c r="A36" s="1" t="s">
        <v>99</v>
      </c>
      <c r="B36" s="1" t="s">
        <v>90</v>
      </c>
      <c r="C36" s="1" t="str">
        <f t="shared" si="3"/>
        <v>Reach Outs</v>
      </c>
      <c r="D36" s="3">
        <v>44875</v>
      </c>
      <c r="E36" s="4" t="str">
        <f t="shared" si="4"/>
        <v>November</v>
      </c>
      <c r="F36" s="4" t="str">
        <f t="shared" si="5"/>
        <v>2022</v>
      </c>
      <c r="J36" s="1" t="s">
        <v>10</v>
      </c>
      <c r="K36" s="1" t="s">
        <v>14</v>
      </c>
      <c r="L36" s="1">
        <v>0</v>
      </c>
      <c r="M36" s="1">
        <v>0</v>
      </c>
      <c r="N36" s="1" t="s">
        <v>13</v>
      </c>
      <c r="S36" s="1" t="s">
        <v>98</v>
      </c>
    </row>
    <row r="37" spans="1:19" x14ac:dyDescent="0.25">
      <c r="A37" s="1" t="s">
        <v>97</v>
      </c>
      <c r="B37" s="1" t="s">
        <v>90</v>
      </c>
      <c r="C37" s="1" t="str">
        <f t="shared" si="3"/>
        <v>Reach Outs</v>
      </c>
      <c r="D37" s="3">
        <v>44875</v>
      </c>
      <c r="E37" s="4" t="str">
        <f t="shared" si="4"/>
        <v>November</v>
      </c>
      <c r="F37" s="4" t="str">
        <f t="shared" si="5"/>
        <v>2022</v>
      </c>
      <c r="J37" s="1" t="s">
        <v>10</v>
      </c>
      <c r="K37" s="1" t="s">
        <v>14</v>
      </c>
      <c r="L37" s="1">
        <v>0</v>
      </c>
      <c r="M37" s="1">
        <v>0</v>
      </c>
      <c r="N37" s="1" t="s">
        <v>13</v>
      </c>
      <c r="S37" s="1" t="s">
        <v>96</v>
      </c>
    </row>
    <row r="38" spans="1:19" x14ac:dyDescent="0.25">
      <c r="A38" s="1" t="s">
        <v>95</v>
      </c>
      <c r="B38" s="1" t="s">
        <v>90</v>
      </c>
      <c r="C38" s="1" t="str">
        <f t="shared" si="3"/>
        <v>Reach Outs</v>
      </c>
      <c r="D38" s="3">
        <v>44875</v>
      </c>
      <c r="E38" s="4" t="str">
        <f t="shared" si="4"/>
        <v>November</v>
      </c>
      <c r="F38" s="4" t="str">
        <f t="shared" si="5"/>
        <v>2022</v>
      </c>
      <c r="J38" s="1" t="s">
        <v>10</v>
      </c>
      <c r="K38" s="1" t="s">
        <v>14</v>
      </c>
      <c r="L38" s="1">
        <v>0</v>
      </c>
      <c r="M38" s="1">
        <v>0</v>
      </c>
      <c r="N38" s="1" t="s">
        <v>13</v>
      </c>
      <c r="S38" s="1" t="s">
        <v>94</v>
      </c>
    </row>
    <row r="39" spans="1:19" x14ac:dyDescent="0.25">
      <c r="A39" s="1" t="s">
        <v>93</v>
      </c>
      <c r="B39" s="1" t="s">
        <v>90</v>
      </c>
      <c r="C39" s="1" t="str">
        <f t="shared" si="3"/>
        <v>Reach Outs</v>
      </c>
      <c r="D39" s="3">
        <v>44875</v>
      </c>
      <c r="E39" s="4" t="str">
        <f t="shared" si="4"/>
        <v>November</v>
      </c>
      <c r="F39" s="4" t="str">
        <f t="shared" si="5"/>
        <v>2022</v>
      </c>
      <c r="J39" s="1" t="s">
        <v>10</v>
      </c>
      <c r="K39" s="1" t="s">
        <v>14</v>
      </c>
      <c r="L39" s="1">
        <v>0</v>
      </c>
      <c r="M39" s="1">
        <v>0</v>
      </c>
      <c r="N39" s="1" t="s">
        <v>13</v>
      </c>
      <c r="S39" s="1" t="s">
        <v>92</v>
      </c>
    </row>
    <row r="40" spans="1:19" x14ac:dyDescent="0.25">
      <c r="A40" s="1" t="s">
        <v>91</v>
      </c>
      <c r="B40" s="1" t="s">
        <v>90</v>
      </c>
      <c r="C40" s="1" t="str">
        <f t="shared" si="3"/>
        <v>Reach Outs</v>
      </c>
      <c r="D40" s="3">
        <v>44875</v>
      </c>
      <c r="E40" s="4" t="str">
        <f t="shared" si="4"/>
        <v>November</v>
      </c>
      <c r="F40" s="4" t="str">
        <f t="shared" si="5"/>
        <v>2022</v>
      </c>
      <c r="J40" s="1" t="s">
        <v>10</v>
      </c>
      <c r="K40" s="1" t="s">
        <v>14</v>
      </c>
      <c r="L40" s="1">
        <v>0</v>
      </c>
      <c r="M40" s="1">
        <v>0</v>
      </c>
      <c r="N40" s="1" t="s">
        <v>13</v>
      </c>
      <c r="S40" s="1" t="s">
        <v>89</v>
      </c>
    </row>
    <row r="41" spans="1:19" x14ac:dyDescent="0.25">
      <c r="A41" s="1" t="s">
        <v>5</v>
      </c>
      <c r="B41" s="1" t="s">
        <v>71</v>
      </c>
      <c r="C41" s="1" t="str">
        <f t="shared" si="3"/>
        <v>Normal Application</v>
      </c>
      <c r="D41" s="3">
        <v>44895</v>
      </c>
      <c r="E41" s="4" t="str">
        <f t="shared" si="4"/>
        <v>November</v>
      </c>
      <c r="F41" s="4" t="str">
        <f t="shared" si="5"/>
        <v>2022</v>
      </c>
      <c r="J41" s="1" t="s">
        <v>3</v>
      </c>
      <c r="K41" s="1" t="s">
        <v>14</v>
      </c>
      <c r="L41" s="1">
        <v>1</v>
      </c>
      <c r="M41" s="1">
        <v>0</v>
      </c>
      <c r="N41" s="1" t="s">
        <v>24</v>
      </c>
    </row>
    <row r="42" spans="1:19" x14ac:dyDescent="0.25">
      <c r="A42" s="1" t="s">
        <v>28</v>
      </c>
      <c r="B42" s="1" t="s">
        <v>27</v>
      </c>
      <c r="C42" s="1" t="str">
        <f t="shared" si="3"/>
        <v>Normal Application</v>
      </c>
      <c r="D42" s="3">
        <v>44895</v>
      </c>
      <c r="E42" s="4" t="str">
        <f t="shared" si="4"/>
        <v>November</v>
      </c>
      <c r="F42" s="4" t="str">
        <f t="shared" si="5"/>
        <v>2022</v>
      </c>
      <c r="J42" s="1" t="s">
        <v>3</v>
      </c>
      <c r="K42" s="1" t="s">
        <v>14</v>
      </c>
      <c r="L42" s="1">
        <v>0</v>
      </c>
      <c r="M42" s="1">
        <v>0</v>
      </c>
      <c r="N42" s="1" t="s">
        <v>13</v>
      </c>
    </row>
    <row r="43" spans="1:19" x14ac:dyDescent="0.25">
      <c r="A43" s="1" t="s">
        <v>26</v>
      </c>
      <c r="B43" s="1" t="s">
        <v>88</v>
      </c>
      <c r="C43" s="1" t="str">
        <f t="shared" si="3"/>
        <v>Normal Application</v>
      </c>
      <c r="D43" s="3">
        <v>44909</v>
      </c>
      <c r="E43" s="4" t="str">
        <f t="shared" si="4"/>
        <v>December</v>
      </c>
      <c r="F43" s="4" t="str">
        <f t="shared" si="5"/>
        <v>2022</v>
      </c>
      <c r="J43" s="1" t="s">
        <v>3</v>
      </c>
      <c r="K43" s="1" t="s">
        <v>14</v>
      </c>
      <c r="L43" s="1">
        <v>0</v>
      </c>
      <c r="M43" s="1">
        <v>0</v>
      </c>
      <c r="N43" s="1" t="s">
        <v>24</v>
      </c>
    </row>
    <row r="44" spans="1:19" x14ac:dyDescent="0.25">
      <c r="A44" s="1" t="s">
        <v>87</v>
      </c>
      <c r="B44" s="1" t="s">
        <v>27</v>
      </c>
      <c r="C44" s="1" t="str">
        <f t="shared" si="3"/>
        <v>Normal Application</v>
      </c>
      <c r="D44" s="3">
        <v>44910</v>
      </c>
      <c r="E44" s="4" t="str">
        <f t="shared" si="4"/>
        <v>December</v>
      </c>
      <c r="F44" s="4" t="str">
        <f t="shared" si="5"/>
        <v>2022</v>
      </c>
      <c r="J44" s="1" t="s">
        <v>10</v>
      </c>
      <c r="K44" s="1" t="s">
        <v>14</v>
      </c>
      <c r="L44" s="1">
        <v>0</v>
      </c>
      <c r="M44" s="1">
        <v>0</v>
      </c>
      <c r="N44" s="1" t="s">
        <v>13</v>
      </c>
      <c r="S44" s="5" t="s">
        <v>86</v>
      </c>
    </row>
    <row r="45" spans="1:19" x14ac:dyDescent="0.25">
      <c r="A45" s="1" t="s">
        <v>85</v>
      </c>
      <c r="B45" s="1" t="s">
        <v>84</v>
      </c>
      <c r="C45" s="1" t="str">
        <f t="shared" si="3"/>
        <v>Normal Application</v>
      </c>
      <c r="D45" s="3">
        <v>44930</v>
      </c>
      <c r="E45" s="4" t="str">
        <f t="shared" si="4"/>
        <v>January</v>
      </c>
      <c r="F45" s="4" t="str">
        <f t="shared" si="5"/>
        <v>2023</v>
      </c>
      <c r="G45" s="2">
        <v>44932</v>
      </c>
      <c r="H45" s="2" t="str">
        <f>TEXT(G45,"mmmm")</f>
        <v>January</v>
      </c>
      <c r="I45" s="2" t="str">
        <f>TEXT(G45,"yyyy")</f>
        <v>2023</v>
      </c>
      <c r="J45" s="1" t="s">
        <v>3</v>
      </c>
      <c r="K45" s="1" t="s">
        <v>14</v>
      </c>
      <c r="L45" s="1">
        <v>0</v>
      </c>
      <c r="M45" s="1">
        <v>1</v>
      </c>
      <c r="N45" s="1" t="s">
        <v>13</v>
      </c>
    </row>
    <row r="46" spans="1:19" x14ac:dyDescent="0.25">
      <c r="A46" s="1" t="s">
        <v>83</v>
      </c>
      <c r="B46" s="1" t="s">
        <v>27</v>
      </c>
      <c r="C46" s="1" t="str">
        <f t="shared" si="3"/>
        <v>Normal Application</v>
      </c>
      <c r="D46" s="3">
        <v>44890</v>
      </c>
      <c r="E46" s="4" t="str">
        <f t="shared" si="4"/>
        <v>November</v>
      </c>
      <c r="F46" s="4" t="str">
        <f t="shared" si="5"/>
        <v>2022</v>
      </c>
      <c r="J46" s="1" t="s">
        <v>3</v>
      </c>
      <c r="K46" s="1" t="s">
        <v>14</v>
      </c>
      <c r="L46" s="1">
        <v>0</v>
      </c>
      <c r="M46" s="1">
        <v>0</v>
      </c>
      <c r="N46" s="1" t="s">
        <v>13</v>
      </c>
    </row>
    <row r="47" spans="1:19" x14ac:dyDescent="0.25">
      <c r="A47" s="1" t="s">
        <v>7</v>
      </c>
      <c r="B47" s="1" t="s">
        <v>46</v>
      </c>
      <c r="C47" s="1" t="str">
        <f t="shared" si="3"/>
        <v>Normal Application</v>
      </c>
      <c r="D47" s="3">
        <v>44917</v>
      </c>
      <c r="E47" s="4" t="str">
        <f t="shared" si="4"/>
        <v>December</v>
      </c>
      <c r="F47" s="4" t="str">
        <f t="shared" si="5"/>
        <v>2022</v>
      </c>
      <c r="J47" s="1" t="s">
        <v>3</v>
      </c>
      <c r="K47" s="1" t="s">
        <v>14</v>
      </c>
      <c r="L47" s="1">
        <v>0</v>
      </c>
      <c r="M47" s="1">
        <v>0</v>
      </c>
      <c r="N47" s="1" t="s">
        <v>13</v>
      </c>
    </row>
    <row r="48" spans="1:19" x14ac:dyDescent="0.25">
      <c r="A48" s="1" t="s">
        <v>82</v>
      </c>
      <c r="B48" s="1" t="s">
        <v>81</v>
      </c>
      <c r="C48" s="1" t="str">
        <f t="shared" si="3"/>
        <v>Normal Application</v>
      </c>
      <c r="D48" s="3">
        <v>44905</v>
      </c>
      <c r="E48" s="4" t="str">
        <f t="shared" si="4"/>
        <v>December</v>
      </c>
      <c r="F48" s="4" t="str">
        <f t="shared" si="5"/>
        <v>2022</v>
      </c>
      <c r="J48" s="1" t="s">
        <v>10</v>
      </c>
      <c r="K48" s="1" t="s">
        <v>14</v>
      </c>
      <c r="L48" s="1">
        <v>0</v>
      </c>
      <c r="M48" s="1">
        <v>0</v>
      </c>
      <c r="N48" s="1" t="s">
        <v>13</v>
      </c>
    </row>
    <row r="49" spans="1:19" x14ac:dyDescent="0.25">
      <c r="A49" s="1" t="s">
        <v>80</v>
      </c>
      <c r="B49" s="1" t="s">
        <v>17</v>
      </c>
      <c r="C49" s="1" t="str">
        <f t="shared" si="3"/>
        <v>Normal Application</v>
      </c>
      <c r="D49" s="3">
        <v>44905</v>
      </c>
      <c r="E49" s="4" t="str">
        <f t="shared" si="4"/>
        <v>December</v>
      </c>
      <c r="F49" s="4" t="str">
        <f t="shared" si="5"/>
        <v>2022</v>
      </c>
      <c r="G49" s="2">
        <v>44900</v>
      </c>
      <c r="H49" s="2" t="str">
        <f>TEXT(G49,"mmmm")</f>
        <v>December</v>
      </c>
      <c r="I49" s="2" t="str">
        <f>TEXT(G49,"yyyy")</f>
        <v>2022</v>
      </c>
      <c r="J49" s="1" t="s">
        <v>10</v>
      </c>
      <c r="K49" s="1" t="s">
        <v>14</v>
      </c>
      <c r="L49" s="1">
        <v>1</v>
      </c>
      <c r="M49" s="1">
        <v>1</v>
      </c>
      <c r="N49" s="1" t="s">
        <v>13</v>
      </c>
    </row>
    <row r="50" spans="1:19" x14ac:dyDescent="0.25">
      <c r="A50" s="1" t="s">
        <v>79</v>
      </c>
      <c r="B50" s="1" t="s">
        <v>17</v>
      </c>
      <c r="C50" s="1" t="str">
        <f t="shared" si="3"/>
        <v>Normal Application</v>
      </c>
      <c r="D50" s="3">
        <v>44917</v>
      </c>
      <c r="E50" s="4" t="str">
        <f t="shared" si="4"/>
        <v>December</v>
      </c>
      <c r="F50" s="4" t="str">
        <f t="shared" si="5"/>
        <v>2022</v>
      </c>
      <c r="J50" s="1" t="s">
        <v>10</v>
      </c>
      <c r="K50" s="1" t="s">
        <v>14</v>
      </c>
      <c r="L50" s="1">
        <v>0</v>
      </c>
      <c r="M50" s="1">
        <v>0</v>
      </c>
      <c r="N50" s="1" t="s">
        <v>13</v>
      </c>
    </row>
    <row r="51" spans="1:19" x14ac:dyDescent="0.25">
      <c r="A51" s="1" t="s">
        <v>78</v>
      </c>
      <c r="B51" s="1" t="s">
        <v>77</v>
      </c>
      <c r="C51" s="1" t="str">
        <f t="shared" si="3"/>
        <v>Normal Application</v>
      </c>
      <c r="D51" s="3">
        <v>44931</v>
      </c>
      <c r="E51" s="4" t="str">
        <f t="shared" si="4"/>
        <v>January</v>
      </c>
      <c r="F51" s="4" t="str">
        <f t="shared" si="5"/>
        <v>2023</v>
      </c>
      <c r="J51" s="1" t="s">
        <v>3</v>
      </c>
      <c r="K51" s="1" t="s">
        <v>14</v>
      </c>
      <c r="L51" s="1">
        <v>0</v>
      </c>
      <c r="M51" s="1">
        <v>0</v>
      </c>
      <c r="N51" s="1" t="s">
        <v>13</v>
      </c>
    </row>
    <row r="52" spans="1:19" x14ac:dyDescent="0.25">
      <c r="A52" s="1" t="s">
        <v>5</v>
      </c>
      <c r="B52" s="1" t="s">
        <v>76</v>
      </c>
      <c r="C52" s="1" t="str">
        <f t="shared" si="3"/>
        <v>Normal Application</v>
      </c>
      <c r="D52" s="3">
        <v>44931</v>
      </c>
      <c r="E52" s="4" t="str">
        <f t="shared" si="4"/>
        <v>January</v>
      </c>
      <c r="F52" s="4" t="str">
        <f t="shared" si="5"/>
        <v>2023</v>
      </c>
      <c r="J52" s="1" t="s">
        <v>10</v>
      </c>
      <c r="K52" s="1" t="s">
        <v>14</v>
      </c>
      <c r="L52" s="1">
        <v>0</v>
      </c>
      <c r="M52" s="1">
        <v>0</v>
      </c>
      <c r="N52" s="1" t="s">
        <v>13</v>
      </c>
    </row>
    <row r="53" spans="1:19" x14ac:dyDescent="0.25">
      <c r="A53" s="1" t="s">
        <v>75</v>
      </c>
      <c r="B53" s="1" t="s">
        <v>74</v>
      </c>
      <c r="C53" s="1" t="str">
        <f t="shared" si="3"/>
        <v>Normal Application</v>
      </c>
      <c r="D53" s="3">
        <v>44935</v>
      </c>
      <c r="E53" s="4" t="str">
        <f t="shared" si="4"/>
        <v>January</v>
      </c>
      <c r="F53" s="4" t="str">
        <f t="shared" si="5"/>
        <v>2023</v>
      </c>
      <c r="G53" s="2">
        <v>44947</v>
      </c>
      <c r="H53" s="2" t="str">
        <f>TEXT(G53,"mmmm")</f>
        <v>January</v>
      </c>
      <c r="I53" s="2" t="str">
        <f>TEXT(G53,"yyyy")</f>
        <v>2023</v>
      </c>
      <c r="J53" s="1" t="s">
        <v>10</v>
      </c>
      <c r="K53" s="1" t="s">
        <v>14</v>
      </c>
      <c r="L53" s="1">
        <v>1</v>
      </c>
      <c r="M53" s="1">
        <v>1</v>
      </c>
      <c r="N53" s="1" t="s">
        <v>24</v>
      </c>
    </row>
    <row r="54" spans="1:19" x14ac:dyDescent="0.25">
      <c r="A54" s="1" t="s">
        <v>9</v>
      </c>
      <c r="B54" s="1" t="s">
        <v>73</v>
      </c>
      <c r="C54" s="1" t="str">
        <f t="shared" si="3"/>
        <v>Normal Application</v>
      </c>
      <c r="D54" s="3">
        <v>44930</v>
      </c>
      <c r="E54" s="4" t="str">
        <f t="shared" si="4"/>
        <v>January</v>
      </c>
      <c r="F54" s="4" t="str">
        <f t="shared" si="5"/>
        <v>2023</v>
      </c>
      <c r="J54" s="1" t="s">
        <v>3</v>
      </c>
      <c r="K54" s="1" t="s">
        <v>14</v>
      </c>
      <c r="L54" s="1">
        <v>0</v>
      </c>
      <c r="M54" s="1">
        <v>0</v>
      </c>
      <c r="N54" s="1" t="s">
        <v>13</v>
      </c>
    </row>
    <row r="55" spans="1:19" x14ac:dyDescent="0.25">
      <c r="A55" s="1" t="s">
        <v>72</v>
      </c>
      <c r="B55" s="1" t="s">
        <v>71</v>
      </c>
      <c r="C55" s="1" t="str">
        <f t="shared" si="3"/>
        <v>Normal Application</v>
      </c>
      <c r="D55" s="3">
        <v>44921</v>
      </c>
      <c r="E55" s="4" t="str">
        <f t="shared" si="4"/>
        <v>December</v>
      </c>
      <c r="F55" s="4" t="str">
        <f t="shared" si="5"/>
        <v>2022</v>
      </c>
      <c r="J55" s="1" t="s">
        <v>10</v>
      </c>
      <c r="K55" s="1" t="s">
        <v>14</v>
      </c>
      <c r="L55" s="1">
        <v>0</v>
      </c>
      <c r="M55" s="1">
        <v>0</v>
      </c>
      <c r="N55" s="1" t="s">
        <v>13</v>
      </c>
    </row>
    <row r="56" spans="1:19" x14ac:dyDescent="0.25">
      <c r="A56" s="1" t="s">
        <v>70</v>
      </c>
      <c r="B56" s="1" t="s">
        <v>69</v>
      </c>
      <c r="C56" s="1" t="str">
        <f t="shared" si="3"/>
        <v>Normal Application</v>
      </c>
      <c r="D56" s="3">
        <v>44942</v>
      </c>
      <c r="E56" s="4" t="str">
        <f t="shared" si="4"/>
        <v>January</v>
      </c>
      <c r="F56" s="4" t="str">
        <f t="shared" si="5"/>
        <v>2023</v>
      </c>
      <c r="J56" s="1" t="s">
        <v>10</v>
      </c>
      <c r="K56" s="1" t="s">
        <v>14</v>
      </c>
      <c r="L56" s="1">
        <v>0</v>
      </c>
      <c r="M56" s="1">
        <v>0</v>
      </c>
      <c r="N56" s="1" t="s">
        <v>13</v>
      </c>
      <c r="S56" s="5" t="s">
        <v>68</v>
      </c>
    </row>
    <row r="57" spans="1:19" x14ac:dyDescent="0.25">
      <c r="A57" s="1" t="s">
        <v>67</v>
      </c>
      <c r="B57" s="1" t="s">
        <v>66</v>
      </c>
      <c r="C57" s="1" t="str">
        <f t="shared" si="3"/>
        <v>Normal Application</v>
      </c>
      <c r="D57" s="3">
        <v>44943</v>
      </c>
      <c r="E57" s="4" t="str">
        <f t="shared" si="4"/>
        <v>January</v>
      </c>
      <c r="F57" s="4" t="str">
        <f t="shared" si="5"/>
        <v>2023</v>
      </c>
      <c r="J57" s="1" t="s">
        <v>3</v>
      </c>
      <c r="K57" s="1" t="s">
        <v>14</v>
      </c>
      <c r="L57" s="1">
        <v>0</v>
      </c>
      <c r="M57" s="1">
        <v>0</v>
      </c>
      <c r="N57" s="1" t="s">
        <v>13</v>
      </c>
    </row>
    <row r="58" spans="1:19" x14ac:dyDescent="0.25">
      <c r="A58" s="1" t="s">
        <v>65</v>
      </c>
      <c r="B58" s="1" t="s">
        <v>64</v>
      </c>
      <c r="C58" s="1" t="str">
        <f t="shared" si="3"/>
        <v>Normal Application</v>
      </c>
      <c r="D58" s="3">
        <v>44944</v>
      </c>
      <c r="E58" s="4" t="str">
        <f t="shared" si="4"/>
        <v>January</v>
      </c>
      <c r="F58" s="4" t="str">
        <f t="shared" si="5"/>
        <v>2023</v>
      </c>
      <c r="J58" s="1" t="s">
        <v>3</v>
      </c>
      <c r="K58" s="1" t="s">
        <v>14</v>
      </c>
      <c r="L58" s="1">
        <v>0</v>
      </c>
      <c r="M58" s="1">
        <v>0</v>
      </c>
      <c r="N58" s="1" t="s">
        <v>13</v>
      </c>
    </row>
    <row r="59" spans="1:19" x14ac:dyDescent="0.25">
      <c r="A59" s="1" t="s">
        <v>63</v>
      </c>
      <c r="B59" s="1" t="s">
        <v>62</v>
      </c>
      <c r="C59" s="1" t="str">
        <f t="shared" si="3"/>
        <v>Normal Application</v>
      </c>
      <c r="D59" s="3">
        <v>44945</v>
      </c>
      <c r="E59" s="4" t="str">
        <f t="shared" si="4"/>
        <v>January</v>
      </c>
      <c r="F59" s="4" t="str">
        <f t="shared" si="5"/>
        <v>2023</v>
      </c>
      <c r="J59" s="1" t="s">
        <v>10</v>
      </c>
      <c r="K59" s="1" t="s">
        <v>14</v>
      </c>
      <c r="L59" s="1">
        <v>0</v>
      </c>
      <c r="M59" s="1">
        <v>0</v>
      </c>
      <c r="N59" s="1" t="s">
        <v>13</v>
      </c>
      <c r="S59" s="5" t="s">
        <v>61</v>
      </c>
    </row>
    <row r="60" spans="1:19" x14ac:dyDescent="0.25">
      <c r="A60" s="1" t="s">
        <v>60</v>
      </c>
      <c r="B60" s="1" t="s">
        <v>59</v>
      </c>
      <c r="C60" s="1" t="str">
        <f t="shared" si="3"/>
        <v>Normal Application</v>
      </c>
      <c r="D60" s="3">
        <v>44946</v>
      </c>
      <c r="E60" s="4" t="str">
        <f t="shared" si="4"/>
        <v>January</v>
      </c>
      <c r="F60" s="4" t="str">
        <f t="shared" si="5"/>
        <v>2023</v>
      </c>
      <c r="J60" s="1" t="s">
        <v>10</v>
      </c>
      <c r="K60" s="1" t="s">
        <v>14</v>
      </c>
      <c r="L60" s="1">
        <v>0</v>
      </c>
      <c r="M60" s="1">
        <v>0</v>
      </c>
      <c r="N60" s="1" t="s">
        <v>13</v>
      </c>
      <c r="S60" s="5" t="s">
        <v>58</v>
      </c>
    </row>
    <row r="61" spans="1:19" x14ac:dyDescent="0.25">
      <c r="A61" s="1" t="s">
        <v>57</v>
      </c>
      <c r="B61" s="1" t="s">
        <v>48</v>
      </c>
      <c r="C61" s="1" t="str">
        <f t="shared" si="3"/>
        <v>Normal Application</v>
      </c>
      <c r="D61" s="3">
        <v>44961</v>
      </c>
      <c r="E61" s="4" t="str">
        <f t="shared" si="4"/>
        <v>February</v>
      </c>
      <c r="F61" s="4" t="str">
        <f t="shared" si="5"/>
        <v>2023</v>
      </c>
      <c r="J61" s="1" t="s">
        <v>10</v>
      </c>
      <c r="K61" s="1" t="s">
        <v>14</v>
      </c>
      <c r="L61" s="1">
        <v>0</v>
      </c>
      <c r="M61" s="1">
        <v>0</v>
      </c>
      <c r="N61" s="1" t="s">
        <v>13</v>
      </c>
      <c r="S61" s="1" t="s">
        <v>56</v>
      </c>
    </row>
    <row r="62" spans="1:19" x14ac:dyDescent="0.25">
      <c r="A62" s="1" t="s">
        <v>55</v>
      </c>
      <c r="B62" s="1" t="s">
        <v>54</v>
      </c>
      <c r="C62" s="1" t="str">
        <f t="shared" si="3"/>
        <v>Normal Application</v>
      </c>
      <c r="D62" s="3">
        <v>44963</v>
      </c>
      <c r="E62" s="4" t="str">
        <f t="shared" si="4"/>
        <v>February</v>
      </c>
      <c r="F62" s="4" t="str">
        <f t="shared" si="5"/>
        <v>2023</v>
      </c>
      <c r="J62" s="1" t="s">
        <v>3</v>
      </c>
      <c r="K62" s="1" t="s">
        <v>14</v>
      </c>
      <c r="L62" s="1">
        <v>0</v>
      </c>
      <c r="M62" s="1">
        <v>0</v>
      </c>
      <c r="N62" s="1" t="s">
        <v>13</v>
      </c>
    </row>
    <row r="63" spans="1:19" x14ac:dyDescent="0.25">
      <c r="A63" s="1" t="s">
        <v>53</v>
      </c>
      <c r="B63" s="1" t="s">
        <v>48</v>
      </c>
      <c r="C63" s="1" t="str">
        <f t="shared" si="3"/>
        <v>Normal Application</v>
      </c>
      <c r="D63" s="3">
        <v>45037</v>
      </c>
      <c r="E63" s="4" t="str">
        <f t="shared" si="4"/>
        <v>April</v>
      </c>
      <c r="F63" s="4" t="str">
        <f t="shared" si="5"/>
        <v>2023</v>
      </c>
      <c r="J63" s="1" t="s">
        <v>3</v>
      </c>
      <c r="K63" s="1" t="s">
        <v>14</v>
      </c>
      <c r="L63" s="1">
        <v>0</v>
      </c>
      <c r="M63" s="1">
        <v>0</v>
      </c>
      <c r="N63" s="1" t="s">
        <v>13</v>
      </c>
    </row>
    <row r="64" spans="1:19" x14ac:dyDescent="0.25">
      <c r="A64" s="1" t="s">
        <v>52</v>
      </c>
      <c r="B64" s="1" t="s">
        <v>48</v>
      </c>
      <c r="C64" s="1" t="str">
        <f t="shared" si="3"/>
        <v>Normal Application</v>
      </c>
      <c r="D64" s="3">
        <v>45015</v>
      </c>
      <c r="E64" s="4" t="str">
        <f t="shared" si="4"/>
        <v>March</v>
      </c>
      <c r="F64" s="4" t="str">
        <f t="shared" si="5"/>
        <v>2023</v>
      </c>
      <c r="J64" s="1" t="s">
        <v>3</v>
      </c>
      <c r="K64" s="1" t="s">
        <v>14</v>
      </c>
      <c r="L64" s="1">
        <v>0</v>
      </c>
      <c r="M64" s="1">
        <v>0</v>
      </c>
      <c r="N64" s="1" t="s">
        <v>13</v>
      </c>
    </row>
    <row r="65" spans="1:14" x14ac:dyDescent="0.25">
      <c r="A65" s="1" t="s">
        <v>51</v>
      </c>
      <c r="B65" s="1" t="s">
        <v>50</v>
      </c>
      <c r="C65" s="1" t="str">
        <f t="shared" si="3"/>
        <v>Normal Application</v>
      </c>
      <c r="D65" s="3">
        <v>45028</v>
      </c>
      <c r="E65" s="4" t="str">
        <f t="shared" si="4"/>
        <v>April</v>
      </c>
      <c r="F65" s="4" t="str">
        <f t="shared" si="5"/>
        <v>2023</v>
      </c>
      <c r="J65" s="1" t="s">
        <v>3</v>
      </c>
      <c r="K65" s="1" t="s">
        <v>14</v>
      </c>
      <c r="L65" s="1">
        <v>0</v>
      </c>
      <c r="M65" s="1">
        <v>0</v>
      </c>
      <c r="N65" s="1" t="s">
        <v>24</v>
      </c>
    </row>
    <row r="66" spans="1:14" x14ac:dyDescent="0.25">
      <c r="A66" s="1" t="s">
        <v>49</v>
      </c>
      <c r="B66" s="1" t="s">
        <v>48</v>
      </c>
      <c r="C66" s="1" t="str">
        <f t="shared" ref="C66:C91" si="6">IF(B66="Reaching out", "Reach Outs","Normal Application")</f>
        <v>Normal Application</v>
      </c>
      <c r="D66" s="3">
        <v>45043</v>
      </c>
      <c r="E66" s="4" t="str">
        <f t="shared" ref="E66:E90" si="7">TEXT(D66,"MMMM")</f>
        <v>April</v>
      </c>
      <c r="F66" s="4" t="str">
        <f t="shared" ref="F66:F90" si="8">TEXT(D66,"yyyy")</f>
        <v>2023</v>
      </c>
      <c r="J66" s="1" t="s">
        <v>3</v>
      </c>
      <c r="K66" s="1" t="s">
        <v>14</v>
      </c>
      <c r="L66" s="1">
        <v>1</v>
      </c>
      <c r="M66" s="1">
        <v>0</v>
      </c>
      <c r="N66" s="1" t="s">
        <v>24</v>
      </c>
    </row>
    <row r="67" spans="1:14" x14ac:dyDescent="0.25">
      <c r="A67" s="1" t="s">
        <v>47</v>
      </c>
      <c r="B67" s="1" t="s">
        <v>46</v>
      </c>
      <c r="C67" s="1" t="str">
        <f t="shared" si="6"/>
        <v>Normal Application</v>
      </c>
      <c r="D67" s="3">
        <v>45033</v>
      </c>
      <c r="E67" s="4" t="str">
        <f t="shared" si="7"/>
        <v>April</v>
      </c>
      <c r="F67" s="4" t="str">
        <f t="shared" si="8"/>
        <v>2023</v>
      </c>
      <c r="J67" s="1" t="s">
        <v>3</v>
      </c>
      <c r="K67" s="1" t="s">
        <v>14</v>
      </c>
      <c r="L67" s="1">
        <v>1</v>
      </c>
      <c r="M67" s="1">
        <v>0</v>
      </c>
      <c r="N67" s="1" t="s">
        <v>24</v>
      </c>
    </row>
    <row r="68" spans="1:14" x14ac:dyDescent="0.25">
      <c r="A68" s="1" t="s">
        <v>45</v>
      </c>
      <c r="B68" s="1" t="s">
        <v>44</v>
      </c>
      <c r="C68" s="1" t="str">
        <f t="shared" si="6"/>
        <v>Normal Application</v>
      </c>
      <c r="D68" s="3">
        <v>45063</v>
      </c>
      <c r="E68" s="4" t="str">
        <f t="shared" si="7"/>
        <v>May</v>
      </c>
      <c r="F68" s="4" t="str">
        <f t="shared" si="8"/>
        <v>2023</v>
      </c>
      <c r="J68" s="1" t="s">
        <v>3</v>
      </c>
      <c r="K68" s="1" t="s">
        <v>14</v>
      </c>
      <c r="L68" s="1">
        <v>1</v>
      </c>
      <c r="M68" s="1">
        <v>0</v>
      </c>
      <c r="N68" s="1" t="s">
        <v>24</v>
      </c>
    </row>
    <row r="69" spans="1:14" x14ac:dyDescent="0.25">
      <c r="A69" s="1" t="s">
        <v>5</v>
      </c>
      <c r="B69" s="1" t="s">
        <v>43</v>
      </c>
      <c r="C69" s="1" t="str">
        <f t="shared" si="6"/>
        <v>Normal Application</v>
      </c>
      <c r="D69" s="3">
        <v>45068</v>
      </c>
      <c r="E69" s="4" t="str">
        <f t="shared" si="7"/>
        <v>May</v>
      </c>
      <c r="F69" s="4" t="str">
        <f t="shared" si="8"/>
        <v>2023</v>
      </c>
      <c r="J69" s="1" t="s">
        <v>3</v>
      </c>
      <c r="K69" s="1" t="s">
        <v>14</v>
      </c>
      <c r="L69" s="1">
        <v>0</v>
      </c>
      <c r="M69" s="1">
        <v>0</v>
      </c>
      <c r="N69" s="1" t="s">
        <v>24</v>
      </c>
    </row>
    <row r="70" spans="1:14" x14ac:dyDescent="0.25">
      <c r="A70" s="1" t="s">
        <v>18</v>
      </c>
      <c r="B70" s="1" t="s">
        <v>39</v>
      </c>
      <c r="C70" s="1" t="str">
        <f t="shared" si="6"/>
        <v>Normal Application</v>
      </c>
      <c r="D70" s="3">
        <v>45070</v>
      </c>
      <c r="E70" s="4" t="str">
        <f t="shared" si="7"/>
        <v>May</v>
      </c>
      <c r="F70" s="4" t="str">
        <f t="shared" si="8"/>
        <v>2023</v>
      </c>
      <c r="J70" s="1" t="s">
        <v>3</v>
      </c>
      <c r="K70" s="1" t="s">
        <v>14</v>
      </c>
      <c r="L70" s="1">
        <v>1</v>
      </c>
      <c r="M70" s="1">
        <v>0</v>
      </c>
      <c r="N70" s="1" t="s">
        <v>24</v>
      </c>
    </row>
    <row r="71" spans="1:14" x14ac:dyDescent="0.25">
      <c r="A71" s="1" t="s">
        <v>42</v>
      </c>
      <c r="B71" s="1" t="s">
        <v>41</v>
      </c>
      <c r="C71" s="1" t="str">
        <f t="shared" si="6"/>
        <v>Normal Application</v>
      </c>
      <c r="D71" s="3">
        <v>45097</v>
      </c>
      <c r="E71" s="4" t="str">
        <f t="shared" si="7"/>
        <v>June</v>
      </c>
      <c r="F71" s="4" t="str">
        <f t="shared" si="8"/>
        <v>2023</v>
      </c>
      <c r="J71" s="1" t="s">
        <v>3</v>
      </c>
      <c r="K71" s="1" t="s">
        <v>14</v>
      </c>
      <c r="L71" s="1">
        <v>1</v>
      </c>
      <c r="M71" s="1">
        <v>0</v>
      </c>
      <c r="N71" s="1" t="s">
        <v>24</v>
      </c>
    </row>
    <row r="72" spans="1:14" x14ac:dyDescent="0.25">
      <c r="A72" s="1" t="s">
        <v>40</v>
      </c>
      <c r="B72" s="1" t="s">
        <v>39</v>
      </c>
      <c r="C72" s="1" t="str">
        <f t="shared" si="6"/>
        <v>Normal Application</v>
      </c>
      <c r="D72" s="3">
        <v>45098</v>
      </c>
      <c r="E72" s="4" t="str">
        <f t="shared" si="7"/>
        <v>June</v>
      </c>
      <c r="F72" s="4" t="str">
        <f t="shared" si="8"/>
        <v>2023</v>
      </c>
      <c r="J72" s="1" t="s">
        <v>3</v>
      </c>
      <c r="K72" s="1" t="s">
        <v>14</v>
      </c>
      <c r="N72" s="1" t="s">
        <v>24</v>
      </c>
    </row>
    <row r="73" spans="1:14" x14ac:dyDescent="0.25">
      <c r="A73" s="1" t="s">
        <v>38</v>
      </c>
      <c r="B73" s="1" t="s">
        <v>0</v>
      </c>
      <c r="C73" s="1" t="str">
        <f t="shared" si="6"/>
        <v>Normal Application</v>
      </c>
      <c r="D73" s="3">
        <v>45103</v>
      </c>
      <c r="E73" s="4" t="str">
        <f t="shared" si="7"/>
        <v>June</v>
      </c>
      <c r="F73" s="4" t="str">
        <f t="shared" si="8"/>
        <v>2023</v>
      </c>
      <c r="J73" s="1" t="s">
        <v>3</v>
      </c>
      <c r="K73" s="1" t="s">
        <v>14</v>
      </c>
      <c r="L73" s="1">
        <v>0</v>
      </c>
      <c r="M73" s="1">
        <v>0</v>
      </c>
      <c r="N73" s="1" t="s">
        <v>24</v>
      </c>
    </row>
    <row r="74" spans="1:14" x14ac:dyDescent="0.25">
      <c r="A74" s="1" t="s">
        <v>37</v>
      </c>
      <c r="B74" s="1" t="s">
        <v>36</v>
      </c>
      <c r="C74" s="1" t="str">
        <f t="shared" si="6"/>
        <v>Normal Application</v>
      </c>
      <c r="D74" s="3">
        <v>45127</v>
      </c>
      <c r="E74" s="4" t="str">
        <f t="shared" si="7"/>
        <v>July</v>
      </c>
      <c r="F74" s="4" t="str">
        <f t="shared" si="8"/>
        <v>2023</v>
      </c>
      <c r="J74" s="1" t="s">
        <v>10</v>
      </c>
      <c r="K74" s="1" t="s">
        <v>14</v>
      </c>
      <c r="L74" s="1">
        <v>0</v>
      </c>
      <c r="N74" s="1" t="s">
        <v>35</v>
      </c>
    </row>
    <row r="75" spans="1:14" x14ac:dyDescent="0.25">
      <c r="A75" s="1" t="s">
        <v>34</v>
      </c>
      <c r="B75" s="1" t="s">
        <v>11</v>
      </c>
      <c r="C75" s="1" t="str">
        <f t="shared" si="6"/>
        <v>Normal Application</v>
      </c>
      <c r="D75" s="3">
        <v>45128</v>
      </c>
      <c r="E75" s="4" t="str">
        <f t="shared" si="7"/>
        <v>July</v>
      </c>
      <c r="F75" s="4" t="str">
        <f t="shared" si="8"/>
        <v>2023</v>
      </c>
      <c r="J75" s="1" t="s">
        <v>3</v>
      </c>
      <c r="K75" s="1" t="s">
        <v>14</v>
      </c>
      <c r="L75" s="1">
        <v>0</v>
      </c>
      <c r="N75" s="1" t="s">
        <v>24</v>
      </c>
    </row>
    <row r="76" spans="1:14" x14ac:dyDescent="0.25">
      <c r="A76" s="1" t="s">
        <v>33</v>
      </c>
      <c r="B76" s="1" t="s">
        <v>0</v>
      </c>
      <c r="C76" s="1" t="str">
        <f t="shared" si="6"/>
        <v>Normal Application</v>
      </c>
      <c r="D76" s="3">
        <v>45131</v>
      </c>
      <c r="E76" s="4" t="str">
        <f t="shared" si="7"/>
        <v>July</v>
      </c>
      <c r="F76" s="4" t="str">
        <f t="shared" si="8"/>
        <v>2023</v>
      </c>
      <c r="G76" s="2">
        <v>45135</v>
      </c>
      <c r="H76" s="2" t="str">
        <f>TEXT(G76,"mmmm")</f>
        <v>July</v>
      </c>
      <c r="I76" s="2" t="str">
        <f>TEXT(G76,"yyyy")</f>
        <v>2023</v>
      </c>
      <c r="J76" s="1" t="s">
        <v>10</v>
      </c>
      <c r="K76" s="1" t="s">
        <v>14</v>
      </c>
      <c r="L76" s="1">
        <v>1</v>
      </c>
      <c r="M76" s="1">
        <v>1</v>
      </c>
      <c r="N76" s="1" t="s">
        <v>24</v>
      </c>
    </row>
    <row r="77" spans="1:14" x14ac:dyDescent="0.25">
      <c r="A77" s="1" t="s">
        <v>32</v>
      </c>
      <c r="B77" s="1" t="s">
        <v>31</v>
      </c>
      <c r="C77" s="1" t="str">
        <f t="shared" si="6"/>
        <v>Normal Application</v>
      </c>
      <c r="D77" s="3">
        <v>45137</v>
      </c>
      <c r="E77" s="4" t="str">
        <f t="shared" si="7"/>
        <v>July</v>
      </c>
      <c r="F77" s="4" t="str">
        <f t="shared" si="8"/>
        <v>2023</v>
      </c>
      <c r="J77" s="1" t="s">
        <v>10</v>
      </c>
      <c r="K77" s="1" t="s">
        <v>14</v>
      </c>
      <c r="L77" s="1">
        <v>0</v>
      </c>
      <c r="M77" s="1">
        <v>0</v>
      </c>
      <c r="N77" s="1" t="s">
        <v>13</v>
      </c>
    </row>
    <row r="78" spans="1:14" x14ac:dyDescent="0.25">
      <c r="A78" s="1" t="s">
        <v>30</v>
      </c>
      <c r="B78" s="1" t="s">
        <v>29</v>
      </c>
      <c r="C78" s="1" t="str">
        <f t="shared" si="6"/>
        <v>Normal Application</v>
      </c>
      <c r="D78" s="3">
        <v>45137</v>
      </c>
      <c r="E78" s="4" t="str">
        <f t="shared" si="7"/>
        <v>July</v>
      </c>
      <c r="F78" s="4" t="str">
        <f t="shared" si="8"/>
        <v>2023</v>
      </c>
      <c r="J78" s="1" t="s">
        <v>3</v>
      </c>
      <c r="K78" s="1" t="s">
        <v>14</v>
      </c>
      <c r="L78" s="1">
        <v>0</v>
      </c>
      <c r="M78" s="1">
        <v>0</v>
      </c>
      <c r="N78" s="1" t="s">
        <v>13</v>
      </c>
    </row>
    <row r="79" spans="1:14" x14ac:dyDescent="0.25">
      <c r="A79" s="1" t="s">
        <v>28</v>
      </c>
      <c r="B79" s="1" t="s">
        <v>27</v>
      </c>
      <c r="C79" s="1" t="str">
        <f t="shared" si="6"/>
        <v>Normal Application</v>
      </c>
      <c r="D79" s="3">
        <v>45139</v>
      </c>
      <c r="E79" s="4" t="str">
        <f t="shared" si="7"/>
        <v>August</v>
      </c>
      <c r="F79" s="4" t="str">
        <f t="shared" si="8"/>
        <v>2023</v>
      </c>
      <c r="J79" s="1" t="s">
        <v>3</v>
      </c>
      <c r="K79" s="1" t="s">
        <v>14</v>
      </c>
      <c r="L79" s="1">
        <v>0</v>
      </c>
      <c r="M79" s="1">
        <v>0</v>
      </c>
      <c r="N79" s="1" t="s">
        <v>13</v>
      </c>
    </row>
    <row r="80" spans="1:14" x14ac:dyDescent="0.25">
      <c r="A80" s="1" t="s">
        <v>26</v>
      </c>
      <c r="B80" s="1" t="s">
        <v>25</v>
      </c>
      <c r="C80" s="1" t="str">
        <f t="shared" si="6"/>
        <v>Normal Application</v>
      </c>
      <c r="D80" s="3">
        <v>45147</v>
      </c>
      <c r="E80" s="4" t="str">
        <f t="shared" si="7"/>
        <v>August</v>
      </c>
      <c r="F80" s="4" t="str">
        <f t="shared" si="8"/>
        <v>2023</v>
      </c>
      <c r="G80" s="2">
        <v>45156</v>
      </c>
      <c r="H80" s="2" t="str">
        <f t="shared" ref="H80:H85" si="9">TEXT(G80,"mmmm")</f>
        <v>August</v>
      </c>
      <c r="I80" s="2" t="str">
        <f t="shared" ref="I80:I85" si="10">TEXT(G80,"yyyy")</f>
        <v>2023</v>
      </c>
      <c r="J80" s="1" t="s">
        <v>10</v>
      </c>
      <c r="K80" s="1" t="s">
        <v>14</v>
      </c>
      <c r="L80" s="1">
        <v>0</v>
      </c>
      <c r="M80" s="1">
        <v>1</v>
      </c>
      <c r="N80" s="1" t="s">
        <v>24</v>
      </c>
    </row>
    <row r="81" spans="1:14" x14ac:dyDescent="0.25">
      <c r="A81" s="1" t="s">
        <v>23</v>
      </c>
      <c r="B81" s="1" t="s">
        <v>4</v>
      </c>
      <c r="C81" s="1" t="str">
        <f t="shared" si="6"/>
        <v>Normal Application</v>
      </c>
      <c r="D81" s="3">
        <v>45148</v>
      </c>
      <c r="E81" s="4" t="str">
        <f t="shared" si="7"/>
        <v>August</v>
      </c>
      <c r="F81" s="4" t="str">
        <f t="shared" si="8"/>
        <v>2023</v>
      </c>
      <c r="G81" s="2">
        <v>45152</v>
      </c>
      <c r="H81" s="2" t="str">
        <f t="shared" si="9"/>
        <v>August</v>
      </c>
      <c r="I81" s="2" t="str">
        <f t="shared" si="10"/>
        <v>2023</v>
      </c>
      <c r="J81" s="1" t="s">
        <v>10</v>
      </c>
      <c r="K81" s="1" t="s">
        <v>14</v>
      </c>
      <c r="L81" s="1">
        <v>0</v>
      </c>
      <c r="M81" s="1">
        <v>1</v>
      </c>
      <c r="N81" s="1" t="s">
        <v>13</v>
      </c>
    </row>
    <row r="82" spans="1:14" x14ac:dyDescent="0.25">
      <c r="A82" s="1" t="s">
        <v>22</v>
      </c>
      <c r="B82" s="1" t="s">
        <v>21</v>
      </c>
      <c r="C82" s="1" t="str">
        <f t="shared" si="6"/>
        <v>Normal Application</v>
      </c>
      <c r="D82" s="4">
        <v>45126</v>
      </c>
      <c r="E82" s="4" t="str">
        <f t="shared" si="7"/>
        <v>July</v>
      </c>
      <c r="F82" s="4" t="str">
        <f t="shared" si="8"/>
        <v>2023</v>
      </c>
      <c r="G82" s="2">
        <v>45159</v>
      </c>
      <c r="H82" s="2" t="str">
        <f t="shared" si="9"/>
        <v>August</v>
      </c>
      <c r="I82" s="2" t="str">
        <f t="shared" si="10"/>
        <v>2023</v>
      </c>
      <c r="J82" s="1" t="s">
        <v>10</v>
      </c>
      <c r="K82" s="1" t="s">
        <v>2</v>
      </c>
      <c r="L82" s="1">
        <v>1</v>
      </c>
      <c r="M82" s="1">
        <v>1</v>
      </c>
      <c r="N82" s="1" t="s">
        <v>13</v>
      </c>
    </row>
    <row r="83" spans="1:14" x14ac:dyDescent="0.25">
      <c r="A83" s="1" t="s">
        <v>20</v>
      </c>
      <c r="B83" s="1" t="s">
        <v>19</v>
      </c>
      <c r="C83" s="1" t="str">
        <f t="shared" si="6"/>
        <v>Normal Application</v>
      </c>
      <c r="D83" s="3">
        <v>45163</v>
      </c>
      <c r="E83" s="4" t="str">
        <f t="shared" si="7"/>
        <v>August</v>
      </c>
      <c r="F83" s="4" t="str">
        <f t="shared" si="8"/>
        <v>2023</v>
      </c>
      <c r="G83" s="2">
        <v>45161</v>
      </c>
      <c r="H83" s="2" t="str">
        <f t="shared" si="9"/>
        <v>August</v>
      </c>
      <c r="I83" s="2" t="str">
        <f t="shared" si="10"/>
        <v>2023</v>
      </c>
      <c r="J83" s="1" t="s">
        <v>10</v>
      </c>
      <c r="K83" s="1" t="s">
        <v>14</v>
      </c>
      <c r="L83" s="1">
        <v>0</v>
      </c>
      <c r="M83" s="1">
        <v>1</v>
      </c>
      <c r="N83" s="1" t="s">
        <v>13</v>
      </c>
    </row>
    <row r="84" spans="1:14" x14ac:dyDescent="0.25">
      <c r="A84" s="1" t="s">
        <v>18</v>
      </c>
      <c r="B84" s="1" t="s">
        <v>17</v>
      </c>
      <c r="C84" s="1" t="str">
        <f t="shared" si="6"/>
        <v>Normal Application</v>
      </c>
      <c r="D84" s="3">
        <v>45149</v>
      </c>
      <c r="E84" s="4" t="str">
        <f t="shared" si="7"/>
        <v>August</v>
      </c>
      <c r="F84" s="4" t="str">
        <f t="shared" si="8"/>
        <v>2023</v>
      </c>
      <c r="G84" s="2">
        <v>45160</v>
      </c>
      <c r="H84" s="2" t="str">
        <f t="shared" si="9"/>
        <v>August</v>
      </c>
      <c r="I84" s="2" t="str">
        <f t="shared" si="10"/>
        <v>2023</v>
      </c>
      <c r="J84" s="1" t="s">
        <v>10</v>
      </c>
      <c r="K84" s="1" t="s">
        <v>14</v>
      </c>
      <c r="L84" s="1">
        <v>0</v>
      </c>
      <c r="M84" s="1">
        <v>1</v>
      </c>
      <c r="N84" s="1" t="s">
        <v>13</v>
      </c>
    </row>
    <row r="85" spans="1:14" x14ac:dyDescent="0.25">
      <c r="A85" s="1" t="s">
        <v>16</v>
      </c>
      <c r="B85" s="1" t="s">
        <v>15</v>
      </c>
      <c r="C85" s="1" t="str">
        <f t="shared" si="6"/>
        <v>Normal Application</v>
      </c>
      <c r="D85" s="3">
        <v>45066</v>
      </c>
      <c r="E85" s="4" t="str">
        <f t="shared" si="7"/>
        <v>May</v>
      </c>
      <c r="F85" s="4" t="str">
        <f t="shared" si="8"/>
        <v>2023</v>
      </c>
      <c r="G85" s="2">
        <v>45167</v>
      </c>
      <c r="H85" s="2" t="str">
        <f t="shared" si="9"/>
        <v>August</v>
      </c>
      <c r="I85" s="2" t="str">
        <f t="shared" si="10"/>
        <v>2023</v>
      </c>
      <c r="J85" s="1" t="s">
        <v>3</v>
      </c>
      <c r="K85" s="1" t="s">
        <v>14</v>
      </c>
      <c r="L85" s="1">
        <v>1</v>
      </c>
      <c r="M85" s="1">
        <v>1</v>
      </c>
      <c r="N85" s="1" t="s">
        <v>13</v>
      </c>
    </row>
    <row r="86" spans="1:14" x14ac:dyDescent="0.25">
      <c r="A86" s="1" t="s">
        <v>12</v>
      </c>
      <c r="B86" s="1" t="s">
        <v>11</v>
      </c>
      <c r="C86" s="1" t="str">
        <f t="shared" si="6"/>
        <v>Normal Application</v>
      </c>
      <c r="D86" s="3">
        <v>45204</v>
      </c>
      <c r="E86" s="4" t="str">
        <f t="shared" si="7"/>
        <v>October</v>
      </c>
      <c r="F86" s="4" t="str">
        <f t="shared" si="8"/>
        <v>2023</v>
      </c>
      <c r="J86" s="1" t="s">
        <v>10</v>
      </c>
      <c r="K86" s="1" t="s">
        <v>2</v>
      </c>
      <c r="L86" s="1">
        <v>0</v>
      </c>
      <c r="M86" s="1">
        <v>0</v>
      </c>
    </row>
    <row r="87" spans="1:14" x14ac:dyDescent="0.25">
      <c r="A87" s="1" t="s">
        <v>9</v>
      </c>
      <c r="B87" s="1" t="s">
        <v>8</v>
      </c>
      <c r="C87" s="1" t="str">
        <f t="shared" si="6"/>
        <v>Normal Application</v>
      </c>
      <c r="D87" s="3">
        <v>45206</v>
      </c>
      <c r="E87" s="4" t="str">
        <f t="shared" si="7"/>
        <v>October</v>
      </c>
      <c r="F87" s="4" t="str">
        <f t="shared" si="8"/>
        <v>2023</v>
      </c>
      <c r="J87" s="1" t="s">
        <v>3</v>
      </c>
      <c r="K87" s="1" t="s">
        <v>2</v>
      </c>
      <c r="L87" s="1">
        <v>1</v>
      </c>
      <c r="M87" s="1">
        <v>1</v>
      </c>
    </row>
    <row r="88" spans="1:14" x14ac:dyDescent="0.25">
      <c r="A88" s="1" t="s">
        <v>7</v>
      </c>
      <c r="B88" s="1" t="s">
        <v>6</v>
      </c>
      <c r="C88" s="1" t="str">
        <f t="shared" si="6"/>
        <v>Normal Application</v>
      </c>
      <c r="D88" s="3">
        <v>45206</v>
      </c>
      <c r="E88" s="4" t="str">
        <f t="shared" si="7"/>
        <v>October</v>
      </c>
      <c r="F88" s="4" t="str">
        <f t="shared" si="8"/>
        <v>2023</v>
      </c>
      <c r="J88" s="1" t="s">
        <v>3</v>
      </c>
      <c r="K88" s="1" t="s">
        <v>2</v>
      </c>
      <c r="L88" s="1">
        <v>0</v>
      </c>
      <c r="M88" s="1">
        <v>0</v>
      </c>
    </row>
    <row r="89" spans="1:14" x14ac:dyDescent="0.25">
      <c r="A89" s="1" t="s">
        <v>5</v>
      </c>
      <c r="B89" s="1" t="s">
        <v>4</v>
      </c>
      <c r="C89" s="1" t="str">
        <f t="shared" si="6"/>
        <v>Normal Application</v>
      </c>
      <c r="D89" s="3">
        <v>45206</v>
      </c>
      <c r="E89" s="4" t="str">
        <f t="shared" si="7"/>
        <v>October</v>
      </c>
      <c r="F89" s="4" t="str">
        <f t="shared" si="8"/>
        <v>2023</v>
      </c>
      <c r="J89" s="1" t="s">
        <v>3</v>
      </c>
      <c r="K89" s="1" t="s">
        <v>2</v>
      </c>
      <c r="L89" s="1">
        <v>0</v>
      </c>
      <c r="M89" s="1">
        <v>0</v>
      </c>
    </row>
    <row r="90" spans="1:14" x14ac:dyDescent="0.25">
      <c r="A90" s="1" t="s">
        <v>1</v>
      </c>
      <c r="B90" s="1" t="s">
        <v>0</v>
      </c>
      <c r="C90" s="1" t="str">
        <f t="shared" si="6"/>
        <v>Normal Application</v>
      </c>
      <c r="D90" s="3">
        <v>45219</v>
      </c>
      <c r="E90" s="4" t="str">
        <f t="shared" si="7"/>
        <v>October</v>
      </c>
      <c r="F90" s="4" t="str">
        <f t="shared" si="8"/>
        <v>2023</v>
      </c>
    </row>
    <row r="91" spans="1:14" x14ac:dyDescent="0.25">
      <c r="A91" s="1" t="s">
        <v>30</v>
      </c>
      <c r="B91" s="1" t="s">
        <v>149</v>
      </c>
      <c r="C91" s="1" t="str">
        <f t="shared" si="6"/>
        <v>Normal Application</v>
      </c>
    </row>
  </sheetData>
  <autoFilter ref="A1:R1" xr:uid="{00000000-0009-0000-0000-000000000000}"/>
  <conditionalFormatting sqref="B1:C1048576">
    <cfRule type="containsText" dxfId="4" priority="2" operator="containsText" text="Reaching Out">
      <formula>NOT(ISERROR(SEARCH("Reaching Out",B1)))</formula>
    </cfRule>
  </conditionalFormatting>
  <conditionalFormatting sqref="K61:K89">
    <cfRule type="cellIs" dxfId="3" priority="4" operator="equal">
      <formula>1</formula>
    </cfRule>
  </conditionalFormatting>
  <conditionalFormatting sqref="N43">
    <cfRule type="cellIs" dxfId="2" priority="5" operator="equal">
      <formula>"Rejected"</formula>
    </cfRule>
    <cfRule type="duplicateValues" dxfId="1" priority="6"/>
  </conditionalFormatting>
  <conditionalFormatting sqref="O1:R1 N1:N1048576 O3 O5:P5 O7:P7">
    <cfRule type="containsText" dxfId="0" priority="3" operator="containsText" text="Rejected">
      <formula>NOT(ISERROR(SEARCH("Rejected",N1)))</formula>
    </cfRule>
  </conditionalFormatting>
  <conditionalFormatting sqref="S39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hyperlinks>
    <hyperlink ref="S3" r:id="rId1" xr:uid="{71FE9CE6-18D9-49C1-991F-38EB909C7CAA}"/>
    <hyperlink ref="S5" r:id="rId2" xr:uid="{767615C8-6037-41AC-9743-951F0E1F6C75}"/>
    <hyperlink ref="S7" r:id="rId3" xr:uid="{A6674027-5FCC-4C53-B3C2-3EF460C9C628}"/>
    <hyperlink ref="S8" r:id="rId4" xr:uid="{8AE07027-1DEA-4A8F-A264-85E578FB9111}"/>
    <hyperlink ref="S9" r:id="rId5" xr:uid="{0701F954-9BCB-4FB8-B881-47662FAE3E78}"/>
    <hyperlink ref="S10" r:id="rId6" xr:uid="{D0776FD7-07A2-450D-B9A9-A98682BBF5D4}"/>
    <hyperlink ref="S11" r:id="rId7" xr:uid="{C8655DDC-27FB-4E09-8859-1D2B69F72861}"/>
    <hyperlink ref="S12" r:id="rId8" xr:uid="{6FB7DA53-700E-4D61-9374-356348393710}"/>
    <hyperlink ref="S13" r:id="rId9" xr:uid="{F80CFFB3-9FBE-4F53-A19F-26F15B18D9FD}"/>
    <hyperlink ref="S15" r:id="rId10" xr:uid="{5C4A8BE1-35AF-4E2E-A4DC-0EC0E9D8243F}"/>
    <hyperlink ref="S16" r:id="rId11" xr:uid="{3634B499-6683-4275-8937-949BE5110D1E}"/>
    <hyperlink ref="S23" r:id="rId12" xr:uid="{C1E03CB2-3CA4-406E-9354-58BC328B4889}"/>
    <hyperlink ref="S28" r:id="rId13" xr:uid="{DF74E604-C3A6-41FC-8791-DDEC2499F2BA}"/>
    <hyperlink ref="S34" r:id="rId14" xr:uid="{D61A909A-0DCA-42FD-81B8-8B3F8C96246E}"/>
    <hyperlink ref="S36" r:id="rId15" xr:uid="{763A543B-BFDD-41B4-96E0-1CAE0B539B35}"/>
    <hyperlink ref="S37" r:id="rId16" xr:uid="{37FBC783-DEA3-4BBB-ADBD-E2543C08DC05}"/>
    <hyperlink ref="S38" r:id="rId17" xr:uid="{A12DF56F-3FE1-4C50-BFF1-A60EF964146C}"/>
    <hyperlink ref="S39" r:id="rId18" xr:uid="{FC4FA103-AFA6-44BF-B5DE-CE8E1DFFBC0E}"/>
    <hyperlink ref="S40" r:id="rId19" xr:uid="{C628898F-F2AB-4F2C-90D6-B10EC12B5F0C}"/>
    <hyperlink ref="S27" r:id="rId20" xr:uid="{1DE5B249-DFEC-4A5F-B764-AFFE9367EBED}"/>
    <hyperlink ref="S44" r:id="rId21" xr:uid="{8D56F474-0197-4CA3-B9A6-DFCEF8AB9E34}"/>
    <hyperlink ref="S56" r:id="rId22" xr:uid="{EB73C17F-8657-4A05-B698-01E5B84672B3}"/>
    <hyperlink ref="S59" r:id="rId23" xr:uid="{60A65869-E076-4C7C-A689-939CB6D66FDC}"/>
    <hyperlink ref="S60" r:id="rId24" xr:uid="{0F3C7B08-1065-46D6-A452-5A77C6580A78}"/>
  </hyperlinks>
  <pageMargins left="0.75" right="0.75" top="1" bottom="1" header="0.5" footer="0.5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4258-301F-4138-84CE-4FDD946217DF}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3DF8-E510-469B-B9F5-222AC34A815B}">
  <dimension ref="A1"/>
  <sheetViews>
    <sheetView tabSelected="1"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Pivot 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N. Shelukindo</dc:creator>
  <cp:lastModifiedBy>William N. Shelukindo</cp:lastModifiedBy>
  <dcterms:created xsi:type="dcterms:W3CDTF">2023-11-06T09:12:28Z</dcterms:created>
  <dcterms:modified xsi:type="dcterms:W3CDTF">2023-11-16T10:05:48Z</dcterms:modified>
</cp:coreProperties>
</file>