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2265" windowWidth="12000" windowHeight="5550"/>
  </bookViews>
  <sheets>
    <sheet name="PESOS POR LOTE" sheetId="2" r:id="rId1"/>
    <sheet name="RESUMEN " sheetId="3" r:id="rId2"/>
    <sheet name="SUMA POR DÍA" sheetId="4" r:id="rId3"/>
    <sheet name="PONDERACIONES" sheetId="5" r:id="rId4"/>
    <sheet name="Hoja1" sheetId="6" r:id="rId5"/>
  </sheets>
  <calcPr calcId="145621"/>
</workbook>
</file>

<file path=xl/calcChain.xml><?xml version="1.0" encoding="utf-8"?>
<calcChain xmlns="http://schemas.openxmlformats.org/spreadsheetml/2006/main">
  <c r="C5" i="5" l="1"/>
  <c r="B18" i="5"/>
  <c r="C20" i="5"/>
  <c r="B33" i="5"/>
  <c r="C35" i="5"/>
  <c r="B48" i="5"/>
  <c r="C50" i="5"/>
  <c r="B63" i="5"/>
  <c r="C65" i="5"/>
  <c r="B78" i="5"/>
  <c r="C80" i="5"/>
  <c r="B93" i="5"/>
  <c r="C95" i="5"/>
  <c r="B108" i="5"/>
  <c r="C110" i="5"/>
  <c r="B123" i="5"/>
  <c r="C125" i="5"/>
  <c r="B138" i="5"/>
  <c r="C140" i="5"/>
  <c r="B153" i="5"/>
  <c r="C155" i="5"/>
  <c r="B168" i="5"/>
  <c r="C170" i="5"/>
  <c r="B183" i="5"/>
  <c r="C185" i="5"/>
  <c r="B198" i="5"/>
  <c r="C200" i="5"/>
  <c r="B213" i="5"/>
  <c r="C215" i="5"/>
  <c r="B228" i="5"/>
  <c r="C230" i="5"/>
  <c r="B243" i="5"/>
  <c r="C245" i="5"/>
  <c r="B258" i="5"/>
  <c r="C260" i="5"/>
  <c r="B273" i="5"/>
  <c r="C275" i="5"/>
  <c r="B288" i="5"/>
  <c r="C290" i="5"/>
  <c r="B303" i="5"/>
  <c r="C305" i="5"/>
  <c r="B318" i="5"/>
  <c r="C320" i="5"/>
  <c r="B333" i="5"/>
  <c r="C335" i="5"/>
  <c r="B348" i="5"/>
  <c r="C350" i="5"/>
  <c r="B363" i="5"/>
  <c r="C365" i="5"/>
  <c r="B378" i="5"/>
  <c r="C380" i="5"/>
  <c r="B393" i="5"/>
  <c r="C395" i="5"/>
  <c r="B408" i="5"/>
  <c r="C410" i="5"/>
  <c r="B423" i="5"/>
  <c r="C425" i="5"/>
  <c r="B438" i="5"/>
  <c r="C440" i="5"/>
  <c r="B453" i="5"/>
  <c r="C455" i="5"/>
  <c r="B468" i="5"/>
  <c r="C470" i="5"/>
  <c r="D8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G31" i="2"/>
  <c r="E11" i="3" s="1"/>
  <c r="G47" i="2"/>
  <c r="E12" i="3" s="1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H31" i="2"/>
  <c r="F11" i="3" s="1"/>
  <c r="H47" i="2"/>
  <c r="F12" i="3" s="1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0" i="2"/>
  <c r="I20" i="2"/>
  <c r="K20" i="2" s="1"/>
  <c r="F21" i="2"/>
  <c r="I21" i="2"/>
  <c r="F22" i="2"/>
  <c r="I22" i="2"/>
  <c r="K22" i="2" s="1"/>
  <c r="F23" i="2"/>
  <c r="L23" i="2" s="1"/>
  <c r="F24" i="2"/>
  <c r="F25" i="2"/>
  <c r="F26" i="2"/>
  <c r="F27" i="2"/>
  <c r="F28" i="2"/>
  <c r="L28" i="2" s="1"/>
  <c r="F29" i="2"/>
  <c r="I23" i="2"/>
  <c r="K23" i="2" s="1"/>
  <c r="I24" i="2"/>
  <c r="K24" i="2" s="1"/>
  <c r="I25" i="2"/>
  <c r="L25" i="2" s="1"/>
  <c r="I26" i="2"/>
  <c r="L26" i="2"/>
  <c r="I27" i="2"/>
  <c r="L27" i="2" s="1"/>
  <c r="I28" i="2"/>
  <c r="K28" i="2"/>
  <c r="I29" i="2"/>
  <c r="K29" i="2" s="1"/>
  <c r="B31" i="2"/>
  <c r="D31" i="2"/>
  <c r="E31" i="2"/>
  <c r="F36" i="2"/>
  <c r="I36" i="2"/>
  <c r="K36" i="2"/>
  <c r="F37" i="2"/>
  <c r="I37" i="2"/>
  <c r="F38" i="2"/>
  <c r="I38" i="2"/>
  <c r="F39" i="2"/>
  <c r="I39" i="2"/>
  <c r="F40" i="2"/>
  <c r="I40" i="2"/>
  <c r="K40" i="2" s="1"/>
  <c r="F41" i="2"/>
  <c r="I41" i="2"/>
  <c r="K41" i="2" s="1"/>
  <c r="F42" i="2"/>
  <c r="I42" i="2"/>
  <c r="K42" i="2" s="1"/>
  <c r="F43" i="2"/>
  <c r="I43" i="2"/>
  <c r="K43" i="2" s="1"/>
  <c r="F44" i="2"/>
  <c r="I44" i="2"/>
  <c r="L44" i="2" s="1"/>
  <c r="F45" i="2"/>
  <c r="I45" i="2"/>
  <c r="K45" i="2" s="1"/>
  <c r="B47" i="2"/>
  <c r="D47" i="2"/>
  <c r="E47" i="2"/>
  <c r="D13" i="3"/>
  <c r="K27" i="2"/>
  <c r="K26" i="2"/>
  <c r="D25" i="3"/>
  <c r="C173" i="5"/>
  <c r="C176" i="5"/>
  <c r="C178" i="5"/>
  <c r="C23" i="5"/>
  <c r="K44" i="2"/>
  <c r="K38" i="2"/>
  <c r="C163" i="5"/>
  <c r="C156" i="5"/>
  <c r="C157" i="5"/>
  <c r="C9" i="5"/>
  <c r="C6" i="5"/>
  <c r="C11" i="5"/>
  <c r="C14" i="5"/>
  <c r="C12" i="5"/>
  <c r="C24" i="5"/>
  <c r="C27" i="5"/>
  <c r="C26" i="5"/>
  <c r="C25" i="5"/>
  <c r="C28" i="5"/>
  <c r="C118" i="5"/>
  <c r="C120" i="5"/>
  <c r="C111" i="5"/>
  <c r="C113" i="5"/>
  <c r="C119" i="5"/>
  <c r="C116" i="5"/>
  <c r="C117" i="5"/>
  <c r="C112" i="5"/>
  <c r="C102" i="5"/>
  <c r="C98" i="5"/>
  <c r="C105" i="5"/>
  <c r="C99" i="5"/>
  <c r="C101" i="5"/>
  <c r="C96" i="5"/>
  <c r="C106" i="5" s="1"/>
  <c r="C100" i="5"/>
  <c r="C103" i="5"/>
  <c r="C84" i="5"/>
  <c r="C83" i="5"/>
  <c r="C85" i="5"/>
  <c r="C81" i="5"/>
  <c r="C88" i="5"/>
  <c r="C82" i="5"/>
  <c r="C87" i="5"/>
  <c r="C89" i="5"/>
  <c r="C53" i="5"/>
  <c r="C51" i="5"/>
  <c r="C61" i="5" s="1"/>
  <c r="C52" i="5"/>
  <c r="C55" i="5"/>
  <c r="C60" i="5"/>
  <c r="C58" i="5"/>
  <c r="C54" i="5"/>
  <c r="C57" i="5"/>
  <c r="C59" i="5"/>
  <c r="C56" i="5"/>
  <c r="C161" i="5"/>
  <c r="C158" i="5"/>
  <c r="C162" i="5"/>
  <c r="L40" i="2" l="1"/>
  <c r="L42" i="2"/>
  <c r="L39" i="2"/>
  <c r="I47" i="2"/>
  <c r="G12" i="3" s="1"/>
  <c r="B8" i="4"/>
  <c r="L24" i="2"/>
  <c r="K39" i="2"/>
  <c r="D19" i="3"/>
  <c r="G13" i="3"/>
  <c r="K25" i="2"/>
  <c r="L41" i="2"/>
  <c r="D17" i="3"/>
  <c r="D21" i="3"/>
  <c r="G13" i="2"/>
  <c r="L45" i="2"/>
  <c r="L43" i="2"/>
  <c r="D24" i="3"/>
  <c r="G24" i="3"/>
  <c r="D18" i="3"/>
  <c r="G16" i="3"/>
  <c r="D16" i="3"/>
  <c r="D15" i="3"/>
  <c r="D22" i="3"/>
  <c r="G21" i="3"/>
  <c r="G17" i="3"/>
  <c r="G25" i="3"/>
  <c r="C254" i="5"/>
  <c r="G20" i="3"/>
  <c r="G26" i="3"/>
  <c r="D20" i="3"/>
  <c r="G18" i="3"/>
  <c r="L37" i="2"/>
  <c r="K37" i="2"/>
  <c r="I31" i="2"/>
  <c r="G11" i="3" s="1"/>
  <c r="L21" i="2"/>
  <c r="K21" i="2"/>
  <c r="K31" i="2" s="1"/>
  <c r="C202" i="5" s="1"/>
  <c r="D26" i="3"/>
  <c r="D23" i="3"/>
  <c r="F31" i="2"/>
  <c r="D11" i="3" s="1"/>
  <c r="D14" i="3"/>
  <c r="C126" i="5"/>
  <c r="C128" i="5"/>
  <c r="C131" i="5"/>
  <c r="C127" i="5"/>
  <c r="C129" i="5"/>
  <c r="C135" i="5"/>
  <c r="C130" i="5"/>
  <c r="C134" i="5"/>
  <c r="C132" i="5"/>
  <c r="C133" i="5"/>
  <c r="C90" i="5"/>
  <c r="C86" i="5"/>
  <c r="C91" i="5" s="1"/>
  <c r="C30" i="5"/>
  <c r="C253" i="5"/>
  <c r="C255" i="5"/>
  <c r="C97" i="5"/>
  <c r="C104" i="5"/>
  <c r="C165" i="5"/>
  <c r="C159" i="5"/>
  <c r="C166" i="5" s="1"/>
  <c r="C160" i="5"/>
  <c r="C164" i="5"/>
  <c r="C7" i="5"/>
  <c r="C13" i="5"/>
  <c r="C8" i="5"/>
  <c r="C15" i="5"/>
  <c r="C10" i="5"/>
  <c r="C29" i="5"/>
  <c r="C21" i="5"/>
  <c r="C31" i="5" s="1"/>
  <c r="C22" i="5"/>
  <c r="C114" i="5"/>
  <c r="C121" i="5" s="1"/>
  <c r="C115" i="5"/>
  <c r="C171" i="5"/>
  <c r="C175" i="5"/>
  <c r="C179" i="5"/>
  <c r="C174" i="5"/>
  <c r="C180" i="5"/>
  <c r="C172" i="5"/>
  <c r="C177" i="5"/>
  <c r="D8" i="4"/>
  <c r="L36" i="2"/>
  <c r="C8" i="4"/>
  <c r="L38" i="2"/>
  <c r="K47" i="2"/>
  <c r="F47" i="2"/>
  <c r="D12" i="3" s="1"/>
  <c r="D3" i="3" s="1"/>
  <c r="L29" i="2"/>
  <c r="F27" i="3"/>
  <c r="C195" i="5"/>
  <c r="E27" i="3"/>
  <c r="L20" i="2"/>
  <c r="L22" i="2"/>
  <c r="J47" i="2" l="1"/>
  <c r="H12" i="3" s="1"/>
  <c r="L47" i="2"/>
  <c r="C476" i="5"/>
  <c r="D27" i="3"/>
  <c r="L31" i="2"/>
  <c r="C459" i="5"/>
  <c r="C473" i="5"/>
  <c r="C265" i="5"/>
  <c r="C471" i="5"/>
  <c r="C481" i="5" s="1"/>
  <c r="I19" i="3"/>
  <c r="C322" i="5"/>
  <c r="C324" i="5"/>
  <c r="C327" i="5"/>
  <c r="C330" i="5"/>
  <c r="C328" i="5"/>
  <c r="C323" i="5"/>
  <c r="C321" i="5"/>
  <c r="C331" i="5" s="1"/>
  <c r="C325" i="5"/>
  <c r="C329" i="5"/>
  <c r="C326" i="5"/>
  <c r="C381" i="5"/>
  <c r="C391" i="5" s="1"/>
  <c r="C384" i="5"/>
  <c r="C382" i="5"/>
  <c r="C386" i="5"/>
  <c r="C389" i="5"/>
  <c r="C390" i="5"/>
  <c r="I22" i="3"/>
  <c r="C387" i="5"/>
  <c r="C383" i="5"/>
  <c r="C385" i="5"/>
  <c r="C388" i="5"/>
  <c r="I26" i="3"/>
  <c r="C446" i="5"/>
  <c r="C443" i="5"/>
  <c r="C442" i="5"/>
  <c r="C447" i="5"/>
  <c r="C449" i="5"/>
  <c r="C448" i="5"/>
  <c r="C450" i="5"/>
  <c r="C445" i="5"/>
  <c r="H26" i="3"/>
  <c r="C441" i="5"/>
  <c r="C451" i="5" s="1"/>
  <c r="C444" i="5"/>
  <c r="C235" i="5"/>
  <c r="C234" i="5"/>
  <c r="I13" i="3"/>
  <c r="C233" i="5"/>
  <c r="C232" i="5"/>
  <c r="C240" i="5"/>
  <c r="C237" i="5"/>
  <c r="C239" i="5"/>
  <c r="H13" i="3"/>
  <c r="C236" i="5"/>
  <c r="C231" i="5"/>
  <c r="C241" i="5" s="1"/>
  <c r="C238" i="5"/>
  <c r="C372" i="5"/>
  <c r="G19" i="3"/>
  <c r="H19" i="3"/>
  <c r="G14" i="3"/>
  <c r="H14" i="3"/>
  <c r="G9" i="2"/>
  <c r="G15" i="3"/>
  <c r="H15" i="3"/>
  <c r="C247" i="5"/>
  <c r="C249" i="5"/>
  <c r="C248" i="5"/>
  <c r="C250" i="5"/>
  <c r="I14" i="3"/>
  <c r="C246" i="5"/>
  <c r="C256" i="5" s="1"/>
  <c r="C251" i="5"/>
  <c r="C252" i="5"/>
  <c r="C478" i="5"/>
  <c r="C477" i="5"/>
  <c r="C472" i="5"/>
  <c r="C479" i="5"/>
  <c r="C475" i="5"/>
  <c r="C474" i="5"/>
  <c r="C480" i="5"/>
  <c r="C268" i="5"/>
  <c r="C270" i="5"/>
  <c r="C261" i="5"/>
  <c r="C271" i="5" s="1"/>
  <c r="C262" i="5"/>
  <c r="C269" i="5"/>
  <c r="G22" i="3"/>
  <c r="H22" i="3"/>
  <c r="G23" i="3"/>
  <c r="H23" i="3"/>
  <c r="C38" i="5"/>
  <c r="C45" i="5"/>
  <c r="C39" i="5"/>
  <c r="C36" i="5"/>
  <c r="C37" i="5"/>
  <c r="C44" i="5"/>
  <c r="C43" i="5"/>
  <c r="C40" i="5"/>
  <c r="C41" i="5"/>
  <c r="C42" i="5"/>
  <c r="C337" i="5"/>
  <c r="C344" i="5"/>
  <c r="C336" i="5"/>
  <c r="C346" i="5" s="1"/>
  <c r="I20" i="3"/>
  <c r="C345" i="5"/>
  <c r="C341" i="5"/>
  <c r="C339" i="5"/>
  <c r="C342" i="5"/>
  <c r="H20" i="3"/>
  <c r="C340" i="5"/>
  <c r="C338" i="5"/>
  <c r="C343" i="5"/>
  <c r="C462" i="5"/>
  <c r="C458" i="5"/>
  <c r="C456" i="5"/>
  <c r="C466" i="5" s="1"/>
  <c r="C465" i="5"/>
  <c r="C461" i="5"/>
  <c r="C307" i="5"/>
  <c r="C314" i="5"/>
  <c r="C308" i="5"/>
  <c r="C312" i="5"/>
  <c r="C311" i="5"/>
  <c r="I18" i="3"/>
  <c r="H18" i="3"/>
  <c r="C315" i="5"/>
  <c r="C313" i="5"/>
  <c r="C309" i="5"/>
  <c r="C306" i="5"/>
  <c r="C316" i="5" s="1"/>
  <c r="C310" i="5"/>
  <c r="C411" i="5"/>
  <c r="C421" i="5" s="1"/>
  <c r="C418" i="5"/>
  <c r="C419" i="5"/>
  <c r="H24" i="3"/>
  <c r="C417" i="5"/>
  <c r="C420" i="5"/>
  <c r="C416" i="5"/>
  <c r="C412" i="5"/>
  <c r="I24" i="3"/>
  <c r="C415" i="5"/>
  <c r="C413" i="5"/>
  <c r="C414" i="5"/>
  <c r="C294" i="5"/>
  <c r="C292" i="5"/>
  <c r="C298" i="5"/>
  <c r="C291" i="5"/>
  <c r="C301" i="5" s="1"/>
  <c r="I17" i="3"/>
  <c r="C293" i="5"/>
  <c r="C299" i="5"/>
  <c r="C300" i="5"/>
  <c r="C297" i="5"/>
  <c r="C296" i="5"/>
  <c r="H17" i="3"/>
  <c r="C295" i="5"/>
  <c r="C136" i="5"/>
  <c r="C434" i="5"/>
  <c r="C426" i="5"/>
  <c r="C436" i="5" s="1"/>
  <c r="C433" i="5"/>
  <c r="C431" i="5"/>
  <c r="C429" i="5"/>
  <c r="C428" i="5"/>
  <c r="C435" i="5"/>
  <c r="C430" i="5"/>
  <c r="I25" i="3"/>
  <c r="C432" i="5"/>
  <c r="C427" i="5"/>
  <c r="H25" i="3"/>
  <c r="C280" i="5"/>
  <c r="I16" i="3"/>
  <c r="C283" i="5"/>
  <c r="C276" i="5"/>
  <c r="C286" i="5" s="1"/>
  <c r="H16" i="3"/>
  <c r="C284" i="5"/>
  <c r="C285" i="5"/>
  <c r="C279" i="5"/>
  <c r="C278" i="5"/>
  <c r="C277" i="5"/>
  <c r="C281" i="5"/>
  <c r="C282" i="5"/>
  <c r="C371" i="5"/>
  <c r="I21" i="3"/>
  <c r="C373" i="5"/>
  <c r="H21" i="3"/>
  <c r="C370" i="5"/>
  <c r="C366" i="5"/>
  <c r="C376" i="5" s="1"/>
  <c r="C16" i="5"/>
  <c r="C190" i="5"/>
  <c r="C143" i="5"/>
  <c r="C144" i="5"/>
  <c r="C142" i="5"/>
  <c r="C145" i="5"/>
  <c r="C146" i="5"/>
  <c r="C141" i="5"/>
  <c r="C148" i="5"/>
  <c r="C150" i="5"/>
  <c r="C147" i="5"/>
  <c r="C149" i="5"/>
  <c r="C181" i="5"/>
  <c r="C222" i="5"/>
  <c r="C218" i="5"/>
  <c r="I12" i="3"/>
  <c r="C219" i="5"/>
  <c r="C220" i="5"/>
  <c r="C223" i="5"/>
  <c r="C225" i="5"/>
  <c r="C224" i="5"/>
  <c r="C221" i="5"/>
  <c r="C217" i="5"/>
  <c r="C216" i="5"/>
  <c r="C208" i="5"/>
  <c r="C210" i="5"/>
  <c r="C206" i="5"/>
  <c r="C187" i="5"/>
  <c r="C193" i="5"/>
  <c r="C191" i="5"/>
  <c r="C192" i="5"/>
  <c r="C194" i="5"/>
  <c r="C189" i="5"/>
  <c r="C188" i="5"/>
  <c r="C186" i="5"/>
  <c r="C204" i="5"/>
  <c r="C205" i="5"/>
  <c r="C207" i="5"/>
  <c r="C203" i="5"/>
  <c r="I11" i="3"/>
  <c r="J31" i="2"/>
  <c r="H11" i="3" s="1"/>
  <c r="C209" i="5"/>
  <c r="C201" i="5"/>
  <c r="G10" i="2" l="1"/>
  <c r="C369" i="5"/>
  <c r="C375" i="5"/>
  <c r="C368" i="5"/>
  <c r="C463" i="5"/>
  <c r="C457" i="5"/>
  <c r="C464" i="5"/>
  <c r="C263" i="5"/>
  <c r="I15" i="3"/>
  <c r="C264" i="5"/>
  <c r="C367" i="5"/>
  <c r="C374" i="5"/>
  <c r="C460" i="5"/>
  <c r="C267" i="5"/>
  <c r="C266" i="5"/>
  <c r="D4" i="3"/>
  <c r="G27" i="3"/>
  <c r="I23" i="3"/>
  <c r="I27" i="3" s="1"/>
  <c r="H27" i="3" s="1"/>
  <c r="C399" i="5"/>
  <c r="C404" i="5"/>
  <c r="C405" i="5"/>
  <c r="C398" i="5"/>
  <c r="C403" i="5"/>
  <c r="C402" i="5"/>
  <c r="C396" i="5"/>
  <c r="C406" i="5" s="1"/>
  <c r="C401" i="5"/>
  <c r="C400" i="5"/>
  <c r="C397" i="5"/>
  <c r="C352" i="5"/>
  <c r="C354" i="5"/>
  <c r="C353" i="5"/>
  <c r="C351" i="5"/>
  <c r="C361" i="5" s="1"/>
  <c r="C360" i="5"/>
  <c r="C356" i="5"/>
  <c r="C358" i="5"/>
  <c r="C355" i="5"/>
  <c r="C357" i="5"/>
  <c r="C359" i="5"/>
  <c r="C151" i="5"/>
  <c r="C67" i="5"/>
  <c r="C73" i="5"/>
  <c r="C75" i="5"/>
  <c r="C74" i="5"/>
  <c r="C68" i="5"/>
  <c r="C66" i="5"/>
  <c r="C72" i="5"/>
  <c r="C69" i="5"/>
  <c r="C71" i="5"/>
  <c r="C70" i="5"/>
  <c r="C46" i="5"/>
  <c r="C226" i="5"/>
  <c r="C196" i="5"/>
  <c r="C211" i="5"/>
  <c r="D5" i="3" l="1"/>
  <c r="D6" i="3" s="1"/>
  <c r="C76" i="5"/>
</calcChain>
</file>

<file path=xl/comments1.xml><?xml version="1.0" encoding="utf-8"?>
<comments xmlns="http://schemas.openxmlformats.org/spreadsheetml/2006/main">
  <authors>
    <author>Eduardo Ulloa</author>
  </authors>
  <commentList>
    <comment ref="B6" authorId="0">
      <text>
        <r>
          <rPr>
            <b/>
            <sz val="9"/>
            <color indexed="81"/>
            <rFont val="Tahoma"/>
            <family val="2"/>
          </rPr>
          <t>INGRESE FECHA A CONSULTAR</t>
        </r>
      </text>
    </comment>
  </commentList>
</comments>
</file>

<file path=xl/sharedStrings.xml><?xml version="1.0" encoding="utf-8"?>
<sst xmlns="http://schemas.openxmlformats.org/spreadsheetml/2006/main" count="523" uniqueCount="68">
  <si>
    <t xml:space="preserve">           INFORME DE INSPECCION</t>
  </si>
  <si>
    <t>CLIENTE</t>
  </si>
  <si>
    <t>:</t>
  </si>
  <si>
    <t>CODELCO CHILE</t>
  </si>
  <si>
    <t>MATERIAL</t>
  </si>
  <si>
    <t>PESO NETO HUMEDO RECEPCION A LA FECHA</t>
  </si>
  <si>
    <t>TMH</t>
  </si>
  <si>
    <t>PESO NETO SECO RECEPCION A LA FECHA</t>
  </si>
  <si>
    <t>TMS</t>
  </si>
  <si>
    <t>FECHA RECEPCION</t>
  </si>
  <si>
    <t>LUGAR DE RECEPCION</t>
  </si>
  <si>
    <t>Pto. Barquito Chañaral</t>
  </si>
  <si>
    <t>TOTAL DE CAMIONES</t>
  </si>
  <si>
    <t>LOTE:</t>
  </si>
  <si>
    <t>PESOS DESPACHO</t>
  </si>
  <si>
    <t>PESOS RECEPCION</t>
  </si>
  <si>
    <t>Fecha de recepción</t>
  </si>
  <si>
    <t>REC</t>
  </si>
  <si>
    <t>PATENTE</t>
  </si>
  <si>
    <t>GUIA</t>
  </si>
  <si>
    <t>BARQUITO</t>
  </si>
  <si>
    <t>%</t>
  </si>
  <si>
    <t>PESO NETO</t>
  </si>
  <si>
    <t>DIF</t>
  </si>
  <si>
    <t>Nº</t>
  </si>
  <si>
    <t>CAMION</t>
  </si>
  <si>
    <t>DESPACHO</t>
  </si>
  <si>
    <t>BRUTO</t>
  </si>
  <si>
    <t>TARA</t>
  </si>
  <si>
    <t>NETO</t>
  </si>
  <si>
    <t>HDAD</t>
  </si>
  <si>
    <t>SECO</t>
  </si>
  <si>
    <t>TOTAL LOTE</t>
  </si>
  <si>
    <t>DBFS72</t>
  </si>
  <si>
    <t>DJXR73</t>
  </si>
  <si>
    <t>DDBF84</t>
  </si>
  <si>
    <t>DFXK63</t>
  </si>
  <si>
    <t>TOTAL PESO NETO HUMEDO ORIGEN</t>
  </si>
  <si>
    <t>TOTAL PESO NETO HUMEDO RECEPCIÓN</t>
  </si>
  <si>
    <t>TOTAL PESO NETO SECO RECEPCEPCIÓN</t>
  </si>
  <si>
    <t>PROMEDIO TOTAL HUMEDAD</t>
  </si>
  <si>
    <t>FECH. RECEP.</t>
  </si>
  <si>
    <t>PRODUCER</t>
  </si>
  <si>
    <t>LOT</t>
  </si>
  <si>
    <t>NET WEIGHT</t>
  </si>
  <si>
    <t>WEIGHT RECEPTION BARQUITO</t>
  </si>
  <si>
    <t>RECEPTION</t>
  </si>
  <si>
    <t>ORIGIN</t>
  </si>
  <si>
    <t>GROSS</t>
  </si>
  <si>
    <t>TARE</t>
  </si>
  <si>
    <t>NET</t>
  </si>
  <si>
    <t>MOISTURE</t>
  </si>
  <si>
    <t>DRY</t>
  </si>
  <si>
    <t>TOTAL</t>
  </si>
  <si>
    <t>PESO HUMEDO ORIGEN</t>
  </si>
  <si>
    <t>PESO HUMEDO RECP.</t>
  </si>
  <si>
    <t>PESO SECO RECP.</t>
  </si>
  <si>
    <t>LINDEROS</t>
  </si>
  <si>
    <t>REC.</t>
  </si>
  <si>
    <t>LOTE</t>
  </si>
  <si>
    <t>grs.</t>
  </si>
  <si>
    <t>DFXF63</t>
  </si>
  <si>
    <t>DDBF73</t>
  </si>
  <si>
    <t>1403130T</t>
  </si>
  <si>
    <t>MARZO 2014</t>
  </si>
  <si>
    <t>MRA. TALCUNA QUOTE MARZO 2014</t>
  </si>
  <si>
    <t xml:space="preserve">1403131T </t>
  </si>
  <si>
    <t>Chañaral, MARZO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</si>
</sst>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\ _€_-;\-* #,##0.00\ _€_-;_-* &quot;-&quot;??\ _€_-;_-@_-"/>
    <numFmt numFmtId="165" formatCode="0.000"/>
    <numFmt numFmtId="166" formatCode="#,##0.000"/>
    <numFmt numFmtId="167" formatCode="00000"/>
    <numFmt numFmtId="168" formatCode="dd/mm/yy;@"/>
  </numFmts>
  <fonts count="19" x14ac:knownFonts="1">
    <font>
      <sz val="10"/>
      <name val="Arial"/>
    </font>
    <font>
      <sz val="10"/>
      <name val="Arial"/>
    </font>
    <font>
      <b/>
      <sz val="12"/>
      <name val="Times New Roman"/>
      <family val="1"/>
    </font>
    <font>
      <sz val="12"/>
      <name val="Verdana"/>
      <family val="2"/>
    </font>
    <font>
      <sz val="12"/>
      <name val="Times New Roman"/>
      <family val="1"/>
    </font>
    <font>
      <sz val="12"/>
      <name val="Arial"/>
      <family val="2"/>
    </font>
    <font>
      <b/>
      <sz val="12"/>
      <name val="Verdana"/>
      <family val="2"/>
    </font>
    <font>
      <b/>
      <sz val="12"/>
      <name val="Arial"/>
      <family val="2"/>
    </font>
    <font>
      <sz val="10"/>
      <name val="Arial"/>
      <family val="2"/>
    </font>
    <font>
      <b/>
      <sz val="11"/>
      <name val="Times New Roman"/>
      <family val="1"/>
    </font>
    <font>
      <b/>
      <sz val="11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b/>
      <sz val="14"/>
      <name val="Arial"/>
      <family val="2"/>
    </font>
    <font>
      <b/>
      <sz val="16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1">
    <xf numFmtId="0" fontId="0" fillId="0" borderId="0" xfId="0"/>
    <xf numFmtId="0" fontId="2" fillId="2" borderId="0" xfId="0" applyFont="1" applyFill="1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0" xfId="0" applyFont="1" applyFill="1" applyProtection="1">
      <protection locked="0"/>
    </xf>
    <xf numFmtId="0" fontId="2" fillId="0" borderId="2" xfId="0" applyFont="1" applyFill="1" applyBorder="1" applyAlignment="1" applyProtection="1">
      <alignment horizontal="center"/>
      <protection locked="0"/>
    </xf>
    <xf numFmtId="0" fontId="2" fillId="0" borderId="3" xfId="0" applyFont="1" applyFill="1" applyBorder="1" applyAlignment="1" applyProtection="1">
      <alignment horizontal="center"/>
      <protection locked="0"/>
    </xf>
    <xf numFmtId="0" fontId="5" fillId="2" borderId="0" xfId="0" applyFont="1" applyFill="1" applyProtection="1"/>
    <xf numFmtId="166" fontId="2" fillId="2" borderId="0" xfId="0" applyNumberFormat="1" applyFont="1" applyFill="1" applyProtection="1"/>
    <xf numFmtId="0" fontId="2" fillId="0" borderId="4" xfId="0" applyFont="1" applyFill="1" applyBorder="1" applyAlignment="1" applyProtection="1"/>
    <xf numFmtId="0" fontId="2" fillId="3" borderId="5" xfId="0" applyFont="1" applyFill="1" applyBorder="1" applyAlignment="1" applyProtection="1">
      <alignment horizontal="center"/>
    </xf>
    <xf numFmtId="0" fontId="2" fillId="2" borderId="5" xfId="0" applyFont="1" applyFill="1" applyBorder="1" applyAlignment="1" applyProtection="1"/>
    <xf numFmtId="2" fontId="2" fillId="2" borderId="6" xfId="0" applyNumberFormat="1" applyFont="1" applyFill="1" applyBorder="1" applyAlignment="1" applyProtection="1">
      <alignment horizontal="center"/>
    </xf>
    <xf numFmtId="0" fontId="0" fillId="0" borderId="0" xfId="0" applyProtection="1"/>
    <xf numFmtId="0" fontId="7" fillId="0" borderId="7" xfId="0" applyFont="1" applyFill="1" applyBorder="1" applyAlignment="1" applyProtection="1">
      <alignment horizontal="center"/>
      <protection locked="0"/>
    </xf>
    <xf numFmtId="167" fontId="7" fillId="0" borderId="8" xfId="0" applyNumberFormat="1" applyFont="1" applyFill="1" applyBorder="1" applyAlignment="1" applyProtection="1">
      <alignment horizontal="center"/>
      <protection locked="0"/>
    </xf>
    <xf numFmtId="0" fontId="7" fillId="0" borderId="9" xfId="0" applyFont="1" applyFill="1" applyBorder="1" applyAlignment="1" applyProtection="1">
      <alignment horizontal="center"/>
      <protection locked="0"/>
    </xf>
    <xf numFmtId="167" fontId="7" fillId="0" borderId="10" xfId="0" applyNumberFormat="1" applyFont="1" applyFill="1" applyBorder="1" applyAlignment="1" applyProtection="1">
      <alignment horizontal="center"/>
      <protection locked="0"/>
    </xf>
    <xf numFmtId="2" fontId="2" fillId="2" borderId="7" xfId="0" applyNumberFormat="1" applyFont="1" applyFill="1" applyBorder="1" applyAlignment="1" applyProtection="1">
      <alignment horizontal="center"/>
      <protection locked="0"/>
    </xf>
    <xf numFmtId="2" fontId="2" fillId="2" borderId="11" xfId="0" applyNumberFormat="1" applyFont="1" applyFill="1" applyBorder="1" applyAlignment="1" applyProtection="1">
      <alignment horizontal="center"/>
      <protection locked="0"/>
    </xf>
    <xf numFmtId="0" fontId="10" fillId="0" borderId="0" xfId="0" applyFont="1" applyFill="1" applyBorder="1" applyAlignment="1" applyProtection="1">
      <alignment horizontal="left"/>
    </xf>
    <xf numFmtId="0" fontId="4" fillId="2" borderId="0" xfId="0" applyFont="1" applyFill="1" applyProtection="1">
      <protection locked="0"/>
    </xf>
    <xf numFmtId="0" fontId="5" fillId="2" borderId="0" xfId="0" applyFont="1" applyFill="1" applyProtection="1">
      <protection locked="0"/>
    </xf>
    <xf numFmtId="0" fontId="5" fillId="0" borderId="0" xfId="0" applyFont="1" applyFill="1" applyProtection="1">
      <protection locked="0"/>
    </xf>
    <xf numFmtId="0" fontId="2" fillId="2" borderId="12" xfId="0" applyFont="1" applyFill="1" applyBorder="1" applyAlignment="1" applyProtection="1">
      <alignment horizontal="center"/>
      <protection locked="0"/>
    </xf>
    <xf numFmtId="0" fontId="2" fillId="0" borderId="13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2" borderId="15" xfId="0" applyFont="1" applyFill="1" applyBorder="1" applyAlignment="1" applyProtection="1">
      <alignment horizontal="center"/>
      <protection locked="0"/>
    </xf>
    <xf numFmtId="0" fontId="2" fillId="2" borderId="14" xfId="0" applyFont="1" applyFill="1" applyBorder="1" applyAlignment="1" applyProtection="1">
      <alignment horizontal="center"/>
      <protection locked="0"/>
    </xf>
    <xf numFmtId="2" fontId="2" fillId="2" borderId="0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protection locked="0"/>
    </xf>
    <xf numFmtId="2" fontId="4" fillId="2" borderId="0" xfId="0" applyNumberFormat="1" applyFont="1" applyFill="1" applyBorder="1" applyAlignment="1" applyProtection="1">
      <protection locked="0"/>
    </xf>
    <xf numFmtId="0" fontId="11" fillId="4" borderId="4" xfId="0" applyFont="1" applyFill="1" applyBorder="1" applyAlignment="1" applyProtection="1"/>
    <xf numFmtId="0" fontId="12" fillId="0" borderId="6" xfId="0" applyFont="1" applyBorder="1" applyAlignment="1">
      <alignment horizontal="center"/>
    </xf>
    <xf numFmtId="0" fontId="4" fillId="2" borderId="0" xfId="0" applyFont="1" applyFill="1" applyAlignment="1" applyProtection="1">
      <alignment horizontal="center"/>
      <protection locked="0"/>
    </xf>
    <xf numFmtId="0" fontId="5" fillId="2" borderId="0" xfId="0" applyFont="1" applyFill="1" applyAlignment="1" applyProtection="1">
      <alignment horizontal="center"/>
      <protection locked="0"/>
    </xf>
    <xf numFmtId="14" fontId="7" fillId="2" borderId="6" xfId="0" applyNumberFormat="1" applyFont="1" applyFill="1" applyBorder="1" applyAlignment="1" applyProtection="1">
      <alignment horizontal="center"/>
      <protection locked="0"/>
    </xf>
    <xf numFmtId="0" fontId="7" fillId="2" borderId="6" xfId="0" applyFont="1" applyFill="1" applyBorder="1" applyAlignment="1" applyProtection="1">
      <alignment horizontal="center"/>
      <protection locked="0"/>
    </xf>
    <xf numFmtId="0" fontId="5" fillId="2" borderId="0" xfId="0" applyFont="1" applyFill="1" applyAlignment="1" applyProtection="1">
      <alignment horizontal="center"/>
    </xf>
    <xf numFmtId="165" fontId="14" fillId="5" borderId="6" xfId="0" applyNumberFormat="1" applyFont="1" applyFill="1" applyBorder="1" applyAlignment="1">
      <alignment horizontal="center" vertical="center"/>
    </xf>
    <xf numFmtId="0" fontId="2" fillId="0" borderId="16" xfId="0" applyFont="1" applyFill="1" applyBorder="1" applyAlignment="1" applyProtection="1"/>
    <xf numFmtId="2" fontId="2" fillId="2" borderId="0" xfId="0" applyNumberFormat="1" applyFont="1" applyFill="1" applyProtection="1">
      <protection locked="0"/>
    </xf>
    <xf numFmtId="2" fontId="5" fillId="2" borderId="0" xfId="0" applyNumberFormat="1" applyFont="1" applyFill="1" applyProtection="1">
      <protection locked="0"/>
    </xf>
    <xf numFmtId="2" fontId="2" fillId="2" borderId="12" xfId="0" applyNumberFormat="1" applyFont="1" applyFill="1" applyBorder="1" applyAlignment="1" applyProtection="1">
      <alignment horizontal="center"/>
      <protection locked="0"/>
    </xf>
    <xf numFmtId="2" fontId="2" fillId="2" borderId="15" xfId="0" applyNumberFormat="1" applyFont="1" applyFill="1" applyBorder="1" applyAlignment="1" applyProtection="1">
      <alignment horizontal="center"/>
      <protection locked="0"/>
    </xf>
    <xf numFmtId="0" fontId="0" fillId="0" borderId="17" xfId="0" applyBorder="1"/>
    <xf numFmtId="0" fontId="8" fillId="0" borderId="0" xfId="0" applyFont="1"/>
    <xf numFmtId="4" fontId="0" fillId="0" borderId="0" xfId="0" applyNumberFormat="1" applyAlignment="1">
      <alignment horizontal="center"/>
    </xf>
    <xf numFmtId="4" fontId="0" fillId="0" borderId="17" xfId="0" applyNumberFormat="1" applyBorder="1" applyAlignment="1">
      <alignment horizontal="center"/>
    </xf>
    <xf numFmtId="4" fontId="12" fillId="0" borderId="17" xfId="0" applyNumberFormat="1" applyFont="1" applyBorder="1" applyAlignment="1">
      <alignment horizontal="center" vertical="center"/>
    </xf>
    <xf numFmtId="0" fontId="2" fillId="2" borderId="12" xfId="0" applyFont="1" applyFill="1" applyBorder="1" applyAlignment="1" applyProtection="1">
      <alignment horizontal="right"/>
    </xf>
    <xf numFmtId="14" fontId="2" fillId="2" borderId="4" xfId="0" applyNumberFormat="1" applyFont="1" applyFill="1" applyBorder="1" applyAlignment="1" applyProtection="1">
      <protection locked="0"/>
    </xf>
    <xf numFmtId="1" fontId="12" fillId="0" borderId="17" xfId="0" applyNumberFormat="1" applyFont="1" applyBorder="1" applyAlignment="1">
      <alignment horizontal="center" vertical="center"/>
    </xf>
    <xf numFmtId="0" fontId="12" fillId="0" borderId="17" xfId="0" applyNumberFormat="1" applyFont="1" applyBorder="1" applyAlignment="1">
      <alignment horizontal="center" vertical="center"/>
    </xf>
    <xf numFmtId="0" fontId="0" fillId="5" borderId="0" xfId="0" applyFill="1"/>
    <xf numFmtId="0" fontId="0" fillId="0" borderId="0" xfId="0" applyBorder="1"/>
    <xf numFmtId="4" fontId="0" fillId="0" borderId="0" xfId="0" applyNumberFormat="1" applyBorder="1" applyAlignment="1">
      <alignment horizontal="center"/>
    </xf>
    <xf numFmtId="166" fontId="5" fillId="2" borderId="0" xfId="0" applyNumberFormat="1" applyFont="1" applyFill="1" applyProtection="1"/>
    <xf numFmtId="166" fontId="2" fillId="2" borderId="0" xfId="0" applyNumberFormat="1" applyFont="1" applyFill="1" applyAlignment="1" applyProtection="1">
      <alignment horizontal="center"/>
    </xf>
    <xf numFmtId="166" fontId="2" fillId="2" borderId="6" xfId="0" applyNumberFormat="1" applyFont="1" applyFill="1" applyBorder="1" applyAlignment="1" applyProtection="1">
      <alignment horizontal="center"/>
    </xf>
    <xf numFmtId="166" fontId="2" fillId="2" borderId="7" xfId="0" applyNumberFormat="1" applyFont="1" applyFill="1" applyBorder="1" applyAlignment="1" applyProtection="1">
      <alignment horizontal="center"/>
    </xf>
    <xf numFmtId="166" fontId="2" fillId="2" borderId="11" xfId="0" applyNumberFormat="1" applyFont="1" applyFill="1" applyBorder="1" applyAlignment="1" applyProtection="1">
      <alignment horizontal="center"/>
    </xf>
    <xf numFmtId="166" fontId="2" fillId="2" borderId="0" xfId="0" applyNumberFormat="1" applyFont="1" applyFill="1" applyBorder="1" applyAlignment="1" applyProtection="1"/>
    <xf numFmtId="166" fontId="2" fillId="2" borderId="1" xfId="0" applyNumberFormat="1" applyFont="1" applyFill="1" applyBorder="1" applyAlignment="1" applyProtection="1"/>
    <xf numFmtId="166" fontId="2" fillId="2" borderId="18" xfId="0" applyNumberFormat="1" applyFont="1" applyFill="1" applyBorder="1" applyAlignment="1" applyProtection="1">
      <alignment horizontal="center"/>
    </xf>
    <xf numFmtId="166" fontId="2" fillId="2" borderId="8" xfId="0" applyNumberFormat="1" applyFont="1" applyFill="1" applyBorder="1" applyAlignment="1" applyProtection="1">
      <alignment horizontal="center"/>
    </xf>
    <xf numFmtId="166" fontId="2" fillId="2" borderId="19" xfId="0" applyNumberFormat="1" applyFont="1" applyFill="1" applyBorder="1" applyAlignment="1" applyProtection="1">
      <alignment horizontal="center"/>
    </xf>
    <xf numFmtId="166" fontId="2" fillId="2" borderId="5" xfId="0" applyNumberFormat="1" applyFont="1" applyFill="1" applyBorder="1" applyAlignment="1" applyProtection="1"/>
    <xf numFmtId="166" fontId="2" fillId="2" borderId="13" xfId="0" applyNumberFormat="1" applyFont="1" applyFill="1" applyBorder="1" applyAlignment="1" applyProtection="1">
      <alignment horizontal="center"/>
    </xf>
    <xf numFmtId="166" fontId="2" fillId="2" borderId="14" xfId="0" applyNumberFormat="1" applyFont="1" applyFill="1" applyBorder="1" applyAlignment="1" applyProtection="1">
      <alignment horizontal="center"/>
    </xf>
    <xf numFmtId="166" fontId="2" fillId="2" borderId="20" xfId="0" applyNumberFormat="1" applyFont="1" applyFill="1" applyBorder="1" applyAlignment="1" applyProtection="1">
      <alignment horizontal="center"/>
    </xf>
    <xf numFmtId="166" fontId="10" fillId="4" borderId="6" xfId="0" applyNumberFormat="1" applyFont="1" applyFill="1" applyBorder="1" applyProtection="1"/>
    <xf numFmtId="166" fontId="0" fillId="0" borderId="0" xfId="0" applyNumberFormat="1" applyProtection="1"/>
    <xf numFmtId="166" fontId="8" fillId="0" borderId="0" xfId="0" applyNumberFormat="1" applyFont="1" applyProtection="1"/>
    <xf numFmtId="166" fontId="10" fillId="4" borderId="6" xfId="0" applyNumberFormat="1" applyFont="1" applyFill="1" applyBorder="1" applyAlignment="1" applyProtection="1">
      <alignment horizontal="right" vertical="center"/>
    </xf>
    <xf numFmtId="166" fontId="8" fillId="0" borderId="0" xfId="0" applyNumberFormat="1" applyFont="1" applyFill="1" applyBorder="1" applyProtection="1"/>
    <xf numFmtId="166" fontId="10" fillId="0" borderId="0" xfId="0" applyNumberFormat="1" applyFont="1" applyFill="1" applyBorder="1" applyAlignment="1" applyProtection="1">
      <alignment horizontal="right" vertical="center"/>
    </xf>
    <xf numFmtId="2" fontId="0" fillId="0" borderId="0" xfId="0" applyNumberFormat="1" applyProtection="1"/>
    <xf numFmtId="166" fontId="2" fillId="2" borderId="0" xfId="0" applyNumberFormat="1" applyFont="1" applyFill="1" applyProtection="1">
      <protection locked="0"/>
    </xf>
    <xf numFmtId="166" fontId="5" fillId="0" borderId="0" xfId="0" applyNumberFormat="1" applyFont="1" applyBorder="1" applyAlignment="1" applyProtection="1">
      <alignment horizontal="left"/>
      <protection locked="0"/>
    </xf>
    <xf numFmtId="166" fontId="3" fillId="0" borderId="0" xfId="0" applyNumberFormat="1" applyFont="1" applyProtection="1">
      <protection locked="0"/>
    </xf>
    <xf numFmtId="166" fontId="5" fillId="2" borderId="0" xfId="0" applyNumberFormat="1" applyFont="1" applyFill="1" applyProtection="1">
      <protection locked="0"/>
    </xf>
    <xf numFmtId="166" fontId="2" fillId="2" borderId="0" xfId="0" applyNumberFormat="1" applyFont="1" applyFill="1" applyAlignment="1" applyProtection="1">
      <alignment horizontal="center"/>
      <protection locked="0"/>
    </xf>
    <xf numFmtId="166" fontId="6" fillId="0" borderId="0" xfId="0" applyNumberFormat="1" applyFont="1" applyProtection="1">
      <protection locked="0"/>
    </xf>
    <xf numFmtId="166" fontId="2" fillId="2" borderId="16" xfId="0" applyNumberFormat="1" applyFont="1" applyFill="1" applyBorder="1" applyAlignment="1" applyProtection="1">
      <protection locked="0"/>
    </xf>
    <xf numFmtId="166" fontId="2" fillId="2" borderId="12" xfId="0" applyNumberFormat="1" applyFont="1" applyFill="1" applyBorder="1" applyAlignment="1" applyProtection="1">
      <alignment horizontal="center"/>
      <protection locked="0"/>
    </xf>
    <xf numFmtId="166" fontId="2" fillId="2" borderId="4" xfId="0" applyNumberFormat="1" applyFont="1" applyFill="1" applyBorder="1" applyAlignment="1" applyProtection="1">
      <alignment horizontal="center"/>
      <protection locked="0"/>
    </xf>
    <xf numFmtId="166" fontId="2" fillId="2" borderId="5" xfId="0" applyNumberFormat="1" applyFont="1" applyFill="1" applyBorder="1" applyAlignment="1" applyProtection="1">
      <alignment horizontal="center"/>
      <protection locked="0"/>
    </xf>
    <xf numFmtId="166" fontId="2" fillId="2" borderId="6" xfId="0" applyNumberFormat="1" applyFont="1" applyFill="1" applyBorder="1" applyAlignment="1" applyProtection="1">
      <alignment horizontal="center"/>
      <protection locked="0"/>
    </xf>
    <xf numFmtId="166" fontId="7" fillId="0" borderId="7" xfId="0" applyNumberFormat="1" applyFont="1" applyFill="1" applyBorder="1" applyAlignment="1" applyProtection="1">
      <alignment horizontal="center"/>
      <protection locked="0"/>
    </xf>
    <xf numFmtId="166" fontId="7" fillId="0" borderId="8" xfId="0" applyNumberFormat="1" applyFont="1" applyFill="1" applyBorder="1" applyAlignment="1" applyProtection="1">
      <alignment horizontal="center"/>
      <protection locked="0"/>
    </xf>
    <xf numFmtId="166" fontId="7" fillId="0" borderId="9" xfId="0" applyNumberFormat="1" applyFont="1" applyFill="1" applyBorder="1" applyAlignment="1" applyProtection="1">
      <alignment horizontal="center"/>
      <protection locked="0"/>
    </xf>
    <xf numFmtId="166" fontId="7" fillId="0" borderId="10" xfId="0" applyNumberFormat="1" applyFont="1" applyFill="1" applyBorder="1" applyAlignment="1" applyProtection="1">
      <alignment horizontal="center"/>
      <protection locked="0"/>
    </xf>
    <xf numFmtId="166" fontId="5" fillId="2" borderId="0" xfId="0" applyNumberFormat="1" applyFont="1" applyFill="1" applyBorder="1" applyAlignment="1" applyProtection="1">
      <protection locked="0"/>
    </xf>
    <xf numFmtId="166" fontId="4" fillId="2" borderId="0" xfId="0" applyNumberFormat="1" applyFont="1" applyFill="1" applyProtection="1"/>
    <xf numFmtId="166" fontId="2" fillId="2" borderId="18" xfId="0" applyNumberFormat="1" applyFont="1" applyFill="1" applyBorder="1" applyAlignment="1" applyProtection="1"/>
    <xf numFmtId="166" fontId="4" fillId="2" borderId="0" xfId="0" applyNumberFormat="1" applyFont="1" applyFill="1" applyBorder="1" applyAlignment="1" applyProtection="1"/>
    <xf numFmtId="4" fontId="8" fillId="0" borderId="17" xfId="0" applyNumberFormat="1" applyFont="1" applyBorder="1" applyAlignment="1">
      <alignment horizontal="center"/>
    </xf>
    <xf numFmtId="0" fontId="17" fillId="0" borderId="17" xfId="0" applyFont="1" applyBorder="1"/>
    <xf numFmtId="3" fontId="2" fillId="3" borderId="0" xfId="0" applyNumberFormat="1" applyFont="1" applyFill="1" applyAlignment="1" applyProtection="1">
      <alignment horizontal="left"/>
    </xf>
    <xf numFmtId="168" fontId="0" fillId="0" borderId="0" xfId="0" applyNumberFormat="1" applyProtection="1"/>
    <xf numFmtId="49" fontId="2" fillId="2" borderId="0" xfId="1" applyNumberFormat="1" applyFont="1" applyFill="1" applyProtection="1">
      <protection locked="0"/>
    </xf>
    <xf numFmtId="165" fontId="2" fillId="0" borderId="0" xfId="0" applyNumberFormat="1" applyFont="1" applyFill="1" applyBorder="1" applyProtection="1">
      <protection locked="0"/>
    </xf>
    <xf numFmtId="166" fontId="2" fillId="0" borderId="0" xfId="0" applyNumberFormat="1" applyFont="1" applyFill="1" applyBorder="1" applyAlignment="1" applyProtection="1">
      <alignment horizontal="center"/>
    </xf>
    <xf numFmtId="165" fontId="2" fillId="0" borderId="0" xfId="0" applyNumberFormat="1" applyFont="1" applyFill="1" applyBorder="1" applyAlignment="1" applyProtection="1">
      <alignment horizontal="center"/>
      <protection locked="0"/>
    </xf>
    <xf numFmtId="2" fontId="2" fillId="0" borderId="0" xfId="0" applyNumberFormat="1" applyFont="1" applyFill="1" applyBorder="1" applyProtection="1">
      <protection locked="0"/>
    </xf>
    <xf numFmtId="166" fontId="4" fillId="0" borderId="0" xfId="0" applyNumberFormat="1" applyFont="1" applyFill="1" applyBorder="1" applyProtection="1"/>
    <xf numFmtId="0" fontId="4" fillId="0" borderId="0" xfId="0" applyFont="1" applyFill="1" applyBorder="1" applyAlignment="1" applyProtection="1">
      <alignment horizontal="center"/>
      <protection locked="0"/>
    </xf>
    <xf numFmtId="166" fontId="2" fillId="0" borderId="0" xfId="0" applyNumberFormat="1" applyFont="1" applyFill="1" applyBorder="1" applyProtection="1"/>
    <xf numFmtId="0" fontId="9" fillId="0" borderId="21" xfId="0" applyFont="1" applyBorder="1" applyAlignment="1" applyProtection="1">
      <alignment horizontal="center"/>
    </xf>
    <xf numFmtId="165" fontId="2" fillId="2" borderId="17" xfId="0" applyNumberFormat="1" applyFont="1" applyFill="1" applyBorder="1" applyAlignment="1" applyProtection="1">
      <alignment horizontal="center"/>
    </xf>
    <xf numFmtId="165" fontId="2" fillId="2" borderId="22" xfId="0" applyNumberFormat="1" applyFont="1" applyFill="1" applyBorder="1" applyAlignment="1" applyProtection="1">
      <alignment horizontal="center"/>
    </xf>
    <xf numFmtId="0" fontId="2" fillId="2" borderId="23" xfId="0" applyFont="1" applyFill="1" applyBorder="1" applyAlignment="1" applyProtection="1">
      <alignment horizontal="center"/>
    </xf>
    <xf numFmtId="165" fontId="2" fillId="2" borderId="23" xfId="0" applyNumberFormat="1" applyFont="1" applyFill="1" applyBorder="1" applyAlignment="1" applyProtection="1">
      <alignment horizontal="center"/>
    </xf>
    <xf numFmtId="0" fontId="2" fillId="2" borderId="17" xfId="0" applyFont="1" applyFill="1" applyBorder="1" applyAlignment="1" applyProtection="1">
      <alignment horizontal="center"/>
    </xf>
    <xf numFmtId="0" fontId="2" fillId="2" borderId="22" xfId="0" applyFont="1" applyFill="1" applyBorder="1" applyAlignment="1" applyProtection="1">
      <alignment horizontal="center"/>
    </xf>
    <xf numFmtId="168" fontId="2" fillId="2" borderId="4" xfId="0" applyNumberFormat="1" applyFont="1" applyFill="1" applyBorder="1" applyAlignment="1" applyProtection="1">
      <alignment horizontal="center"/>
    </xf>
    <xf numFmtId="1" fontId="2" fillId="2" borderId="17" xfId="0" applyNumberFormat="1" applyFont="1" applyFill="1" applyBorder="1" applyAlignment="1" applyProtection="1">
      <alignment horizontal="center"/>
    </xf>
    <xf numFmtId="166" fontId="2" fillId="2" borderId="17" xfId="0" applyNumberFormat="1" applyFont="1" applyFill="1" applyBorder="1" applyAlignment="1" applyProtection="1">
      <alignment horizontal="center"/>
    </xf>
    <xf numFmtId="2" fontId="2" fillId="2" borderId="17" xfId="0" applyNumberFormat="1" applyFont="1" applyFill="1" applyBorder="1" applyAlignment="1" applyProtection="1">
      <alignment horizontal="center"/>
    </xf>
    <xf numFmtId="0" fontId="5" fillId="2" borderId="0" xfId="0" applyFont="1" applyFill="1" applyBorder="1" applyAlignment="1" applyProtection="1">
      <protection locked="0"/>
    </xf>
    <xf numFmtId="167" fontId="5" fillId="2" borderId="0" xfId="0" applyNumberFormat="1" applyFont="1" applyFill="1" applyBorder="1" applyAlignment="1" applyProtection="1">
      <protection locked="0"/>
    </xf>
    <xf numFmtId="2" fontId="18" fillId="0" borderId="0" xfId="0" applyNumberFormat="1" applyFont="1" applyFill="1" applyBorder="1" applyAlignment="1" applyProtection="1">
      <alignment horizontal="center" wrapText="1"/>
      <protection locked="0"/>
    </xf>
    <xf numFmtId="0" fontId="2" fillId="0" borderId="0" xfId="0" applyFont="1" applyFill="1" applyBorder="1" applyAlignment="1" applyProtection="1">
      <alignment horizontal="center" wrapText="1"/>
      <protection locked="0"/>
    </xf>
    <xf numFmtId="166" fontId="2" fillId="2" borderId="16" xfId="0" applyNumberFormat="1" applyFont="1" applyFill="1" applyBorder="1" applyAlignment="1" applyProtection="1">
      <alignment horizontal="center" vertical="center"/>
      <protection locked="0"/>
    </xf>
    <xf numFmtId="166" fontId="2" fillId="2" borderId="12" xfId="0" applyNumberFormat="1" applyFont="1" applyFill="1" applyBorder="1" applyAlignment="1" applyProtection="1">
      <alignment horizontal="center" vertical="center"/>
      <protection locked="0"/>
    </xf>
    <xf numFmtId="166" fontId="2" fillId="2" borderId="1" xfId="0" applyNumberFormat="1" applyFont="1" applyFill="1" applyBorder="1" applyAlignment="1" applyProtection="1">
      <alignment horizontal="center" vertical="center"/>
      <protection locked="0"/>
    </xf>
    <xf numFmtId="166" fontId="2" fillId="2" borderId="24" xfId="0" applyNumberFormat="1" applyFont="1" applyFill="1" applyBorder="1" applyAlignment="1" applyProtection="1">
      <alignment horizontal="center" vertical="center"/>
      <protection locked="0"/>
    </xf>
    <xf numFmtId="166" fontId="2" fillId="2" borderId="15" xfId="0" applyNumberFormat="1" applyFont="1" applyFill="1" applyBorder="1" applyAlignment="1" applyProtection="1">
      <alignment horizontal="center" vertical="center"/>
      <protection locked="0"/>
    </xf>
    <xf numFmtId="166" fontId="2" fillId="2" borderId="25" xfId="0" applyNumberFormat="1" applyFont="1" applyFill="1" applyBorder="1" applyAlignment="1" applyProtection="1">
      <alignment horizontal="center" vertical="center"/>
      <protection locked="0"/>
    </xf>
    <xf numFmtId="0" fontId="7" fillId="2" borderId="6" xfId="0" applyFont="1" applyFill="1" applyBorder="1" applyAlignment="1" applyProtection="1">
      <alignment horizontal="center" wrapText="1"/>
      <protection locked="0"/>
    </xf>
    <xf numFmtId="168" fontId="12" fillId="0" borderId="6" xfId="0" applyNumberFormat="1" applyFont="1" applyBorder="1" applyAlignment="1" applyProtection="1">
      <alignment horizontal="center" wrapText="1"/>
    </xf>
    <xf numFmtId="2" fontId="18" fillId="0" borderId="0" xfId="0" applyNumberFormat="1" applyFont="1" applyFill="1" applyBorder="1" applyAlignment="1" applyProtection="1">
      <alignment horizontal="center" wrapText="1"/>
      <protection locked="0"/>
    </xf>
    <xf numFmtId="166" fontId="0" fillId="0" borderId="17" xfId="0" applyNumberFormat="1" applyBorder="1" applyAlignment="1" applyProtection="1">
      <alignment horizontal="center"/>
    </xf>
    <xf numFmtId="14" fontId="15" fillId="6" borderId="6" xfId="0" applyNumberFormat="1" applyFont="1" applyFill="1" applyBorder="1" applyAlignment="1">
      <alignment horizontal="center"/>
    </xf>
    <xf numFmtId="0" fontId="15" fillId="6" borderId="6" xfId="0" applyFont="1" applyFill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17" xfId="0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O47"/>
  <sheetViews>
    <sheetView showGridLines="0" tabSelected="1" workbookViewId="0">
      <selection activeCell="A47" sqref="A47"/>
    </sheetView>
  </sheetViews>
  <sheetFormatPr baseColWidth="10" defaultColWidth="10" defaultRowHeight="15" x14ac:dyDescent="0.2"/>
  <cols>
    <col min="1" max="1" width="8.28515625" style="22" customWidth="1"/>
    <col min="2" max="2" width="11.140625" style="21" customWidth="1"/>
    <col min="3" max="3" width="18.7109375" style="21" customWidth="1"/>
    <col min="4" max="5" width="12.140625" style="81" customWidth="1"/>
    <col min="6" max="6" width="14.5703125" style="57" customWidth="1"/>
    <col min="7" max="7" width="15.7109375" style="81" customWidth="1"/>
    <col min="8" max="8" width="13.140625" style="81" customWidth="1"/>
    <col min="9" max="9" width="13.140625" style="57" customWidth="1"/>
    <col min="10" max="10" width="13.140625" style="42" customWidth="1"/>
    <col min="11" max="11" width="13.140625" style="57" customWidth="1"/>
    <col min="12" max="12" width="14.140625" style="57" customWidth="1"/>
    <col min="13" max="13" width="19" style="35" customWidth="1"/>
    <col min="14" max="14" width="11.28515625" style="21" bestFit="1" customWidth="1"/>
    <col min="15" max="15" width="12.140625" style="21" customWidth="1"/>
    <col min="16" max="16384" width="10" style="21"/>
  </cols>
  <sheetData>
    <row r="1" spans="1:15" ht="15.75" x14ac:dyDescent="0.25">
      <c r="A1" s="3" t="s">
        <v>67</v>
      </c>
      <c r="B1" s="1"/>
      <c r="C1" s="1"/>
      <c r="D1" s="78"/>
      <c r="E1" s="78"/>
      <c r="F1" s="7"/>
      <c r="G1" s="78"/>
      <c r="H1" s="79"/>
      <c r="I1" s="7"/>
      <c r="J1" s="41"/>
      <c r="K1" s="7"/>
      <c r="L1" s="94"/>
      <c r="M1" s="34"/>
      <c r="N1" s="20"/>
    </row>
    <row r="2" spans="1:15" ht="15.75" x14ac:dyDescent="0.25">
      <c r="A2" s="3"/>
      <c r="B2" s="1"/>
      <c r="C2" s="1"/>
      <c r="D2" s="78"/>
      <c r="E2" s="78"/>
      <c r="F2" s="7"/>
      <c r="G2" s="80"/>
      <c r="H2" s="78"/>
      <c r="I2" s="7"/>
      <c r="J2" s="41"/>
      <c r="K2" s="7"/>
      <c r="L2" s="94"/>
      <c r="M2" s="34"/>
      <c r="N2" s="20"/>
    </row>
    <row r="3" spans="1:15" ht="15.75" x14ac:dyDescent="0.25">
      <c r="A3" s="3"/>
      <c r="B3" s="1"/>
      <c r="C3" s="1"/>
      <c r="D3" s="78"/>
      <c r="E3" s="78"/>
      <c r="F3" s="7"/>
      <c r="G3" s="78"/>
      <c r="H3" s="78"/>
      <c r="I3" s="7"/>
      <c r="J3" s="41"/>
      <c r="K3" s="7"/>
      <c r="L3" s="94"/>
      <c r="M3" s="34"/>
      <c r="N3" s="20"/>
    </row>
    <row r="4" spans="1:15" ht="15.75" x14ac:dyDescent="0.25">
      <c r="A4" s="3"/>
      <c r="B4" s="1"/>
      <c r="C4" s="1"/>
      <c r="D4" s="78"/>
      <c r="G4" s="82" t="s">
        <v>0</v>
      </c>
      <c r="H4" s="82"/>
      <c r="I4" s="58"/>
      <c r="J4" s="41"/>
      <c r="K4" s="7"/>
      <c r="L4" s="94"/>
      <c r="M4" s="34"/>
      <c r="N4" s="20"/>
    </row>
    <row r="5" spans="1:15" ht="15.75" x14ac:dyDescent="0.25">
      <c r="A5" s="3"/>
      <c r="B5" s="1"/>
      <c r="C5" s="1"/>
      <c r="D5" s="78"/>
      <c r="E5" s="78"/>
      <c r="F5" s="7"/>
      <c r="G5" s="78"/>
      <c r="H5" s="78"/>
      <c r="I5" s="7"/>
      <c r="J5" s="41"/>
      <c r="K5" s="7"/>
      <c r="L5" s="94"/>
      <c r="M5" s="34"/>
      <c r="N5" s="20"/>
    </row>
    <row r="6" spans="1:15" ht="15.75" x14ac:dyDescent="0.25">
      <c r="A6" s="3"/>
      <c r="B6" s="1"/>
      <c r="C6" s="1"/>
      <c r="D6" s="78"/>
      <c r="E6" s="78"/>
      <c r="F6" s="7"/>
      <c r="G6" s="78"/>
      <c r="H6" s="78"/>
      <c r="I6" s="7"/>
      <c r="J6" s="41"/>
      <c r="K6" s="7"/>
      <c r="L6" s="94"/>
      <c r="M6" s="34"/>
      <c r="N6" s="20"/>
    </row>
    <row r="7" spans="1:15" ht="15.75" customHeight="1" x14ac:dyDescent="0.25">
      <c r="A7" s="3" t="s">
        <v>1</v>
      </c>
      <c r="B7" s="1"/>
      <c r="C7" s="1"/>
      <c r="D7" s="78"/>
      <c r="E7" s="78"/>
      <c r="F7" s="58" t="s">
        <v>2</v>
      </c>
      <c r="G7" s="78" t="s">
        <v>3</v>
      </c>
      <c r="H7" s="78"/>
      <c r="I7" s="7"/>
      <c r="J7" s="122"/>
      <c r="K7" s="122"/>
      <c r="L7" s="123"/>
      <c r="M7" s="123"/>
      <c r="N7" s="20"/>
    </row>
    <row r="8" spans="1:15" ht="15.75" x14ac:dyDescent="0.25">
      <c r="A8" s="3" t="s">
        <v>4</v>
      </c>
      <c r="B8" s="1"/>
      <c r="C8" s="1"/>
      <c r="D8" s="78"/>
      <c r="E8" s="78"/>
      <c r="F8" s="58" t="s">
        <v>2</v>
      </c>
      <c r="G8" s="83" t="s">
        <v>65</v>
      </c>
      <c r="H8" s="78"/>
      <c r="I8" s="7"/>
      <c r="J8" s="122"/>
      <c r="K8" s="122"/>
      <c r="L8" s="123"/>
      <c r="M8" s="123"/>
      <c r="N8" s="20"/>
    </row>
    <row r="9" spans="1:15" ht="15.75" x14ac:dyDescent="0.25">
      <c r="A9" s="3" t="s">
        <v>5</v>
      </c>
      <c r="B9" s="1"/>
      <c r="C9" s="1"/>
      <c r="D9" s="78"/>
      <c r="E9" s="78"/>
      <c r="F9" s="58" t="s">
        <v>2</v>
      </c>
      <c r="G9" s="7">
        <f>SUM(I16:I304)/2</f>
        <v>230.75</v>
      </c>
      <c r="H9" s="82" t="s">
        <v>6</v>
      </c>
      <c r="I9" s="7"/>
      <c r="J9" s="102"/>
      <c r="K9" s="103"/>
      <c r="L9" s="103"/>
      <c r="M9" s="104"/>
      <c r="N9" s="20"/>
      <c r="O9" s="81"/>
    </row>
    <row r="10" spans="1:15" ht="15.75" x14ac:dyDescent="0.25">
      <c r="A10" s="3" t="s">
        <v>7</v>
      </c>
      <c r="B10" s="1"/>
      <c r="C10" s="1"/>
      <c r="D10" s="78"/>
      <c r="E10" s="78"/>
      <c r="F10" s="58" t="s">
        <v>2</v>
      </c>
      <c r="G10" s="7">
        <f>SUM(K16:K362)/2</f>
        <v>219.654</v>
      </c>
      <c r="H10" s="82" t="s">
        <v>8</v>
      </c>
      <c r="I10" s="7"/>
      <c r="J10" s="102"/>
      <c r="K10" s="103"/>
      <c r="L10" s="103"/>
      <c r="M10" s="104"/>
      <c r="N10" s="20"/>
      <c r="O10" s="81"/>
    </row>
    <row r="11" spans="1:15" ht="15.75" x14ac:dyDescent="0.25">
      <c r="A11" s="3" t="s">
        <v>9</v>
      </c>
      <c r="B11" s="1"/>
      <c r="C11" s="1"/>
      <c r="D11" s="78"/>
      <c r="E11" s="78"/>
      <c r="F11" s="58" t="s">
        <v>2</v>
      </c>
      <c r="G11" s="101" t="s">
        <v>64</v>
      </c>
      <c r="H11" s="78"/>
      <c r="I11" s="7"/>
      <c r="J11" s="105"/>
      <c r="K11" s="103"/>
      <c r="L11" s="106"/>
      <c r="M11" s="107"/>
      <c r="N11" s="20"/>
    </row>
    <row r="12" spans="1:15" ht="15.75" x14ac:dyDescent="0.25">
      <c r="A12" s="3" t="s">
        <v>10</v>
      </c>
      <c r="B12" s="1"/>
      <c r="C12" s="1"/>
      <c r="D12" s="78"/>
      <c r="E12" s="78"/>
      <c r="F12" s="58" t="s">
        <v>2</v>
      </c>
      <c r="G12" s="78" t="s">
        <v>11</v>
      </c>
      <c r="H12" s="78"/>
      <c r="I12" s="7"/>
      <c r="J12" s="105"/>
      <c r="K12" s="108"/>
      <c r="L12" s="106"/>
      <c r="M12" s="107"/>
      <c r="N12" s="20"/>
    </row>
    <row r="13" spans="1:15" ht="15.75" x14ac:dyDescent="0.25">
      <c r="A13" s="3" t="s">
        <v>12</v>
      </c>
      <c r="B13" s="1"/>
      <c r="C13" s="1"/>
      <c r="D13" s="78"/>
      <c r="E13" s="78"/>
      <c r="F13" s="58" t="s">
        <v>2</v>
      </c>
      <c r="G13" s="99">
        <f>SUM(B16:B807)</f>
        <v>8</v>
      </c>
      <c r="H13" s="78"/>
      <c r="I13" s="7"/>
      <c r="J13" s="41"/>
      <c r="K13" s="7"/>
      <c r="L13" s="94"/>
      <c r="M13" s="34"/>
      <c r="N13" s="20"/>
    </row>
    <row r="14" spans="1:15" ht="15.75" x14ac:dyDescent="0.25">
      <c r="A14" s="3"/>
      <c r="B14" s="1"/>
      <c r="C14" s="1"/>
      <c r="D14" s="78"/>
      <c r="E14" s="78"/>
      <c r="F14" s="58"/>
      <c r="G14" s="78"/>
      <c r="H14" s="78"/>
      <c r="I14" s="7"/>
      <c r="J14" s="41"/>
      <c r="K14" s="7"/>
      <c r="L14" s="94"/>
      <c r="M14" s="34"/>
      <c r="N14" s="20"/>
    </row>
    <row r="16" spans="1:15" ht="15.75" thickBot="1" x14ac:dyDescent="0.25"/>
    <row r="17" spans="1:14" ht="16.5" customHeight="1" thickBot="1" x14ac:dyDescent="0.3">
      <c r="A17" s="40" t="s">
        <v>13</v>
      </c>
      <c r="B17" s="50"/>
      <c r="C17" s="2" t="s">
        <v>63</v>
      </c>
      <c r="D17" s="124" t="s">
        <v>14</v>
      </c>
      <c r="E17" s="125"/>
      <c r="F17" s="126"/>
      <c r="G17" s="84"/>
      <c r="H17" s="85" t="s">
        <v>15</v>
      </c>
      <c r="I17" s="63"/>
      <c r="J17" s="51">
        <v>41701</v>
      </c>
      <c r="K17" s="67"/>
      <c r="L17" s="95"/>
      <c r="M17" s="130" t="s">
        <v>16</v>
      </c>
    </row>
    <row r="18" spans="1:14" ht="16.5" thickBot="1" x14ac:dyDescent="0.3">
      <c r="A18" s="24" t="s">
        <v>17</v>
      </c>
      <c r="B18" s="23" t="s">
        <v>18</v>
      </c>
      <c r="C18" s="25" t="s">
        <v>19</v>
      </c>
      <c r="D18" s="127"/>
      <c r="E18" s="128"/>
      <c r="F18" s="129"/>
      <c r="G18" s="86"/>
      <c r="H18" s="87" t="s">
        <v>20</v>
      </c>
      <c r="I18" s="64"/>
      <c r="J18" s="43" t="s">
        <v>21</v>
      </c>
      <c r="K18" s="68" t="s">
        <v>22</v>
      </c>
      <c r="L18" s="68" t="s">
        <v>23</v>
      </c>
      <c r="M18" s="130"/>
    </row>
    <row r="19" spans="1:14" ht="16.5" thickBot="1" x14ac:dyDescent="0.3">
      <c r="A19" s="26" t="s">
        <v>24</v>
      </c>
      <c r="B19" s="27" t="s">
        <v>25</v>
      </c>
      <c r="C19" s="28" t="s">
        <v>26</v>
      </c>
      <c r="D19" s="88" t="s">
        <v>27</v>
      </c>
      <c r="E19" s="88" t="s">
        <v>28</v>
      </c>
      <c r="F19" s="59" t="s">
        <v>29</v>
      </c>
      <c r="G19" s="88" t="s">
        <v>27</v>
      </c>
      <c r="H19" s="87" t="s">
        <v>28</v>
      </c>
      <c r="I19" s="59" t="s">
        <v>29</v>
      </c>
      <c r="J19" s="44" t="s">
        <v>30</v>
      </c>
      <c r="K19" s="69" t="s">
        <v>31</v>
      </c>
      <c r="L19" s="69" t="s">
        <v>6</v>
      </c>
      <c r="M19" s="130"/>
    </row>
    <row r="20" spans="1:14" ht="16.5" thickBot="1" x14ac:dyDescent="0.3">
      <c r="A20" s="4">
        <v>1</v>
      </c>
      <c r="B20" s="13" t="s">
        <v>61</v>
      </c>
      <c r="C20" s="14">
        <v>4568</v>
      </c>
      <c r="D20" s="89">
        <v>44.99</v>
      </c>
      <c r="E20" s="90">
        <v>16.149999999999999</v>
      </c>
      <c r="F20" s="60">
        <f t="shared" ref="F20:F25" si="0">D20-E20</f>
        <v>28.840000000000003</v>
      </c>
      <c r="G20" s="90">
        <v>45.15</v>
      </c>
      <c r="H20" s="89">
        <v>16.28</v>
      </c>
      <c r="I20" s="65">
        <f t="shared" ref="I20:I25" si="1">G20-H20</f>
        <v>28.869999999999997</v>
      </c>
      <c r="J20" s="17">
        <v>9.52</v>
      </c>
      <c r="K20" s="65">
        <f t="shared" ref="K20:K25" si="2">ROUND((I20*(100-J20)/100),3)</f>
        <v>26.122</v>
      </c>
      <c r="L20" s="60">
        <f t="shared" ref="L20:L25" si="3">I20-F20</f>
        <v>2.9999999999994031E-2</v>
      </c>
      <c r="M20" s="36">
        <v>41701</v>
      </c>
      <c r="N20" s="29"/>
    </row>
    <row r="21" spans="1:14" ht="16.5" thickBot="1" x14ac:dyDescent="0.3">
      <c r="A21" s="5">
        <v>2</v>
      </c>
      <c r="B21" s="15" t="s">
        <v>62</v>
      </c>
      <c r="C21" s="16">
        <v>4570</v>
      </c>
      <c r="D21" s="91">
        <v>44.71</v>
      </c>
      <c r="E21" s="92">
        <v>16.27</v>
      </c>
      <c r="F21" s="61">
        <f t="shared" si="0"/>
        <v>28.44</v>
      </c>
      <c r="G21" s="92">
        <v>44.64</v>
      </c>
      <c r="H21" s="91">
        <v>16.09</v>
      </c>
      <c r="I21" s="66">
        <f t="shared" si="1"/>
        <v>28.55</v>
      </c>
      <c r="J21" s="18">
        <v>9.6300000000000008</v>
      </c>
      <c r="K21" s="66">
        <f t="shared" si="2"/>
        <v>25.800999999999998</v>
      </c>
      <c r="L21" s="61">
        <f t="shared" si="3"/>
        <v>0.10999999999999943</v>
      </c>
      <c r="M21" s="36">
        <v>41701</v>
      </c>
      <c r="N21" s="29"/>
    </row>
    <row r="22" spans="1:14" ht="16.5" thickBot="1" x14ac:dyDescent="0.3">
      <c r="A22" s="5">
        <v>3</v>
      </c>
      <c r="B22" s="15" t="s">
        <v>34</v>
      </c>
      <c r="C22" s="16">
        <v>4567</v>
      </c>
      <c r="D22" s="91">
        <v>45.01</v>
      </c>
      <c r="E22" s="92">
        <v>15.98</v>
      </c>
      <c r="F22" s="61">
        <f t="shared" si="0"/>
        <v>29.029999999999998</v>
      </c>
      <c r="G22" s="92">
        <v>44.81</v>
      </c>
      <c r="H22" s="91">
        <v>15.7</v>
      </c>
      <c r="I22" s="66">
        <f t="shared" si="1"/>
        <v>29.110000000000003</v>
      </c>
      <c r="J22" s="18">
        <v>9.65</v>
      </c>
      <c r="K22" s="66">
        <f t="shared" si="2"/>
        <v>26.300999999999998</v>
      </c>
      <c r="L22" s="61">
        <f t="shared" si="3"/>
        <v>8.00000000000054E-2</v>
      </c>
      <c r="M22" s="36">
        <v>41701</v>
      </c>
      <c r="N22" s="29"/>
    </row>
    <row r="23" spans="1:14" ht="16.5" thickBot="1" x14ac:dyDescent="0.3">
      <c r="A23" s="5">
        <v>4</v>
      </c>
      <c r="B23" s="15" t="s">
        <v>33</v>
      </c>
      <c r="C23" s="16">
        <v>4569</v>
      </c>
      <c r="D23" s="91">
        <v>45</v>
      </c>
      <c r="E23" s="92">
        <v>15.5</v>
      </c>
      <c r="F23" s="61">
        <f t="shared" si="0"/>
        <v>29.5</v>
      </c>
      <c r="G23" s="92">
        <v>45.39</v>
      </c>
      <c r="H23" s="91">
        <v>16.05</v>
      </c>
      <c r="I23" s="66">
        <f t="shared" si="1"/>
        <v>29.34</v>
      </c>
      <c r="J23" s="18">
        <v>9.51</v>
      </c>
      <c r="K23" s="66">
        <f t="shared" si="2"/>
        <v>26.55</v>
      </c>
      <c r="L23" s="61">
        <f t="shared" si="3"/>
        <v>-0.16000000000000014</v>
      </c>
      <c r="M23" s="36">
        <v>41701</v>
      </c>
      <c r="N23" s="29"/>
    </row>
    <row r="24" spans="1:14" ht="16.5" thickBot="1" x14ac:dyDescent="0.3">
      <c r="A24" s="5"/>
      <c r="B24" s="15"/>
      <c r="C24" s="16"/>
      <c r="D24" s="91"/>
      <c r="E24" s="92"/>
      <c r="F24" s="61">
        <f t="shared" si="0"/>
        <v>0</v>
      </c>
      <c r="G24" s="92"/>
      <c r="H24" s="91"/>
      <c r="I24" s="66">
        <f t="shared" si="1"/>
        <v>0</v>
      </c>
      <c r="J24" s="18"/>
      <c r="K24" s="66">
        <f t="shared" si="2"/>
        <v>0</v>
      </c>
      <c r="L24" s="61">
        <f t="shared" si="3"/>
        <v>0</v>
      </c>
      <c r="M24" s="37"/>
      <c r="N24" s="29"/>
    </row>
    <row r="25" spans="1:14" ht="16.5" thickBot="1" x14ac:dyDescent="0.3">
      <c r="A25" s="5"/>
      <c r="B25" s="15"/>
      <c r="C25" s="16"/>
      <c r="D25" s="91"/>
      <c r="E25" s="92"/>
      <c r="F25" s="61">
        <f t="shared" si="0"/>
        <v>0</v>
      </c>
      <c r="G25" s="92"/>
      <c r="H25" s="91"/>
      <c r="I25" s="66">
        <f t="shared" si="1"/>
        <v>0</v>
      </c>
      <c r="J25" s="18"/>
      <c r="K25" s="66">
        <f t="shared" si="2"/>
        <v>0</v>
      </c>
      <c r="L25" s="61">
        <f t="shared" si="3"/>
        <v>0</v>
      </c>
      <c r="M25" s="37"/>
      <c r="N25" s="29"/>
    </row>
    <row r="26" spans="1:14" ht="16.5" thickBot="1" x14ac:dyDescent="0.3">
      <c r="A26" s="5"/>
      <c r="B26" s="15"/>
      <c r="C26" s="16"/>
      <c r="D26" s="91"/>
      <c r="E26" s="92"/>
      <c r="F26" s="61">
        <f>D26-E26</f>
        <v>0</v>
      </c>
      <c r="G26" s="92"/>
      <c r="H26" s="91"/>
      <c r="I26" s="66">
        <f>G26-H26</f>
        <v>0</v>
      </c>
      <c r="J26" s="18"/>
      <c r="K26" s="66">
        <f>ROUND((I26*(100-J26)/100),3)</f>
        <v>0</v>
      </c>
      <c r="L26" s="61">
        <f>I26-F26</f>
        <v>0</v>
      </c>
      <c r="M26" s="37"/>
      <c r="N26" s="29"/>
    </row>
    <row r="27" spans="1:14" ht="16.5" thickBot="1" x14ac:dyDescent="0.3">
      <c r="A27" s="5"/>
      <c r="B27" s="15"/>
      <c r="C27" s="16"/>
      <c r="D27" s="91"/>
      <c r="E27" s="92"/>
      <c r="F27" s="61">
        <f>D27-E27</f>
        <v>0</v>
      </c>
      <c r="G27" s="92"/>
      <c r="H27" s="91"/>
      <c r="I27" s="66">
        <f>G27-H27</f>
        <v>0</v>
      </c>
      <c r="J27" s="18"/>
      <c r="K27" s="66">
        <f>ROUND((I27*(100-J27)/100),3)</f>
        <v>0</v>
      </c>
      <c r="L27" s="61">
        <f>I27-F27</f>
        <v>0</v>
      </c>
      <c r="M27" s="37"/>
      <c r="N27" s="29"/>
    </row>
    <row r="28" spans="1:14" ht="16.5" thickBot="1" x14ac:dyDescent="0.3">
      <c r="A28" s="5"/>
      <c r="B28" s="15"/>
      <c r="C28" s="16"/>
      <c r="D28" s="91"/>
      <c r="E28" s="92"/>
      <c r="F28" s="61">
        <f>D28-E28</f>
        <v>0</v>
      </c>
      <c r="G28" s="92"/>
      <c r="H28" s="91"/>
      <c r="I28" s="66">
        <f>G28-H28</f>
        <v>0</v>
      </c>
      <c r="J28" s="18"/>
      <c r="K28" s="66">
        <f>ROUND((I28*(100-J28)/100),3)</f>
        <v>0</v>
      </c>
      <c r="L28" s="61">
        <f>I28-F28</f>
        <v>0</v>
      </c>
      <c r="M28" s="37"/>
      <c r="N28" s="29"/>
    </row>
    <row r="29" spans="1:14" ht="16.5" thickBot="1" x14ac:dyDescent="0.3">
      <c r="A29" s="5"/>
      <c r="B29" s="15"/>
      <c r="C29" s="16"/>
      <c r="D29" s="91"/>
      <c r="E29" s="92"/>
      <c r="F29" s="61">
        <f>D29-E29</f>
        <v>0</v>
      </c>
      <c r="G29" s="92"/>
      <c r="H29" s="91"/>
      <c r="I29" s="66">
        <f>G29-H29</f>
        <v>0</v>
      </c>
      <c r="J29" s="18"/>
      <c r="K29" s="66">
        <f>ROUND((I29*(100-J29)/100),3)</f>
        <v>0</v>
      </c>
      <c r="L29" s="61">
        <f>I29-F29</f>
        <v>0</v>
      </c>
      <c r="M29" s="37"/>
      <c r="N29" s="29"/>
    </row>
    <row r="30" spans="1:14" ht="3.75" customHeight="1" thickBot="1" x14ac:dyDescent="0.3">
      <c r="A30" s="30"/>
      <c r="B30" s="120"/>
      <c r="C30" s="121"/>
      <c r="D30" s="93"/>
      <c r="E30" s="93"/>
      <c r="F30" s="62"/>
      <c r="G30" s="93"/>
      <c r="H30" s="93"/>
      <c r="I30" s="62"/>
      <c r="J30" s="31"/>
      <c r="K30" s="62"/>
      <c r="L30" s="96"/>
    </row>
    <row r="31" spans="1:14" s="6" customFormat="1" ht="16.5" thickBot="1" x14ac:dyDescent="0.3">
      <c r="A31" s="8"/>
      <c r="B31" s="9">
        <f>(COUNTA(B20:B29))</f>
        <v>4</v>
      </c>
      <c r="C31" s="10" t="s">
        <v>32</v>
      </c>
      <c r="D31" s="59">
        <f t="shared" ref="D31:I31" si="4">SUM(D20:D29)</f>
        <v>179.71</v>
      </c>
      <c r="E31" s="59">
        <f t="shared" si="4"/>
        <v>63.900000000000006</v>
      </c>
      <c r="F31" s="59">
        <f t="shared" si="4"/>
        <v>115.81</v>
      </c>
      <c r="G31" s="59">
        <f t="shared" si="4"/>
        <v>179.99</v>
      </c>
      <c r="H31" s="59">
        <f t="shared" si="4"/>
        <v>64.12</v>
      </c>
      <c r="I31" s="59">
        <f t="shared" si="4"/>
        <v>115.87</v>
      </c>
      <c r="J31" s="11">
        <f>ROUND((((I31-K31)/I31)*100),2)</f>
        <v>9.58</v>
      </c>
      <c r="K31" s="70">
        <f>SUM(K20:K29)</f>
        <v>104.774</v>
      </c>
      <c r="L31" s="59">
        <f>SUM(L20:L29)</f>
        <v>5.9999999999998721E-2</v>
      </c>
      <c r="M31" s="38"/>
    </row>
    <row r="32" spans="1:14" ht="15.75" thickBot="1" x14ac:dyDescent="0.25"/>
    <row r="33" spans="1:14" ht="16.5" customHeight="1" thickBot="1" x14ac:dyDescent="0.3">
      <c r="A33" s="40" t="s">
        <v>13</v>
      </c>
      <c r="B33" s="50"/>
      <c r="C33" s="2" t="s">
        <v>66</v>
      </c>
      <c r="D33" s="124" t="s">
        <v>14</v>
      </c>
      <c r="E33" s="125"/>
      <c r="F33" s="126"/>
      <c r="G33" s="84"/>
      <c r="H33" s="85" t="s">
        <v>15</v>
      </c>
      <c r="I33" s="63"/>
      <c r="J33" s="51">
        <v>41703</v>
      </c>
      <c r="K33" s="67"/>
      <c r="L33" s="95"/>
      <c r="M33" s="130" t="s">
        <v>16</v>
      </c>
    </row>
    <row r="34" spans="1:14" ht="16.5" thickBot="1" x14ac:dyDescent="0.3">
      <c r="A34" s="24" t="s">
        <v>17</v>
      </c>
      <c r="B34" s="23" t="s">
        <v>18</v>
      </c>
      <c r="C34" s="25" t="s">
        <v>19</v>
      </c>
      <c r="D34" s="127"/>
      <c r="E34" s="128"/>
      <c r="F34" s="129"/>
      <c r="G34" s="86"/>
      <c r="H34" s="87" t="s">
        <v>20</v>
      </c>
      <c r="I34" s="64"/>
      <c r="J34" s="43" t="s">
        <v>21</v>
      </c>
      <c r="K34" s="68" t="s">
        <v>22</v>
      </c>
      <c r="L34" s="68" t="s">
        <v>23</v>
      </c>
      <c r="M34" s="130"/>
    </row>
    <row r="35" spans="1:14" ht="16.5" thickBot="1" x14ac:dyDescent="0.3">
      <c r="A35" s="26" t="s">
        <v>24</v>
      </c>
      <c r="B35" s="27" t="s">
        <v>25</v>
      </c>
      <c r="C35" s="28" t="s">
        <v>26</v>
      </c>
      <c r="D35" s="88" t="s">
        <v>27</v>
      </c>
      <c r="E35" s="88" t="s">
        <v>28</v>
      </c>
      <c r="F35" s="59" t="s">
        <v>29</v>
      </c>
      <c r="G35" s="88" t="s">
        <v>27</v>
      </c>
      <c r="H35" s="87" t="s">
        <v>28</v>
      </c>
      <c r="I35" s="59" t="s">
        <v>29</v>
      </c>
      <c r="J35" s="44" t="s">
        <v>30</v>
      </c>
      <c r="K35" s="69" t="s">
        <v>31</v>
      </c>
      <c r="L35" s="69" t="s">
        <v>6</v>
      </c>
      <c r="M35" s="130"/>
    </row>
    <row r="36" spans="1:14" ht="16.5" thickBot="1" x14ac:dyDescent="0.3">
      <c r="A36" s="4">
        <v>1</v>
      </c>
      <c r="B36" s="13" t="s">
        <v>33</v>
      </c>
      <c r="C36" s="14">
        <v>4573</v>
      </c>
      <c r="D36" s="89">
        <v>45</v>
      </c>
      <c r="E36" s="90">
        <v>15.87</v>
      </c>
      <c r="F36" s="60">
        <f t="shared" ref="F36:F41" si="5">D36-E36</f>
        <v>29.130000000000003</v>
      </c>
      <c r="G36" s="90">
        <v>45.25</v>
      </c>
      <c r="H36" s="89">
        <v>16.04</v>
      </c>
      <c r="I36" s="65">
        <f t="shared" ref="I36:I41" si="6">G36-H36</f>
        <v>29.21</v>
      </c>
      <c r="J36" s="17"/>
      <c r="K36" s="65">
        <f t="shared" ref="K36:K41" si="7">ROUND((I36*(100-J36)/100),3)</f>
        <v>29.21</v>
      </c>
      <c r="L36" s="60">
        <f t="shared" ref="L36:L41" si="8">I36-F36</f>
        <v>7.9999999999998295E-2</v>
      </c>
      <c r="M36" s="36">
        <v>41703</v>
      </c>
      <c r="N36" s="29"/>
    </row>
    <row r="37" spans="1:14" ht="16.5" thickBot="1" x14ac:dyDescent="0.3">
      <c r="A37" s="5">
        <v>2</v>
      </c>
      <c r="B37" s="15" t="s">
        <v>35</v>
      </c>
      <c r="C37" s="16">
        <v>4572</v>
      </c>
      <c r="D37" s="91">
        <v>44.56</v>
      </c>
      <c r="E37" s="92">
        <v>16.309999999999999</v>
      </c>
      <c r="F37" s="61">
        <f t="shared" si="5"/>
        <v>28.250000000000004</v>
      </c>
      <c r="G37" s="92">
        <v>44.51</v>
      </c>
      <c r="H37" s="91">
        <v>16.21</v>
      </c>
      <c r="I37" s="66">
        <f t="shared" si="6"/>
        <v>28.299999999999997</v>
      </c>
      <c r="J37" s="18"/>
      <c r="K37" s="66">
        <f t="shared" si="7"/>
        <v>28.3</v>
      </c>
      <c r="L37" s="61">
        <f t="shared" si="8"/>
        <v>4.9999999999993605E-2</v>
      </c>
      <c r="M37" s="36">
        <v>41703</v>
      </c>
      <c r="N37" s="29"/>
    </row>
    <row r="38" spans="1:14" ht="16.5" thickBot="1" x14ac:dyDescent="0.3">
      <c r="A38" s="5">
        <v>3</v>
      </c>
      <c r="B38" s="15" t="s">
        <v>34</v>
      </c>
      <c r="C38" s="16">
        <v>4571</v>
      </c>
      <c r="D38" s="91">
        <v>44.56</v>
      </c>
      <c r="E38" s="92">
        <v>16.02</v>
      </c>
      <c r="F38" s="61">
        <f t="shared" si="5"/>
        <v>28.540000000000003</v>
      </c>
      <c r="G38" s="92">
        <v>44.37</v>
      </c>
      <c r="H38" s="91">
        <v>15.79</v>
      </c>
      <c r="I38" s="66">
        <f t="shared" si="6"/>
        <v>28.58</v>
      </c>
      <c r="J38" s="18"/>
      <c r="K38" s="66">
        <f t="shared" si="7"/>
        <v>28.58</v>
      </c>
      <c r="L38" s="61">
        <f t="shared" si="8"/>
        <v>3.9999999999995595E-2</v>
      </c>
      <c r="M38" s="36">
        <v>41703</v>
      </c>
      <c r="N38" s="29"/>
    </row>
    <row r="39" spans="1:14" ht="16.5" thickBot="1" x14ac:dyDescent="0.3">
      <c r="A39" s="5">
        <v>4</v>
      </c>
      <c r="B39" s="15" t="s">
        <v>36</v>
      </c>
      <c r="C39" s="16">
        <v>4574</v>
      </c>
      <c r="D39" s="91">
        <v>44.87</v>
      </c>
      <c r="E39" s="92">
        <v>16.18</v>
      </c>
      <c r="F39" s="61">
        <f t="shared" si="5"/>
        <v>28.689999999999998</v>
      </c>
      <c r="G39" s="92">
        <v>45.02</v>
      </c>
      <c r="H39" s="91">
        <v>16.23</v>
      </c>
      <c r="I39" s="66">
        <f t="shared" si="6"/>
        <v>28.790000000000003</v>
      </c>
      <c r="J39" s="18"/>
      <c r="K39" s="66">
        <f t="shared" si="7"/>
        <v>28.79</v>
      </c>
      <c r="L39" s="61">
        <f t="shared" si="8"/>
        <v>0.10000000000000497</v>
      </c>
      <c r="M39" s="36">
        <v>41703</v>
      </c>
      <c r="N39" s="29"/>
    </row>
    <row r="40" spans="1:14" ht="16.5" thickBot="1" x14ac:dyDescent="0.3">
      <c r="A40" s="5"/>
      <c r="B40" s="15"/>
      <c r="C40" s="16"/>
      <c r="D40" s="91"/>
      <c r="E40" s="92"/>
      <c r="F40" s="61">
        <f t="shared" si="5"/>
        <v>0</v>
      </c>
      <c r="G40" s="92"/>
      <c r="H40" s="91"/>
      <c r="I40" s="66">
        <f t="shared" si="6"/>
        <v>0</v>
      </c>
      <c r="J40" s="18"/>
      <c r="K40" s="66">
        <f t="shared" si="7"/>
        <v>0</v>
      </c>
      <c r="L40" s="61">
        <f t="shared" si="8"/>
        <v>0</v>
      </c>
      <c r="M40" s="37"/>
      <c r="N40" s="29"/>
    </row>
    <row r="41" spans="1:14" ht="16.5" thickBot="1" x14ac:dyDescent="0.3">
      <c r="A41" s="5"/>
      <c r="B41" s="15"/>
      <c r="C41" s="16"/>
      <c r="D41" s="91"/>
      <c r="E41" s="92"/>
      <c r="F41" s="61">
        <f t="shared" si="5"/>
        <v>0</v>
      </c>
      <c r="G41" s="92"/>
      <c r="H41" s="91"/>
      <c r="I41" s="66">
        <f t="shared" si="6"/>
        <v>0</v>
      </c>
      <c r="J41" s="18"/>
      <c r="K41" s="66">
        <f t="shared" si="7"/>
        <v>0</v>
      </c>
      <c r="L41" s="61">
        <f t="shared" si="8"/>
        <v>0</v>
      </c>
      <c r="M41" s="37"/>
      <c r="N41" s="29"/>
    </row>
    <row r="42" spans="1:14" ht="16.5" thickBot="1" x14ac:dyDescent="0.3">
      <c r="A42" s="5"/>
      <c r="B42" s="15"/>
      <c r="C42" s="16"/>
      <c r="D42" s="91"/>
      <c r="E42" s="92"/>
      <c r="F42" s="61">
        <f>D42-E42</f>
        <v>0</v>
      </c>
      <c r="G42" s="92"/>
      <c r="H42" s="91"/>
      <c r="I42" s="66">
        <f>G42-H42</f>
        <v>0</v>
      </c>
      <c r="J42" s="18"/>
      <c r="K42" s="66">
        <f>ROUND((I42*(100-J42)/100),3)</f>
        <v>0</v>
      </c>
      <c r="L42" s="61">
        <f>I42-F42</f>
        <v>0</v>
      </c>
      <c r="M42" s="37"/>
      <c r="N42" s="29"/>
    </row>
    <row r="43" spans="1:14" ht="16.5" thickBot="1" x14ac:dyDescent="0.3">
      <c r="A43" s="5"/>
      <c r="B43" s="15"/>
      <c r="C43" s="16"/>
      <c r="D43" s="91"/>
      <c r="E43" s="92"/>
      <c r="F43" s="61">
        <f>D43-E43</f>
        <v>0</v>
      </c>
      <c r="G43" s="92"/>
      <c r="H43" s="91"/>
      <c r="I43" s="66">
        <f>G43-H43</f>
        <v>0</v>
      </c>
      <c r="J43" s="18"/>
      <c r="K43" s="66">
        <f>ROUND((I43*(100-J43)/100),3)</f>
        <v>0</v>
      </c>
      <c r="L43" s="61">
        <f>I43-F43</f>
        <v>0</v>
      </c>
      <c r="M43" s="37"/>
      <c r="N43" s="29"/>
    </row>
    <row r="44" spans="1:14" ht="16.5" thickBot="1" x14ac:dyDescent="0.3">
      <c r="A44" s="5"/>
      <c r="B44" s="15"/>
      <c r="C44" s="16"/>
      <c r="D44" s="91"/>
      <c r="E44" s="92"/>
      <c r="F44" s="61">
        <f>D44-E44</f>
        <v>0</v>
      </c>
      <c r="G44" s="92"/>
      <c r="H44" s="91"/>
      <c r="I44" s="66">
        <f>G44-H44</f>
        <v>0</v>
      </c>
      <c r="J44" s="18"/>
      <c r="K44" s="66">
        <f>ROUND((I44*(100-J44)/100),3)</f>
        <v>0</v>
      </c>
      <c r="L44" s="61">
        <f>I44-F44</f>
        <v>0</v>
      </c>
      <c r="M44" s="37"/>
      <c r="N44" s="29"/>
    </row>
    <row r="45" spans="1:14" ht="16.5" thickBot="1" x14ac:dyDescent="0.3">
      <c r="A45" s="5"/>
      <c r="B45" s="15"/>
      <c r="C45" s="16"/>
      <c r="D45" s="91"/>
      <c r="E45" s="92"/>
      <c r="F45" s="61">
        <f>D45-E45</f>
        <v>0</v>
      </c>
      <c r="G45" s="92"/>
      <c r="H45" s="91"/>
      <c r="I45" s="66">
        <f>G45-H45</f>
        <v>0</v>
      </c>
      <c r="J45" s="18"/>
      <c r="K45" s="66">
        <f>ROUND((I45*(100-J45)/100),3)</f>
        <v>0</v>
      </c>
      <c r="L45" s="61">
        <f>I45-F45</f>
        <v>0</v>
      </c>
      <c r="M45" s="37"/>
      <c r="N45" s="29"/>
    </row>
    <row r="46" spans="1:14" ht="3.75" customHeight="1" thickBot="1" x14ac:dyDescent="0.3">
      <c r="A46" s="30"/>
      <c r="B46" s="120"/>
      <c r="C46" s="121"/>
      <c r="D46" s="93"/>
      <c r="E46" s="93"/>
      <c r="F46" s="62"/>
      <c r="G46" s="93"/>
      <c r="H46" s="93"/>
      <c r="I46" s="62"/>
      <c r="J46" s="31"/>
      <c r="K46" s="62"/>
      <c r="L46" s="96"/>
    </row>
    <row r="47" spans="1:14" s="6" customFormat="1" ht="16.5" thickBot="1" x14ac:dyDescent="0.3">
      <c r="A47" s="8"/>
      <c r="B47" s="9">
        <f>(COUNTA(B36:B45))</f>
        <v>4</v>
      </c>
      <c r="C47" s="10" t="s">
        <v>32</v>
      </c>
      <c r="D47" s="59">
        <f t="shared" ref="D47:I47" si="9">SUM(D36:D45)</f>
        <v>178.99</v>
      </c>
      <c r="E47" s="59">
        <f t="shared" si="9"/>
        <v>64.38</v>
      </c>
      <c r="F47" s="59">
        <f t="shared" si="9"/>
        <v>114.61000000000001</v>
      </c>
      <c r="G47" s="59">
        <f t="shared" si="9"/>
        <v>179.15</v>
      </c>
      <c r="H47" s="59">
        <f t="shared" si="9"/>
        <v>64.27</v>
      </c>
      <c r="I47" s="59">
        <f t="shared" si="9"/>
        <v>114.88000000000001</v>
      </c>
      <c r="J47" s="11">
        <f>ROUND((((I47-K47)/I47)*100),2)</f>
        <v>0</v>
      </c>
      <c r="K47" s="70">
        <f>SUM(K36:K45)</f>
        <v>114.88</v>
      </c>
      <c r="L47" s="59">
        <f>SUM(L36:L45)</f>
        <v>0.26999999999999247</v>
      </c>
      <c r="M47" s="38"/>
    </row>
  </sheetData>
  <mergeCells count="5">
    <mergeCell ref="D33:F34"/>
    <mergeCell ref="M17:M19"/>
    <mergeCell ref="M33:M35"/>
    <mergeCell ref="L7:M8"/>
    <mergeCell ref="D17:F18"/>
  </mergeCells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2:I27"/>
  <sheetViews>
    <sheetView showGridLines="0" workbookViewId="0">
      <selection activeCell="C19" sqref="C19"/>
    </sheetView>
  </sheetViews>
  <sheetFormatPr baseColWidth="10" defaultColWidth="11.42578125" defaultRowHeight="12.75" x14ac:dyDescent="0.2"/>
  <cols>
    <col min="1" max="1" width="11.42578125" style="12"/>
    <col min="2" max="2" width="11.42578125" style="100"/>
    <col min="3" max="3" width="34.28515625" style="12" customWidth="1"/>
    <col min="4" max="4" width="16" style="72" customWidth="1"/>
    <col min="5" max="5" width="11.42578125" style="72" customWidth="1"/>
    <col min="6" max="6" width="12.28515625" style="72" customWidth="1"/>
    <col min="7" max="7" width="12.5703125" style="72" customWidth="1"/>
    <col min="8" max="8" width="11.7109375" style="77" customWidth="1"/>
    <col min="9" max="9" width="15" style="72" customWidth="1"/>
    <col min="10" max="16384" width="11.42578125" style="12"/>
  </cols>
  <sheetData>
    <row r="2" spans="2:9" ht="13.5" customHeight="1" thickBot="1" x14ac:dyDescent="0.25">
      <c r="F2" s="132"/>
      <c r="G2" s="132"/>
      <c r="H2" s="123"/>
      <c r="I2" s="123"/>
    </row>
    <row r="3" spans="2:9" ht="15.75" customHeight="1" thickBot="1" x14ac:dyDescent="0.3">
      <c r="C3" s="32" t="s">
        <v>37</v>
      </c>
      <c r="D3" s="71" t="e">
        <f>SUM(D11:D26)</f>
        <v>#REF!</v>
      </c>
      <c r="E3" s="73" t="s">
        <v>6</v>
      </c>
      <c r="F3" s="132"/>
      <c r="G3" s="132"/>
      <c r="H3" s="123"/>
      <c r="I3" s="123"/>
    </row>
    <row r="4" spans="2:9" ht="16.5" thickBot="1" x14ac:dyDescent="0.3">
      <c r="C4" s="32" t="s">
        <v>38</v>
      </c>
      <c r="D4" s="71" t="e">
        <f>SUM(G11:G26)</f>
        <v>#REF!</v>
      </c>
      <c r="E4" s="73" t="s">
        <v>6</v>
      </c>
      <c r="F4" s="102"/>
      <c r="G4" s="103"/>
      <c r="H4" s="103"/>
      <c r="I4" s="104"/>
    </row>
    <row r="5" spans="2:9" ht="16.5" thickBot="1" x14ac:dyDescent="0.3">
      <c r="C5" s="32" t="s">
        <v>39</v>
      </c>
      <c r="D5" s="71" t="e">
        <f>SUM(I11:I26)</f>
        <v>#REF!</v>
      </c>
      <c r="E5" s="73" t="s">
        <v>8</v>
      </c>
      <c r="F5" s="102"/>
      <c r="G5" s="103"/>
      <c r="H5" s="103"/>
      <c r="I5" s="104"/>
    </row>
    <row r="6" spans="2:9" ht="16.5" thickBot="1" x14ac:dyDescent="0.3">
      <c r="C6" s="32" t="s">
        <v>40</v>
      </c>
      <c r="D6" s="74" t="e">
        <f>ROUND((((D4-D5)/D4)*100),2)</f>
        <v>#REF!</v>
      </c>
      <c r="E6" s="75" t="s">
        <v>21</v>
      </c>
      <c r="F6" s="105"/>
      <c r="G6" s="103"/>
      <c r="H6" s="106"/>
      <c r="I6" s="107"/>
    </row>
    <row r="7" spans="2:9" ht="15.75" thickBot="1" x14ac:dyDescent="0.3">
      <c r="C7" s="19"/>
      <c r="D7" s="76"/>
    </row>
    <row r="8" spans="2:9" ht="21" customHeight="1" thickBot="1" x14ac:dyDescent="0.25">
      <c r="B8" s="131" t="s">
        <v>41</v>
      </c>
      <c r="C8" s="109" t="s">
        <v>42</v>
      </c>
      <c r="D8" s="133" t="str">
        <f>'PESOS POR LOTE'!G8</f>
        <v>MRA. TALCUNA QUOTE MARZO 2014</v>
      </c>
      <c r="E8" s="133"/>
      <c r="F8" s="133"/>
      <c r="G8" s="133"/>
    </row>
    <row r="9" spans="2:9" ht="16.5" customHeight="1" thickBot="1" x14ac:dyDescent="0.3">
      <c r="B9" s="131"/>
      <c r="C9" s="110" t="s">
        <v>43</v>
      </c>
      <c r="D9" s="112" t="s">
        <v>44</v>
      </c>
      <c r="E9" s="112"/>
      <c r="F9" s="113" t="s">
        <v>45</v>
      </c>
      <c r="G9" s="112"/>
      <c r="H9" s="114" t="s">
        <v>21</v>
      </c>
      <c r="I9" s="114" t="s">
        <v>44</v>
      </c>
    </row>
    <row r="10" spans="2:9" ht="16.5" thickBot="1" x14ac:dyDescent="0.3">
      <c r="B10" s="131"/>
      <c r="C10" s="111" t="s">
        <v>46</v>
      </c>
      <c r="D10" s="115" t="s">
        <v>47</v>
      </c>
      <c r="E10" s="115" t="s">
        <v>48</v>
      </c>
      <c r="F10" s="111" t="s">
        <v>49</v>
      </c>
      <c r="G10" s="115" t="s">
        <v>50</v>
      </c>
      <c r="H10" s="115" t="s">
        <v>51</v>
      </c>
      <c r="I10" s="115" t="s">
        <v>52</v>
      </c>
    </row>
    <row r="11" spans="2:9" ht="16.5" thickBot="1" x14ac:dyDescent="0.3">
      <c r="B11" s="116">
        <f>'PESOS POR LOTE'!J17</f>
        <v>41701</v>
      </c>
      <c r="C11" s="117" t="str">
        <f>'PESOS POR LOTE'!C17</f>
        <v>1403130T</v>
      </c>
      <c r="D11" s="118">
        <f>'PESOS POR LOTE'!F31</f>
        <v>115.81</v>
      </c>
      <c r="E11" s="118">
        <f>'PESOS POR LOTE'!G31</f>
        <v>179.99</v>
      </c>
      <c r="F11" s="118">
        <f>'PESOS POR LOTE'!H31</f>
        <v>64.12</v>
      </c>
      <c r="G11" s="118">
        <f>'PESOS POR LOTE'!I31</f>
        <v>115.87</v>
      </c>
      <c r="H11" s="119">
        <f>'PESOS POR LOTE'!J31</f>
        <v>9.58</v>
      </c>
      <c r="I11" s="118">
        <f>'PESOS POR LOTE'!K31</f>
        <v>104.774</v>
      </c>
    </row>
    <row r="12" spans="2:9" ht="16.5" thickBot="1" x14ac:dyDescent="0.3">
      <c r="B12" s="116">
        <f>'PESOS POR LOTE'!J33</f>
        <v>41703</v>
      </c>
      <c r="C12" s="117" t="str">
        <f>'PESOS POR LOTE'!C33</f>
        <v xml:space="preserve">1403131T </v>
      </c>
      <c r="D12" s="118">
        <f>'PESOS POR LOTE'!F47</f>
        <v>114.61000000000001</v>
      </c>
      <c r="E12" s="118">
        <f>'PESOS POR LOTE'!G47</f>
        <v>179.15</v>
      </c>
      <c r="F12" s="118">
        <f>'PESOS POR LOTE'!H47</f>
        <v>64.27</v>
      </c>
      <c r="G12" s="118">
        <f>'PESOS POR LOTE'!I47</f>
        <v>114.88000000000001</v>
      </c>
      <c r="H12" s="119">
        <f>'PESOS POR LOTE'!J47</f>
        <v>0</v>
      </c>
      <c r="I12" s="118">
        <f>'PESOS POR LOTE'!K47</f>
        <v>114.88</v>
      </c>
    </row>
    <row r="13" spans="2:9" ht="16.5" thickBot="1" x14ac:dyDescent="0.3">
      <c r="B13" s="116" t="e">
        <f>'PESOS POR LOTE'!#REF!</f>
        <v>#REF!</v>
      </c>
      <c r="C13" s="117" t="e">
        <f>'PESOS POR LOTE'!#REF!</f>
        <v>#REF!</v>
      </c>
      <c r="D13" s="118" t="e">
        <f>'PESOS POR LOTE'!#REF!</f>
        <v>#REF!</v>
      </c>
      <c r="E13" s="118" t="e">
        <f>'PESOS POR LOTE'!#REF!</f>
        <v>#REF!</v>
      </c>
      <c r="F13" s="118" t="e">
        <f>'PESOS POR LOTE'!#REF!</f>
        <v>#REF!</v>
      </c>
      <c r="G13" s="118" t="e">
        <f>'PESOS POR LOTE'!#REF!</f>
        <v>#REF!</v>
      </c>
      <c r="H13" s="119" t="e">
        <f>'PESOS POR LOTE'!#REF!</f>
        <v>#REF!</v>
      </c>
      <c r="I13" s="118" t="e">
        <f>'PESOS POR LOTE'!#REF!</f>
        <v>#REF!</v>
      </c>
    </row>
    <row r="14" spans="2:9" ht="16.5" thickBot="1" x14ac:dyDescent="0.3">
      <c r="B14" s="116" t="e">
        <f>'PESOS POR LOTE'!#REF!</f>
        <v>#REF!</v>
      </c>
      <c r="C14" s="117" t="e">
        <f>'PESOS POR LOTE'!#REF!</f>
        <v>#REF!</v>
      </c>
      <c r="D14" s="118" t="e">
        <f>'PESOS POR LOTE'!#REF!</f>
        <v>#REF!</v>
      </c>
      <c r="E14" s="118" t="e">
        <f>'PESOS POR LOTE'!#REF!</f>
        <v>#REF!</v>
      </c>
      <c r="F14" s="118" t="e">
        <f>'PESOS POR LOTE'!#REF!</f>
        <v>#REF!</v>
      </c>
      <c r="G14" s="118" t="e">
        <f>'PESOS POR LOTE'!#REF!</f>
        <v>#REF!</v>
      </c>
      <c r="H14" s="119" t="e">
        <f>'PESOS POR LOTE'!#REF!</f>
        <v>#REF!</v>
      </c>
      <c r="I14" s="118" t="e">
        <f>'PESOS POR LOTE'!#REF!</f>
        <v>#REF!</v>
      </c>
    </row>
    <row r="15" spans="2:9" ht="16.5" thickBot="1" x14ac:dyDescent="0.3">
      <c r="B15" s="116" t="e">
        <f>'PESOS POR LOTE'!#REF!</f>
        <v>#REF!</v>
      </c>
      <c r="C15" s="117" t="e">
        <f>'PESOS POR LOTE'!#REF!</f>
        <v>#REF!</v>
      </c>
      <c r="D15" s="118" t="e">
        <f>'PESOS POR LOTE'!#REF!</f>
        <v>#REF!</v>
      </c>
      <c r="E15" s="118" t="e">
        <f>'PESOS POR LOTE'!#REF!</f>
        <v>#REF!</v>
      </c>
      <c r="F15" s="118" t="e">
        <f>'PESOS POR LOTE'!#REF!</f>
        <v>#REF!</v>
      </c>
      <c r="G15" s="118" t="e">
        <f>'PESOS POR LOTE'!#REF!</f>
        <v>#REF!</v>
      </c>
      <c r="H15" s="119" t="e">
        <f>'PESOS POR LOTE'!#REF!</f>
        <v>#REF!</v>
      </c>
      <c r="I15" s="118" t="e">
        <f>'PESOS POR LOTE'!#REF!</f>
        <v>#REF!</v>
      </c>
    </row>
    <row r="16" spans="2:9" ht="16.5" thickBot="1" x14ac:dyDescent="0.3">
      <c r="B16" s="116" t="e">
        <f>'PESOS POR LOTE'!#REF!</f>
        <v>#REF!</v>
      </c>
      <c r="C16" s="117" t="e">
        <f>'PESOS POR LOTE'!#REF!</f>
        <v>#REF!</v>
      </c>
      <c r="D16" s="118" t="e">
        <f>'PESOS POR LOTE'!#REF!</f>
        <v>#REF!</v>
      </c>
      <c r="E16" s="118" t="e">
        <f>'PESOS POR LOTE'!#REF!</f>
        <v>#REF!</v>
      </c>
      <c r="F16" s="118" t="e">
        <f>'PESOS POR LOTE'!#REF!</f>
        <v>#REF!</v>
      </c>
      <c r="G16" s="118" t="e">
        <f>'PESOS POR LOTE'!#REF!</f>
        <v>#REF!</v>
      </c>
      <c r="H16" s="119" t="e">
        <f>'PESOS POR LOTE'!#REF!</f>
        <v>#REF!</v>
      </c>
      <c r="I16" s="118" t="e">
        <f>'PESOS POR LOTE'!#REF!</f>
        <v>#REF!</v>
      </c>
    </row>
    <row r="17" spans="2:9" ht="16.5" thickBot="1" x14ac:dyDescent="0.3">
      <c r="B17" s="116" t="e">
        <f>'PESOS POR LOTE'!#REF!</f>
        <v>#REF!</v>
      </c>
      <c r="C17" s="117" t="e">
        <f>'PESOS POR LOTE'!#REF!</f>
        <v>#REF!</v>
      </c>
      <c r="D17" s="118" t="e">
        <f>'PESOS POR LOTE'!#REF!</f>
        <v>#REF!</v>
      </c>
      <c r="E17" s="118" t="e">
        <f>'PESOS POR LOTE'!#REF!</f>
        <v>#REF!</v>
      </c>
      <c r="F17" s="118" t="e">
        <f>'PESOS POR LOTE'!#REF!</f>
        <v>#REF!</v>
      </c>
      <c r="G17" s="118" t="e">
        <f>'PESOS POR LOTE'!#REF!</f>
        <v>#REF!</v>
      </c>
      <c r="H17" s="119" t="e">
        <f>'PESOS POR LOTE'!#REF!</f>
        <v>#REF!</v>
      </c>
      <c r="I17" s="118" t="e">
        <f>'PESOS POR LOTE'!#REF!</f>
        <v>#REF!</v>
      </c>
    </row>
    <row r="18" spans="2:9" ht="16.5" thickBot="1" x14ac:dyDescent="0.3">
      <c r="B18" s="116" t="e">
        <f>'PESOS POR LOTE'!#REF!</f>
        <v>#REF!</v>
      </c>
      <c r="C18" s="117" t="e">
        <f>'PESOS POR LOTE'!#REF!</f>
        <v>#REF!</v>
      </c>
      <c r="D18" s="118" t="e">
        <f>'PESOS POR LOTE'!#REF!</f>
        <v>#REF!</v>
      </c>
      <c r="E18" s="118" t="e">
        <f>'PESOS POR LOTE'!#REF!</f>
        <v>#REF!</v>
      </c>
      <c r="F18" s="118" t="e">
        <f>'PESOS POR LOTE'!#REF!</f>
        <v>#REF!</v>
      </c>
      <c r="G18" s="118" t="e">
        <f>'PESOS POR LOTE'!#REF!</f>
        <v>#REF!</v>
      </c>
      <c r="H18" s="119" t="e">
        <f>'PESOS POR LOTE'!#REF!</f>
        <v>#REF!</v>
      </c>
      <c r="I18" s="118" t="e">
        <f>'PESOS POR LOTE'!#REF!</f>
        <v>#REF!</v>
      </c>
    </row>
    <row r="19" spans="2:9" ht="16.5" thickBot="1" x14ac:dyDescent="0.3">
      <c r="B19" s="116" t="e">
        <f>'PESOS POR LOTE'!#REF!</f>
        <v>#REF!</v>
      </c>
      <c r="C19" s="117" t="e">
        <f>'PESOS POR LOTE'!#REF!</f>
        <v>#REF!</v>
      </c>
      <c r="D19" s="118" t="e">
        <f>'PESOS POR LOTE'!#REF!</f>
        <v>#REF!</v>
      </c>
      <c r="E19" s="118" t="e">
        <f>'PESOS POR LOTE'!#REF!</f>
        <v>#REF!</v>
      </c>
      <c r="F19" s="118" t="e">
        <f>'PESOS POR LOTE'!#REF!</f>
        <v>#REF!</v>
      </c>
      <c r="G19" s="118" t="e">
        <f>'PESOS POR LOTE'!#REF!</f>
        <v>#REF!</v>
      </c>
      <c r="H19" s="119" t="e">
        <f>'PESOS POR LOTE'!#REF!</f>
        <v>#REF!</v>
      </c>
      <c r="I19" s="118" t="e">
        <f>'PESOS POR LOTE'!#REF!</f>
        <v>#REF!</v>
      </c>
    </row>
    <row r="20" spans="2:9" ht="16.5" thickBot="1" x14ac:dyDescent="0.3">
      <c r="B20" s="116" t="e">
        <f>'PESOS POR LOTE'!#REF!</f>
        <v>#REF!</v>
      </c>
      <c r="C20" s="117" t="e">
        <f>'PESOS POR LOTE'!#REF!</f>
        <v>#REF!</v>
      </c>
      <c r="D20" s="118" t="e">
        <f>'PESOS POR LOTE'!#REF!</f>
        <v>#REF!</v>
      </c>
      <c r="E20" s="118" t="e">
        <f>'PESOS POR LOTE'!#REF!</f>
        <v>#REF!</v>
      </c>
      <c r="F20" s="118" t="e">
        <f>'PESOS POR LOTE'!#REF!</f>
        <v>#REF!</v>
      </c>
      <c r="G20" s="118" t="e">
        <f>'PESOS POR LOTE'!#REF!</f>
        <v>#REF!</v>
      </c>
      <c r="H20" s="119" t="e">
        <f>'PESOS POR LOTE'!#REF!</f>
        <v>#REF!</v>
      </c>
      <c r="I20" s="118" t="e">
        <f>'PESOS POR LOTE'!#REF!</f>
        <v>#REF!</v>
      </c>
    </row>
    <row r="21" spans="2:9" ht="16.5" thickBot="1" x14ac:dyDescent="0.3">
      <c r="B21" s="116" t="e">
        <f>'PESOS POR LOTE'!#REF!</f>
        <v>#REF!</v>
      </c>
      <c r="C21" s="117" t="e">
        <f>'PESOS POR LOTE'!#REF!</f>
        <v>#REF!</v>
      </c>
      <c r="D21" s="118" t="e">
        <f>'PESOS POR LOTE'!#REF!</f>
        <v>#REF!</v>
      </c>
      <c r="E21" s="118" t="e">
        <f>'PESOS POR LOTE'!#REF!</f>
        <v>#REF!</v>
      </c>
      <c r="F21" s="118" t="e">
        <f>'PESOS POR LOTE'!#REF!</f>
        <v>#REF!</v>
      </c>
      <c r="G21" s="118" t="e">
        <f>'PESOS POR LOTE'!#REF!</f>
        <v>#REF!</v>
      </c>
      <c r="H21" s="119" t="e">
        <f>'PESOS POR LOTE'!#REF!</f>
        <v>#REF!</v>
      </c>
      <c r="I21" s="118" t="e">
        <f>'PESOS POR LOTE'!#REF!</f>
        <v>#REF!</v>
      </c>
    </row>
    <row r="22" spans="2:9" ht="16.5" thickBot="1" x14ac:dyDescent="0.3">
      <c r="B22" s="116" t="e">
        <f>'PESOS POR LOTE'!#REF!</f>
        <v>#REF!</v>
      </c>
      <c r="C22" s="117" t="e">
        <f>'PESOS POR LOTE'!#REF!</f>
        <v>#REF!</v>
      </c>
      <c r="D22" s="118" t="e">
        <f>'PESOS POR LOTE'!#REF!</f>
        <v>#REF!</v>
      </c>
      <c r="E22" s="118" t="e">
        <f>'PESOS POR LOTE'!#REF!</f>
        <v>#REF!</v>
      </c>
      <c r="F22" s="118" t="e">
        <f>'PESOS POR LOTE'!#REF!</f>
        <v>#REF!</v>
      </c>
      <c r="G22" s="118" t="e">
        <f>'PESOS POR LOTE'!#REF!</f>
        <v>#REF!</v>
      </c>
      <c r="H22" s="119" t="e">
        <f>'PESOS POR LOTE'!#REF!</f>
        <v>#REF!</v>
      </c>
      <c r="I22" s="118" t="e">
        <f>'PESOS POR LOTE'!#REF!</f>
        <v>#REF!</v>
      </c>
    </row>
    <row r="23" spans="2:9" ht="16.5" thickBot="1" x14ac:dyDescent="0.3">
      <c r="B23" s="116" t="e">
        <f>'PESOS POR LOTE'!#REF!</f>
        <v>#REF!</v>
      </c>
      <c r="C23" s="117" t="e">
        <f>'PESOS POR LOTE'!#REF!</f>
        <v>#REF!</v>
      </c>
      <c r="D23" s="118" t="e">
        <f>'PESOS POR LOTE'!#REF!</f>
        <v>#REF!</v>
      </c>
      <c r="E23" s="118" t="e">
        <f>'PESOS POR LOTE'!#REF!</f>
        <v>#REF!</v>
      </c>
      <c r="F23" s="118" t="e">
        <f>'PESOS POR LOTE'!#REF!</f>
        <v>#REF!</v>
      </c>
      <c r="G23" s="118" t="e">
        <f>'PESOS POR LOTE'!#REF!</f>
        <v>#REF!</v>
      </c>
      <c r="H23" s="119" t="e">
        <f>'PESOS POR LOTE'!#REF!</f>
        <v>#REF!</v>
      </c>
      <c r="I23" s="118" t="e">
        <f>'PESOS POR LOTE'!#REF!</f>
        <v>#REF!</v>
      </c>
    </row>
    <row r="24" spans="2:9" ht="16.5" thickBot="1" x14ac:dyDescent="0.3">
      <c r="B24" s="116" t="e">
        <f>'PESOS POR LOTE'!#REF!</f>
        <v>#REF!</v>
      </c>
      <c r="C24" s="117" t="e">
        <f>'PESOS POR LOTE'!#REF!</f>
        <v>#REF!</v>
      </c>
      <c r="D24" s="118" t="e">
        <f>'PESOS POR LOTE'!#REF!</f>
        <v>#REF!</v>
      </c>
      <c r="E24" s="118" t="e">
        <f>'PESOS POR LOTE'!#REF!</f>
        <v>#REF!</v>
      </c>
      <c r="F24" s="118" t="e">
        <f>'PESOS POR LOTE'!#REF!</f>
        <v>#REF!</v>
      </c>
      <c r="G24" s="118" t="e">
        <f>'PESOS POR LOTE'!#REF!</f>
        <v>#REF!</v>
      </c>
      <c r="H24" s="119" t="e">
        <f>'PESOS POR LOTE'!#REF!</f>
        <v>#REF!</v>
      </c>
      <c r="I24" s="118" t="e">
        <f>'PESOS POR LOTE'!#REF!</f>
        <v>#REF!</v>
      </c>
    </row>
    <row r="25" spans="2:9" ht="16.5" thickBot="1" x14ac:dyDescent="0.3">
      <c r="B25" s="116" t="e">
        <f>'PESOS POR LOTE'!#REF!</f>
        <v>#REF!</v>
      </c>
      <c r="C25" s="117" t="e">
        <f>'PESOS POR LOTE'!#REF!</f>
        <v>#REF!</v>
      </c>
      <c r="D25" s="118" t="e">
        <f>'PESOS POR LOTE'!#REF!</f>
        <v>#REF!</v>
      </c>
      <c r="E25" s="118" t="e">
        <f>'PESOS POR LOTE'!#REF!</f>
        <v>#REF!</v>
      </c>
      <c r="F25" s="118" t="e">
        <f>'PESOS POR LOTE'!#REF!</f>
        <v>#REF!</v>
      </c>
      <c r="G25" s="118" t="e">
        <f>'PESOS POR LOTE'!#REF!</f>
        <v>#REF!</v>
      </c>
      <c r="H25" s="119" t="e">
        <f>'PESOS POR LOTE'!#REF!</f>
        <v>#REF!</v>
      </c>
      <c r="I25" s="118" t="e">
        <f>'PESOS POR LOTE'!#REF!</f>
        <v>#REF!</v>
      </c>
    </row>
    <row r="26" spans="2:9" ht="16.5" thickBot="1" x14ac:dyDescent="0.3">
      <c r="B26" s="116" t="e">
        <f>'PESOS POR LOTE'!#REF!</f>
        <v>#REF!</v>
      </c>
      <c r="C26" s="117" t="e">
        <f>'PESOS POR LOTE'!#REF!</f>
        <v>#REF!</v>
      </c>
      <c r="D26" s="118" t="e">
        <f>'PESOS POR LOTE'!#REF!</f>
        <v>#REF!</v>
      </c>
      <c r="E26" s="118" t="e">
        <f>'PESOS POR LOTE'!#REF!</f>
        <v>#REF!</v>
      </c>
      <c r="F26" s="118" t="e">
        <f>'PESOS POR LOTE'!#REF!</f>
        <v>#REF!</v>
      </c>
      <c r="G26" s="118" t="e">
        <f>'PESOS POR LOTE'!#REF!</f>
        <v>#REF!</v>
      </c>
      <c r="H26" s="119" t="e">
        <f>'PESOS POR LOTE'!#REF!</f>
        <v>#REF!</v>
      </c>
      <c r="I26" s="118" t="e">
        <f>'PESOS POR LOTE'!#REF!</f>
        <v>#REF!</v>
      </c>
    </row>
    <row r="27" spans="2:9" ht="16.5" thickBot="1" x14ac:dyDescent="0.3">
      <c r="B27" s="116" t="e">
        <f>'PESOS POR LOTE'!#REF!</f>
        <v>#REF!</v>
      </c>
      <c r="C27" s="117" t="s">
        <v>53</v>
      </c>
      <c r="D27" s="118" t="e">
        <f>SUM(D10:D26)</f>
        <v>#REF!</v>
      </c>
      <c r="E27" s="118" t="e">
        <f>SUM(E10:E26)</f>
        <v>#REF!</v>
      </c>
      <c r="F27" s="118" t="e">
        <f>SUM(F10:F26)</f>
        <v>#REF!</v>
      </c>
      <c r="G27" s="118" t="e">
        <f>SUM(G10:G26)</f>
        <v>#REF!</v>
      </c>
      <c r="H27" s="119" t="e">
        <f>ROUND((((G27-I27)/G27)*100),2)</f>
        <v>#REF!</v>
      </c>
      <c r="I27" s="118" t="e">
        <f>SUM(I10:I26)</f>
        <v>#REF!</v>
      </c>
    </row>
  </sheetData>
  <mergeCells count="4">
    <mergeCell ref="B8:B10"/>
    <mergeCell ref="F2:G3"/>
    <mergeCell ref="H2:I3"/>
    <mergeCell ref="D8:G8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D12"/>
  <sheetViews>
    <sheetView showGridLines="0" workbookViewId="0">
      <selection activeCell="B7" sqref="B7"/>
    </sheetView>
  </sheetViews>
  <sheetFormatPr baseColWidth="10" defaultColWidth="9.140625" defaultRowHeight="12.75" x14ac:dyDescent="0.2"/>
  <cols>
    <col min="1" max="1" width="11.42578125" customWidth="1"/>
    <col min="2" max="6" width="22.85546875" customWidth="1"/>
    <col min="7" max="256" width="11.42578125" customWidth="1"/>
  </cols>
  <sheetData>
    <row r="5" spans="2:4" ht="13.5" thickBot="1" x14ac:dyDescent="0.25"/>
    <row r="6" spans="2:4" ht="30.75" customHeight="1" thickBot="1" x14ac:dyDescent="0.35">
      <c r="B6" s="134">
        <v>41703</v>
      </c>
      <c r="C6" s="135"/>
      <c r="D6" s="135"/>
    </row>
    <row r="7" spans="2:4" ht="13.5" thickBot="1" x14ac:dyDescent="0.25">
      <c r="B7" s="33" t="s">
        <v>54</v>
      </c>
      <c r="C7" s="33" t="s">
        <v>55</v>
      </c>
      <c r="D7" s="33" t="s">
        <v>56</v>
      </c>
    </row>
    <row r="8" spans="2:4" ht="30.75" customHeight="1" thickBot="1" x14ac:dyDescent="0.25">
      <c r="B8" s="39">
        <f>SUMIF('PESOS POR LOTE'!M16:M47,B6,'PESOS POR LOTE'!F16:F47)</f>
        <v>114.61000000000001</v>
      </c>
      <c r="C8" s="39">
        <f>SUMIF('PESOS POR LOTE'!M16:M47,B6,'PESOS POR LOTE'!I16:I47)</f>
        <v>114.88000000000001</v>
      </c>
      <c r="D8" s="39">
        <f>SUMIF('PESOS POR LOTE'!M16:M47,B6,'PESOS POR LOTE'!K16:K47)</f>
        <v>114.88</v>
      </c>
    </row>
    <row r="9" spans="2:4" ht="30.75" customHeight="1" x14ac:dyDescent="0.2"/>
    <row r="10" spans="2:4" ht="30.75" customHeight="1" x14ac:dyDescent="0.2"/>
    <row r="11" spans="2:4" ht="30.75" customHeight="1" x14ac:dyDescent="0.2"/>
    <row r="12" spans="2:4" ht="30.75" customHeight="1" x14ac:dyDescent="0.2"/>
  </sheetData>
  <mergeCells count="1">
    <mergeCell ref="B6:D6"/>
  </mergeCells>
  <pageMargins left="0.7" right="0.7" top="0.75" bottom="0.75" header="0.3" footer="0.3"/>
  <pageSetup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81"/>
  <sheetViews>
    <sheetView showGridLines="0" topLeftCell="A205" workbookViewId="0">
      <selection activeCell="I236" sqref="I236"/>
    </sheetView>
  </sheetViews>
  <sheetFormatPr baseColWidth="10" defaultColWidth="9.140625" defaultRowHeight="12.75" x14ac:dyDescent="0.2"/>
  <cols>
    <col min="1" max="1" width="11.42578125" customWidth="1"/>
    <col min="2" max="2" width="5.5703125" customWidth="1"/>
    <col min="3" max="3" width="11.42578125" style="47" customWidth="1"/>
    <col min="4" max="4" width="6.42578125" customWidth="1"/>
    <col min="5" max="256" width="11.42578125" customWidth="1"/>
  </cols>
  <sheetData>
    <row r="2" spans="2:4" x14ac:dyDescent="0.2">
      <c r="B2" s="137"/>
      <c r="C2" s="137"/>
    </row>
    <row r="3" spans="2:4" x14ac:dyDescent="0.2">
      <c r="B3" s="138" t="s">
        <v>57</v>
      </c>
      <c r="C3" s="139"/>
    </row>
    <row r="4" spans="2:4" x14ac:dyDescent="0.2">
      <c r="B4" s="136" t="s">
        <v>58</v>
      </c>
      <c r="C4" s="49" t="s">
        <v>59</v>
      </c>
    </row>
    <row r="5" spans="2:4" x14ac:dyDescent="0.2">
      <c r="B5" s="136"/>
      <c r="C5" s="52" t="e">
        <f>'PESOS POR LOTE'!#REF!</f>
        <v>#REF!</v>
      </c>
    </row>
    <row r="6" spans="2:4" x14ac:dyDescent="0.2">
      <c r="B6" s="45">
        <v>1</v>
      </c>
      <c r="C6" s="48" t="e">
        <f>1800/'PESOS POR LOTE'!#REF!*'PESOS POR LOTE'!#REF!</f>
        <v>#REF!</v>
      </c>
      <c r="D6" s="46" t="s">
        <v>60</v>
      </c>
    </row>
    <row r="7" spans="2:4" x14ac:dyDescent="0.2">
      <c r="B7" s="45">
        <v>2</v>
      </c>
      <c r="C7" s="48" t="e">
        <f>1800/'PESOS POR LOTE'!#REF!*'PESOS POR LOTE'!#REF!</f>
        <v>#REF!</v>
      </c>
      <c r="D7" s="46" t="s">
        <v>60</v>
      </c>
    </row>
    <row r="8" spans="2:4" x14ac:dyDescent="0.2">
      <c r="B8" s="45">
        <v>3</v>
      </c>
      <c r="C8" s="48" t="e">
        <f>1800/'PESOS POR LOTE'!#REF!*'PESOS POR LOTE'!#REF!</f>
        <v>#REF!</v>
      </c>
      <c r="D8" s="46" t="s">
        <v>60</v>
      </c>
    </row>
    <row r="9" spans="2:4" x14ac:dyDescent="0.2">
      <c r="B9" s="45">
        <v>4</v>
      </c>
      <c r="C9" s="48" t="e">
        <f>1800/'PESOS POR LOTE'!#REF!*'PESOS POR LOTE'!#REF!</f>
        <v>#REF!</v>
      </c>
      <c r="D9" s="46" t="s">
        <v>60</v>
      </c>
    </row>
    <row r="10" spans="2:4" x14ac:dyDescent="0.2">
      <c r="B10" s="45">
        <v>5</v>
      </c>
      <c r="C10" s="48" t="e">
        <f>1800/'PESOS POR LOTE'!#REF!*'PESOS POR LOTE'!#REF!</f>
        <v>#REF!</v>
      </c>
      <c r="D10" s="46" t="s">
        <v>60</v>
      </c>
    </row>
    <row r="11" spans="2:4" x14ac:dyDescent="0.2">
      <c r="B11" s="45">
        <v>6</v>
      </c>
      <c r="C11" s="48" t="e">
        <f>1800/'PESOS POR LOTE'!#REF!*'PESOS POR LOTE'!#REF!</f>
        <v>#REF!</v>
      </c>
      <c r="D11" s="46" t="s">
        <v>60</v>
      </c>
    </row>
    <row r="12" spans="2:4" x14ac:dyDescent="0.2">
      <c r="B12" s="45">
        <v>7</v>
      </c>
      <c r="C12" s="48" t="e">
        <f>1800/'PESOS POR LOTE'!#REF!*'PESOS POR LOTE'!#REF!</f>
        <v>#REF!</v>
      </c>
      <c r="D12" s="46" t="s">
        <v>60</v>
      </c>
    </row>
    <row r="13" spans="2:4" x14ac:dyDescent="0.2">
      <c r="B13" s="45">
        <v>8</v>
      </c>
      <c r="C13" s="48" t="e">
        <f>1800/'PESOS POR LOTE'!#REF!*'PESOS POR LOTE'!#REF!</f>
        <v>#REF!</v>
      </c>
      <c r="D13" s="46" t="s">
        <v>60</v>
      </c>
    </row>
    <row r="14" spans="2:4" x14ac:dyDescent="0.2">
      <c r="B14" s="45">
        <v>9</v>
      </c>
      <c r="C14" s="48" t="e">
        <f>1800/'PESOS POR LOTE'!#REF!*'PESOS POR LOTE'!#REF!</f>
        <v>#REF!</v>
      </c>
      <c r="D14" s="46" t="s">
        <v>60</v>
      </c>
    </row>
    <row r="15" spans="2:4" x14ac:dyDescent="0.2">
      <c r="B15" s="45">
        <v>10</v>
      </c>
      <c r="C15" s="48" t="e">
        <f>1800/'PESOS POR LOTE'!#REF!*'PESOS POR LOTE'!#REF!</f>
        <v>#REF!</v>
      </c>
      <c r="D15" s="46" t="s">
        <v>60</v>
      </c>
    </row>
    <row r="16" spans="2:4" x14ac:dyDescent="0.2">
      <c r="B16" s="98" t="s">
        <v>53</v>
      </c>
      <c r="C16" s="48" t="e">
        <f>SUM(C6:C15)</f>
        <v>#REF!</v>
      </c>
      <c r="D16" s="46"/>
    </row>
    <row r="17" spans="2:4" x14ac:dyDescent="0.2">
      <c r="B17" s="55"/>
      <c r="C17" s="56"/>
      <c r="D17" s="46"/>
    </row>
    <row r="18" spans="2:4" x14ac:dyDescent="0.2">
      <c r="B18" s="140" t="str">
        <f>B3</f>
        <v>LINDEROS</v>
      </c>
      <c r="C18" s="140"/>
    </row>
    <row r="19" spans="2:4" x14ac:dyDescent="0.2">
      <c r="B19" s="136" t="s">
        <v>58</v>
      </c>
      <c r="C19" s="49" t="s">
        <v>59</v>
      </c>
    </row>
    <row r="20" spans="2:4" x14ac:dyDescent="0.2">
      <c r="B20" s="136"/>
      <c r="C20" s="53" t="e">
        <f>'PESOS POR LOTE'!#REF!</f>
        <v>#REF!</v>
      </c>
    </row>
    <row r="21" spans="2:4" x14ac:dyDescent="0.2">
      <c r="B21" s="45">
        <v>1</v>
      </c>
      <c r="C21" s="48" t="e">
        <f>1800/'PESOS POR LOTE'!#REF!*'PESOS POR LOTE'!#REF!</f>
        <v>#REF!</v>
      </c>
      <c r="D21" s="46" t="s">
        <v>60</v>
      </c>
    </row>
    <row r="22" spans="2:4" x14ac:dyDescent="0.2">
      <c r="B22" s="45">
        <v>2</v>
      </c>
      <c r="C22" s="48" t="e">
        <f>1800/'PESOS POR LOTE'!#REF!*'PESOS POR LOTE'!#REF!</f>
        <v>#REF!</v>
      </c>
      <c r="D22" s="46" t="s">
        <v>60</v>
      </c>
    </row>
    <row r="23" spans="2:4" x14ac:dyDescent="0.2">
      <c r="B23" s="45">
        <v>3</v>
      </c>
      <c r="C23" s="48" t="e">
        <f>1800/'PESOS POR LOTE'!#REF!*'PESOS POR LOTE'!#REF!</f>
        <v>#REF!</v>
      </c>
      <c r="D23" s="46" t="s">
        <v>60</v>
      </c>
    </row>
    <row r="24" spans="2:4" x14ac:dyDescent="0.2">
      <c r="B24" s="45">
        <v>4</v>
      </c>
      <c r="C24" s="48" t="e">
        <f>1800/'PESOS POR LOTE'!#REF!*'PESOS POR LOTE'!#REF!</f>
        <v>#REF!</v>
      </c>
      <c r="D24" s="46" t="s">
        <v>60</v>
      </c>
    </row>
    <row r="25" spans="2:4" x14ac:dyDescent="0.2">
      <c r="B25" s="45">
        <v>5</v>
      </c>
      <c r="C25" s="48" t="e">
        <f>1800/'PESOS POR LOTE'!#REF!*'PESOS POR LOTE'!#REF!</f>
        <v>#REF!</v>
      </c>
      <c r="D25" s="46" t="s">
        <v>60</v>
      </c>
    </row>
    <row r="26" spans="2:4" x14ac:dyDescent="0.2">
      <c r="B26" s="45">
        <v>6</v>
      </c>
      <c r="C26" s="48" t="e">
        <f>1800/'PESOS POR LOTE'!#REF!*'PESOS POR LOTE'!#REF!</f>
        <v>#REF!</v>
      </c>
      <c r="D26" s="46" t="s">
        <v>60</v>
      </c>
    </row>
    <row r="27" spans="2:4" x14ac:dyDescent="0.2">
      <c r="B27" s="45">
        <v>7</v>
      </c>
      <c r="C27" s="48" t="e">
        <f>1800/'PESOS POR LOTE'!#REF!*'PESOS POR LOTE'!#REF!</f>
        <v>#REF!</v>
      </c>
      <c r="D27" s="46" t="s">
        <v>60</v>
      </c>
    </row>
    <row r="28" spans="2:4" x14ac:dyDescent="0.2">
      <c r="B28" s="45">
        <v>8</v>
      </c>
      <c r="C28" s="48" t="e">
        <f>1800/'PESOS POR LOTE'!#REF!*'PESOS POR LOTE'!#REF!</f>
        <v>#REF!</v>
      </c>
      <c r="D28" s="46" t="s">
        <v>60</v>
      </c>
    </row>
    <row r="29" spans="2:4" x14ac:dyDescent="0.2">
      <c r="B29" s="45">
        <v>9</v>
      </c>
      <c r="C29" s="48" t="e">
        <f>1800/'PESOS POR LOTE'!#REF!*'PESOS POR LOTE'!#REF!</f>
        <v>#REF!</v>
      </c>
      <c r="D29" s="46" t="s">
        <v>60</v>
      </c>
    </row>
    <row r="30" spans="2:4" x14ac:dyDescent="0.2">
      <c r="B30" s="45">
        <v>10</v>
      </c>
      <c r="C30" s="48" t="e">
        <f>1800/'PESOS POR LOTE'!#REF!*'PESOS POR LOTE'!#REF!</f>
        <v>#REF!</v>
      </c>
      <c r="D30" s="46" t="s">
        <v>60</v>
      </c>
    </row>
    <row r="31" spans="2:4" x14ac:dyDescent="0.2">
      <c r="B31" s="98" t="s">
        <v>53</v>
      </c>
      <c r="C31" s="48" t="e">
        <f>SUM(C21:C30)</f>
        <v>#REF!</v>
      </c>
    </row>
    <row r="33" spans="2:8" x14ac:dyDescent="0.2">
      <c r="B33" s="140" t="str">
        <f>B3</f>
        <v>LINDEROS</v>
      </c>
      <c r="C33" s="140"/>
    </row>
    <row r="34" spans="2:8" x14ac:dyDescent="0.2">
      <c r="B34" s="136" t="s">
        <v>58</v>
      </c>
      <c r="C34" s="49" t="s">
        <v>59</v>
      </c>
    </row>
    <row r="35" spans="2:8" x14ac:dyDescent="0.2">
      <c r="B35" s="136"/>
      <c r="C35" s="53" t="e">
        <f>'PESOS POR LOTE'!#REF!</f>
        <v>#REF!</v>
      </c>
    </row>
    <row r="36" spans="2:8" x14ac:dyDescent="0.2">
      <c r="B36" s="45">
        <v>1</v>
      </c>
      <c r="C36" s="48" t="e">
        <f>1800/'PESOS POR LOTE'!#REF!*'PESOS POR LOTE'!#REF!</f>
        <v>#REF!</v>
      </c>
      <c r="D36" s="46" t="s">
        <v>60</v>
      </c>
    </row>
    <row r="37" spans="2:8" x14ac:dyDescent="0.2">
      <c r="B37" s="45">
        <v>2</v>
      </c>
      <c r="C37" s="48" t="e">
        <f>1800/'PESOS POR LOTE'!#REF!*'PESOS POR LOTE'!#REF!</f>
        <v>#REF!</v>
      </c>
      <c r="D37" s="46" t="s">
        <v>60</v>
      </c>
      <c r="H37" s="54"/>
    </row>
    <row r="38" spans="2:8" x14ac:dyDescent="0.2">
      <c r="B38" s="45">
        <v>3</v>
      </c>
      <c r="C38" s="48" t="e">
        <f>1800/'PESOS POR LOTE'!#REF!*'PESOS POR LOTE'!#REF!</f>
        <v>#REF!</v>
      </c>
      <c r="D38" s="46" t="s">
        <v>60</v>
      </c>
    </row>
    <row r="39" spans="2:8" x14ac:dyDescent="0.2">
      <c r="B39" s="45">
        <v>4</v>
      </c>
      <c r="C39" s="48" t="e">
        <f>1800/'PESOS POR LOTE'!#REF!*'PESOS POR LOTE'!#REF!</f>
        <v>#REF!</v>
      </c>
      <c r="D39" s="46" t="s">
        <v>60</v>
      </c>
    </row>
    <row r="40" spans="2:8" x14ac:dyDescent="0.2">
      <c r="B40" s="45">
        <v>5</v>
      </c>
      <c r="C40" s="48" t="e">
        <f>1800/'PESOS POR LOTE'!#REF!*'PESOS POR LOTE'!#REF!</f>
        <v>#REF!</v>
      </c>
      <c r="D40" s="46" t="s">
        <v>60</v>
      </c>
    </row>
    <row r="41" spans="2:8" x14ac:dyDescent="0.2">
      <c r="B41" s="45">
        <v>6</v>
      </c>
      <c r="C41" s="48" t="e">
        <f>1800/'PESOS POR LOTE'!#REF!*'PESOS POR LOTE'!#REF!</f>
        <v>#REF!</v>
      </c>
      <c r="D41" s="46" t="s">
        <v>60</v>
      </c>
    </row>
    <row r="42" spans="2:8" x14ac:dyDescent="0.2">
      <c r="B42" s="45">
        <v>7</v>
      </c>
      <c r="C42" s="48" t="e">
        <f>1800/'PESOS POR LOTE'!#REF!*'PESOS POR LOTE'!#REF!</f>
        <v>#REF!</v>
      </c>
      <c r="D42" s="46" t="s">
        <v>60</v>
      </c>
    </row>
    <row r="43" spans="2:8" x14ac:dyDescent="0.2">
      <c r="B43" s="45">
        <v>8</v>
      </c>
      <c r="C43" s="48" t="e">
        <f>1800/'PESOS POR LOTE'!#REF!*'PESOS POR LOTE'!#REF!</f>
        <v>#REF!</v>
      </c>
      <c r="D43" s="46" t="s">
        <v>60</v>
      </c>
    </row>
    <row r="44" spans="2:8" x14ac:dyDescent="0.2">
      <c r="B44" s="45">
        <v>9</v>
      </c>
      <c r="C44" s="48" t="e">
        <f>1800/'PESOS POR LOTE'!#REF!*'PESOS POR LOTE'!#REF!</f>
        <v>#REF!</v>
      </c>
      <c r="D44" s="46" t="s">
        <v>60</v>
      </c>
    </row>
    <row r="45" spans="2:8" x14ac:dyDescent="0.2">
      <c r="B45" s="45">
        <v>10</v>
      </c>
      <c r="C45" s="48" t="e">
        <f>1800/'PESOS POR LOTE'!#REF!*'PESOS POR LOTE'!#REF!</f>
        <v>#REF!</v>
      </c>
      <c r="D45" s="46" t="s">
        <v>60</v>
      </c>
    </row>
    <row r="46" spans="2:8" x14ac:dyDescent="0.2">
      <c r="B46" s="98" t="s">
        <v>53</v>
      </c>
      <c r="C46" s="48" t="e">
        <f>SUM(C36:C45)</f>
        <v>#REF!</v>
      </c>
    </row>
    <row r="48" spans="2:8" x14ac:dyDescent="0.2">
      <c r="B48" s="140" t="str">
        <f>B3</f>
        <v>LINDEROS</v>
      </c>
      <c r="C48" s="140"/>
    </row>
    <row r="49" spans="2:4" x14ac:dyDescent="0.2">
      <c r="B49" s="136" t="s">
        <v>58</v>
      </c>
      <c r="C49" s="49" t="s">
        <v>59</v>
      </c>
    </row>
    <row r="50" spans="2:4" x14ac:dyDescent="0.2">
      <c r="B50" s="136"/>
      <c r="C50" s="53" t="e">
        <f>'PESOS POR LOTE'!#REF!</f>
        <v>#REF!</v>
      </c>
    </row>
    <row r="51" spans="2:4" x14ac:dyDescent="0.2">
      <c r="B51" s="45">
        <v>1</v>
      </c>
      <c r="C51" s="48" t="e">
        <f>1800/'PESOS POR LOTE'!#REF!*'PESOS POR LOTE'!#REF!</f>
        <v>#REF!</v>
      </c>
      <c r="D51" s="46" t="s">
        <v>60</v>
      </c>
    </row>
    <row r="52" spans="2:4" x14ac:dyDescent="0.2">
      <c r="B52" s="45">
        <v>2</v>
      </c>
      <c r="C52" s="48" t="e">
        <f>1800/'PESOS POR LOTE'!#REF!*'PESOS POR LOTE'!#REF!</f>
        <v>#REF!</v>
      </c>
      <c r="D52" s="46" t="s">
        <v>60</v>
      </c>
    </row>
    <row r="53" spans="2:4" x14ac:dyDescent="0.2">
      <c r="B53" s="45">
        <v>3</v>
      </c>
      <c r="C53" s="48" t="e">
        <f>1800/'PESOS POR LOTE'!#REF!*'PESOS POR LOTE'!#REF!</f>
        <v>#REF!</v>
      </c>
      <c r="D53" s="46" t="s">
        <v>60</v>
      </c>
    </row>
    <row r="54" spans="2:4" x14ac:dyDescent="0.2">
      <c r="B54" s="45">
        <v>4</v>
      </c>
      <c r="C54" s="48" t="e">
        <f>1800/'PESOS POR LOTE'!#REF!*'PESOS POR LOTE'!#REF!</f>
        <v>#REF!</v>
      </c>
      <c r="D54" s="46" t="s">
        <v>60</v>
      </c>
    </row>
    <row r="55" spans="2:4" x14ac:dyDescent="0.2">
      <c r="B55" s="45">
        <v>5</v>
      </c>
      <c r="C55" s="48" t="e">
        <f>1800/'PESOS POR LOTE'!#REF!*'PESOS POR LOTE'!#REF!</f>
        <v>#REF!</v>
      </c>
      <c r="D55" s="46" t="s">
        <v>60</v>
      </c>
    </row>
    <row r="56" spans="2:4" x14ac:dyDescent="0.2">
      <c r="B56" s="45">
        <v>6</v>
      </c>
      <c r="C56" s="48" t="e">
        <f>1800/'PESOS POR LOTE'!#REF!*'PESOS POR LOTE'!#REF!</f>
        <v>#REF!</v>
      </c>
      <c r="D56" s="46" t="s">
        <v>60</v>
      </c>
    </row>
    <row r="57" spans="2:4" x14ac:dyDescent="0.2">
      <c r="B57" s="45">
        <v>7</v>
      </c>
      <c r="C57" s="48" t="e">
        <f>1800/'PESOS POR LOTE'!#REF!*'PESOS POR LOTE'!#REF!</f>
        <v>#REF!</v>
      </c>
      <c r="D57" s="46" t="s">
        <v>60</v>
      </c>
    </row>
    <row r="58" spans="2:4" x14ac:dyDescent="0.2">
      <c r="B58" s="45">
        <v>8</v>
      </c>
      <c r="C58" s="48" t="e">
        <f>1800/'PESOS POR LOTE'!#REF!*'PESOS POR LOTE'!#REF!</f>
        <v>#REF!</v>
      </c>
      <c r="D58" s="46" t="s">
        <v>60</v>
      </c>
    </row>
    <row r="59" spans="2:4" x14ac:dyDescent="0.2">
      <c r="B59" s="45">
        <v>9</v>
      </c>
      <c r="C59" s="48" t="e">
        <f>1800/'PESOS POR LOTE'!#REF!*'PESOS POR LOTE'!#REF!</f>
        <v>#REF!</v>
      </c>
      <c r="D59" s="46" t="s">
        <v>60</v>
      </c>
    </row>
    <row r="60" spans="2:4" x14ac:dyDescent="0.2">
      <c r="B60" s="45">
        <v>10</v>
      </c>
      <c r="C60" s="48" t="e">
        <f>1800/'PESOS POR LOTE'!#REF!*'PESOS POR LOTE'!#REF!</f>
        <v>#REF!</v>
      </c>
      <c r="D60" s="46" t="s">
        <v>60</v>
      </c>
    </row>
    <row r="61" spans="2:4" x14ac:dyDescent="0.2">
      <c r="B61" s="98" t="s">
        <v>53</v>
      </c>
      <c r="C61" s="48" t="e">
        <f>SUM(C51:C60)</f>
        <v>#REF!</v>
      </c>
    </row>
    <row r="63" spans="2:4" x14ac:dyDescent="0.2">
      <c r="B63" s="140" t="str">
        <f>B3</f>
        <v>LINDEROS</v>
      </c>
      <c r="C63" s="140"/>
    </row>
    <row r="64" spans="2:4" x14ac:dyDescent="0.2">
      <c r="B64" s="136" t="s">
        <v>58</v>
      </c>
      <c r="C64" s="49" t="s">
        <v>59</v>
      </c>
    </row>
    <row r="65" spans="2:4" x14ac:dyDescent="0.2">
      <c r="B65" s="136"/>
      <c r="C65" s="53" t="e">
        <f>'PESOS POR LOTE'!#REF!</f>
        <v>#REF!</v>
      </c>
    </row>
    <row r="66" spans="2:4" x14ac:dyDescent="0.2">
      <c r="B66" s="45">
        <v>1</v>
      </c>
      <c r="C66" s="48" t="e">
        <f>1800/'PESOS POR LOTE'!#REF!*'PESOS POR LOTE'!#REF!</f>
        <v>#REF!</v>
      </c>
      <c r="D66" s="46" t="s">
        <v>60</v>
      </c>
    </row>
    <row r="67" spans="2:4" x14ac:dyDescent="0.2">
      <c r="B67" s="45">
        <v>2</v>
      </c>
      <c r="C67" s="48" t="e">
        <f>1800/'PESOS POR LOTE'!#REF!*'PESOS POR LOTE'!#REF!</f>
        <v>#REF!</v>
      </c>
      <c r="D67" s="46" t="s">
        <v>60</v>
      </c>
    </row>
    <row r="68" spans="2:4" x14ac:dyDescent="0.2">
      <c r="B68" s="45">
        <v>3</v>
      </c>
      <c r="C68" s="48" t="e">
        <f>1800/'PESOS POR LOTE'!#REF!*'PESOS POR LOTE'!#REF!</f>
        <v>#REF!</v>
      </c>
      <c r="D68" s="46" t="s">
        <v>60</v>
      </c>
    </row>
    <row r="69" spans="2:4" x14ac:dyDescent="0.2">
      <c r="B69" s="45">
        <v>4</v>
      </c>
      <c r="C69" s="48" t="e">
        <f>1800/'PESOS POR LOTE'!#REF!*'PESOS POR LOTE'!#REF!</f>
        <v>#REF!</v>
      </c>
      <c r="D69" s="46" t="s">
        <v>60</v>
      </c>
    </row>
    <row r="70" spans="2:4" x14ac:dyDescent="0.2">
      <c r="B70" s="45">
        <v>5</v>
      </c>
      <c r="C70" s="48" t="e">
        <f>1800/'PESOS POR LOTE'!#REF!*'PESOS POR LOTE'!#REF!</f>
        <v>#REF!</v>
      </c>
      <c r="D70" s="46" t="s">
        <v>60</v>
      </c>
    </row>
    <row r="71" spans="2:4" x14ac:dyDescent="0.2">
      <c r="B71" s="45">
        <v>6</v>
      </c>
      <c r="C71" s="48" t="e">
        <f>1800/'PESOS POR LOTE'!#REF!*'PESOS POR LOTE'!#REF!</f>
        <v>#REF!</v>
      </c>
      <c r="D71" s="46" t="s">
        <v>60</v>
      </c>
    </row>
    <row r="72" spans="2:4" x14ac:dyDescent="0.2">
      <c r="B72" s="45">
        <v>7</v>
      </c>
      <c r="C72" s="48" t="e">
        <f>1800/'PESOS POR LOTE'!#REF!*'PESOS POR LOTE'!#REF!</f>
        <v>#REF!</v>
      </c>
      <c r="D72" s="46" t="s">
        <v>60</v>
      </c>
    </row>
    <row r="73" spans="2:4" x14ac:dyDescent="0.2">
      <c r="B73" s="45">
        <v>8</v>
      </c>
      <c r="C73" s="48" t="e">
        <f>1800/'PESOS POR LOTE'!#REF!*'PESOS POR LOTE'!#REF!</f>
        <v>#REF!</v>
      </c>
      <c r="D73" s="46" t="s">
        <v>60</v>
      </c>
    </row>
    <row r="74" spans="2:4" x14ac:dyDescent="0.2">
      <c r="B74" s="45">
        <v>9</v>
      </c>
      <c r="C74" s="48" t="e">
        <f>1800/'PESOS POR LOTE'!#REF!*'PESOS POR LOTE'!#REF!</f>
        <v>#REF!</v>
      </c>
      <c r="D74" s="46" t="s">
        <v>60</v>
      </c>
    </row>
    <row r="75" spans="2:4" x14ac:dyDescent="0.2">
      <c r="B75" s="45">
        <v>10</v>
      </c>
      <c r="C75" s="48" t="e">
        <f>1800/'PESOS POR LOTE'!#REF!*'PESOS POR LOTE'!#REF!</f>
        <v>#REF!</v>
      </c>
      <c r="D75" s="46" t="s">
        <v>60</v>
      </c>
    </row>
    <row r="76" spans="2:4" x14ac:dyDescent="0.2">
      <c r="B76" s="98" t="s">
        <v>53</v>
      </c>
      <c r="C76" s="48" t="e">
        <f>SUM(C66:C75)</f>
        <v>#REF!</v>
      </c>
      <c r="D76" s="46"/>
    </row>
    <row r="77" spans="2:4" x14ac:dyDescent="0.2">
      <c r="B77" s="55"/>
      <c r="C77" s="56"/>
      <c r="D77" s="46"/>
    </row>
    <row r="78" spans="2:4" x14ac:dyDescent="0.2">
      <c r="B78" s="140" t="str">
        <f>B3</f>
        <v>LINDEROS</v>
      </c>
      <c r="C78" s="140"/>
    </row>
    <row r="79" spans="2:4" x14ac:dyDescent="0.2">
      <c r="B79" s="136" t="s">
        <v>58</v>
      </c>
      <c r="C79" s="49" t="s">
        <v>59</v>
      </c>
    </row>
    <row r="80" spans="2:4" x14ac:dyDescent="0.2">
      <c r="B80" s="136"/>
      <c r="C80" s="53" t="e">
        <f>'PESOS POR LOTE'!#REF!</f>
        <v>#REF!</v>
      </c>
    </row>
    <row r="81" spans="2:4" x14ac:dyDescent="0.2">
      <c r="B81" s="45">
        <v>1</v>
      </c>
      <c r="C81" s="48" t="e">
        <f>1800/'PESOS POR LOTE'!#REF!*'PESOS POR LOTE'!#REF!</f>
        <v>#REF!</v>
      </c>
      <c r="D81" s="46" t="s">
        <v>60</v>
      </c>
    </row>
    <row r="82" spans="2:4" x14ac:dyDescent="0.2">
      <c r="B82" s="45">
        <v>2</v>
      </c>
      <c r="C82" s="48" t="e">
        <f>1800/'PESOS POR LOTE'!#REF!*'PESOS POR LOTE'!#REF!</f>
        <v>#REF!</v>
      </c>
      <c r="D82" s="46" t="s">
        <v>60</v>
      </c>
    </row>
    <row r="83" spans="2:4" x14ac:dyDescent="0.2">
      <c r="B83" s="45">
        <v>3</v>
      </c>
      <c r="C83" s="48" t="e">
        <f>1800/'PESOS POR LOTE'!#REF!*'PESOS POR LOTE'!#REF!</f>
        <v>#REF!</v>
      </c>
      <c r="D83" s="46" t="s">
        <v>60</v>
      </c>
    </row>
    <row r="84" spans="2:4" x14ac:dyDescent="0.2">
      <c r="B84" s="45">
        <v>4</v>
      </c>
      <c r="C84" s="48" t="e">
        <f>1800/'PESOS POR LOTE'!#REF!*'PESOS POR LOTE'!#REF!</f>
        <v>#REF!</v>
      </c>
      <c r="D84" s="46" t="s">
        <v>60</v>
      </c>
    </row>
    <row r="85" spans="2:4" x14ac:dyDescent="0.2">
      <c r="B85" s="45">
        <v>5</v>
      </c>
      <c r="C85" s="48" t="e">
        <f>1800/'PESOS POR LOTE'!#REF!*'PESOS POR LOTE'!#REF!</f>
        <v>#REF!</v>
      </c>
      <c r="D85" s="46" t="s">
        <v>60</v>
      </c>
    </row>
    <row r="86" spans="2:4" x14ac:dyDescent="0.2">
      <c r="B86" s="45">
        <v>6</v>
      </c>
      <c r="C86" s="48" t="e">
        <f>1800/'PESOS POR LOTE'!#REF!*'PESOS POR LOTE'!#REF!</f>
        <v>#REF!</v>
      </c>
      <c r="D86" s="46" t="s">
        <v>60</v>
      </c>
    </row>
    <row r="87" spans="2:4" x14ac:dyDescent="0.2">
      <c r="B87" s="45">
        <v>7</v>
      </c>
      <c r="C87" s="48" t="e">
        <f>1800/'PESOS POR LOTE'!#REF!*'PESOS POR LOTE'!#REF!</f>
        <v>#REF!</v>
      </c>
      <c r="D87" s="46" t="s">
        <v>60</v>
      </c>
    </row>
    <row r="88" spans="2:4" x14ac:dyDescent="0.2">
      <c r="B88" s="45">
        <v>8</v>
      </c>
      <c r="C88" s="48" t="e">
        <f>1800/'PESOS POR LOTE'!#REF!*'PESOS POR LOTE'!#REF!</f>
        <v>#REF!</v>
      </c>
      <c r="D88" s="46" t="s">
        <v>60</v>
      </c>
    </row>
    <row r="89" spans="2:4" x14ac:dyDescent="0.2">
      <c r="B89" s="45">
        <v>9</v>
      </c>
      <c r="C89" s="48" t="e">
        <f>1800/'PESOS POR LOTE'!#REF!*'PESOS POR LOTE'!#REF!</f>
        <v>#REF!</v>
      </c>
      <c r="D89" s="46" t="s">
        <v>60</v>
      </c>
    </row>
    <row r="90" spans="2:4" x14ac:dyDescent="0.2">
      <c r="B90" s="45">
        <v>10</v>
      </c>
      <c r="C90" s="48" t="e">
        <f>1800/'PESOS POR LOTE'!#REF!*'PESOS POR LOTE'!#REF!</f>
        <v>#REF!</v>
      </c>
      <c r="D90" s="46" t="s">
        <v>60</v>
      </c>
    </row>
    <row r="91" spans="2:4" x14ac:dyDescent="0.2">
      <c r="B91" s="98" t="s">
        <v>53</v>
      </c>
      <c r="C91" s="48" t="e">
        <f>SUM(C81:C90)</f>
        <v>#REF!</v>
      </c>
      <c r="D91" s="46"/>
    </row>
    <row r="92" spans="2:4" x14ac:dyDescent="0.2">
      <c r="B92" s="55"/>
      <c r="C92" s="56"/>
      <c r="D92" s="46"/>
    </row>
    <row r="93" spans="2:4" x14ac:dyDescent="0.2">
      <c r="B93" s="140" t="str">
        <f>B3</f>
        <v>LINDEROS</v>
      </c>
      <c r="C93" s="140"/>
    </row>
    <row r="94" spans="2:4" x14ac:dyDescent="0.2">
      <c r="B94" s="136" t="s">
        <v>58</v>
      </c>
      <c r="C94" s="49" t="s">
        <v>59</v>
      </c>
    </row>
    <row r="95" spans="2:4" x14ac:dyDescent="0.2">
      <c r="B95" s="136"/>
      <c r="C95" s="53" t="e">
        <f>'PESOS POR LOTE'!#REF!</f>
        <v>#REF!</v>
      </c>
    </row>
    <row r="96" spans="2:4" x14ac:dyDescent="0.2">
      <c r="B96" s="45">
        <v>1</v>
      </c>
      <c r="C96" s="48" t="e">
        <f>1800/'PESOS POR LOTE'!#REF!*'PESOS POR LOTE'!#REF!</f>
        <v>#REF!</v>
      </c>
      <c r="D96" s="46" t="s">
        <v>60</v>
      </c>
    </row>
    <row r="97" spans="2:4" x14ac:dyDescent="0.2">
      <c r="B97" s="45">
        <v>2</v>
      </c>
      <c r="C97" s="48" t="e">
        <f>1800/'PESOS POR LOTE'!#REF!*'PESOS POR LOTE'!#REF!</f>
        <v>#REF!</v>
      </c>
      <c r="D97" s="46" t="s">
        <v>60</v>
      </c>
    </row>
    <row r="98" spans="2:4" x14ac:dyDescent="0.2">
      <c r="B98" s="45">
        <v>3</v>
      </c>
      <c r="C98" s="48" t="e">
        <f>1800/'PESOS POR LOTE'!#REF!*'PESOS POR LOTE'!#REF!</f>
        <v>#REF!</v>
      </c>
      <c r="D98" s="46" t="s">
        <v>60</v>
      </c>
    </row>
    <row r="99" spans="2:4" x14ac:dyDescent="0.2">
      <c r="B99" s="45">
        <v>4</v>
      </c>
      <c r="C99" s="48" t="e">
        <f>1800/'PESOS POR LOTE'!#REF!*'PESOS POR LOTE'!#REF!</f>
        <v>#REF!</v>
      </c>
      <c r="D99" s="46" t="s">
        <v>60</v>
      </c>
    </row>
    <row r="100" spans="2:4" x14ac:dyDescent="0.2">
      <c r="B100" s="45">
        <v>5</v>
      </c>
      <c r="C100" s="48" t="e">
        <f>1800/'PESOS POR LOTE'!#REF!*'PESOS POR LOTE'!#REF!</f>
        <v>#REF!</v>
      </c>
      <c r="D100" s="46" t="s">
        <v>60</v>
      </c>
    </row>
    <row r="101" spans="2:4" x14ac:dyDescent="0.2">
      <c r="B101" s="45">
        <v>6</v>
      </c>
      <c r="C101" s="48" t="e">
        <f>1800/'PESOS POR LOTE'!#REF!*'PESOS POR LOTE'!#REF!</f>
        <v>#REF!</v>
      </c>
      <c r="D101" s="46" t="s">
        <v>60</v>
      </c>
    </row>
    <row r="102" spans="2:4" x14ac:dyDescent="0.2">
      <c r="B102" s="45">
        <v>7</v>
      </c>
      <c r="C102" s="48" t="e">
        <f>1800/'PESOS POR LOTE'!#REF!*'PESOS POR LOTE'!#REF!</f>
        <v>#REF!</v>
      </c>
      <c r="D102" s="46" t="s">
        <v>60</v>
      </c>
    </row>
    <row r="103" spans="2:4" x14ac:dyDescent="0.2">
      <c r="B103" s="45">
        <v>8</v>
      </c>
      <c r="C103" s="48" t="e">
        <f>1800/'PESOS POR LOTE'!#REF!*'PESOS POR LOTE'!#REF!</f>
        <v>#REF!</v>
      </c>
      <c r="D103" s="46" t="s">
        <v>60</v>
      </c>
    </row>
    <row r="104" spans="2:4" x14ac:dyDescent="0.2">
      <c r="B104" s="45">
        <v>9</v>
      </c>
      <c r="C104" s="48" t="e">
        <f>1800/'PESOS POR LOTE'!#REF!*'PESOS POR LOTE'!#REF!</f>
        <v>#REF!</v>
      </c>
      <c r="D104" s="46" t="s">
        <v>60</v>
      </c>
    </row>
    <row r="105" spans="2:4" x14ac:dyDescent="0.2">
      <c r="B105" s="45">
        <v>10</v>
      </c>
      <c r="C105" s="48" t="e">
        <f>1800/'PESOS POR LOTE'!#REF!*'PESOS POR LOTE'!#REF!</f>
        <v>#REF!</v>
      </c>
      <c r="D105" s="46" t="s">
        <v>60</v>
      </c>
    </row>
    <row r="106" spans="2:4" x14ac:dyDescent="0.2">
      <c r="B106" s="98" t="s">
        <v>53</v>
      </c>
      <c r="C106" s="48" t="e">
        <f>SUM(C96:C105)</f>
        <v>#REF!</v>
      </c>
    </row>
    <row r="108" spans="2:4" x14ac:dyDescent="0.2">
      <c r="B108" s="140" t="str">
        <f>B3</f>
        <v>LINDEROS</v>
      </c>
      <c r="C108" s="140"/>
    </row>
    <row r="109" spans="2:4" x14ac:dyDescent="0.2">
      <c r="B109" s="136" t="s">
        <v>58</v>
      </c>
      <c r="C109" s="49" t="s">
        <v>59</v>
      </c>
    </row>
    <row r="110" spans="2:4" x14ac:dyDescent="0.2">
      <c r="B110" s="136"/>
      <c r="C110" s="53" t="e">
        <f>'PESOS POR LOTE'!#REF!</f>
        <v>#REF!</v>
      </c>
    </row>
    <row r="111" spans="2:4" x14ac:dyDescent="0.2">
      <c r="B111" s="45">
        <v>1</v>
      </c>
      <c r="C111" s="48" t="e">
        <f>1800/'PESOS POR LOTE'!#REF!*'PESOS POR LOTE'!#REF!</f>
        <v>#REF!</v>
      </c>
      <c r="D111" s="46" t="s">
        <v>60</v>
      </c>
    </row>
    <row r="112" spans="2:4" x14ac:dyDescent="0.2">
      <c r="B112" s="45">
        <v>2</v>
      </c>
      <c r="C112" s="48" t="e">
        <f>1800/'PESOS POR LOTE'!#REF!*'PESOS POR LOTE'!#REF!</f>
        <v>#REF!</v>
      </c>
      <c r="D112" s="46" t="s">
        <v>60</v>
      </c>
    </row>
    <row r="113" spans="2:4" x14ac:dyDescent="0.2">
      <c r="B113" s="45">
        <v>3</v>
      </c>
      <c r="C113" s="48" t="e">
        <f>1800/'PESOS POR LOTE'!#REF!*'PESOS POR LOTE'!#REF!</f>
        <v>#REF!</v>
      </c>
      <c r="D113" s="46" t="s">
        <v>60</v>
      </c>
    </row>
    <row r="114" spans="2:4" x14ac:dyDescent="0.2">
      <c r="B114" s="45">
        <v>4</v>
      </c>
      <c r="C114" s="48" t="e">
        <f>1800/'PESOS POR LOTE'!#REF!*'PESOS POR LOTE'!#REF!</f>
        <v>#REF!</v>
      </c>
      <c r="D114" s="46" t="s">
        <v>60</v>
      </c>
    </row>
    <row r="115" spans="2:4" x14ac:dyDescent="0.2">
      <c r="B115" s="45">
        <v>5</v>
      </c>
      <c r="C115" s="48" t="e">
        <f>1800/'PESOS POR LOTE'!#REF!*'PESOS POR LOTE'!#REF!</f>
        <v>#REF!</v>
      </c>
      <c r="D115" s="46" t="s">
        <v>60</v>
      </c>
    </row>
    <row r="116" spans="2:4" x14ac:dyDescent="0.2">
      <c r="B116" s="45">
        <v>6</v>
      </c>
      <c r="C116" s="48" t="e">
        <f>1800/'PESOS POR LOTE'!#REF!*'PESOS POR LOTE'!#REF!</f>
        <v>#REF!</v>
      </c>
      <c r="D116" s="46" t="s">
        <v>60</v>
      </c>
    </row>
    <row r="117" spans="2:4" x14ac:dyDescent="0.2">
      <c r="B117" s="45">
        <v>7</v>
      </c>
      <c r="C117" s="48" t="e">
        <f>1800/'PESOS POR LOTE'!#REF!*'PESOS POR LOTE'!#REF!</f>
        <v>#REF!</v>
      </c>
      <c r="D117" s="46" t="s">
        <v>60</v>
      </c>
    </row>
    <row r="118" spans="2:4" x14ac:dyDescent="0.2">
      <c r="B118" s="45">
        <v>8</v>
      </c>
      <c r="C118" s="48" t="e">
        <f>1800/'PESOS POR LOTE'!#REF!*'PESOS POR LOTE'!#REF!</f>
        <v>#REF!</v>
      </c>
      <c r="D118" s="46" t="s">
        <v>60</v>
      </c>
    </row>
    <row r="119" spans="2:4" x14ac:dyDescent="0.2">
      <c r="B119" s="45">
        <v>9</v>
      </c>
      <c r="C119" s="48" t="e">
        <f>1800/'PESOS POR LOTE'!#REF!*'PESOS POR LOTE'!#REF!</f>
        <v>#REF!</v>
      </c>
      <c r="D119" s="46" t="s">
        <v>60</v>
      </c>
    </row>
    <row r="120" spans="2:4" x14ac:dyDescent="0.2">
      <c r="B120" s="45">
        <v>10</v>
      </c>
      <c r="C120" s="48" t="e">
        <f>1800/'PESOS POR LOTE'!#REF!*'PESOS POR LOTE'!#REF!</f>
        <v>#REF!</v>
      </c>
      <c r="D120" s="46" t="s">
        <v>60</v>
      </c>
    </row>
    <row r="121" spans="2:4" x14ac:dyDescent="0.2">
      <c r="B121" s="98" t="s">
        <v>53</v>
      </c>
      <c r="C121" s="48" t="e">
        <f>SUM(C111:C120)</f>
        <v>#REF!</v>
      </c>
    </row>
    <row r="123" spans="2:4" x14ac:dyDescent="0.2">
      <c r="B123" s="140" t="str">
        <f>B3</f>
        <v>LINDEROS</v>
      </c>
      <c r="C123" s="140"/>
    </row>
    <row r="124" spans="2:4" x14ac:dyDescent="0.2">
      <c r="B124" s="136" t="s">
        <v>58</v>
      </c>
      <c r="C124" s="49" t="s">
        <v>59</v>
      </c>
    </row>
    <row r="125" spans="2:4" x14ac:dyDescent="0.2">
      <c r="B125" s="136"/>
      <c r="C125" s="53" t="e">
        <f>'PESOS POR LOTE'!#REF!</f>
        <v>#REF!</v>
      </c>
    </row>
    <row r="126" spans="2:4" x14ac:dyDescent="0.2">
      <c r="B126" s="45">
        <v>1</v>
      </c>
      <c r="C126" s="48" t="e">
        <f>1800/'PESOS POR LOTE'!#REF!*'PESOS POR LOTE'!#REF!</f>
        <v>#REF!</v>
      </c>
      <c r="D126" s="46" t="s">
        <v>60</v>
      </c>
    </row>
    <row r="127" spans="2:4" x14ac:dyDescent="0.2">
      <c r="B127" s="45">
        <v>2</v>
      </c>
      <c r="C127" s="48" t="e">
        <f>1800/'PESOS POR LOTE'!#REF!*'PESOS POR LOTE'!#REF!</f>
        <v>#REF!</v>
      </c>
      <c r="D127" s="46" t="s">
        <v>60</v>
      </c>
    </row>
    <row r="128" spans="2:4" x14ac:dyDescent="0.2">
      <c r="B128" s="45">
        <v>3</v>
      </c>
      <c r="C128" s="48" t="e">
        <f>1800/'PESOS POR LOTE'!#REF!*'PESOS POR LOTE'!#REF!</f>
        <v>#REF!</v>
      </c>
      <c r="D128" s="46" t="s">
        <v>60</v>
      </c>
    </row>
    <row r="129" spans="2:4" x14ac:dyDescent="0.2">
      <c r="B129" s="45">
        <v>4</v>
      </c>
      <c r="C129" s="48" t="e">
        <f>1800/'PESOS POR LOTE'!#REF!*'PESOS POR LOTE'!#REF!</f>
        <v>#REF!</v>
      </c>
      <c r="D129" s="46" t="s">
        <v>60</v>
      </c>
    </row>
    <row r="130" spans="2:4" x14ac:dyDescent="0.2">
      <c r="B130" s="45">
        <v>5</v>
      </c>
      <c r="C130" s="48" t="e">
        <f>1800/'PESOS POR LOTE'!#REF!*'PESOS POR LOTE'!#REF!</f>
        <v>#REF!</v>
      </c>
      <c r="D130" s="46" t="s">
        <v>60</v>
      </c>
    </row>
    <row r="131" spans="2:4" x14ac:dyDescent="0.2">
      <c r="B131" s="45">
        <v>6</v>
      </c>
      <c r="C131" s="48" t="e">
        <f>1800/'PESOS POR LOTE'!#REF!*'PESOS POR LOTE'!#REF!</f>
        <v>#REF!</v>
      </c>
      <c r="D131" s="46" t="s">
        <v>60</v>
      </c>
    </row>
    <row r="132" spans="2:4" x14ac:dyDescent="0.2">
      <c r="B132" s="45">
        <v>7</v>
      </c>
      <c r="C132" s="48" t="e">
        <f>1800/'PESOS POR LOTE'!#REF!*'PESOS POR LOTE'!#REF!</f>
        <v>#REF!</v>
      </c>
      <c r="D132" s="46" t="s">
        <v>60</v>
      </c>
    </row>
    <row r="133" spans="2:4" x14ac:dyDescent="0.2">
      <c r="B133" s="45">
        <v>8</v>
      </c>
      <c r="C133" s="48" t="e">
        <f>1800/'PESOS POR LOTE'!#REF!*'PESOS POR LOTE'!#REF!</f>
        <v>#REF!</v>
      </c>
      <c r="D133" s="46" t="s">
        <v>60</v>
      </c>
    </row>
    <row r="134" spans="2:4" x14ac:dyDescent="0.2">
      <c r="B134" s="45">
        <v>9</v>
      </c>
      <c r="C134" s="48" t="e">
        <f>1800/'PESOS POR LOTE'!#REF!*'PESOS POR LOTE'!#REF!</f>
        <v>#REF!</v>
      </c>
      <c r="D134" s="46" t="s">
        <v>60</v>
      </c>
    </row>
    <row r="135" spans="2:4" x14ac:dyDescent="0.2">
      <c r="B135" s="45">
        <v>10</v>
      </c>
      <c r="C135" s="48" t="e">
        <f>1800/'PESOS POR LOTE'!#REF!*'PESOS POR LOTE'!#REF!</f>
        <v>#REF!</v>
      </c>
      <c r="D135" s="46" t="s">
        <v>60</v>
      </c>
    </row>
    <row r="136" spans="2:4" x14ac:dyDescent="0.2">
      <c r="B136" s="98" t="s">
        <v>53</v>
      </c>
      <c r="C136" s="48" t="e">
        <f>SUM(C126:C135)</f>
        <v>#REF!</v>
      </c>
    </row>
    <row r="138" spans="2:4" x14ac:dyDescent="0.2">
      <c r="B138" s="140" t="str">
        <f>B3</f>
        <v>LINDEROS</v>
      </c>
      <c r="C138" s="140"/>
    </row>
    <row r="139" spans="2:4" x14ac:dyDescent="0.2">
      <c r="B139" s="136" t="s">
        <v>58</v>
      </c>
      <c r="C139" s="49" t="s">
        <v>59</v>
      </c>
    </row>
    <row r="140" spans="2:4" x14ac:dyDescent="0.2">
      <c r="B140" s="136"/>
      <c r="C140" s="53" t="e">
        <f>'PESOS POR LOTE'!#REF!</f>
        <v>#REF!</v>
      </c>
    </row>
    <row r="141" spans="2:4" x14ac:dyDescent="0.2">
      <c r="B141" s="45">
        <v>1</v>
      </c>
      <c r="C141" s="48" t="e">
        <f>1800/'PESOS POR LOTE'!#REF!*'PESOS POR LOTE'!#REF!</f>
        <v>#REF!</v>
      </c>
      <c r="D141" s="46" t="s">
        <v>60</v>
      </c>
    </row>
    <row r="142" spans="2:4" x14ac:dyDescent="0.2">
      <c r="B142" s="45">
        <v>2</v>
      </c>
      <c r="C142" s="48" t="e">
        <f>1800/'PESOS POR LOTE'!#REF!*'PESOS POR LOTE'!#REF!</f>
        <v>#REF!</v>
      </c>
      <c r="D142" s="46" t="s">
        <v>60</v>
      </c>
    </row>
    <row r="143" spans="2:4" x14ac:dyDescent="0.2">
      <c r="B143" s="45">
        <v>3</v>
      </c>
      <c r="C143" s="48" t="e">
        <f>1800/'PESOS POR LOTE'!#REF!*'PESOS POR LOTE'!#REF!</f>
        <v>#REF!</v>
      </c>
      <c r="D143" s="46" t="s">
        <v>60</v>
      </c>
    </row>
    <row r="144" spans="2:4" x14ac:dyDescent="0.2">
      <c r="B144" s="45">
        <v>4</v>
      </c>
      <c r="C144" s="48" t="e">
        <f>1800/'PESOS POR LOTE'!#REF!*'PESOS POR LOTE'!#REF!</f>
        <v>#REF!</v>
      </c>
      <c r="D144" s="46" t="s">
        <v>60</v>
      </c>
    </row>
    <row r="145" spans="2:4" x14ac:dyDescent="0.2">
      <c r="B145" s="45">
        <v>5</v>
      </c>
      <c r="C145" s="48" t="e">
        <f>1800/'PESOS POR LOTE'!#REF!*'PESOS POR LOTE'!#REF!</f>
        <v>#REF!</v>
      </c>
      <c r="D145" s="46" t="s">
        <v>60</v>
      </c>
    </row>
    <row r="146" spans="2:4" x14ac:dyDescent="0.2">
      <c r="B146" s="45">
        <v>6</v>
      </c>
      <c r="C146" s="48" t="e">
        <f>1800/'PESOS POR LOTE'!#REF!*'PESOS POR LOTE'!#REF!</f>
        <v>#REF!</v>
      </c>
      <c r="D146" s="46" t="s">
        <v>60</v>
      </c>
    </row>
    <row r="147" spans="2:4" x14ac:dyDescent="0.2">
      <c r="B147" s="45">
        <v>7</v>
      </c>
      <c r="C147" s="48" t="e">
        <f>1800/'PESOS POR LOTE'!#REF!*'PESOS POR LOTE'!#REF!</f>
        <v>#REF!</v>
      </c>
      <c r="D147" s="46" t="s">
        <v>60</v>
      </c>
    </row>
    <row r="148" spans="2:4" x14ac:dyDescent="0.2">
      <c r="B148" s="45">
        <v>8</v>
      </c>
      <c r="C148" s="48" t="e">
        <f>1800/'PESOS POR LOTE'!#REF!*'PESOS POR LOTE'!#REF!</f>
        <v>#REF!</v>
      </c>
      <c r="D148" s="46" t="s">
        <v>60</v>
      </c>
    </row>
    <row r="149" spans="2:4" x14ac:dyDescent="0.2">
      <c r="B149" s="45">
        <v>9</v>
      </c>
      <c r="C149" s="48" t="e">
        <f>1800/'PESOS POR LOTE'!#REF!*'PESOS POR LOTE'!#REF!</f>
        <v>#REF!</v>
      </c>
      <c r="D149" s="46" t="s">
        <v>60</v>
      </c>
    </row>
    <row r="150" spans="2:4" x14ac:dyDescent="0.2">
      <c r="B150" s="45">
        <v>10</v>
      </c>
      <c r="C150" s="48" t="e">
        <f>1800/'PESOS POR LOTE'!#REF!*'PESOS POR LOTE'!#REF!</f>
        <v>#REF!</v>
      </c>
      <c r="D150" s="46" t="s">
        <v>60</v>
      </c>
    </row>
    <row r="151" spans="2:4" x14ac:dyDescent="0.2">
      <c r="B151" s="98" t="s">
        <v>53</v>
      </c>
      <c r="C151" s="48" t="e">
        <f>SUM(C141:C150)</f>
        <v>#REF!</v>
      </c>
    </row>
    <row r="153" spans="2:4" x14ac:dyDescent="0.2">
      <c r="B153" s="140" t="str">
        <f>B3</f>
        <v>LINDEROS</v>
      </c>
      <c r="C153" s="140"/>
    </row>
    <row r="154" spans="2:4" x14ac:dyDescent="0.2">
      <c r="B154" s="136" t="s">
        <v>58</v>
      </c>
      <c r="C154" s="49" t="s">
        <v>59</v>
      </c>
    </row>
    <row r="155" spans="2:4" x14ac:dyDescent="0.2">
      <c r="B155" s="136"/>
      <c r="C155" s="53" t="e">
        <f>'PESOS POR LOTE'!#REF!</f>
        <v>#REF!</v>
      </c>
    </row>
    <row r="156" spans="2:4" x14ac:dyDescent="0.2">
      <c r="B156" s="45">
        <v>1</v>
      </c>
      <c r="C156" s="48" t="e">
        <f>1800/'PESOS POR LOTE'!#REF!*'PESOS POR LOTE'!#REF!</f>
        <v>#REF!</v>
      </c>
      <c r="D156" s="46" t="s">
        <v>60</v>
      </c>
    </row>
    <row r="157" spans="2:4" x14ac:dyDescent="0.2">
      <c r="B157" s="45">
        <v>2</v>
      </c>
      <c r="C157" s="48" t="e">
        <f>1800/'PESOS POR LOTE'!#REF!*'PESOS POR LOTE'!#REF!</f>
        <v>#REF!</v>
      </c>
      <c r="D157" s="46" t="s">
        <v>60</v>
      </c>
    </row>
    <row r="158" spans="2:4" x14ac:dyDescent="0.2">
      <c r="B158" s="45">
        <v>3</v>
      </c>
      <c r="C158" s="48" t="e">
        <f>1800/'PESOS POR LOTE'!#REF!*'PESOS POR LOTE'!#REF!</f>
        <v>#REF!</v>
      </c>
      <c r="D158" s="46" t="s">
        <v>60</v>
      </c>
    </row>
    <row r="159" spans="2:4" x14ac:dyDescent="0.2">
      <c r="B159" s="45">
        <v>4</v>
      </c>
      <c r="C159" s="48" t="e">
        <f>1800/'PESOS POR LOTE'!#REF!*'PESOS POR LOTE'!#REF!</f>
        <v>#REF!</v>
      </c>
      <c r="D159" s="46" t="s">
        <v>60</v>
      </c>
    </row>
    <row r="160" spans="2:4" x14ac:dyDescent="0.2">
      <c r="B160" s="45">
        <v>5</v>
      </c>
      <c r="C160" s="48" t="e">
        <f>1800/'PESOS POR LOTE'!#REF!*'PESOS POR LOTE'!#REF!</f>
        <v>#REF!</v>
      </c>
      <c r="D160" s="46" t="s">
        <v>60</v>
      </c>
    </row>
    <row r="161" spans="2:4" x14ac:dyDescent="0.2">
      <c r="B161" s="45">
        <v>6</v>
      </c>
      <c r="C161" s="48" t="e">
        <f>1800/'PESOS POR LOTE'!#REF!*'PESOS POR LOTE'!#REF!</f>
        <v>#REF!</v>
      </c>
      <c r="D161" s="46" t="s">
        <v>60</v>
      </c>
    </row>
    <row r="162" spans="2:4" x14ac:dyDescent="0.2">
      <c r="B162" s="45">
        <v>7</v>
      </c>
      <c r="C162" s="48" t="e">
        <f>1800/'PESOS POR LOTE'!#REF!*'PESOS POR LOTE'!#REF!</f>
        <v>#REF!</v>
      </c>
      <c r="D162" s="46" t="s">
        <v>60</v>
      </c>
    </row>
    <row r="163" spans="2:4" x14ac:dyDescent="0.2">
      <c r="B163" s="45">
        <v>8</v>
      </c>
      <c r="C163" s="48" t="e">
        <f>1800/'PESOS POR LOTE'!#REF!*'PESOS POR LOTE'!#REF!</f>
        <v>#REF!</v>
      </c>
      <c r="D163" s="46" t="s">
        <v>60</v>
      </c>
    </row>
    <row r="164" spans="2:4" x14ac:dyDescent="0.2">
      <c r="B164" s="45">
        <v>9</v>
      </c>
      <c r="C164" s="48" t="e">
        <f>1800/'PESOS POR LOTE'!#REF!*'PESOS POR LOTE'!#REF!</f>
        <v>#REF!</v>
      </c>
      <c r="D164" s="46" t="s">
        <v>60</v>
      </c>
    </row>
    <row r="165" spans="2:4" x14ac:dyDescent="0.2">
      <c r="B165" s="45">
        <v>10</v>
      </c>
      <c r="C165" s="48" t="e">
        <f>1800/'PESOS POR LOTE'!#REF!*'PESOS POR LOTE'!#REF!</f>
        <v>#REF!</v>
      </c>
      <c r="D165" s="46" t="s">
        <v>60</v>
      </c>
    </row>
    <row r="166" spans="2:4" x14ac:dyDescent="0.2">
      <c r="B166" s="98" t="s">
        <v>53</v>
      </c>
      <c r="C166" s="48" t="e">
        <f>SUM(C156:C165)</f>
        <v>#REF!</v>
      </c>
    </row>
    <row r="168" spans="2:4" x14ac:dyDescent="0.2">
      <c r="B168" s="140" t="str">
        <f>B3</f>
        <v>LINDEROS</v>
      </c>
      <c r="C168" s="140"/>
    </row>
    <row r="169" spans="2:4" x14ac:dyDescent="0.2">
      <c r="B169" s="136" t="s">
        <v>58</v>
      </c>
      <c r="C169" s="49" t="s">
        <v>59</v>
      </c>
    </row>
    <row r="170" spans="2:4" x14ac:dyDescent="0.2">
      <c r="B170" s="136"/>
      <c r="C170" s="53" t="e">
        <f>'PESOS POR LOTE'!#REF!</f>
        <v>#REF!</v>
      </c>
    </row>
    <row r="171" spans="2:4" x14ac:dyDescent="0.2">
      <c r="B171" s="45">
        <v>1</v>
      </c>
      <c r="C171" s="48" t="e">
        <f>1800/'PESOS POR LOTE'!#REF!*'PESOS POR LOTE'!#REF!</f>
        <v>#REF!</v>
      </c>
      <c r="D171" s="46" t="s">
        <v>60</v>
      </c>
    </row>
    <row r="172" spans="2:4" x14ac:dyDescent="0.2">
      <c r="B172" s="45">
        <v>2</v>
      </c>
      <c r="C172" s="48" t="e">
        <f>1800/'PESOS POR LOTE'!#REF!*'PESOS POR LOTE'!#REF!</f>
        <v>#REF!</v>
      </c>
      <c r="D172" s="46" t="s">
        <v>60</v>
      </c>
    </row>
    <row r="173" spans="2:4" x14ac:dyDescent="0.2">
      <c r="B173" s="45">
        <v>3</v>
      </c>
      <c r="C173" s="48" t="e">
        <f>1800/'PESOS POR LOTE'!#REF!*'PESOS POR LOTE'!#REF!</f>
        <v>#REF!</v>
      </c>
      <c r="D173" s="46" t="s">
        <v>60</v>
      </c>
    </row>
    <row r="174" spans="2:4" x14ac:dyDescent="0.2">
      <c r="B174" s="45">
        <v>4</v>
      </c>
      <c r="C174" s="48" t="e">
        <f>1800/'PESOS POR LOTE'!#REF!*'PESOS POR LOTE'!#REF!</f>
        <v>#REF!</v>
      </c>
      <c r="D174" s="46" t="s">
        <v>60</v>
      </c>
    </row>
    <row r="175" spans="2:4" x14ac:dyDescent="0.2">
      <c r="B175" s="45">
        <v>5</v>
      </c>
      <c r="C175" s="48" t="e">
        <f>1800/'PESOS POR LOTE'!#REF!*'PESOS POR LOTE'!#REF!</f>
        <v>#REF!</v>
      </c>
      <c r="D175" s="46" t="s">
        <v>60</v>
      </c>
    </row>
    <row r="176" spans="2:4" x14ac:dyDescent="0.2">
      <c r="B176" s="45">
        <v>6</v>
      </c>
      <c r="C176" s="48" t="e">
        <f>1800/'PESOS POR LOTE'!#REF!*'PESOS POR LOTE'!#REF!</f>
        <v>#REF!</v>
      </c>
      <c r="D176" s="46" t="s">
        <v>60</v>
      </c>
    </row>
    <row r="177" spans="2:4" x14ac:dyDescent="0.2">
      <c r="B177" s="45">
        <v>7</v>
      </c>
      <c r="C177" s="48" t="e">
        <f>1800/'PESOS POR LOTE'!#REF!*'PESOS POR LOTE'!#REF!</f>
        <v>#REF!</v>
      </c>
      <c r="D177" s="46" t="s">
        <v>60</v>
      </c>
    </row>
    <row r="178" spans="2:4" x14ac:dyDescent="0.2">
      <c r="B178" s="45">
        <v>8</v>
      </c>
      <c r="C178" s="48" t="e">
        <f>1800/'PESOS POR LOTE'!#REF!*'PESOS POR LOTE'!#REF!</f>
        <v>#REF!</v>
      </c>
      <c r="D178" s="46" t="s">
        <v>60</v>
      </c>
    </row>
    <row r="179" spans="2:4" x14ac:dyDescent="0.2">
      <c r="B179" s="45">
        <v>9</v>
      </c>
      <c r="C179" s="48" t="e">
        <f>1800/'PESOS POR LOTE'!#REF!*'PESOS POR LOTE'!#REF!</f>
        <v>#REF!</v>
      </c>
      <c r="D179" s="46" t="s">
        <v>60</v>
      </c>
    </row>
    <row r="180" spans="2:4" x14ac:dyDescent="0.2">
      <c r="B180" s="45">
        <v>10</v>
      </c>
      <c r="C180" s="48" t="e">
        <f>1800/'PESOS POR LOTE'!#REF!*'PESOS POR LOTE'!#REF!</f>
        <v>#REF!</v>
      </c>
      <c r="D180" s="46" t="s">
        <v>60</v>
      </c>
    </row>
    <row r="181" spans="2:4" x14ac:dyDescent="0.2">
      <c r="B181" s="98" t="s">
        <v>53</v>
      </c>
      <c r="C181" s="48" t="e">
        <f>SUM(C171:C180)</f>
        <v>#REF!</v>
      </c>
    </row>
    <row r="183" spans="2:4" x14ac:dyDescent="0.2">
      <c r="B183" s="140" t="str">
        <f>B3</f>
        <v>LINDEROS</v>
      </c>
      <c r="C183" s="140"/>
    </row>
    <row r="184" spans="2:4" x14ac:dyDescent="0.2">
      <c r="B184" s="136" t="s">
        <v>58</v>
      </c>
      <c r="C184" s="49" t="s">
        <v>59</v>
      </c>
    </row>
    <row r="185" spans="2:4" x14ac:dyDescent="0.2">
      <c r="B185" s="136"/>
      <c r="C185" s="53" t="e">
        <f>'PESOS POR LOTE'!#REF!</f>
        <v>#REF!</v>
      </c>
    </row>
    <row r="186" spans="2:4" x14ac:dyDescent="0.2">
      <c r="B186" s="45">
        <v>1</v>
      </c>
      <c r="C186" s="48" t="e">
        <f>1800/'PESOS POR LOTE'!#REF!*'PESOS POR LOTE'!#REF!</f>
        <v>#REF!</v>
      </c>
      <c r="D186" s="46" t="s">
        <v>60</v>
      </c>
    </row>
    <row r="187" spans="2:4" x14ac:dyDescent="0.2">
      <c r="B187" s="45">
        <v>2</v>
      </c>
      <c r="C187" s="48" t="e">
        <f>1800/'PESOS POR LOTE'!#REF!*'PESOS POR LOTE'!#REF!</f>
        <v>#REF!</v>
      </c>
      <c r="D187" s="46" t="s">
        <v>60</v>
      </c>
    </row>
    <row r="188" spans="2:4" x14ac:dyDescent="0.2">
      <c r="B188" s="45">
        <v>3</v>
      </c>
      <c r="C188" s="48" t="e">
        <f>1800/'PESOS POR LOTE'!#REF!*'PESOS POR LOTE'!#REF!</f>
        <v>#REF!</v>
      </c>
      <c r="D188" s="46" t="s">
        <v>60</v>
      </c>
    </row>
    <row r="189" spans="2:4" x14ac:dyDescent="0.2">
      <c r="B189" s="45">
        <v>4</v>
      </c>
      <c r="C189" s="48" t="e">
        <f>1800/'PESOS POR LOTE'!#REF!*'PESOS POR LOTE'!#REF!</f>
        <v>#REF!</v>
      </c>
      <c r="D189" s="46" t="s">
        <v>60</v>
      </c>
    </row>
    <row r="190" spans="2:4" x14ac:dyDescent="0.2">
      <c r="B190" s="45">
        <v>5</v>
      </c>
      <c r="C190" s="48" t="e">
        <f>1800/'PESOS POR LOTE'!#REF!*'PESOS POR LOTE'!#REF!</f>
        <v>#REF!</v>
      </c>
      <c r="D190" s="46" t="s">
        <v>60</v>
      </c>
    </row>
    <row r="191" spans="2:4" x14ac:dyDescent="0.2">
      <c r="B191" s="45">
        <v>6</v>
      </c>
      <c r="C191" s="48" t="e">
        <f>1800/'PESOS POR LOTE'!#REF!*'PESOS POR LOTE'!#REF!</f>
        <v>#REF!</v>
      </c>
      <c r="D191" s="46" t="s">
        <v>60</v>
      </c>
    </row>
    <row r="192" spans="2:4" x14ac:dyDescent="0.2">
      <c r="B192" s="45">
        <v>7</v>
      </c>
      <c r="C192" s="48" t="e">
        <f>1800/'PESOS POR LOTE'!#REF!*'PESOS POR LOTE'!#REF!</f>
        <v>#REF!</v>
      </c>
      <c r="D192" s="46" t="s">
        <v>60</v>
      </c>
    </row>
    <row r="193" spans="2:4" x14ac:dyDescent="0.2">
      <c r="B193" s="45">
        <v>8</v>
      </c>
      <c r="C193" s="48" t="e">
        <f>1800/'PESOS POR LOTE'!#REF!*'PESOS POR LOTE'!#REF!</f>
        <v>#REF!</v>
      </c>
      <c r="D193" s="46" t="s">
        <v>60</v>
      </c>
    </row>
    <row r="194" spans="2:4" x14ac:dyDescent="0.2">
      <c r="B194" s="45">
        <v>9</v>
      </c>
      <c r="C194" s="48" t="e">
        <f>1800/'PESOS POR LOTE'!#REF!*'PESOS POR LOTE'!#REF!</f>
        <v>#REF!</v>
      </c>
      <c r="D194" s="46" t="s">
        <v>60</v>
      </c>
    </row>
    <row r="195" spans="2:4" x14ac:dyDescent="0.2">
      <c r="B195" s="45">
        <v>10</v>
      </c>
      <c r="C195" s="48" t="e">
        <f>1800/'PESOS POR LOTE'!#REF!*'PESOS POR LOTE'!#REF!</f>
        <v>#REF!</v>
      </c>
      <c r="D195" s="46" t="s">
        <v>60</v>
      </c>
    </row>
    <row r="196" spans="2:4" x14ac:dyDescent="0.2">
      <c r="B196" s="98" t="s">
        <v>53</v>
      </c>
      <c r="C196" s="48" t="e">
        <f>SUM(C186:C195)</f>
        <v>#REF!</v>
      </c>
    </row>
    <row r="198" spans="2:4" x14ac:dyDescent="0.2">
      <c r="B198" s="140" t="str">
        <f>B3</f>
        <v>LINDEROS</v>
      </c>
      <c r="C198" s="140"/>
    </row>
    <row r="199" spans="2:4" x14ac:dyDescent="0.2">
      <c r="B199" s="136" t="s">
        <v>58</v>
      </c>
      <c r="C199" s="49" t="s">
        <v>59</v>
      </c>
    </row>
    <row r="200" spans="2:4" x14ac:dyDescent="0.2">
      <c r="B200" s="136"/>
      <c r="C200" s="53" t="str">
        <f>'PESOS POR LOTE'!C17</f>
        <v>1403130T</v>
      </c>
    </row>
    <row r="201" spans="2:4" x14ac:dyDescent="0.2">
      <c r="B201" s="45">
        <v>1</v>
      </c>
      <c r="C201" s="48">
        <f>1800/'PESOS POR LOTE'!K31*'PESOS POR LOTE'!K20</f>
        <v>448.77164181953538</v>
      </c>
      <c r="D201" s="46" t="s">
        <v>60</v>
      </c>
    </row>
    <row r="202" spans="2:4" x14ac:dyDescent="0.2">
      <c r="B202" s="45">
        <v>2</v>
      </c>
      <c r="C202" s="48">
        <f>1800/'PESOS POR LOTE'!K31*'PESOS POR LOTE'!K21</f>
        <v>443.25691488346342</v>
      </c>
      <c r="D202" s="46" t="s">
        <v>60</v>
      </c>
    </row>
    <row r="203" spans="2:4" x14ac:dyDescent="0.2">
      <c r="B203" s="45">
        <v>3</v>
      </c>
      <c r="C203" s="48">
        <f>1800/'PESOS POR LOTE'!K31*'PESOS POR LOTE'!K22</f>
        <v>451.84683222936985</v>
      </c>
      <c r="D203" s="46" t="s">
        <v>60</v>
      </c>
    </row>
    <row r="204" spans="2:4" x14ac:dyDescent="0.2">
      <c r="B204" s="45">
        <v>4</v>
      </c>
      <c r="C204" s="48">
        <f>1800/'PESOS POR LOTE'!K31*'PESOS POR LOTE'!K23</f>
        <v>456.12461106763129</v>
      </c>
      <c r="D204" s="46" t="s">
        <v>60</v>
      </c>
    </row>
    <row r="205" spans="2:4" x14ac:dyDescent="0.2">
      <c r="B205" s="45">
        <v>5</v>
      </c>
      <c r="C205" s="48">
        <f>1800/'PESOS POR LOTE'!K31*'PESOS POR LOTE'!K24</f>
        <v>0</v>
      </c>
      <c r="D205" s="46" t="s">
        <v>60</v>
      </c>
    </row>
    <row r="206" spans="2:4" x14ac:dyDescent="0.2">
      <c r="B206" s="45">
        <v>6</v>
      </c>
      <c r="C206" s="48">
        <f>1800/'PESOS POR LOTE'!K31*'PESOS POR LOTE'!K25</f>
        <v>0</v>
      </c>
      <c r="D206" s="46" t="s">
        <v>60</v>
      </c>
    </row>
    <row r="207" spans="2:4" x14ac:dyDescent="0.2">
      <c r="B207" s="45">
        <v>7</v>
      </c>
      <c r="C207" s="48">
        <f>1800/'PESOS POR LOTE'!K31*'PESOS POR LOTE'!K26</f>
        <v>0</v>
      </c>
      <c r="D207" s="46" t="s">
        <v>60</v>
      </c>
    </row>
    <row r="208" spans="2:4" x14ac:dyDescent="0.2">
      <c r="B208" s="45">
        <v>8</v>
      </c>
      <c r="C208" s="48">
        <f>1800/'PESOS POR LOTE'!K31*'PESOS POR LOTE'!K27</f>
        <v>0</v>
      </c>
      <c r="D208" s="46" t="s">
        <v>60</v>
      </c>
    </row>
    <row r="209" spans="2:4" x14ac:dyDescent="0.2">
      <c r="B209" s="45">
        <v>9</v>
      </c>
      <c r="C209" s="48">
        <f>1800/'PESOS POR LOTE'!K31*'PESOS POR LOTE'!K28</f>
        <v>0</v>
      </c>
      <c r="D209" s="46" t="s">
        <v>60</v>
      </c>
    </row>
    <row r="210" spans="2:4" x14ac:dyDescent="0.2">
      <c r="B210" s="45">
        <v>10</v>
      </c>
      <c r="C210" s="48">
        <f>1800/'PESOS POR LOTE'!K31*'PESOS POR LOTE'!K29</f>
        <v>0</v>
      </c>
      <c r="D210" s="46" t="s">
        <v>60</v>
      </c>
    </row>
    <row r="211" spans="2:4" x14ac:dyDescent="0.2">
      <c r="B211" s="98" t="s">
        <v>53</v>
      </c>
      <c r="C211" s="48">
        <f>SUM(C201:C210)</f>
        <v>1800</v>
      </c>
    </row>
    <row r="213" spans="2:4" x14ac:dyDescent="0.2">
      <c r="B213" s="140" t="str">
        <f>B3</f>
        <v>LINDEROS</v>
      </c>
      <c r="C213" s="140"/>
    </row>
    <row r="214" spans="2:4" x14ac:dyDescent="0.2">
      <c r="B214" s="136" t="s">
        <v>58</v>
      </c>
      <c r="C214" s="49" t="s">
        <v>59</v>
      </c>
    </row>
    <row r="215" spans="2:4" x14ac:dyDescent="0.2">
      <c r="B215" s="136"/>
      <c r="C215" s="53" t="str">
        <f>'PESOS POR LOTE'!C33</f>
        <v xml:space="preserve">1403131T </v>
      </c>
    </row>
    <row r="216" spans="2:4" x14ac:dyDescent="0.2">
      <c r="B216" s="45">
        <v>1</v>
      </c>
      <c r="C216" s="48">
        <f>1800/'PESOS POR LOTE'!K47*'PESOS POR LOTE'!K36</f>
        <v>457.67757660167132</v>
      </c>
      <c r="D216" s="46" t="s">
        <v>60</v>
      </c>
    </row>
    <row r="217" spans="2:4" x14ac:dyDescent="0.2">
      <c r="B217" s="45">
        <v>2</v>
      </c>
      <c r="C217" s="48">
        <f>1800/'PESOS POR LOTE'!K47*'PESOS POR LOTE'!K37</f>
        <v>443.41922005571035</v>
      </c>
      <c r="D217" s="46" t="s">
        <v>60</v>
      </c>
    </row>
    <row r="218" spans="2:4" x14ac:dyDescent="0.2">
      <c r="B218" s="45">
        <v>3</v>
      </c>
      <c r="C218" s="48">
        <f>1800/'PESOS POR LOTE'!K47*'PESOS POR LOTE'!K38</f>
        <v>447.80640668523677</v>
      </c>
      <c r="D218" s="46" t="s">
        <v>60</v>
      </c>
    </row>
    <row r="219" spans="2:4" x14ac:dyDescent="0.2">
      <c r="B219" s="45">
        <v>4</v>
      </c>
      <c r="C219" s="48">
        <f>1800/'PESOS POR LOTE'!K47*'PESOS POR LOTE'!K39</f>
        <v>451.09679665738162</v>
      </c>
      <c r="D219" s="46" t="s">
        <v>60</v>
      </c>
    </row>
    <row r="220" spans="2:4" x14ac:dyDescent="0.2">
      <c r="B220" s="45">
        <v>5</v>
      </c>
      <c r="C220" s="48">
        <f>1800/'PESOS POR LOTE'!K47*'PESOS POR LOTE'!K40</f>
        <v>0</v>
      </c>
      <c r="D220" s="46" t="s">
        <v>60</v>
      </c>
    </row>
    <row r="221" spans="2:4" x14ac:dyDescent="0.2">
      <c r="B221" s="45">
        <v>6</v>
      </c>
      <c r="C221" s="48">
        <f>1800/'PESOS POR LOTE'!K47*'PESOS POR LOTE'!K41</f>
        <v>0</v>
      </c>
      <c r="D221" s="46" t="s">
        <v>60</v>
      </c>
    </row>
    <row r="222" spans="2:4" x14ac:dyDescent="0.2">
      <c r="B222" s="45">
        <v>7</v>
      </c>
      <c r="C222" s="48">
        <f>1800/'PESOS POR LOTE'!K47*'PESOS POR LOTE'!K42</f>
        <v>0</v>
      </c>
      <c r="D222" s="46" t="s">
        <v>60</v>
      </c>
    </row>
    <row r="223" spans="2:4" x14ac:dyDescent="0.2">
      <c r="B223" s="45">
        <v>8</v>
      </c>
      <c r="C223" s="48">
        <f>1800/'PESOS POR LOTE'!K47*'PESOS POR LOTE'!K43</f>
        <v>0</v>
      </c>
      <c r="D223" s="46" t="s">
        <v>60</v>
      </c>
    </row>
    <row r="224" spans="2:4" x14ac:dyDescent="0.2">
      <c r="B224" s="45">
        <v>9</v>
      </c>
      <c r="C224" s="48">
        <f>1800/'PESOS POR LOTE'!K47*'PESOS POR LOTE'!K44</f>
        <v>0</v>
      </c>
      <c r="D224" s="46" t="s">
        <v>60</v>
      </c>
    </row>
    <row r="225" spans="2:4" x14ac:dyDescent="0.2">
      <c r="B225" s="45">
        <v>10</v>
      </c>
      <c r="C225" s="48">
        <f>1800/'PESOS POR LOTE'!K47*'PESOS POR LOTE'!K45</f>
        <v>0</v>
      </c>
      <c r="D225" s="46" t="s">
        <v>60</v>
      </c>
    </row>
    <row r="226" spans="2:4" x14ac:dyDescent="0.2">
      <c r="B226" s="98" t="s">
        <v>53</v>
      </c>
      <c r="C226" s="48">
        <f>SUM(C216:C225)</f>
        <v>1800</v>
      </c>
    </row>
    <row r="228" spans="2:4" x14ac:dyDescent="0.2">
      <c r="B228" s="140" t="str">
        <f>B3</f>
        <v>LINDEROS</v>
      </c>
      <c r="C228" s="140"/>
    </row>
    <row r="229" spans="2:4" x14ac:dyDescent="0.2">
      <c r="B229" s="136" t="s">
        <v>58</v>
      </c>
      <c r="C229" s="49" t="s">
        <v>59</v>
      </c>
    </row>
    <row r="230" spans="2:4" x14ac:dyDescent="0.2">
      <c r="B230" s="136"/>
      <c r="C230" s="53" t="e">
        <f>'PESOS POR LOTE'!#REF!</f>
        <v>#REF!</v>
      </c>
    </row>
    <row r="231" spans="2:4" x14ac:dyDescent="0.2">
      <c r="B231" s="45">
        <v>1</v>
      </c>
      <c r="C231" s="48" t="e">
        <f>1800/'PESOS POR LOTE'!#REF!*'PESOS POR LOTE'!#REF!</f>
        <v>#REF!</v>
      </c>
      <c r="D231" s="46" t="s">
        <v>60</v>
      </c>
    </row>
    <row r="232" spans="2:4" x14ac:dyDescent="0.2">
      <c r="B232" s="45">
        <v>2</v>
      </c>
      <c r="C232" s="48" t="e">
        <f>1800/'PESOS POR LOTE'!#REF!*'PESOS POR LOTE'!#REF!</f>
        <v>#REF!</v>
      </c>
      <c r="D232" s="46" t="s">
        <v>60</v>
      </c>
    </row>
    <row r="233" spans="2:4" x14ac:dyDescent="0.2">
      <c r="B233" s="45">
        <v>3</v>
      </c>
      <c r="C233" s="48" t="e">
        <f>1800/'PESOS POR LOTE'!#REF!*'PESOS POR LOTE'!#REF!</f>
        <v>#REF!</v>
      </c>
      <c r="D233" s="46" t="s">
        <v>60</v>
      </c>
    </row>
    <row r="234" spans="2:4" x14ac:dyDescent="0.2">
      <c r="B234" s="45">
        <v>4</v>
      </c>
      <c r="C234" s="48" t="e">
        <f>1800/'PESOS POR LOTE'!#REF!*'PESOS POR LOTE'!#REF!</f>
        <v>#REF!</v>
      </c>
      <c r="D234" s="46" t="s">
        <v>60</v>
      </c>
    </row>
    <row r="235" spans="2:4" x14ac:dyDescent="0.2">
      <c r="B235" s="45">
        <v>5</v>
      </c>
      <c r="C235" s="48" t="e">
        <f>1800/'PESOS POR LOTE'!#REF!*'PESOS POR LOTE'!#REF!</f>
        <v>#REF!</v>
      </c>
      <c r="D235" s="46" t="s">
        <v>60</v>
      </c>
    </row>
    <row r="236" spans="2:4" x14ac:dyDescent="0.2">
      <c r="B236" s="45">
        <v>6</v>
      </c>
      <c r="C236" s="48" t="e">
        <f>1800/'PESOS POR LOTE'!#REF!*'PESOS POR LOTE'!#REF!</f>
        <v>#REF!</v>
      </c>
      <c r="D236" s="46" t="s">
        <v>60</v>
      </c>
    </row>
    <row r="237" spans="2:4" x14ac:dyDescent="0.2">
      <c r="B237" s="45">
        <v>7</v>
      </c>
      <c r="C237" s="48" t="e">
        <f>1800/'PESOS POR LOTE'!#REF!*'PESOS POR LOTE'!#REF!</f>
        <v>#REF!</v>
      </c>
      <c r="D237" s="46" t="s">
        <v>60</v>
      </c>
    </row>
    <row r="238" spans="2:4" x14ac:dyDescent="0.2">
      <c r="B238" s="45">
        <v>8</v>
      </c>
      <c r="C238" s="48" t="e">
        <f>1800/'PESOS POR LOTE'!#REF!*'PESOS POR LOTE'!#REF!</f>
        <v>#REF!</v>
      </c>
      <c r="D238" s="46" t="s">
        <v>60</v>
      </c>
    </row>
    <row r="239" spans="2:4" x14ac:dyDescent="0.2">
      <c r="B239" s="45">
        <v>9</v>
      </c>
      <c r="C239" s="48" t="e">
        <f>1800/'PESOS POR LOTE'!#REF!*'PESOS POR LOTE'!#REF!</f>
        <v>#REF!</v>
      </c>
      <c r="D239" s="46" t="s">
        <v>60</v>
      </c>
    </row>
    <row r="240" spans="2:4" x14ac:dyDescent="0.2">
      <c r="B240" s="45">
        <v>10</v>
      </c>
      <c r="C240" s="48" t="e">
        <f>1800/'PESOS POR LOTE'!#REF!*'PESOS POR LOTE'!#REF!</f>
        <v>#REF!</v>
      </c>
      <c r="D240" s="46" t="s">
        <v>60</v>
      </c>
    </row>
    <row r="241" spans="2:4" x14ac:dyDescent="0.2">
      <c r="B241" s="98" t="s">
        <v>53</v>
      </c>
      <c r="C241" s="48" t="e">
        <f>SUM(C231:C240)</f>
        <v>#REF!</v>
      </c>
    </row>
    <row r="243" spans="2:4" x14ac:dyDescent="0.2">
      <c r="B243" s="140" t="str">
        <f>B3</f>
        <v>LINDEROS</v>
      </c>
      <c r="C243" s="140"/>
    </row>
    <row r="244" spans="2:4" x14ac:dyDescent="0.2">
      <c r="B244" s="136" t="s">
        <v>58</v>
      </c>
      <c r="C244" s="49" t="s">
        <v>59</v>
      </c>
    </row>
    <row r="245" spans="2:4" x14ac:dyDescent="0.2">
      <c r="B245" s="136"/>
      <c r="C245" s="53" t="e">
        <f>'PESOS POR LOTE'!#REF!</f>
        <v>#REF!</v>
      </c>
    </row>
    <row r="246" spans="2:4" x14ac:dyDescent="0.2">
      <c r="B246" s="45">
        <v>1</v>
      </c>
      <c r="C246" s="48" t="e">
        <f>1800/'PESOS POR LOTE'!#REF!*'PESOS POR LOTE'!#REF!</f>
        <v>#REF!</v>
      </c>
      <c r="D246" s="46" t="s">
        <v>60</v>
      </c>
    </row>
    <row r="247" spans="2:4" x14ac:dyDescent="0.2">
      <c r="B247" s="45">
        <v>2</v>
      </c>
      <c r="C247" s="48" t="e">
        <f>1800/'PESOS POR LOTE'!#REF!*'PESOS POR LOTE'!#REF!</f>
        <v>#REF!</v>
      </c>
      <c r="D247" s="46" t="s">
        <v>60</v>
      </c>
    </row>
    <row r="248" spans="2:4" x14ac:dyDescent="0.2">
      <c r="B248" s="45">
        <v>3</v>
      </c>
      <c r="C248" s="48" t="e">
        <f>1800/'PESOS POR LOTE'!#REF!*'PESOS POR LOTE'!#REF!</f>
        <v>#REF!</v>
      </c>
      <c r="D248" s="46" t="s">
        <v>60</v>
      </c>
    </row>
    <row r="249" spans="2:4" x14ac:dyDescent="0.2">
      <c r="B249" s="45">
        <v>4</v>
      </c>
      <c r="C249" s="48" t="e">
        <f>1800/'PESOS POR LOTE'!#REF!*'PESOS POR LOTE'!#REF!</f>
        <v>#REF!</v>
      </c>
      <c r="D249" s="46" t="s">
        <v>60</v>
      </c>
    </row>
    <row r="250" spans="2:4" x14ac:dyDescent="0.2">
      <c r="B250" s="45">
        <v>5</v>
      </c>
      <c r="C250" s="48" t="e">
        <f>1800/'PESOS POR LOTE'!#REF!*'PESOS POR LOTE'!#REF!</f>
        <v>#REF!</v>
      </c>
      <c r="D250" s="46" t="s">
        <v>60</v>
      </c>
    </row>
    <row r="251" spans="2:4" x14ac:dyDescent="0.2">
      <c r="B251" s="45">
        <v>6</v>
      </c>
      <c r="C251" s="48" t="e">
        <f>1800/'PESOS POR LOTE'!#REF!*'PESOS POR LOTE'!#REF!</f>
        <v>#REF!</v>
      </c>
      <c r="D251" s="46" t="s">
        <v>60</v>
      </c>
    </row>
    <row r="252" spans="2:4" x14ac:dyDescent="0.2">
      <c r="B252" s="45">
        <v>7</v>
      </c>
      <c r="C252" s="48" t="e">
        <f>1800/'PESOS POR LOTE'!#REF!*'PESOS POR LOTE'!#REF!</f>
        <v>#REF!</v>
      </c>
      <c r="D252" s="46" t="s">
        <v>60</v>
      </c>
    </row>
    <row r="253" spans="2:4" x14ac:dyDescent="0.2">
      <c r="B253" s="45">
        <v>8</v>
      </c>
      <c r="C253" s="48" t="e">
        <f>1800/'PESOS POR LOTE'!#REF!*'PESOS POR LOTE'!#REF!</f>
        <v>#REF!</v>
      </c>
      <c r="D253" s="46" t="s">
        <v>60</v>
      </c>
    </row>
    <row r="254" spans="2:4" x14ac:dyDescent="0.2">
      <c r="B254" s="45">
        <v>9</v>
      </c>
      <c r="C254" s="48" t="e">
        <f>1800/'PESOS POR LOTE'!#REF!*'PESOS POR LOTE'!#REF!</f>
        <v>#REF!</v>
      </c>
      <c r="D254" s="46" t="s">
        <v>60</v>
      </c>
    </row>
    <row r="255" spans="2:4" x14ac:dyDescent="0.2">
      <c r="B255" s="45">
        <v>10</v>
      </c>
      <c r="C255" s="48" t="e">
        <f>1800/'PESOS POR LOTE'!#REF!*'PESOS POR LOTE'!#REF!</f>
        <v>#REF!</v>
      </c>
      <c r="D255" s="46" t="s">
        <v>60</v>
      </c>
    </row>
    <row r="256" spans="2:4" x14ac:dyDescent="0.2">
      <c r="B256" s="98" t="s">
        <v>53</v>
      </c>
      <c r="C256" s="48" t="e">
        <f>SUM(C246:C255)</f>
        <v>#REF!</v>
      </c>
    </row>
    <row r="258" spans="2:4" x14ac:dyDescent="0.2">
      <c r="B258" s="140" t="str">
        <f>B3</f>
        <v>LINDEROS</v>
      </c>
      <c r="C258" s="140"/>
    </row>
    <row r="259" spans="2:4" x14ac:dyDescent="0.2">
      <c r="B259" s="136" t="s">
        <v>58</v>
      </c>
      <c r="C259" s="49" t="s">
        <v>59</v>
      </c>
    </row>
    <row r="260" spans="2:4" x14ac:dyDescent="0.2">
      <c r="B260" s="136"/>
      <c r="C260" s="53" t="e">
        <f>'PESOS POR LOTE'!#REF!</f>
        <v>#REF!</v>
      </c>
    </row>
    <row r="261" spans="2:4" x14ac:dyDescent="0.2">
      <c r="B261" s="45">
        <v>1</v>
      </c>
      <c r="C261" s="48" t="e">
        <f>1800/'PESOS POR LOTE'!#REF!*'PESOS POR LOTE'!#REF!</f>
        <v>#REF!</v>
      </c>
      <c r="D261" s="46" t="s">
        <v>60</v>
      </c>
    </row>
    <row r="262" spans="2:4" x14ac:dyDescent="0.2">
      <c r="B262" s="45">
        <v>2</v>
      </c>
      <c r="C262" s="48" t="e">
        <f>1800/'PESOS POR LOTE'!#REF!*'PESOS POR LOTE'!#REF!</f>
        <v>#REF!</v>
      </c>
      <c r="D262" s="46" t="s">
        <v>60</v>
      </c>
    </row>
    <row r="263" spans="2:4" x14ac:dyDescent="0.2">
      <c r="B263" s="45">
        <v>3</v>
      </c>
      <c r="C263" s="48" t="e">
        <f>1800/'PESOS POR LOTE'!#REF!*'PESOS POR LOTE'!#REF!</f>
        <v>#REF!</v>
      </c>
      <c r="D263" s="46" t="s">
        <v>60</v>
      </c>
    </row>
    <row r="264" spans="2:4" x14ac:dyDescent="0.2">
      <c r="B264" s="45">
        <v>4</v>
      </c>
      <c r="C264" s="48" t="e">
        <f>1800/'PESOS POR LOTE'!#REF!*'PESOS POR LOTE'!#REF!</f>
        <v>#REF!</v>
      </c>
      <c r="D264" s="46" t="s">
        <v>60</v>
      </c>
    </row>
    <row r="265" spans="2:4" x14ac:dyDescent="0.2">
      <c r="B265" s="45">
        <v>5</v>
      </c>
      <c r="C265" s="48" t="e">
        <f>1800/'PESOS POR LOTE'!#REF!*'PESOS POR LOTE'!#REF!</f>
        <v>#REF!</v>
      </c>
      <c r="D265" s="46" t="s">
        <v>60</v>
      </c>
    </row>
    <row r="266" spans="2:4" x14ac:dyDescent="0.2">
      <c r="B266" s="45">
        <v>6</v>
      </c>
      <c r="C266" s="48" t="e">
        <f>1800/'PESOS POR LOTE'!#REF!*'PESOS POR LOTE'!#REF!</f>
        <v>#REF!</v>
      </c>
      <c r="D266" s="46" t="s">
        <v>60</v>
      </c>
    </row>
    <row r="267" spans="2:4" x14ac:dyDescent="0.2">
      <c r="B267" s="45">
        <v>7</v>
      </c>
      <c r="C267" s="48" t="e">
        <f>1800/'PESOS POR LOTE'!#REF!*'PESOS POR LOTE'!#REF!</f>
        <v>#REF!</v>
      </c>
      <c r="D267" s="46" t="s">
        <v>60</v>
      </c>
    </row>
    <row r="268" spans="2:4" x14ac:dyDescent="0.2">
      <c r="B268" s="45">
        <v>8</v>
      </c>
      <c r="C268" s="48" t="e">
        <f>1800/'PESOS POR LOTE'!#REF!*'PESOS POR LOTE'!#REF!</f>
        <v>#REF!</v>
      </c>
      <c r="D268" s="46" t="s">
        <v>60</v>
      </c>
    </row>
    <row r="269" spans="2:4" x14ac:dyDescent="0.2">
      <c r="B269" s="45">
        <v>9</v>
      </c>
      <c r="C269" s="48" t="e">
        <f>1800/'PESOS POR LOTE'!#REF!*'PESOS POR LOTE'!#REF!</f>
        <v>#REF!</v>
      </c>
      <c r="D269" s="46" t="s">
        <v>60</v>
      </c>
    </row>
    <row r="270" spans="2:4" x14ac:dyDescent="0.2">
      <c r="B270" s="45">
        <v>10</v>
      </c>
      <c r="C270" s="48" t="e">
        <f>1800/'PESOS POR LOTE'!#REF!*'PESOS POR LOTE'!#REF!</f>
        <v>#REF!</v>
      </c>
      <c r="D270" s="46" t="s">
        <v>60</v>
      </c>
    </row>
    <row r="271" spans="2:4" x14ac:dyDescent="0.2">
      <c r="B271" s="98" t="s">
        <v>53</v>
      </c>
      <c r="C271" s="48" t="e">
        <f>SUM(C261:C270)</f>
        <v>#REF!</v>
      </c>
    </row>
    <row r="273" spans="2:4" x14ac:dyDescent="0.2">
      <c r="B273" s="140" t="str">
        <f>B3</f>
        <v>LINDEROS</v>
      </c>
      <c r="C273" s="140"/>
    </row>
    <row r="274" spans="2:4" x14ac:dyDescent="0.2">
      <c r="B274" s="136" t="s">
        <v>58</v>
      </c>
      <c r="C274" s="49" t="s">
        <v>59</v>
      </c>
    </row>
    <row r="275" spans="2:4" x14ac:dyDescent="0.2">
      <c r="B275" s="136"/>
      <c r="C275" s="53" t="e">
        <f>'PESOS POR LOTE'!#REF!</f>
        <v>#REF!</v>
      </c>
    </row>
    <row r="276" spans="2:4" x14ac:dyDescent="0.2">
      <c r="B276" s="45">
        <v>1</v>
      </c>
      <c r="C276" s="48" t="e">
        <f>1800/'PESOS POR LOTE'!#REF!*'PESOS POR LOTE'!#REF!</f>
        <v>#REF!</v>
      </c>
      <c r="D276" s="46" t="s">
        <v>60</v>
      </c>
    </row>
    <row r="277" spans="2:4" x14ac:dyDescent="0.2">
      <c r="B277" s="45">
        <v>2</v>
      </c>
      <c r="C277" s="48" t="e">
        <f>1800/'PESOS POR LOTE'!#REF!*'PESOS POR LOTE'!#REF!</f>
        <v>#REF!</v>
      </c>
      <c r="D277" s="46" t="s">
        <v>60</v>
      </c>
    </row>
    <row r="278" spans="2:4" x14ac:dyDescent="0.2">
      <c r="B278" s="45">
        <v>3</v>
      </c>
      <c r="C278" s="48" t="e">
        <f>1800/'PESOS POR LOTE'!#REF!*'PESOS POR LOTE'!#REF!</f>
        <v>#REF!</v>
      </c>
      <c r="D278" s="46" t="s">
        <v>60</v>
      </c>
    </row>
    <row r="279" spans="2:4" x14ac:dyDescent="0.2">
      <c r="B279" s="45">
        <v>4</v>
      </c>
      <c r="C279" s="48" t="e">
        <f>1800/'PESOS POR LOTE'!#REF!*'PESOS POR LOTE'!#REF!</f>
        <v>#REF!</v>
      </c>
      <c r="D279" s="46" t="s">
        <v>60</v>
      </c>
    </row>
    <row r="280" spans="2:4" x14ac:dyDescent="0.2">
      <c r="B280" s="45">
        <v>5</v>
      </c>
      <c r="C280" s="48" t="e">
        <f>1800/'PESOS POR LOTE'!#REF!*'PESOS POR LOTE'!#REF!</f>
        <v>#REF!</v>
      </c>
      <c r="D280" s="46" t="s">
        <v>60</v>
      </c>
    </row>
    <row r="281" spans="2:4" x14ac:dyDescent="0.2">
      <c r="B281" s="45">
        <v>6</v>
      </c>
      <c r="C281" s="48" t="e">
        <f>1800/'PESOS POR LOTE'!#REF!*'PESOS POR LOTE'!#REF!</f>
        <v>#REF!</v>
      </c>
      <c r="D281" s="46" t="s">
        <v>60</v>
      </c>
    </row>
    <row r="282" spans="2:4" x14ac:dyDescent="0.2">
      <c r="B282" s="45">
        <v>7</v>
      </c>
      <c r="C282" s="48" t="e">
        <f>1800/'PESOS POR LOTE'!#REF!*'PESOS POR LOTE'!#REF!</f>
        <v>#REF!</v>
      </c>
      <c r="D282" s="46" t="s">
        <v>60</v>
      </c>
    </row>
    <row r="283" spans="2:4" x14ac:dyDescent="0.2">
      <c r="B283" s="45">
        <v>8</v>
      </c>
      <c r="C283" s="48" t="e">
        <f>1800/'PESOS POR LOTE'!#REF!*'PESOS POR LOTE'!#REF!</f>
        <v>#REF!</v>
      </c>
      <c r="D283" s="46" t="s">
        <v>60</v>
      </c>
    </row>
    <row r="284" spans="2:4" x14ac:dyDescent="0.2">
      <c r="B284" s="45">
        <v>9</v>
      </c>
      <c r="C284" s="48" t="e">
        <f>1800/'PESOS POR LOTE'!#REF!*'PESOS POR LOTE'!#REF!</f>
        <v>#REF!</v>
      </c>
      <c r="D284" s="46" t="s">
        <v>60</v>
      </c>
    </row>
    <row r="285" spans="2:4" x14ac:dyDescent="0.2">
      <c r="B285" s="45">
        <v>10</v>
      </c>
      <c r="C285" s="48" t="e">
        <f>1800/'PESOS POR LOTE'!#REF!*'PESOS POR LOTE'!#REF!</f>
        <v>#REF!</v>
      </c>
      <c r="D285" s="46" t="s">
        <v>60</v>
      </c>
    </row>
    <row r="286" spans="2:4" x14ac:dyDescent="0.2">
      <c r="B286" s="98" t="s">
        <v>53</v>
      </c>
      <c r="C286" s="48" t="e">
        <f>SUM(C276:C285)</f>
        <v>#REF!</v>
      </c>
    </row>
    <row r="288" spans="2:4" x14ac:dyDescent="0.2">
      <c r="B288" s="140" t="str">
        <f>B3</f>
        <v>LINDEROS</v>
      </c>
      <c r="C288" s="140"/>
    </row>
    <row r="289" spans="2:4" x14ac:dyDescent="0.2">
      <c r="B289" s="136" t="s">
        <v>58</v>
      </c>
      <c r="C289" s="49" t="s">
        <v>59</v>
      </c>
    </row>
    <row r="290" spans="2:4" x14ac:dyDescent="0.2">
      <c r="B290" s="136"/>
      <c r="C290" s="53" t="e">
        <f>'PESOS POR LOTE'!#REF!</f>
        <v>#REF!</v>
      </c>
    </row>
    <row r="291" spans="2:4" x14ac:dyDescent="0.2">
      <c r="B291" s="45">
        <v>1</v>
      </c>
      <c r="C291" s="48" t="e">
        <f>1800/'PESOS POR LOTE'!#REF!*'PESOS POR LOTE'!#REF!</f>
        <v>#REF!</v>
      </c>
      <c r="D291" s="46" t="s">
        <v>60</v>
      </c>
    </row>
    <row r="292" spans="2:4" x14ac:dyDescent="0.2">
      <c r="B292" s="45">
        <v>2</v>
      </c>
      <c r="C292" s="48" t="e">
        <f>1800/'PESOS POR LOTE'!#REF!*'PESOS POR LOTE'!#REF!</f>
        <v>#REF!</v>
      </c>
      <c r="D292" s="46" t="s">
        <v>60</v>
      </c>
    </row>
    <row r="293" spans="2:4" x14ac:dyDescent="0.2">
      <c r="B293" s="45">
        <v>3</v>
      </c>
      <c r="C293" s="48" t="e">
        <f>1800/'PESOS POR LOTE'!#REF!*'PESOS POR LOTE'!#REF!</f>
        <v>#REF!</v>
      </c>
      <c r="D293" s="46" t="s">
        <v>60</v>
      </c>
    </row>
    <row r="294" spans="2:4" x14ac:dyDescent="0.2">
      <c r="B294" s="45">
        <v>4</v>
      </c>
      <c r="C294" s="48" t="e">
        <f>1800/'PESOS POR LOTE'!#REF!*'PESOS POR LOTE'!#REF!</f>
        <v>#REF!</v>
      </c>
      <c r="D294" s="46" t="s">
        <v>60</v>
      </c>
    </row>
    <row r="295" spans="2:4" x14ac:dyDescent="0.2">
      <c r="B295" s="45">
        <v>5</v>
      </c>
      <c r="C295" s="48" t="e">
        <f>1800/'PESOS POR LOTE'!#REF!*'PESOS POR LOTE'!#REF!</f>
        <v>#REF!</v>
      </c>
      <c r="D295" s="46" t="s">
        <v>60</v>
      </c>
    </row>
    <row r="296" spans="2:4" x14ac:dyDescent="0.2">
      <c r="B296" s="45">
        <v>6</v>
      </c>
      <c r="C296" s="48" t="e">
        <f>1800/'PESOS POR LOTE'!#REF!*'PESOS POR LOTE'!#REF!</f>
        <v>#REF!</v>
      </c>
      <c r="D296" s="46" t="s">
        <v>60</v>
      </c>
    </row>
    <row r="297" spans="2:4" x14ac:dyDescent="0.2">
      <c r="B297" s="45">
        <v>7</v>
      </c>
      <c r="C297" s="48" t="e">
        <f>1800/'PESOS POR LOTE'!#REF!*'PESOS POR LOTE'!#REF!</f>
        <v>#REF!</v>
      </c>
      <c r="D297" s="46" t="s">
        <v>60</v>
      </c>
    </row>
    <row r="298" spans="2:4" x14ac:dyDescent="0.2">
      <c r="B298" s="45">
        <v>8</v>
      </c>
      <c r="C298" s="48" t="e">
        <f>1800/'PESOS POR LOTE'!#REF!*'PESOS POR LOTE'!#REF!</f>
        <v>#REF!</v>
      </c>
      <c r="D298" s="46" t="s">
        <v>60</v>
      </c>
    </row>
    <row r="299" spans="2:4" x14ac:dyDescent="0.2">
      <c r="B299" s="45">
        <v>9</v>
      </c>
      <c r="C299" s="48" t="e">
        <f>1800/'PESOS POR LOTE'!#REF!*'PESOS POR LOTE'!#REF!</f>
        <v>#REF!</v>
      </c>
      <c r="D299" s="46" t="s">
        <v>60</v>
      </c>
    </row>
    <row r="300" spans="2:4" x14ac:dyDescent="0.2">
      <c r="B300" s="45">
        <v>10</v>
      </c>
      <c r="C300" s="48" t="e">
        <f>1800/'PESOS POR LOTE'!#REF!*'PESOS POR LOTE'!#REF!</f>
        <v>#REF!</v>
      </c>
      <c r="D300" s="46" t="s">
        <v>60</v>
      </c>
    </row>
    <row r="301" spans="2:4" x14ac:dyDescent="0.2">
      <c r="B301" s="98" t="s">
        <v>53</v>
      </c>
      <c r="C301" s="48" t="e">
        <f>SUM(C291:C300)</f>
        <v>#REF!</v>
      </c>
    </row>
    <row r="303" spans="2:4" x14ac:dyDescent="0.2">
      <c r="B303" s="140" t="str">
        <f>B3</f>
        <v>LINDEROS</v>
      </c>
      <c r="C303" s="140"/>
    </row>
    <row r="304" spans="2:4" x14ac:dyDescent="0.2">
      <c r="B304" s="136" t="s">
        <v>58</v>
      </c>
      <c r="C304" s="49" t="s">
        <v>59</v>
      </c>
    </row>
    <row r="305" spans="2:4" x14ac:dyDescent="0.2">
      <c r="B305" s="136"/>
      <c r="C305" s="53" t="e">
        <f>'PESOS POR LOTE'!#REF!</f>
        <v>#REF!</v>
      </c>
    </row>
    <row r="306" spans="2:4" x14ac:dyDescent="0.2">
      <c r="B306" s="45">
        <v>1</v>
      </c>
      <c r="C306" s="48" t="e">
        <f>1800/'PESOS POR LOTE'!#REF!*'PESOS POR LOTE'!#REF!</f>
        <v>#REF!</v>
      </c>
      <c r="D306" s="46" t="s">
        <v>60</v>
      </c>
    </row>
    <row r="307" spans="2:4" x14ac:dyDescent="0.2">
      <c r="B307" s="45">
        <v>2</v>
      </c>
      <c r="C307" s="48" t="e">
        <f>1800/'PESOS POR LOTE'!#REF!*'PESOS POR LOTE'!#REF!</f>
        <v>#REF!</v>
      </c>
      <c r="D307" s="46" t="s">
        <v>60</v>
      </c>
    </row>
    <row r="308" spans="2:4" x14ac:dyDescent="0.2">
      <c r="B308" s="45">
        <v>3</v>
      </c>
      <c r="C308" s="48" t="e">
        <f>1800/'PESOS POR LOTE'!#REF!*'PESOS POR LOTE'!#REF!</f>
        <v>#REF!</v>
      </c>
      <c r="D308" s="46" t="s">
        <v>60</v>
      </c>
    </row>
    <row r="309" spans="2:4" x14ac:dyDescent="0.2">
      <c r="B309" s="45">
        <v>4</v>
      </c>
      <c r="C309" s="48" t="e">
        <f>1800/'PESOS POR LOTE'!#REF!*'PESOS POR LOTE'!#REF!</f>
        <v>#REF!</v>
      </c>
      <c r="D309" s="46" t="s">
        <v>60</v>
      </c>
    </row>
    <row r="310" spans="2:4" x14ac:dyDescent="0.2">
      <c r="B310" s="45">
        <v>5</v>
      </c>
      <c r="C310" s="48" t="e">
        <f>1800/'PESOS POR LOTE'!#REF!*'PESOS POR LOTE'!#REF!</f>
        <v>#REF!</v>
      </c>
      <c r="D310" s="46" t="s">
        <v>60</v>
      </c>
    </row>
    <row r="311" spans="2:4" x14ac:dyDescent="0.2">
      <c r="B311" s="45">
        <v>6</v>
      </c>
      <c r="C311" s="48" t="e">
        <f>1800/'PESOS POR LOTE'!#REF!*'PESOS POR LOTE'!#REF!</f>
        <v>#REF!</v>
      </c>
      <c r="D311" s="46" t="s">
        <v>60</v>
      </c>
    </row>
    <row r="312" spans="2:4" x14ac:dyDescent="0.2">
      <c r="B312" s="45">
        <v>7</v>
      </c>
      <c r="C312" s="48" t="e">
        <f>1800/'PESOS POR LOTE'!#REF!*'PESOS POR LOTE'!#REF!</f>
        <v>#REF!</v>
      </c>
      <c r="D312" s="46" t="s">
        <v>60</v>
      </c>
    </row>
    <row r="313" spans="2:4" x14ac:dyDescent="0.2">
      <c r="B313" s="45">
        <v>8</v>
      </c>
      <c r="C313" s="48" t="e">
        <f>1800/'PESOS POR LOTE'!#REF!*'PESOS POR LOTE'!#REF!</f>
        <v>#REF!</v>
      </c>
      <c r="D313" s="46" t="s">
        <v>60</v>
      </c>
    </row>
    <row r="314" spans="2:4" x14ac:dyDescent="0.2">
      <c r="B314" s="45">
        <v>9</v>
      </c>
      <c r="C314" s="48" t="e">
        <f>1800/'PESOS POR LOTE'!#REF!*'PESOS POR LOTE'!#REF!</f>
        <v>#REF!</v>
      </c>
      <c r="D314" s="46" t="s">
        <v>60</v>
      </c>
    </row>
    <row r="315" spans="2:4" x14ac:dyDescent="0.2">
      <c r="B315" s="45">
        <v>10</v>
      </c>
      <c r="C315" s="48" t="e">
        <f>1800/'PESOS POR LOTE'!#REF!*'PESOS POR LOTE'!#REF!</f>
        <v>#REF!</v>
      </c>
      <c r="D315" s="46" t="s">
        <v>60</v>
      </c>
    </row>
    <row r="316" spans="2:4" x14ac:dyDescent="0.2">
      <c r="B316" s="98" t="s">
        <v>53</v>
      </c>
      <c r="C316" s="48" t="e">
        <f>SUM(C306:C315)</f>
        <v>#REF!</v>
      </c>
    </row>
    <row r="318" spans="2:4" x14ac:dyDescent="0.2">
      <c r="B318" s="140" t="str">
        <f>B3</f>
        <v>LINDEROS</v>
      </c>
      <c r="C318" s="140"/>
    </row>
    <row r="319" spans="2:4" x14ac:dyDescent="0.2">
      <c r="B319" s="136" t="s">
        <v>58</v>
      </c>
      <c r="C319" s="49" t="s">
        <v>59</v>
      </c>
    </row>
    <row r="320" spans="2:4" x14ac:dyDescent="0.2">
      <c r="B320" s="136"/>
      <c r="C320" s="53" t="e">
        <f>'PESOS POR LOTE'!#REF!</f>
        <v>#REF!</v>
      </c>
    </row>
    <row r="321" spans="2:4" x14ac:dyDescent="0.2">
      <c r="B321" s="45">
        <v>1</v>
      </c>
      <c r="C321" s="48" t="e">
        <f>1800/'PESOS POR LOTE'!#REF!*'PESOS POR LOTE'!#REF!</f>
        <v>#REF!</v>
      </c>
      <c r="D321" s="46" t="s">
        <v>60</v>
      </c>
    </row>
    <row r="322" spans="2:4" x14ac:dyDescent="0.2">
      <c r="B322" s="45">
        <v>2</v>
      </c>
      <c r="C322" s="48" t="e">
        <f>1800/'PESOS POR LOTE'!#REF!*'PESOS POR LOTE'!#REF!</f>
        <v>#REF!</v>
      </c>
      <c r="D322" s="46" t="s">
        <v>60</v>
      </c>
    </row>
    <row r="323" spans="2:4" x14ac:dyDescent="0.2">
      <c r="B323" s="45">
        <v>3</v>
      </c>
      <c r="C323" s="48" t="e">
        <f>1800/'PESOS POR LOTE'!#REF!*'PESOS POR LOTE'!#REF!</f>
        <v>#REF!</v>
      </c>
      <c r="D323" s="46" t="s">
        <v>60</v>
      </c>
    </row>
    <row r="324" spans="2:4" x14ac:dyDescent="0.2">
      <c r="B324" s="45">
        <v>4</v>
      </c>
      <c r="C324" s="48" t="e">
        <f>1800/'PESOS POR LOTE'!#REF!*'PESOS POR LOTE'!#REF!</f>
        <v>#REF!</v>
      </c>
      <c r="D324" s="46" t="s">
        <v>60</v>
      </c>
    </row>
    <row r="325" spans="2:4" x14ac:dyDescent="0.2">
      <c r="B325" s="45">
        <v>5</v>
      </c>
      <c r="C325" s="48" t="e">
        <f>1800/'PESOS POR LOTE'!#REF!*'PESOS POR LOTE'!#REF!</f>
        <v>#REF!</v>
      </c>
      <c r="D325" s="46" t="s">
        <v>60</v>
      </c>
    </row>
    <row r="326" spans="2:4" x14ac:dyDescent="0.2">
      <c r="B326" s="45">
        <v>6</v>
      </c>
      <c r="C326" s="48" t="e">
        <f>1800/'PESOS POR LOTE'!#REF!*'PESOS POR LOTE'!#REF!</f>
        <v>#REF!</v>
      </c>
      <c r="D326" s="46" t="s">
        <v>60</v>
      </c>
    </row>
    <row r="327" spans="2:4" x14ac:dyDescent="0.2">
      <c r="B327" s="45">
        <v>7</v>
      </c>
      <c r="C327" s="48" t="e">
        <f>1800/'PESOS POR LOTE'!#REF!*'PESOS POR LOTE'!#REF!</f>
        <v>#REF!</v>
      </c>
      <c r="D327" s="46" t="s">
        <v>60</v>
      </c>
    </row>
    <row r="328" spans="2:4" x14ac:dyDescent="0.2">
      <c r="B328" s="45">
        <v>8</v>
      </c>
      <c r="C328" s="48" t="e">
        <f>1800/'PESOS POR LOTE'!#REF!*'PESOS POR LOTE'!#REF!</f>
        <v>#REF!</v>
      </c>
      <c r="D328" s="46" t="s">
        <v>60</v>
      </c>
    </row>
    <row r="329" spans="2:4" x14ac:dyDescent="0.2">
      <c r="B329" s="45">
        <v>9</v>
      </c>
      <c r="C329" s="48" t="e">
        <f>1800/'PESOS POR LOTE'!#REF!*'PESOS POR LOTE'!#REF!</f>
        <v>#REF!</v>
      </c>
      <c r="D329" s="46" t="s">
        <v>60</v>
      </c>
    </row>
    <row r="330" spans="2:4" x14ac:dyDescent="0.2">
      <c r="B330" s="45">
        <v>10</v>
      </c>
      <c r="C330" s="48" t="e">
        <f>1800/'PESOS POR LOTE'!#REF!*'PESOS POR LOTE'!#REF!</f>
        <v>#REF!</v>
      </c>
      <c r="D330" s="46" t="s">
        <v>60</v>
      </c>
    </row>
    <row r="331" spans="2:4" x14ac:dyDescent="0.2">
      <c r="B331" s="98" t="s">
        <v>53</v>
      </c>
      <c r="C331" s="48" t="e">
        <f>SUM(C321:C330)</f>
        <v>#REF!</v>
      </c>
    </row>
    <row r="333" spans="2:4" x14ac:dyDescent="0.2">
      <c r="B333" s="140" t="str">
        <f>B3</f>
        <v>LINDEROS</v>
      </c>
      <c r="C333" s="140"/>
    </row>
    <row r="334" spans="2:4" x14ac:dyDescent="0.2">
      <c r="B334" s="136" t="s">
        <v>58</v>
      </c>
      <c r="C334" s="49" t="s">
        <v>59</v>
      </c>
    </row>
    <row r="335" spans="2:4" x14ac:dyDescent="0.2">
      <c r="B335" s="136"/>
      <c r="C335" s="53" t="e">
        <f>'PESOS POR LOTE'!#REF!</f>
        <v>#REF!</v>
      </c>
    </row>
    <row r="336" spans="2:4" x14ac:dyDescent="0.2">
      <c r="B336" s="45">
        <v>1</v>
      </c>
      <c r="C336" s="48" t="e">
        <f>1800/'PESOS POR LOTE'!#REF!*'PESOS POR LOTE'!#REF!</f>
        <v>#REF!</v>
      </c>
      <c r="D336" s="46" t="s">
        <v>60</v>
      </c>
    </row>
    <row r="337" spans="2:4" x14ac:dyDescent="0.2">
      <c r="B337" s="45">
        <v>2</v>
      </c>
      <c r="C337" s="48" t="e">
        <f>1800/'PESOS POR LOTE'!#REF!*'PESOS POR LOTE'!#REF!</f>
        <v>#REF!</v>
      </c>
      <c r="D337" s="46" t="s">
        <v>60</v>
      </c>
    </row>
    <row r="338" spans="2:4" x14ac:dyDescent="0.2">
      <c r="B338" s="45">
        <v>3</v>
      </c>
      <c r="C338" s="48" t="e">
        <f>1800/'PESOS POR LOTE'!#REF!*'PESOS POR LOTE'!#REF!</f>
        <v>#REF!</v>
      </c>
      <c r="D338" s="46" t="s">
        <v>60</v>
      </c>
    </row>
    <row r="339" spans="2:4" x14ac:dyDescent="0.2">
      <c r="B339" s="45">
        <v>4</v>
      </c>
      <c r="C339" s="48" t="e">
        <f>1800/'PESOS POR LOTE'!#REF!*'PESOS POR LOTE'!#REF!</f>
        <v>#REF!</v>
      </c>
      <c r="D339" s="46" t="s">
        <v>60</v>
      </c>
    </row>
    <row r="340" spans="2:4" x14ac:dyDescent="0.2">
      <c r="B340" s="45">
        <v>5</v>
      </c>
      <c r="C340" s="48" t="e">
        <f>1800/'PESOS POR LOTE'!#REF!*'PESOS POR LOTE'!#REF!</f>
        <v>#REF!</v>
      </c>
      <c r="D340" s="46" t="s">
        <v>60</v>
      </c>
    </row>
    <row r="341" spans="2:4" x14ac:dyDescent="0.2">
      <c r="B341" s="45">
        <v>6</v>
      </c>
      <c r="C341" s="48" t="e">
        <f>1800/'PESOS POR LOTE'!#REF!*'PESOS POR LOTE'!#REF!</f>
        <v>#REF!</v>
      </c>
      <c r="D341" s="46" t="s">
        <v>60</v>
      </c>
    </row>
    <row r="342" spans="2:4" x14ac:dyDescent="0.2">
      <c r="B342" s="45">
        <v>7</v>
      </c>
      <c r="C342" s="48" t="e">
        <f>1800/'PESOS POR LOTE'!#REF!*'PESOS POR LOTE'!#REF!</f>
        <v>#REF!</v>
      </c>
      <c r="D342" s="46" t="s">
        <v>60</v>
      </c>
    </row>
    <row r="343" spans="2:4" x14ac:dyDescent="0.2">
      <c r="B343" s="45">
        <v>8</v>
      </c>
      <c r="C343" s="48" t="e">
        <f>1800/'PESOS POR LOTE'!#REF!*'PESOS POR LOTE'!#REF!</f>
        <v>#REF!</v>
      </c>
      <c r="D343" s="46" t="s">
        <v>60</v>
      </c>
    </row>
    <row r="344" spans="2:4" x14ac:dyDescent="0.2">
      <c r="B344" s="45">
        <v>9</v>
      </c>
      <c r="C344" s="48" t="e">
        <f>1800/'PESOS POR LOTE'!#REF!*'PESOS POR LOTE'!#REF!</f>
        <v>#REF!</v>
      </c>
      <c r="D344" s="46" t="s">
        <v>60</v>
      </c>
    </row>
    <row r="345" spans="2:4" x14ac:dyDescent="0.2">
      <c r="B345" s="45">
        <v>10</v>
      </c>
      <c r="C345" s="48" t="e">
        <f>1800/'PESOS POR LOTE'!#REF!*'PESOS POR LOTE'!#REF!</f>
        <v>#REF!</v>
      </c>
      <c r="D345" s="46" t="s">
        <v>60</v>
      </c>
    </row>
    <row r="346" spans="2:4" x14ac:dyDescent="0.2">
      <c r="B346" s="98" t="s">
        <v>53</v>
      </c>
      <c r="C346" s="48" t="e">
        <f>SUM(C336:C345)</f>
        <v>#REF!</v>
      </c>
    </row>
    <row r="348" spans="2:4" x14ac:dyDescent="0.2">
      <c r="B348" s="140" t="str">
        <f>B3</f>
        <v>LINDEROS</v>
      </c>
      <c r="C348" s="140"/>
    </row>
    <row r="349" spans="2:4" x14ac:dyDescent="0.2">
      <c r="B349" s="136" t="s">
        <v>58</v>
      </c>
      <c r="C349" s="49" t="s">
        <v>59</v>
      </c>
    </row>
    <row r="350" spans="2:4" x14ac:dyDescent="0.2">
      <c r="B350" s="136"/>
      <c r="C350" s="53" t="e">
        <f>'PESOS POR LOTE'!#REF!</f>
        <v>#REF!</v>
      </c>
    </row>
    <row r="351" spans="2:4" x14ac:dyDescent="0.2">
      <c r="B351" s="45">
        <v>1</v>
      </c>
      <c r="C351" s="48" t="e">
        <f>1800/'PESOS POR LOTE'!#REF!*'PESOS POR LOTE'!#REF!</f>
        <v>#REF!</v>
      </c>
      <c r="D351" s="46" t="s">
        <v>60</v>
      </c>
    </row>
    <row r="352" spans="2:4" x14ac:dyDescent="0.2">
      <c r="B352" s="45">
        <v>2</v>
      </c>
      <c r="C352" s="48" t="e">
        <f>1800/'PESOS POR LOTE'!#REF!*'PESOS POR LOTE'!#REF!</f>
        <v>#REF!</v>
      </c>
      <c r="D352" s="46" t="s">
        <v>60</v>
      </c>
    </row>
    <row r="353" spans="2:4" x14ac:dyDescent="0.2">
      <c r="B353" s="45">
        <v>3</v>
      </c>
      <c r="C353" s="48" t="e">
        <f>1800/'PESOS POR LOTE'!#REF!*'PESOS POR LOTE'!#REF!</f>
        <v>#REF!</v>
      </c>
      <c r="D353" s="46" t="s">
        <v>60</v>
      </c>
    </row>
    <row r="354" spans="2:4" x14ac:dyDescent="0.2">
      <c r="B354" s="45">
        <v>4</v>
      </c>
      <c r="C354" s="48" t="e">
        <f>1800/'PESOS POR LOTE'!#REF!*'PESOS POR LOTE'!#REF!</f>
        <v>#REF!</v>
      </c>
      <c r="D354" s="46" t="s">
        <v>60</v>
      </c>
    </row>
    <row r="355" spans="2:4" x14ac:dyDescent="0.2">
      <c r="B355" s="45">
        <v>5</v>
      </c>
      <c r="C355" s="48" t="e">
        <f>1800/'PESOS POR LOTE'!#REF!*'PESOS POR LOTE'!#REF!</f>
        <v>#REF!</v>
      </c>
      <c r="D355" s="46" t="s">
        <v>60</v>
      </c>
    </row>
    <row r="356" spans="2:4" x14ac:dyDescent="0.2">
      <c r="B356" s="45">
        <v>6</v>
      </c>
      <c r="C356" s="48" t="e">
        <f>1800/'PESOS POR LOTE'!#REF!*'PESOS POR LOTE'!#REF!</f>
        <v>#REF!</v>
      </c>
      <c r="D356" s="46" t="s">
        <v>60</v>
      </c>
    </row>
    <row r="357" spans="2:4" x14ac:dyDescent="0.2">
      <c r="B357" s="45">
        <v>7</v>
      </c>
      <c r="C357" s="48" t="e">
        <f>1800/'PESOS POR LOTE'!#REF!*'PESOS POR LOTE'!#REF!</f>
        <v>#REF!</v>
      </c>
      <c r="D357" s="46" t="s">
        <v>60</v>
      </c>
    </row>
    <row r="358" spans="2:4" x14ac:dyDescent="0.2">
      <c r="B358" s="45">
        <v>8</v>
      </c>
      <c r="C358" s="48" t="e">
        <f>1800/'PESOS POR LOTE'!#REF!*'PESOS POR LOTE'!#REF!</f>
        <v>#REF!</v>
      </c>
      <c r="D358" s="46" t="s">
        <v>60</v>
      </c>
    </row>
    <row r="359" spans="2:4" x14ac:dyDescent="0.2">
      <c r="B359" s="45">
        <v>9</v>
      </c>
      <c r="C359" s="48" t="e">
        <f>1800/'PESOS POR LOTE'!#REF!*'PESOS POR LOTE'!#REF!</f>
        <v>#REF!</v>
      </c>
      <c r="D359" s="46" t="s">
        <v>60</v>
      </c>
    </row>
    <row r="360" spans="2:4" x14ac:dyDescent="0.2">
      <c r="B360" s="45">
        <v>10</v>
      </c>
      <c r="C360" s="48" t="e">
        <f>1800/'PESOS POR LOTE'!#REF!*'PESOS POR LOTE'!#REF!</f>
        <v>#REF!</v>
      </c>
      <c r="D360" s="46" t="s">
        <v>60</v>
      </c>
    </row>
    <row r="361" spans="2:4" x14ac:dyDescent="0.2">
      <c r="B361" s="98" t="s">
        <v>53</v>
      </c>
      <c r="C361" s="48" t="e">
        <f>SUM(C351:C360)</f>
        <v>#REF!</v>
      </c>
    </row>
    <row r="363" spans="2:4" x14ac:dyDescent="0.2">
      <c r="B363" s="140" t="str">
        <f>B3</f>
        <v>LINDEROS</v>
      </c>
      <c r="C363" s="140"/>
    </row>
    <row r="364" spans="2:4" x14ac:dyDescent="0.2">
      <c r="B364" s="136" t="s">
        <v>58</v>
      </c>
      <c r="C364" s="49" t="s">
        <v>59</v>
      </c>
    </row>
    <row r="365" spans="2:4" x14ac:dyDescent="0.2">
      <c r="B365" s="136"/>
      <c r="C365" s="53" t="e">
        <f>'PESOS POR LOTE'!#REF!</f>
        <v>#REF!</v>
      </c>
    </row>
    <row r="366" spans="2:4" x14ac:dyDescent="0.2">
      <c r="B366" s="45">
        <v>1</v>
      </c>
      <c r="C366" s="48" t="e">
        <f>1800/'PESOS POR LOTE'!#REF!*'PESOS POR LOTE'!#REF!</f>
        <v>#REF!</v>
      </c>
      <c r="D366" s="46" t="s">
        <v>60</v>
      </c>
    </row>
    <row r="367" spans="2:4" x14ac:dyDescent="0.2">
      <c r="B367" s="45">
        <v>2</v>
      </c>
      <c r="C367" s="48" t="e">
        <f>1800/'PESOS POR LOTE'!#REF!*'PESOS POR LOTE'!#REF!</f>
        <v>#REF!</v>
      </c>
      <c r="D367" s="46" t="s">
        <v>60</v>
      </c>
    </row>
    <row r="368" spans="2:4" x14ac:dyDescent="0.2">
      <c r="B368" s="45">
        <v>3</v>
      </c>
      <c r="C368" s="48" t="e">
        <f>1800/'PESOS POR LOTE'!#REF!*'PESOS POR LOTE'!#REF!</f>
        <v>#REF!</v>
      </c>
      <c r="D368" s="46" t="s">
        <v>60</v>
      </c>
    </row>
    <row r="369" spans="2:4" x14ac:dyDescent="0.2">
      <c r="B369" s="45">
        <v>4</v>
      </c>
      <c r="C369" s="48" t="e">
        <f>1800/'PESOS POR LOTE'!#REF!*'PESOS POR LOTE'!#REF!</f>
        <v>#REF!</v>
      </c>
      <c r="D369" s="46" t="s">
        <v>60</v>
      </c>
    </row>
    <row r="370" spans="2:4" x14ac:dyDescent="0.2">
      <c r="B370" s="45">
        <v>5</v>
      </c>
      <c r="C370" s="48" t="e">
        <f>1800/'PESOS POR LOTE'!#REF!*'PESOS POR LOTE'!#REF!</f>
        <v>#REF!</v>
      </c>
      <c r="D370" s="46" t="s">
        <v>60</v>
      </c>
    </row>
    <row r="371" spans="2:4" x14ac:dyDescent="0.2">
      <c r="B371" s="45">
        <v>6</v>
      </c>
      <c r="C371" s="48" t="e">
        <f>1800/'PESOS POR LOTE'!#REF!*'PESOS POR LOTE'!#REF!</f>
        <v>#REF!</v>
      </c>
      <c r="D371" s="46" t="s">
        <v>60</v>
      </c>
    </row>
    <row r="372" spans="2:4" x14ac:dyDescent="0.2">
      <c r="B372" s="45">
        <v>7</v>
      </c>
      <c r="C372" s="48" t="e">
        <f>1800/'PESOS POR LOTE'!#REF!*'PESOS POR LOTE'!#REF!</f>
        <v>#REF!</v>
      </c>
      <c r="D372" s="46" t="s">
        <v>60</v>
      </c>
    </row>
    <row r="373" spans="2:4" x14ac:dyDescent="0.2">
      <c r="B373" s="45">
        <v>8</v>
      </c>
      <c r="C373" s="48" t="e">
        <f>1800/'PESOS POR LOTE'!#REF!*'PESOS POR LOTE'!#REF!</f>
        <v>#REF!</v>
      </c>
      <c r="D373" s="46" t="s">
        <v>60</v>
      </c>
    </row>
    <row r="374" spans="2:4" x14ac:dyDescent="0.2">
      <c r="B374" s="45">
        <v>9</v>
      </c>
      <c r="C374" s="48" t="e">
        <f>1800/'PESOS POR LOTE'!#REF!*'PESOS POR LOTE'!#REF!</f>
        <v>#REF!</v>
      </c>
      <c r="D374" s="46" t="s">
        <v>60</v>
      </c>
    </row>
    <row r="375" spans="2:4" x14ac:dyDescent="0.2">
      <c r="B375" s="45">
        <v>10</v>
      </c>
      <c r="C375" s="48" t="e">
        <f>1800/'PESOS POR LOTE'!#REF!*'PESOS POR LOTE'!#REF!</f>
        <v>#REF!</v>
      </c>
      <c r="D375" s="46" t="s">
        <v>60</v>
      </c>
    </row>
    <row r="376" spans="2:4" x14ac:dyDescent="0.2">
      <c r="B376" s="98" t="s">
        <v>53</v>
      </c>
      <c r="C376" s="48" t="e">
        <f>SUM(C366:C375)</f>
        <v>#REF!</v>
      </c>
    </row>
    <row r="378" spans="2:4" x14ac:dyDescent="0.2">
      <c r="B378" s="140" t="str">
        <f>B3</f>
        <v>LINDEROS</v>
      </c>
      <c r="C378" s="140"/>
    </row>
    <row r="379" spans="2:4" x14ac:dyDescent="0.2">
      <c r="B379" s="136" t="s">
        <v>58</v>
      </c>
      <c r="C379" s="49" t="s">
        <v>59</v>
      </c>
    </row>
    <row r="380" spans="2:4" x14ac:dyDescent="0.2">
      <c r="B380" s="136"/>
      <c r="C380" s="53" t="e">
        <f>'PESOS POR LOTE'!#REF!</f>
        <v>#REF!</v>
      </c>
    </row>
    <row r="381" spans="2:4" x14ac:dyDescent="0.2">
      <c r="B381" s="45">
        <v>1</v>
      </c>
      <c r="C381" s="48" t="e">
        <f>1800/'PESOS POR LOTE'!#REF!*'PESOS POR LOTE'!#REF!</f>
        <v>#REF!</v>
      </c>
      <c r="D381" s="46" t="s">
        <v>60</v>
      </c>
    </row>
    <row r="382" spans="2:4" x14ac:dyDescent="0.2">
      <c r="B382" s="45">
        <v>2</v>
      </c>
      <c r="C382" s="48" t="e">
        <f>1800/'PESOS POR LOTE'!#REF!*'PESOS POR LOTE'!#REF!</f>
        <v>#REF!</v>
      </c>
      <c r="D382" s="46" t="s">
        <v>60</v>
      </c>
    </row>
    <row r="383" spans="2:4" x14ac:dyDescent="0.2">
      <c r="B383" s="45">
        <v>3</v>
      </c>
      <c r="C383" s="48" t="e">
        <f>1800/'PESOS POR LOTE'!#REF!*'PESOS POR LOTE'!#REF!</f>
        <v>#REF!</v>
      </c>
      <c r="D383" s="46" t="s">
        <v>60</v>
      </c>
    </row>
    <row r="384" spans="2:4" x14ac:dyDescent="0.2">
      <c r="B384" s="45">
        <v>4</v>
      </c>
      <c r="C384" s="48" t="e">
        <f>1800/'PESOS POR LOTE'!#REF!*'PESOS POR LOTE'!#REF!</f>
        <v>#REF!</v>
      </c>
      <c r="D384" s="46" t="s">
        <v>60</v>
      </c>
    </row>
    <row r="385" spans="2:4" x14ac:dyDescent="0.2">
      <c r="B385" s="45">
        <v>5</v>
      </c>
      <c r="C385" s="48" t="e">
        <f>1800/'PESOS POR LOTE'!#REF!*'PESOS POR LOTE'!#REF!</f>
        <v>#REF!</v>
      </c>
      <c r="D385" s="46" t="s">
        <v>60</v>
      </c>
    </row>
    <row r="386" spans="2:4" x14ac:dyDescent="0.2">
      <c r="B386" s="45">
        <v>6</v>
      </c>
      <c r="C386" s="48" t="e">
        <f>1800/'PESOS POR LOTE'!#REF!*'PESOS POR LOTE'!#REF!</f>
        <v>#REF!</v>
      </c>
      <c r="D386" s="46" t="s">
        <v>60</v>
      </c>
    </row>
    <row r="387" spans="2:4" x14ac:dyDescent="0.2">
      <c r="B387" s="45">
        <v>7</v>
      </c>
      <c r="C387" s="48" t="e">
        <f>1800/'PESOS POR LOTE'!#REF!*'PESOS POR LOTE'!#REF!</f>
        <v>#REF!</v>
      </c>
      <c r="D387" s="46" t="s">
        <v>60</v>
      </c>
    </row>
    <row r="388" spans="2:4" x14ac:dyDescent="0.2">
      <c r="B388" s="45">
        <v>8</v>
      </c>
      <c r="C388" s="48" t="e">
        <f>1800/'PESOS POR LOTE'!#REF!*'PESOS POR LOTE'!#REF!</f>
        <v>#REF!</v>
      </c>
      <c r="D388" s="46" t="s">
        <v>60</v>
      </c>
    </row>
    <row r="389" spans="2:4" x14ac:dyDescent="0.2">
      <c r="B389" s="45">
        <v>9</v>
      </c>
      <c r="C389" s="48" t="e">
        <f>1800/'PESOS POR LOTE'!#REF!*'PESOS POR LOTE'!#REF!</f>
        <v>#REF!</v>
      </c>
      <c r="D389" s="46" t="s">
        <v>60</v>
      </c>
    </row>
    <row r="390" spans="2:4" x14ac:dyDescent="0.2">
      <c r="B390" s="45">
        <v>10</v>
      </c>
      <c r="C390" s="48" t="e">
        <f>1800/'PESOS POR LOTE'!#REF!*'PESOS POR LOTE'!#REF!</f>
        <v>#REF!</v>
      </c>
      <c r="D390" s="46" t="s">
        <v>60</v>
      </c>
    </row>
    <row r="391" spans="2:4" x14ac:dyDescent="0.2">
      <c r="B391" s="98" t="s">
        <v>53</v>
      </c>
      <c r="C391" s="48" t="e">
        <f>SUM(C381:C390)</f>
        <v>#REF!</v>
      </c>
    </row>
    <row r="393" spans="2:4" x14ac:dyDescent="0.2">
      <c r="B393" s="140" t="str">
        <f>B3</f>
        <v>LINDEROS</v>
      </c>
      <c r="C393" s="140"/>
    </row>
    <row r="394" spans="2:4" x14ac:dyDescent="0.2">
      <c r="B394" s="136" t="s">
        <v>58</v>
      </c>
      <c r="C394" s="49" t="s">
        <v>59</v>
      </c>
    </row>
    <row r="395" spans="2:4" x14ac:dyDescent="0.2">
      <c r="B395" s="136"/>
      <c r="C395" s="53" t="e">
        <f>'PESOS POR LOTE'!#REF!</f>
        <v>#REF!</v>
      </c>
    </row>
    <row r="396" spans="2:4" x14ac:dyDescent="0.2">
      <c r="B396" s="45">
        <v>1</v>
      </c>
      <c r="C396" s="48" t="e">
        <f>1800/'PESOS POR LOTE'!#REF!*'PESOS POR LOTE'!#REF!</f>
        <v>#REF!</v>
      </c>
      <c r="D396" s="46" t="s">
        <v>60</v>
      </c>
    </row>
    <row r="397" spans="2:4" x14ac:dyDescent="0.2">
      <c r="B397" s="45">
        <v>2</v>
      </c>
      <c r="C397" s="97" t="e">
        <f>1800/'PESOS POR LOTE'!#REF!*'PESOS POR LOTE'!#REF!</f>
        <v>#REF!</v>
      </c>
      <c r="D397" s="46" t="s">
        <v>60</v>
      </c>
    </row>
    <row r="398" spans="2:4" x14ac:dyDescent="0.2">
      <c r="B398" s="45">
        <v>3</v>
      </c>
      <c r="C398" s="48" t="e">
        <f>1800/'PESOS POR LOTE'!#REF!*'PESOS POR LOTE'!#REF!</f>
        <v>#REF!</v>
      </c>
      <c r="D398" s="46" t="s">
        <v>60</v>
      </c>
    </row>
    <row r="399" spans="2:4" x14ac:dyDescent="0.2">
      <c r="B399" s="45">
        <v>4</v>
      </c>
      <c r="C399" s="48" t="e">
        <f>1800/'PESOS POR LOTE'!#REF!*'PESOS POR LOTE'!#REF!</f>
        <v>#REF!</v>
      </c>
      <c r="D399" s="46" t="s">
        <v>60</v>
      </c>
    </row>
    <row r="400" spans="2:4" x14ac:dyDescent="0.2">
      <c r="B400" s="45">
        <v>5</v>
      </c>
      <c r="C400" s="48" t="e">
        <f>1800/'PESOS POR LOTE'!#REF!*'PESOS POR LOTE'!#REF!</f>
        <v>#REF!</v>
      </c>
      <c r="D400" s="46" t="s">
        <v>60</v>
      </c>
    </row>
    <row r="401" spans="2:4" x14ac:dyDescent="0.2">
      <c r="B401" s="45">
        <v>6</v>
      </c>
      <c r="C401" s="48" t="e">
        <f>1800/'PESOS POR LOTE'!#REF!*'PESOS POR LOTE'!#REF!</f>
        <v>#REF!</v>
      </c>
      <c r="D401" s="46" t="s">
        <v>60</v>
      </c>
    </row>
    <row r="402" spans="2:4" x14ac:dyDescent="0.2">
      <c r="B402" s="45">
        <v>7</v>
      </c>
      <c r="C402" s="48" t="e">
        <f>1800/'PESOS POR LOTE'!#REF!*'PESOS POR LOTE'!#REF!</f>
        <v>#REF!</v>
      </c>
      <c r="D402" s="46" t="s">
        <v>60</v>
      </c>
    </row>
    <row r="403" spans="2:4" x14ac:dyDescent="0.2">
      <c r="B403" s="45">
        <v>8</v>
      </c>
      <c r="C403" s="48" t="e">
        <f>1800/'PESOS POR LOTE'!#REF!*'PESOS POR LOTE'!#REF!</f>
        <v>#REF!</v>
      </c>
      <c r="D403" s="46" t="s">
        <v>60</v>
      </c>
    </row>
    <row r="404" spans="2:4" x14ac:dyDescent="0.2">
      <c r="B404" s="45">
        <v>9</v>
      </c>
      <c r="C404" s="48" t="e">
        <f>1800/'PESOS POR LOTE'!#REF!*'PESOS POR LOTE'!#REF!</f>
        <v>#REF!</v>
      </c>
      <c r="D404" s="46" t="s">
        <v>60</v>
      </c>
    </row>
    <row r="405" spans="2:4" x14ac:dyDescent="0.2">
      <c r="B405" s="45">
        <v>10</v>
      </c>
      <c r="C405" s="48" t="e">
        <f>1800/'PESOS POR LOTE'!#REF!*'PESOS POR LOTE'!#REF!</f>
        <v>#REF!</v>
      </c>
      <c r="D405" s="46" t="s">
        <v>60</v>
      </c>
    </row>
    <row r="406" spans="2:4" x14ac:dyDescent="0.2">
      <c r="B406" s="98" t="s">
        <v>53</v>
      </c>
      <c r="C406" s="48" t="e">
        <f>SUM(C396:C405)</f>
        <v>#REF!</v>
      </c>
    </row>
    <row r="408" spans="2:4" x14ac:dyDescent="0.2">
      <c r="B408" s="140" t="str">
        <f>B3</f>
        <v>LINDEROS</v>
      </c>
      <c r="C408" s="140"/>
    </row>
    <row r="409" spans="2:4" x14ac:dyDescent="0.2">
      <c r="B409" s="136" t="s">
        <v>58</v>
      </c>
      <c r="C409" s="49" t="s">
        <v>59</v>
      </c>
    </row>
    <row r="410" spans="2:4" x14ac:dyDescent="0.2">
      <c r="B410" s="136"/>
      <c r="C410" s="53" t="e">
        <f>'PESOS POR LOTE'!#REF!</f>
        <v>#REF!</v>
      </c>
    </row>
    <row r="411" spans="2:4" x14ac:dyDescent="0.2">
      <c r="B411" s="45">
        <v>1</v>
      </c>
      <c r="C411" s="48" t="e">
        <f>1800/'PESOS POR LOTE'!#REF!*'PESOS POR LOTE'!#REF!</f>
        <v>#REF!</v>
      </c>
      <c r="D411" s="46" t="s">
        <v>60</v>
      </c>
    </row>
    <row r="412" spans="2:4" x14ac:dyDescent="0.2">
      <c r="B412" s="45">
        <v>2</v>
      </c>
      <c r="C412" s="48" t="e">
        <f>1800/'PESOS POR LOTE'!#REF!*'PESOS POR LOTE'!#REF!</f>
        <v>#REF!</v>
      </c>
      <c r="D412" s="46" t="s">
        <v>60</v>
      </c>
    </row>
    <row r="413" spans="2:4" x14ac:dyDescent="0.2">
      <c r="B413" s="45">
        <v>3</v>
      </c>
      <c r="C413" s="48" t="e">
        <f>1800/'PESOS POR LOTE'!#REF!*'PESOS POR LOTE'!#REF!</f>
        <v>#REF!</v>
      </c>
      <c r="D413" s="46" t="s">
        <v>60</v>
      </c>
    </row>
    <row r="414" spans="2:4" x14ac:dyDescent="0.2">
      <c r="B414" s="45">
        <v>4</v>
      </c>
      <c r="C414" s="48" t="e">
        <f>1800/'PESOS POR LOTE'!#REF!*'PESOS POR LOTE'!#REF!</f>
        <v>#REF!</v>
      </c>
      <c r="D414" s="46" t="s">
        <v>60</v>
      </c>
    </row>
    <row r="415" spans="2:4" x14ac:dyDescent="0.2">
      <c r="B415" s="45">
        <v>5</v>
      </c>
      <c r="C415" s="48" t="e">
        <f>1800/'PESOS POR LOTE'!#REF!*'PESOS POR LOTE'!#REF!</f>
        <v>#REF!</v>
      </c>
      <c r="D415" s="46" t="s">
        <v>60</v>
      </c>
    </row>
    <row r="416" spans="2:4" x14ac:dyDescent="0.2">
      <c r="B416" s="45">
        <v>6</v>
      </c>
      <c r="C416" s="48" t="e">
        <f>1800/'PESOS POR LOTE'!#REF!*'PESOS POR LOTE'!#REF!</f>
        <v>#REF!</v>
      </c>
      <c r="D416" s="46" t="s">
        <v>60</v>
      </c>
    </row>
    <row r="417" spans="2:4" x14ac:dyDescent="0.2">
      <c r="B417" s="45">
        <v>7</v>
      </c>
      <c r="C417" s="48" t="e">
        <f>1800/'PESOS POR LOTE'!#REF!*'PESOS POR LOTE'!#REF!</f>
        <v>#REF!</v>
      </c>
      <c r="D417" s="46" t="s">
        <v>60</v>
      </c>
    </row>
    <row r="418" spans="2:4" x14ac:dyDescent="0.2">
      <c r="B418" s="45">
        <v>8</v>
      </c>
      <c r="C418" s="48" t="e">
        <f>1800/'PESOS POR LOTE'!#REF!*'PESOS POR LOTE'!#REF!</f>
        <v>#REF!</v>
      </c>
      <c r="D418" s="46" t="s">
        <v>60</v>
      </c>
    </row>
    <row r="419" spans="2:4" x14ac:dyDescent="0.2">
      <c r="B419" s="45">
        <v>9</v>
      </c>
      <c r="C419" s="48" t="e">
        <f>1800/'PESOS POR LOTE'!#REF!*'PESOS POR LOTE'!#REF!</f>
        <v>#REF!</v>
      </c>
      <c r="D419" s="46" t="s">
        <v>60</v>
      </c>
    </row>
    <row r="420" spans="2:4" x14ac:dyDescent="0.2">
      <c r="B420" s="45">
        <v>10</v>
      </c>
      <c r="C420" s="48" t="e">
        <f>1800/'PESOS POR LOTE'!#REF!*'PESOS POR LOTE'!#REF!</f>
        <v>#REF!</v>
      </c>
      <c r="D420" s="46" t="s">
        <v>60</v>
      </c>
    </row>
    <row r="421" spans="2:4" x14ac:dyDescent="0.2">
      <c r="B421" s="98" t="s">
        <v>53</v>
      </c>
      <c r="C421" s="48" t="e">
        <f>SUM(C411:C420)</f>
        <v>#REF!</v>
      </c>
    </row>
    <row r="423" spans="2:4" x14ac:dyDescent="0.2">
      <c r="B423" s="140" t="str">
        <f>B3</f>
        <v>LINDEROS</v>
      </c>
      <c r="C423" s="140"/>
    </row>
    <row r="424" spans="2:4" x14ac:dyDescent="0.2">
      <c r="B424" s="136" t="s">
        <v>58</v>
      </c>
      <c r="C424" s="49" t="s">
        <v>59</v>
      </c>
    </row>
    <row r="425" spans="2:4" x14ac:dyDescent="0.2">
      <c r="B425" s="136"/>
      <c r="C425" s="53" t="e">
        <f>'PESOS POR LOTE'!#REF!</f>
        <v>#REF!</v>
      </c>
    </row>
    <row r="426" spans="2:4" x14ac:dyDescent="0.2">
      <c r="B426" s="45">
        <v>1</v>
      </c>
      <c r="C426" s="48" t="e">
        <f>1800/'PESOS POR LOTE'!#REF!*'PESOS POR LOTE'!#REF!</f>
        <v>#REF!</v>
      </c>
      <c r="D426" s="46" t="s">
        <v>60</v>
      </c>
    </row>
    <row r="427" spans="2:4" x14ac:dyDescent="0.2">
      <c r="B427" s="45">
        <v>2</v>
      </c>
      <c r="C427" s="48" t="e">
        <f>1800/'PESOS POR LOTE'!#REF!*'PESOS POR LOTE'!#REF!</f>
        <v>#REF!</v>
      </c>
      <c r="D427" s="46" t="s">
        <v>60</v>
      </c>
    </row>
    <row r="428" spans="2:4" x14ac:dyDescent="0.2">
      <c r="B428" s="45">
        <v>3</v>
      </c>
      <c r="C428" s="48" t="e">
        <f>1800/'PESOS POR LOTE'!#REF!*'PESOS POR LOTE'!#REF!</f>
        <v>#REF!</v>
      </c>
      <c r="D428" s="46" t="s">
        <v>60</v>
      </c>
    </row>
    <row r="429" spans="2:4" x14ac:dyDescent="0.2">
      <c r="B429" s="45">
        <v>4</v>
      </c>
      <c r="C429" s="48" t="e">
        <f>1800/'PESOS POR LOTE'!#REF!*'PESOS POR LOTE'!#REF!</f>
        <v>#REF!</v>
      </c>
      <c r="D429" s="46" t="s">
        <v>60</v>
      </c>
    </row>
    <row r="430" spans="2:4" x14ac:dyDescent="0.2">
      <c r="B430" s="45">
        <v>5</v>
      </c>
      <c r="C430" s="48" t="e">
        <f>1800/'PESOS POR LOTE'!#REF!*'PESOS POR LOTE'!#REF!</f>
        <v>#REF!</v>
      </c>
      <c r="D430" s="46" t="s">
        <v>60</v>
      </c>
    </row>
    <row r="431" spans="2:4" x14ac:dyDescent="0.2">
      <c r="B431" s="45">
        <v>6</v>
      </c>
      <c r="C431" s="48" t="e">
        <f>1800/'PESOS POR LOTE'!#REF!*'PESOS POR LOTE'!#REF!</f>
        <v>#REF!</v>
      </c>
      <c r="D431" s="46" t="s">
        <v>60</v>
      </c>
    </row>
    <row r="432" spans="2:4" x14ac:dyDescent="0.2">
      <c r="B432" s="45">
        <v>7</v>
      </c>
      <c r="C432" s="48" t="e">
        <f>1800/'PESOS POR LOTE'!#REF!*'PESOS POR LOTE'!#REF!</f>
        <v>#REF!</v>
      </c>
      <c r="D432" s="46" t="s">
        <v>60</v>
      </c>
    </row>
    <row r="433" spans="2:4" x14ac:dyDescent="0.2">
      <c r="B433" s="45">
        <v>8</v>
      </c>
      <c r="C433" s="48" t="e">
        <f>1800/'PESOS POR LOTE'!#REF!*'PESOS POR LOTE'!#REF!</f>
        <v>#REF!</v>
      </c>
      <c r="D433" s="46" t="s">
        <v>60</v>
      </c>
    </row>
    <row r="434" spans="2:4" x14ac:dyDescent="0.2">
      <c r="B434" s="45">
        <v>9</v>
      </c>
      <c r="C434" s="48" t="e">
        <f>1800/'PESOS POR LOTE'!#REF!*'PESOS POR LOTE'!#REF!</f>
        <v>#REF!</v>
      </c>
      <c r="D434" s="46" t="s">
        <v>60</v>
      </c>
    </row>
    <row r="435" spans="2:4" x14ac:dyDescent="0.2">
      <c r="B435" s="45">
        <v>10</v>
      </c>
      <c r="C435" s="48" t="e">
        <f>1800/'PESOS POR LOTE'!#REF!*'PESOS POR LOTE'!#REF!</f>
        <v>#REF!</v>
      </c>
      <c r="D435" s="46" t="s">
        <v>60</v>
      </c>
    </row>
    <row r="436" spans="2:4" x14ac:dyDescent="0.2">
      <c r="B436" s="98" t="s">
        <v>53</v>
      </c>
      <c r="C436" s="48" t="e">
        <f>SUM(C426:C435)</f>
        <v>#REF!</v>
      </c>
    </row>
    <row r="438" spans="2:4" x14ac:dyDescent="0.2">
      <c r="B438" s="140" t="str">
        <f>B3</f>
        <v>LINDEROS</v>
      </c>
      <c r="C438" s="140"/>
    </row>
    <row r="439" spans="2:4" x14ac:dyDescent="0.2">
      <c r="B439" s="136" t="s">
        <v>58</v>
      </c>
      <c r="C439" s="49" t="s">
        <v>59</v>
      </c>
    </row>
    <row r="440" spans="2:4" x14ac:dyDescent="0.2">
      <c r="B440" s="136"/>
      <c r="C440" s="53" t="e">
        <f>'PESOS POR LOTE'!#REF!</f>
        <v>#REF!</v>
      </c>
    </row>
    <row r="441" spans="2:4" x14ac:dyDescent="0.2">
      <c r="B441" s="45">
        <v>1</v>
      </c>
      <c r="C441" s="48" t="e">
        <f>1800/'PESOS POR LOTE'!#REF!*'PESOS POR LOTE'!#REF!</f>
        <v>#REF!</v>
      </c>
      <c r="D441" s="46" t="s">
        <v>60</v>
      </c>
    </row>
    <row r="442" spans="2:4" x14ac:dyDescent="0.2">
      <c r="B442" s="45">
        <v>2</v>
      </c>
      <c r="C442" s="48" t="e">
        <f>1800/'PESOS POR LOTE'!#REF!*'PESOS POR LOTE'!#REF!</f>
        <v>#REF!</v>
      </c>
      <c r="D442" s="46" t="s">
        <v>60</v>
      </c>
    </row>
    <row r="443" spans="2:4" x14ac:dyDescent="0.2">
      <c r="B443" s="45">
        <v>3</v>
      </c>
      <c r="C443" s="48" t="e">
        <f>1800/'PESOS POR LOTE'!#REF!*'PESOS POR LOTE'!#REF!</f>
        <v>#REF!</v>
      </c>
      <c r="D443" s="46" t="s">
        <v>60</v>
      </c>
    </row>
    <row r="444" spans="2:4" x14ac:dyDescent="0.2">
      <c r="B444" s="45">
        <v>4</v>
      </c>
      <c r="C444" s="48" t="e">
        <f>1800/'PESOS POR LOTE'!#REF!*'PESOS POR LOTE'!#REF!</f>
        <v>#REF!</v>
      </c>
      <c r="D444" s="46" t="s">
        <v>60</v>
      </c>
    </row>
    <row r="445" spans="2:4" x14ac:dyDescent="0.2">
      <c r="B445" s="45">
        <v>5</v>
      </c>
      <c r="C445" s="48" t="e">
        <f>1800/'PESOS POR LOTE'!#REF!*'PESOS POR LOTE'!#REF!</f>
        <v>#REF!</v>
      </c>
      <c r="D445" s="46" t="s">
        <v>60</v>
      </c>
    </row>
    <row r="446" spans="2:4" x14ac:dyDescent="0.2">
      <c r="B446" s="45">
        <v>6</v>
      </c>
      <c r="C446" s="48" t="e">
        <f>1800/'PESOS POR LOTE'!#REF!*'PESOS POR LOTE'!#REF!</f>
        <v>#REF!</v>
      </c>
      <c r="D446" s="46" t="s">
        <v>60</v>
      </c>
    </row>
    <row r="447" spans="2:4" x14ac:dyDescent="0.2">
      <c r="B447" s="45">
        <v>7</v>
      </c>
      <c r="C447" s="48" t="e">
        <f>1800/'PESOS POR LOTE'!#REF!*'PESOS POR LOTE'!#REF!</f>
        <v>#REF!</v>
      </c>
      <c r="D447" s="46" t="s">
        <v>60</v>
      </c>
    </row>
    <row r="448" spans="2:4" x14ac:dyDescent="0.2">
      <c r="B448" s="45">
        <v>8</v>
      </c>
      <c r="C448" s="48" t="e">
        <f>1800/'PESOS POR LOTE'!#REF!*'PESOS POR LOTE'!#REF!</f>
        <v>#REF!</v>
      </c>
      <c r="D448" s="46" t="s">
        <v>60</v>
      </c>
    </row>
    <row r="449" spans="2:4" x14ac:dyDescent="0.2">
      <c r="B449" s="45">
        <v>9</v>
      </c>
      <c r="C449" s="48" t="e">
        <f>1800/'PESOS POR LOTE'!#REF!*'PESOS POR LOTE'!#REF!</f>
        <v>#REF!</v>
      </c>
      <c r="D449" s="46" t="s">
        <v>60</v>
      </c>
    </row>
    <row r="450" spans="2:4" x14ac:dyDescent="0.2">
      <c r="B450" s="45">
        <v>10</v>
      </c>
      <c r="C450" s="48" t="e">
        <f>1800/'PESOS POR LOTE'!#REF!*'PESOS POR LOTE'!#REF!</f>
        <v>#REF!</v>
      </c>
      <c r="D450" s="46" t="s">
        <v>60</v>
      </c>
    </row>
    <row r="451" spans="2:4" x14ac:dyDescent="0.2">
      <c r="B451" s="98" t="s">
        <v>53</v>
      </c>
      <c r="C451" s="48" t="e">
        <f>SUM(C441:C450)</f>
        <v>#REF!</v>
      </c>
    </row>
    <row r="453" spans="2:4" x14ac:dyDescent="0.2">
      <c r="B453" s="140" t="str">
        <f>B3</f>
        <v>LINDEROS</v>
      </c>
      <c r="C453" s="140"/>
    </row>
    <row r="454" spans="2:4" x14ac:dyDescent="0.2">
      <c r="B454" s="136" t="s">
        <v>58</v>
      </c>
      <c r="C454" s="49" t="s">
        <v>59</v>
      </c>
    </row>
    <row r="455" spans="2:4" x14ac:dyDescent="0.2">
      <c r="B455" s="136"/>
      <c r="C455" s="53" t="e">
        <f>'PESOS POR LOTE'!#REF!</f>
        <v>#REF!</v>
      </c>
    </row>
    <row r="456" spans="2:4" x14ac:dyDescent="0.2">
      <c r="B456" s="45">
        <v>1</v>
      </c>
      <c r="C456" s="48" t="e">
        <f>1800/'PESOS POR LOTE'!#REF!*'PESOS POR LOTE'!#REF!</f>
        <v>#REF!</v>
      </c>
      <c r="D456" s="46" t="s">
        <v>60</v>
      </c>
    </row>
    <row r="457" spans="2:4" x14ac:dyDescent="0.2">
      <c r="B457" s="45">
        <v>2</v>
      </c>
      <c r="C457" s="48" t="e">
        <f>1800/'PESOS POR LOTE'!#REF!*'PESOS POR LOTE'!#REF!</f>
        <v>#REF!</v>
      </c>
      <c r="D457" s="46" t="s">
        <v>60</v>
      </c>
    </row>
    <row r="458" spans="2:4" x14ac:dyDescent="0.2">
      <c r="B458" s="45">
        <v>3</v>
      </c>
      <c r="C458" s="48" t="e">
        <f>1800/'PESOS POR LOTE'!#REF!*'PESOS POR LOTE'!#REF!</f>
        <v>#REF!</v>
      </c>
      <c r="D458" s="46" t="s">
        <v>60</v>
      </c>
    </row>
    <row r="459" spans="2:4" x14ac:dyDescent="0.2">
      <c r="B459" s="45">
        <v>4</v>
      </c>
      <c r="C459" s="48" t="e">
        <f>1800/'PESOS POR LOTE'!#REF!*'PESOS POR LOTE'!#REF!</f>
        <v>#REF!</v>
      </c>
      <c r="D459" s="46" t="s">
        <v>60</v>
      </c>
    </row>
    <row r="460" spans="2:4" x14ac:dyDescent="0.2">
      <c r="B460" s="45">
        <v>5</v>
      </c>
      <c r="C460" s="48" t="e">
        <f>1800/'PESOS POR LOTE'!#REF!*'PESOS POR LOTE'!#REF!</f>
        <v>#REF!</v>
      </c>
      <c r="D460" s="46" t="s">
        <v>60</v>
      </c>
    </row>
    <row r="461" spans="2:4" x14ac:dyDescent="0.2">
      <c r="B461" s="45">
        <v>6</v>
      </c>
      <c r="C461" s="48" t="e">
        <f>1800/'PESOS POR LOTE'!#REF!*'PESOS POR LOTE'!#REF!</f>
        <v>#REF!</v>
      </c>
      <c r="D461" s="46" t="s">
        <v>60</v>
      </c>
    </row>
    <row r="462" spans="2:4" x14ac:dyDescent="0.2">
      <c r="B462" s="45">
        <v>7</v>
      </c>
      <c r="C462" s="48" t="e">
        <f>1800/'PESOS POR LOTE'!#REF!*'PESOS POR LOTE'!#REF!</f>
        <v>#REF!</v>
      </c>
      <c r="D462" s="46" t="s">
        <v>60</v>
      </c>
    </row>
    <row r="463" spans="2:4" x14ac:dyDescent="0.2">
      <c r="B463" s="45">
        <v>8</v>
      </c>
      <c r="C463" s="48" t="e">
        <f>1800/'PESOS POR LOTE'!#REF!*'PESOS POR LOTE'!#REF!</f>
        <v>#REF!</v>
      </c>
      <c r="D463" s="46" t="s">
        <v>60</v>
      </c>
    </row>
    <row r="464" spans="2:4" x14ac:dyDescent="0.2">
      <c r="B464" s="45">
        <v>9</v>
      </c>
      <c r="C464" s="48" t="e">
        <f>1800/'PESOS POR LOTE'!#REF!*'PESOS POR LOTE'!#REF!</f>
        <v>#REF!</v>
      </c>
      <c r="D464" s="46" t="s">
        <v>60</v>
      </c>
    </row>
    <row r="465" spans="2:4" x14ac:dyDescent="0.2">
      <c r="B465" s="45">
        <v>10</v>
      </c>
      <c r="C465" s="48" t="e">
        <f>1800/'PESOS POR LOTE'!#REF!*'PESOS POR LOTE'!#REF!</f>
        <v>#REF!</v>
      </c>
      <c r="D465" s="46" t="s">
        <v>60</v>
      </c>
    </row>
    <row r="466" spans="2:4" x14ac:dyDescent="0.2">
      <c r="B466" s="98" t="s">
        <v>53</v>
      </c>
      <c r="C466" s="48" t="e">
        <f>SUM(C456:C465)</f>
        <v>#REF!</v>
      </c>
    </row>
    <row r="468" spans="2:4" x14ac:dyDescent="0.2">
      <c r="B468" s="140" t="str">
        <f>B3</f>
        <v>LINDEROS</v>
      </c>
      <c r="C468" s="140"/>
    </row>
    <row r="469" spans="2:4" x14ac:dyDescent="0.2">
      <c r="B469" s="136" t="s">
        <v>58</v>
      </c>
      <c r="C469" s="49" t="s">
        <v>59</v>
      </c>
    </row>
    <row r="470" spans="2:4" x14ac:dyDescent="0.2">
      <c r="B470" s="136"/>
      <c r="C470" s="53" t="e">
        <f>'PESOS POR LOTE'!#REF!</f>
        <v>#REF!</v>
      </c>
    </row>
    <row r="471" spans="2:4" x14ac:dyDescent="0.2">
      <c r="B471" s="45">
        <v>1</v>
      </c>
      <c r="C471" s="48" t="e">
        <f>1800/'PESOS POR LOTE'!#REF!*'PESOS POR LOTE'!#REF!</f>
        <v>#REF!</v>
      </c>
      <c r="D471" s="46" t="s">
        <v>60</v>
      </c>
    </row>
    <row r="472" spans="2:4" x14ac:dyDescent="0.2">
      <c r="B472" s="45">
        <v>2</v>
      </c>
      <c r="C472" s="48" t="e">
        <f>1800/'PESOS POR LOTE'!#REF!*'PESOS POR LOTE'!#REF!</f>
        <v>#REF!</v>
      </c>
      <c r="D472" s="46" t="s">
        <v>60</v>
      </c>
    </row>
    <row r="473" spans="2:4" x14ac:dyDescent="0.2">
      <c r="B473" s="45">
        <v>3</v>
      </c>
      <c r="C473" s="48" t="e">
        <f>1800/'PESOS POR LOTE'!#REF!*'PESOS POR LOTE'!#REF!</f>
        <v>#REF!</v>
      </c>
      <c r="D473" s="46" t="s">
        <v>60</v>
      </c>
    </row>
    <row r="474" spans="2:4" x14ac:dyDescent="0.2">
      <c r="B474" s="45">
        <v>4</v>
      </c>
      <c r="C474" s="48" t="e">
        <f>1800/'PESOS POR LOTE'!#REF!*'PESOS POR LOTE'!#REF!</f>
        <v>#REF!</v>
      </c>
      <c r="D474" s="46" t="s">
        <v>60</v>
      </c>
    </row>
    <row r="475" spans="2:4" x14ac:dyDescent="0.2">
      <c r="B475" s="45">
        <v>5</v>
      </c>
      <c r="C475" s="48" t="e">
        <f>1800/'PESOS POR LOTE'!#REF!*'PESOS POR LOTE'!#REF!</f>
        <v>#REF!</v>
      </c>
      <c r="D475" s="46" t="s">
        <v>60</v>
      </c>
    </row>
    <row r="476" spans="2:4" x14ac:dyDescent="0.2">
      <c r="B476" s="45">
        <v>6</v>
      </c>
      <c r="C476" s="48" t="e">
        <f>1800/'PESOS POR LOTE'!#REF!*'PESOS POR LOTE'!#REF!</f>
        <v>#REF!</v>
      </c>
      <c r="D476" s="46" t="s">
        <v>60</v>
      </c>
    </row>
    <row r="477" spans="2:4" x14ac:dyDescent="0.2">
      <c r="B477" s="45">
        <v>7</v>
      </c>
      <c r="C477" s="48" t="e">
        <f>1800/'PESOS POR LOTE'!#REF!*'PESOS POR LOTE'!#REF!</f>
        <v>#REF!</v>
      </c>
      <c r="D477" s="46" t="s">
        <v>60</v>
      </c>
    </row>
    <row r="478" spans="2:4" x14ac:dyDescent="0.2">
      <c r="B478" s="45">
        <v>8</v>
      </c>
      <c r="C478" s="48" t="e">
        <f>1800/'PESOS POR LOTE'!#REF!*'PESOS POR LOTE'!#REF!</f>
        <v>#REF!</v>
      </c>
      <c r="D478" s="46" t="s">
        <v>60</v>
      </c>
    </row>
    <row r="479" spans="2:4" x14ac:dyDescent="0.2">
      <c r="B479" s="45">
        <v>9</v>
      </c>
      <c r="C479" s="48" t="e">
        <f>1800/'PESOS POR LOTE'!#REF!*'PESOS POR LOTE'!#REF!</f>
        <v>#REF!</v>
      </c>
      <c r="D479" s="46" t="s">
        <v>60</v>
      </c>
    </row>
    <row r="480" spans="2:4" x14ac:dyDescent="0.2">
      <c r="B480" s="45">
        <v>10</v>
      </c>
      <c r="C480" s="48" t="e">
        <f>1800/'PESOS POR LOTE'!#REF!*'PESOS POR LOTE'!#REF!</f>
        <v>#REF!</v>
      </c>
      <c r="D480" s="46" t="s">
        <v>60</v>
      </c>
    </row>
    <row r="481" spans="2:3" x14ac:dyDescent="0.2">
      <c r="B481" s="98" t="s">
        <v>53</v>
      </c>
      <c r="C481" s="48" t="e">
        <f>SUM(C471:C480)</f>
        <v>#REF!</v>
      </c>
    </row>
  </sheetData>
  <sheetProtection password="D537" sheet="1"/>
  <mergeCells count="65">
    <mergeCell ref="B63:C63"/>
    <mergeCell ref="B78:C78"/>
    <mergeCell ref="B93:C93"/>
    <mergeCell ref="B229:B230"/>
    <mergeCell ref="B124:B125"/>
    <mergeCell ref="B138:C138"/>
    <mergeCell ref="B139:B140"/>
    <mergeCell ref="B153:C153"/>
    <mergeCell ref="B154:B155"/>
    <mergeCell ref="B199:B200"/>
    <mergeCell ref="B213:C213"/>
    <mergeCell ref="B214:B215"/>
    <mergeCell ref="B94:B95"/>
    <mergeCell ref="B108:C108"/>
    <mergeCell ref="B109:B110"/>
    <mergeCell ref="B123:C123"/>
    <mergeCell ref="B169:B170"/>
    <mergeCell ref="B183:C183"/>
    <mergeCell ref="B168:C168"/>
    <mergeCell ref="B258:C258"/>
    <mergeCell ref="B259:B260"/>
    <mergeCell ref="B243:C243"/>
    <mergeCell ref="B244:B245"/>
    <mergeCell ref="B184:B185"/>
    <mergeCell ref="B198:C198"/>
    <mergeCell ref="B228:C228"/>
    <mergeCell ref="B334:B335"/>
    <mergeCell ref="B273:C273"/>
    <mergeCell ref="B274:B275"/>
    <mergeCell ref="B288:C288"/>
    <mergeCell ref="B289:B290"/>
    <mergeCell ref="B79:B80"/>
    <mergeCell ref="B64:B65"/>
    <mergeCell ref="B469:B470"/>
    <mergeCell ref="B393:C393"/>
    <mergeCell ref="B394:B395"/>
    <mergeCell ref="B408:C408"/>
    <mergeCell ref="B409:B410"/>
    <mergeCell ref="B423:C423"/>
    <mergeCell ref="B424:B425"/>
    <mergeCell ref="B468:C468"/>
    <mergeCell ref="B379:B380"/>
    <mergeCell ref="B303:C303"/>
    <mergeCell ref="B304:B305"/>
    <mergeCell ref="B318:C318"/>
    <mergeCell ref="B319:B320"/>
    <mergeCell ref="B333:C333"/>
    <mergeCell ref="B438:C438"/>
    <mergeCell ref="B439:B440"/>
    <mergeCell ref="B453:C453"/>
    <mergeCell ref="B454:B455"/>
    <mergeCell ref="B348:C348"/>
    <mergeCell ref="B349:B350"/>
    <mergeCell ref="B363:C363"/>
    <mergeCell ref="B364:B365"/>
    <mergeCell ref="B378:C378"/>
    <mergeCell ref="B4:B5"/>
    <mergeCell ref="B2:C2"/>
    <mergeCell ref="B19:B20"/>
    <mergeCell ref="B34:B35"/>
    <mergeCell ref="B49:B50"/>
    <mergeCell ref="B3:C3"/>
    <mergeCell ref="B18:C18"/>
    <mergeCell ref="B33:C33"/>
    <mergeCell ref="B48:C4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cols>
    <col min="1" max="256" width="11.42578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PESOS POR LOTE</vt:lpstr>
      <vt:lpstr>RESUMEN </vt:lpstr>
      <vt:lpstr>SUMA POR DÍA</vt:lpstr>
      <vt:lpstr>PONDERACIONES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Acosta Olivares Juan Luis (Codelco-Ventanas)</cp:lastModifiedBy>
  <dcterms:created xsi:type="dcterms:W3CDTF">2007-08-17T18:47:52Z</dcterms:created>
  <dcterms:modified xsi:type="dcterms:W3CDTF">2014-03-05T19:07:34Z</dcterms:modified>
</cp:coreProperties>
</file>