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1570" windowHeight="8145" tabRatio="500"/>
  </bookViews>
  <sheets>
    <sheet name="PESOS POR LOTE" sheetId="1" r:id="rId1"/>
    <sheet name="Hoja1" sheetId="5" state="hidden" r:id="rId2"/>
  </sheets>
  <definedNames>
    <definedName name="_xlnm.Print_Area" localSheetId="0">'PESOS POR LOTE'!#REF!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24" i="1"/>
  <c r="H223" i="5"/>
  <c r="G223" i="5"/>
  <c r="E223" i="5"/>
  <c r="D223" i="5"/>
  <c r="B223" i="5"/>
  <c r="I221" i="5"/>
  <c r="K221" i="5" s="1"/>
  <c r="F221" i="5"/>
  <c r="I220" i="5"/>
  <c r="F220" i="5"/>
  <c r="I219" i="5"/>
  <c r="F219" i="5"/>
  <c r="I218" i="5"/>
  <c r="K218" i="5" s="1"/>
  <c r="F218" i="5"/>
  <c r="I217" i="5"/>
  <c r="F217" i="5"/>
  <c r="I216" i="5"/>
  <c r="F216" i="5"/>
  <c r="I215" i="5"/>
  <c r="F215" i="5"/>
  <c r="I214" i="5"/>
  <c r="K214" i="5" s="1"/>
  <c r="F214" i="5"/>
  <c r="I213" i="5"/>
  <c r="F213" i="5"/>
  <c r="F223" i="5" s="1"/>
  <c r="I212" i="5"/>
  <c r="K212" i="5" s="1"/>
  <c r="F212" i="5"/>
  <c r="H207" i="5"/>
  <c r="G207" i="5"/>
  <c r="E207" i="5"/>
  <c r="D207" i="5"/>
  <c r="B207" i="5"/>
  <c r="I205" i="5"/>
  <c r="F205" i="5"/>
  <c r="I204" i="5"/>
  <c r="F204" i="5"/>
  <c r="I203" i="5"/>
  <c r="L203" i="5" s="1"/>
  <c r="F203" i="5"/>
  <c r="I202" i="5"/>
  <c r="F202" i="5"/>
  <c r="I201" i="5"/>
  <c r="F201" i="5"/>
  <c r="I200" i="5"/>
  <c r="K200" i="5" s="1"/>
  <c r="F200" i="5"/>
  <c r="I199" i="5"/>
  <c r="F199" i="5"/>
  <c r="I198" i="5"/>
  <c r="F198" i="5"/>
  <c r="I197" i="5"/>
  <c r="K197" i="5" s="1"/>
  <c r="F197" i="5"/>
  <c r="I196" i="5"/>
  <c r="F196" i="5"/>
  <c r="F207" i="5" s="1"/>
  <c r="H191" i="5"/>
  <c r="G191" i="5"/>
  <c r="E191" i="5"/>
  <c r="D191" i="5"/>
  <c r="B191" i="5"/>
  <c r="I189" i="5"/>
  <c r="K189" i="5" s="1"/>
  <c r="F189" i="5"/>
  <c r="I188" i="5"/>
  <c r="K188" i="5" s="1"/>
  <c r="F188" i="5"/>
  <c r="I187" i="5"/>
  <c r="F187" i="5"/>
  <c r="I186" i="5"/>
  <c r="K186" i="5" s="1"/>
  <c r="F186" i="5"/>
  <c r="I185" i="5"/>
  <c r="F185" i="5"/>
  <c r="I184" i="5"/>
  <c r="K184" i="5" s="1"/>
  <c r="F184" i="5"/>
  <c r="I183" i="5"/>
  <c r="F183" i="5"/>
  <c r="I182" i="5"/>
  <c r="K182" i="5" s="1"/>
  <c r="F182" i="5"/>
  <c r="L182" i="5" s="1"/>
  <c r="I181" i="5"/>
  <c r="F181" i="5"/>
  <c r="I180" i="5"/>
  <c r="K180" i="5" s="1"/>
  <c r="F180" i="5"/>
  <c r="H175" i="5"/>
  <c r="G175" i="5"/>
  <c r="E175" i="5"/>
  <c r="D175" i="5"/>
  <c r="B175" i="5"/>
  <c r="I173" i="5"/>
  <c r="K173" i="5" s="1"/>
  <c r="F173" i="5"/>
  <c r="L173" i="5" s="1"/>
  <c r="I172" i="5"/>
  <c r="K172" i="5" s="1"/>
  <c r="F172" i="5"/>
  <c r="I171" i="5"/>
  <c r="K171" i="5" s="1"/>
  <c r="F171" i="5"/>
  <c r="I170" i="5"/>
  <c r="F170" i="5"/>
  <c r="I169" i="5"/>
  <c r="F169" i="5"/>
  <c r="I168" i="5"/>
  <c r="K168" i="5" s="1"/>
  <c r="F168" i="5"/>
  <c r="I167" i="5"/>
  <c r="K167" i="5" s="1"/>
  <c r="F167" i="5"/>
  <c r="I166" i="5"/>
  <c r="F166" i="5"/>
  <c r="I165" i="5"/>
  <c r="F165" i="5"/>
  <c r="I164" i="5"/>
  <c r="F164" i="5"/>
  <c r="H159" i="5"/>
  <c r="G159" i="5"/>
  <c r="E159" i="5"/>
  <c r="D159" i="5"/>
  <c r="B159" i="5"/>
  <c r="I157" i="5"/>
  <c r="K157" i="5" s="1"/>
  <c r="F157" i="5"/>
  <c r="I156" i="5"/>
  <c r="K156" i="5" s="1"/>
  <c r="F156" i="5"/>
  <c r="I155" i="5"/>
  <c r="K155" i="5" s="1"/>
  <c r="F155" i="5"/>
  <c r="I154" i="5"/>
  <c r="K154" i="5" s="1"/>
  <c r="F154" i="5"/>
  <c r="I153" i="5"/>
  <c r="F153" i="5"/>
  <c r="I152" i="5"/>
  <c r="F152" i="5"/>
  <c r="I151" i="5"/>
  <c r="K151" i="5" s="1"/>
  <c r="F151" i="5"/>
  <c r="I150" i="5"/>
  <c r="K150" i="5" s="1"/>
  <c r="F150" i="5"/>
  <c r="I149" i="5"/>
  <c r="K149" i="5" s="1"/>
  <c r="F149" i="5"/>
  <c r="I148" i="5"/>
  <c r="F148" i="5"/>
  <c r="H143" i="5"/>
  <c r="G143" i="5"/>
  <c r="E143" i="5"/>
  <c r="D143" i="5"/>
  <c r="B143" i="5"/>
  <c r="I141" i="5"/>
  <c r="K141" i="5" s="1"/>
  <c r="F141" i="5"/>
  <c r="I140" i="5"/>
  <c r="K140" i="5" s="1"/>
  <c r="F140" i="5"/>
  <c r="I139" i="5"/>
  <c r="K139" i="5" s="1"/>
  <c r="F139" i="5"/>
  <c r="I138" i="5"/>
  <c r="K138" i="5" s="1"/>
  <c r="F138" i="5"/>
  <c r="I137" i="5"/>
  <c r="K137" i="5" s="1"/>
  <c r="F137" i="5"/>
  <c r="L137" i="5" s="1"/>
  <c r="I136" i="5"/>
  <c r="K136" i="5" s="1"/>
  <c r="F136" i="5"/>
  <c r="I135" i="5"/>
  <c r="K135" i="5" s="1"/>
  <c r="F135" i="5"/>
  <c r="I134" i="5"/>
  <c r="F134" i="5"/>
  <c r="I133" i="5"/>
  <c r="K133" i="5" s="1"/>
  <c r="F133" i="5"/>
  <c r="L133" i="5" s="1"/>
  <c r="I132" i="5"/>
  <c r="I143" i="5" s="1"/>
  <c r="F132" i="5"/>
  <c r="H127" i="5"/>
  <c r="G127" i="5"/>
  <c r="E127" i="5"/>
  <c r="D127" i="5"/>
  <c r="B127" i="5"/>
  <c r="I125" i="5"/>
  <c r="F125" i="5"/>
  <c r="I124" i="5"/>
  <c r="K124" i="5" s="1"/>
  <c r="F124" i="5"/>
  <c r="I123" i="5"/>
  <c r="K123" i="5" s="1"/>
  <c r="F123" i="5"/>
  <c r="I122" i="5"/>
  <c r="F122" i="5"/>
  <c r="I121" i="5"/>
  <c r="F121" i="5"/>
  <c r="I120" i="5"/>
  <c r="K120" i="5" s="1"/>
  <c r="F120" i="5"/>
  <c r="I119" i="5"/>
  <c r="F119" i="5"/>
  <c r="I118" i="5"/>
  <c r="K118" i="5" s="1"/>
  <c r="F118" i="5"/>
  <c r="I117" i="5"/>
  <c r="K117" i="5" s="1"/>
  <c r="F117" i="5"/>
  <c r="I116" i="5"/>
  <c r="K116" i="5" s="1"/>
  <c r="F116" i="5"/>
  <c r="H111" i="5"/>
  <c r="G111" i="5"/>
  <c r="E111" i="5"/>
  <c r="D111" i="5"/>
  <c r="B111" i="5"/>
  <c r="I109" i="5"/>
  <c r="F109" i="5"/>
  <c r="I108" i="5"/>
  <c r="K108" i="5" s="1"/>
  <c r="F108" i="5"/>
  <c r="I107" i="5"/>
  <c r="K107" i="5" s="1"/>
  <c r="F107" i="5"/>
  <c r="I106" i="5"/>
  <c r="K106" i="5" s="1"/>
  <c r="F106" i="5"/>
  <c r="L106" i="5" s="1"/>
  <c r="I105" i="5"/>
  <c r="K105" i="5" s="1"/>
  <c r="F105" i="5"/>
  <c r="I104" i="5"/>
  <c r="K104" i="5" s="1"/>
  <c r="F104" i="5"/>
  <c r="I103" i="5"/>
  <c r="F103" i="5"/>
  <c r="I102" i="5"/>
  <c r="K102" i="5" s="1"/>
  <c r="F102" i="5"/>
  <c r="I101" i="5"/>
  <c r="K101" i="5" s="1"/>
  <c r="F101" i="5"/>
  <c r="I100" i="5"/>
  <c r="F100" i="5"/>
  <c r="H95" i="5"/>
  <c r="G95" i="5"/>
  <c r="E95" i="5"/>
  <c r="D95" i="5"/>
  <c r="B95" i="5"/>
  <c r="I93" i="5"/>
  <c r="K93" i="5" s="1"/>
  <c r="F93" i="5"/>
  <c r="I92" i="5"/>
  <c r="F92" i="5"/>
  <c r="I91" i="5"/>
  <c r="F91" i="5"/>
  <c r="I90" i="5"/>
  <c r="K90" i="5" s="1"/>
  <c r="F90" i="5"/>
  <c r="I89" i="5"/>
  <c r="K89" i="5" s="1"/>
  <c r="F89" i="5"/>
  <c r="I88" i="5"/>
  <c r="K88" i="5" s="1"/>
  <c r="F88" i="5"/>
  <c r="I87" i="5"/>
  <c r="K87" i="5" s="1"/>
  <c r="F87" i="5"/>
  <c r="I86" i="5"/>
  <c r="K86" i="5" s="1"/>
  <c r="F86" i="5"/>
  <c r="I85" i="5"/>
  <c r="K85" i="5" s="1"/>
  <c r="F85" i="5"/>
  <c r="I84" i="5"/>
  <c r="K84" i="5" s="1"/>
  <c r="F84" i="5"/>
  <c r="H79" i="5"/>
  <c r="G79" i="5"/>
  <c r="E79" i="5"/>
  <c r="D79" i="5"/>
  <c r="B79" i="5"/>
  <c r="I77" i="5"/>
  <c r="F77" i="5"/>
  <c r="I76" i="5"/>
  <c r="K76" i="5" s="1"/>
  <c r="F76" i="5"/>
  <c r="I75" i="5"/>
  <c r="F75" i="5"/>
  <c r="I74" i="5"/>
  <c r="F74" i="5"/>
  <c r="I73" i="5"/>
  <c r="K73" i="5" s="1"/>
  <c r="F73" i="5"/>
  <c r="I72" i="5"/>
  <c r="K72" i="5" s="1"/>
  <c r="F72" i="5"/>
  <c r="I71" i="5"/>
  <c r="K71" i="5" s="1"/>
  <c r="F71" i="5"/>
  <c r="I70" i="5"/>
  <c r="K70" i="5" s="1"/>
  <c r="F70" i="5"/>
  <c r="I69" i="5"/>
  <c r="K69" i="5" s="1"/>
  <c r="F69" i="5"/>
  <c r="L69" i="5" s="1"/>
  <c r="I68" i="5"/>
  <c r="K68" i="5" s="1"/>
  <c r="F68" i="5"/>
  <c r="H63" i="5"/>
  <c r="G63" i="5"/>
  <c r="E63" i="5"/>
  <c r="D63" i="5"/>
  <c r="B63" i="5"/>
  <c r="I61" i="5"/>
  <c r="K61" i="5" s="1"/>
  <c r="F61" i="5"/>
  <c r="I60" i="5"/>
  <c r="K60" i="5" s="1"/>
  <c r="F60" i="5"/>
  <c r="I59" i="5"/>
  <c r="K59" i="5" s="1"/>
  <c r="F59" i="5"/>
  <c r="I58" i="5"/>
  <c r="K58" i="5" s="1"/>
  <c r="F58" i="5"/>
  <c r="I57" i="5"/>
  <c r="K57" i="5" s="1"/>
  <c r="F57" i="5"/>
  <c r="I56" i="5"/>
  <c r="K56" i="5" s="1"/>
  <c r="F56" i="5"/>
  <c r="I55" i="5"/>
  <c r="F55" i="5"/>
  <c r="I54" i="5"/>
  <c r="K54" i="5" s="1"/>
  <c r="F54" i="5"/>
  <c r="I53" i="5"/>
  <c r="F53" i="5"/>
  <c r="I52" i="5"/>
  <c r="K52" i="5" s="1"/>
  <c r="F52" i="5"/>
  <c r="F63" i="5" s="1"/>
  <c r="H47" i="5"/>
  <c r="G47" i="5"/>
  <c r="E47" i="5"/>
  <c r="D47" i="5"/>
  <c r="B47" i="5"/>
  <c r="I45" i="5"/>
  <c r="K45" i="5" s="1"/>
  <c r="F45" i="5"/>
  <c r="I44" i="5"/>
  <c r="K44" i="5" s="1"/>
  <c r="F44" i="5"/>
  <c r="L44" i="5" s="1"/>
  <c r="I43" i="5"/>
  <c r="F43" i="5"/>
  <c r="I42" i="5"/>
  <c r="K42" i="5" s="1"/>
  <c r="F42" i="5"/>
  <c r="I41" i="5"/>
  <c r="F41" i="5"/>
  <c r="I40" i="5"/>
  <c r="K40" i="5" s="1"/>
  <c r="F40" i="5"/>
  <c r="I39" i="5"/>
  <c r="F39" i="5"/>
  <c r="I38" i="5"/>
  <c r="K38" i="5" s="1"/>
  <c r="F38" i="5"/>
  <c r="I37" i="5"/>
  <c r="F37" i="5"/>
  <c r="I36" i="5"/>
  <c r="K36" i="5" s="1"/>
  <c r="F36" i="5"/>
  <c r="H31" i="5"/>
  <c r="G31" i="5"/>
  <c r="E31" i="5"/>
  <c r="D31" i="5"/>
  <c r="B31" i="5"/>
  <c r="I29" i="5"/>
  <c r="K29" i="5" s="1"/>
  <c r="F29" i="5"/>
  <c r="I28" i="5"/>
  <c r="K28" i="5" s="1"/>
  <c r="F28" i="5"/>
  <c r="I27" i="5"/>
  <c r="K27" i="5" s="1"/>
  <c r="F27" i="5"/>
  <c r="I26" i="5"/>
  <c r="K26" i="5" s="1"/>
  <c r="F26" i="5"/>
  <c r="I25" i="5"/>
  <c r="K25" i="5" s="1"/>
  <c r="F25" i="5"/>
  <c r="I24" i="5"/>
  <c r="F24" i="5"/>
  <c r="I23" i="5"/>
  <c r="K23" i="5" s="1"/>
  <c r="F23" i="5"/>
  <c r="I22" i="5"/>
  <c r="K22" i="5" s="1"/>
  <c r="F22" i="5"/>
  <c r="I21" i="5"/>
  <c r="K21" i="5" s="1"/>
  <c r="F21" i="5"/>
  <c r="I20" i="5"/>
  <c r="K20" i="5" s="1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K12" i="5" s="1"/>
  <c r="F12" i="5"/>
  <c r="I11" i="5"/>
  <c r="K11" i="5" s="1"/>
  <c r="F11" i="5"/>
  <c r="I10" i="5"/>
  <c r="K10" i="5" s="1"/>
  <c r="F10" i="5"/>
  <c r="I9" i="5"/>
  <c r="K9" i="5" s="1"/>
  <c r="F9" i="5"/>
  <c r="I8" i="5"/>
  <c r="F8" i="5"/>
  <c r="I7" i="5"/>
  <c r="K7" i="5" s="1"/>
  <c r="F7" i="5"/>
  <c r="I6" i="5"/>
  <c r="K6" i="5" s="1"/>
  <c r="F6" i="5"/>
  <c r="I5" i="5"/>
  <c r="K5" i="5" s="1"/>
  <c r="F5" i="5"/>
  <c r="I4" i="5"/>
  <c r="I15" i="5" s="1"/>
  <c r="F4" i="5"/>
  <c r="H46" i="1"/>
  <c r="G46" i="1"/>
  <c r="E46" i="1"/>
  <c r="D46" i="1"/>
  <c r="I44" i="1"/>
  <c r="I43" i="1"/>
  <c r="K43" i="1" s="1"/>
  <c r="I42" i="1"/>
  <c r="K42" i="1" s="1"/>
  <c r="I41" i="1"/>
  <c r="I40" i="1"/>
  <c r="I39" i="1"/>
  <c r="K39" i="1" s="1"/>
  <c r="I38" i="1"/>
  <c r="K38" i="1" s="1"/>
  <c r="I37" i="1"/>
  <c r="K37" i="1" s="1"/>
  <c r="I36" i="1"/>
  <c r="K36" i="1" s="1"/>
  <c r="I35" i="1"/>
  <c r="K35" i="1" s="1"/>
  <c r="F35" i="1"/>
  <c r="H30" i="1"/>
  <c r="G30" i="1"/>
  <c r="E30" i="1"/>
  <c r="D30" i="1"/>
  <c r="I27" i="1"/>
  <c r="K27" i="1" s="1"/>
  <c r="F27" i="1"/>
  <c r="I26" i="1"/>
  <c r="F26" i="1"/>
  <c r="I25" i="1"/>
  <c r="K25" i="1" s="1"/>
  <c r="F25" i="1"/>
  <c r="I24" i="1"/>
  <c r="K24" i="1" s="1"/>
  <c r="I23" i="1"/>
  <c r="K23" i="1" s="1"/>
  <c r="F23" i="1"/>
  <c r="I22" i="1"/>
  <c r="K22" i="1" s="1"/>
  <c r="F22" i="1"/>
  <c r="I21" i="1"/>
  <c r="K21" i="1" s="1"/>
  <c r="F21" i="1"/>
  <c r="I20" i="1"/>
  <c r="K20" i="1" s="1"/>
  <c r="F20" i="1"/>
  <c r="I19" i="1"/>
  <c r="F19" i="1"/>
  <c r="P16" i="1"/>
  <c r="P32" i="1" s="1"/>
  <c r="O16" i="1"/>
  <c r="O32" i="1" s="1"/>
  <c r="L181" i="5"/>
  <c r="F79" i="5"/>
  <c r="K43" i="5"/>
  <c r="K103" i="5"/>
  <c r="K24" i="5"/>
  <c r="K170" i="5"/>
  <c r="I95" i="5"/>
  <c r="K166" i="5"/>
  <c r="L149" i="5"/>
  <c r="K215" i="5"/>
  <c r="K74" i="5"/>
  <c r="L87" i="5"/>
  <c r="K134" i="5"/>
  <c r="L199" i="5"/>
  <c r="K199" i="5"/>
  <c r="L201" i="5"/>
  <c r="K201" i="5"/>
  <c r="L205" i="5"/>
  <c r="K205" i="5"/>
  <c r="K100" i="5"/>
  <c r="L139" i="5"/>
  <c r="L196" i="5"/>
  <c r="K196" i="5"/>
  <c r="K198" i="5"/>
  <c r="K202" i="5"/>
  <c r="K204" i="5"/>
  <c r="K164" i="5"/>
  <c r="L167" i="5"/>
  <c r="L93" i="5"/>
  <c r="L123" i="5"/>
  <c r="L22" i="5"/>
  <c r="L40" i="1" l="1"/>
  <c r="K40" i="1"/>
  <c r="L42" i="1"/>
  <c r="L25" i="1"/>
  <c r="K203" i="5"/>
  <c r="L70" i="5"/>
  <c r="L197" i="5"/>
  <c r="I79" i="5"/>
  <c r="I207" i="5"/>
  <c r="F47" i="5"/>
  <c r="L104" i="5"/>
  <c r="L107" i="5"/>
  <c r="F143" i="5"/>
  <c r="L141" i="5"/>
  <c r="L135" i="5"/>
  <c r="F15" i="5"/>
  <c r="F95" i="5"/>
  <c r="L52" i="5"/>
  <c r="I127" i="5"/>
  <c r="L120" i="5"/>
  <c r="L189" i="5"/>
  <c r="L150" i="5"/>
  <c r="L151" i="5"/>
  <c r="L171" i="5"/>
  <c r="L198" i="5"/>
  <c r="L200" i="5"/>
  <c r="L202" i="5"/>
  <c r="L204" i="5"/>
  <c r="L215" i="5"/>
  <c r="L217" i="5"/>
  <c r="L221" i="5"/>
  <c r="L43" i="1"/>
  <c r="L5" i="5"/>
  <c r="L60" i="5"/>
  <c r="L61" i="5"/>
  <c r="L116" i="5"/>
  <c r="K152" i="5"/>
  <c r="L152" i="5"/>
  <c r="K185" i="5"/>
  <c r="L185" i="5"/>
  <c r="K187" i="5"/>
  <c r="L187" i="5"/>
  <c r="K213" i="5"/>
  <c r="L213" i="5"/>
  <c r="K216" i="5"/>
  <c r="L216" i="5"/>
  <c r="K220" i="5"/>
  <c r="L220" i="5"/>
  <c r="K77" i="5"/>
  <c r="L77" i="5"/>
  <c r="L132" i="5"/>
  <c r="K132" i="5"/>
  <c r="K143" i="5" s="1"/>
  <c r="J143" i="5" s="1"/>
  <c r="L22" i="1"/>
  <c r="L36" i="5"/>
  <c r="L37" i="5"/>
  <c r="L68" i="5"/>
  <c r="L71" i="5"/>
  <c r="L72" i="5"/>
  <c r="L102" i="5"/>
  <c r="L103" i="5"/>
  <c r="L105" i="5"/>
  <c r="L134" i="5"/>
  <c r="L136" i="5"/>
  <c r="L143" i="5" s="1"/>
  <c r="L138" i="5"/>
  <c r="L140" i="5"/>
  <c r="L148" i="5"/>
  <c r="L155" i="5"/>
  <c r="L157" i="5"/>
  <c r="L170" i="5"/>
  <c r="L180" i="5"/>
  <c r="K181" i="5"/>
  <c r="I191" i="5"/>
  <c r="K183" i="5"/>
  <c r="L183" i="5"/>
  <c r="L219" i="5"/>
  <c r="K219" i="5"/>
  <c r="L23" i="1"/>
  <c r="K8" i="5"/>
  <c r="L8" i="5"/>
  <c r="K13" i="5"/>
  <c r="L13" i="5"/>
  <c r="K55" i="5"/>
  <c r="L55" i="5"/>
  <c r="K91" i="5"/>
  <c r="L91" i="5"/>
  <c r="L92" i="5"/>
  <c r="K92" i="5"/>
  <c r="K119" i="5"/>
  <c r="L119" i="5"/>
  <c r="K122" i="5"/>
  <c r="L122" i="5"/>
  <c r="K125" i="5"/>
  <c r="L125" i="5"/>
  <c r="L27" i="1"/>
  <c r="L172" i="5"/>
  <c r="L212" i="5"/>
  <c r="K26" i="1"/>
  <c r="L26" i="1"/>
  <c r="L19" i="1"/>
  <c r="K44" i="1"/>
  <c r="L44" i="1"/>
  <c r="L9" i="5"/>
  <c r="L20" i="5"/>
  <c r="L28" i="5"/>
  <c r="L43" i="5"/>
  <c r="L53" i="5"/>
  <c r="L59" i="5"/>
  <c r="L74" i="5"/>
  <c r="L88" i="5"/>
  <c r="L90" i="5"/>
  <c r="L117" i="5"/>
  <c r="F159" i="5"/>
  <c r="L184" i="5"/>
  <c r="L186" i="5"/>
  <c r="L12" i="5"/>
  <c r="L23" i="5"/>
  <c r="L29" i="5"/>
  <c r="L54" i="5"/>
  <c r="L56" i="5"/>
  <c r="L58" i="5"/>
  <c r="L85" i="5"/>
  <c r="L89" i="5"/>
  <c r="L118" i="5"/>
  <c r="L21" i="1"/>
  <c r="K41" i="5"/>
  <c r="L41" i="5"/>
  <c r="L37" i="1"/>
  <c r="L39" i="1"/>
  <c r="K19" i="1"/>
  <c r="K30" i="1" s="1"/>
  <c r="L24" i="1"/>
  <c r="K207" i="5"/>
  <c r="L73" i="5"/>
  <c r="L218" i="5"/>
  <c r="L214" i="5"/>
  <c r="L45" i="5"/>
  <c r="I223" i="5"/>
  <c r="K217" i="5"/>
  <c r="L108" i="5"/>
  <c r="L100" i="5"/>
  <c r="F111" i="5"/>
  <c r="K148" i="5"/>
  <c r="I159" i="5"/>
  <c r="K165" i="5"/>
  <c r="L165" i="5"/>
  <c r="K169" i="5"/>
  <c r="L169" i="5"/>
  <c r="F46" i="1"/>
  <c r="L207" i="5"/>
  <c r="K31" i="5"/>
  <c r="I31" i="5"/>
  <c r="L21" i="5"/>
  <c r="L25" i="5"/>
  <c r="L26" i="5"/>
  <c r="L27" i="5"/>
  <c r="L38" i="5"/>
  <c r="L42" i="5"/>
  <c r="L57" i="5"/>
  <c r="L76" i="5"/>
  <c r="L84" i="5"/>
  <c r="L86" i="5"/>
  <c r="L101" i="5"/>
  <c r="F127" i="5"/>
  <c r="L124" i="5"/>
  <c r="L154" i="5"/>
  <c r="L156" i="5"/>
  <c r="L168" i="5"/>
  <c r="F191" i="5"/>
  <c r="L188" i="5"/>
  <c r="I46" i="1"/>
  <c r="L35" i="1"/>
  <c r="L4" i="5"/>
  <c r="K4" i="5"/>
  <c r="L24" i="5"/>
  <c r="F31" i="5"/>
  <c r="K37" i="5"/>
  <c r="I47" i="5"/>
  <c r="K39" i="5"/>
  <c r="L39" i="5"/>
  <c r="K53" i="5"/>
  <c r="K63" i="5" s="1"/>
  <c r="I63" i="5"/>
  <c r="K75" i="5"/>
  <c r="K79" i="5" s="1"/>
  <c r="J79" i="5" s="1"/>
  <c r="L75" i="5"/>
  <c r="K109" i="5"/>
  <c r="K111" i="5" s="1"/>
  <c r="I111" i="5"/>
  <c r="L109" i="5"/>
  <c r="K121" i="5"/>
  <c r="L121" i="5"/>
  <c r="K153" i="5"/>
  <c r="L153" i="5"/>
  <c r="L164" i="5"/>
  <c r="I175" i="5"/>
  <c r="F175" i="5"/>
  <c r="L166" i="5"/>
  <c r="L36" i="1"/>
  <c r="L38" i="1"/>
  <c r="L11" i="5"/>
  <c r="L7" i="5"/>
  <c r="L10" i="5"/>
  <c r="L6" i="5"/>
  <c r="L40" i="5"/>
  <c r="K41" i="1"/>
  <c r="L41" i="1"/>
  <c r="G13" i="1"/>
  <c r="L20" i="1"/>
  <c r="F30" i="1"/>
  <c r="I30" i="1"/>
  <c r="J207" i="5" l="1"/>
  <c r="K223" i="5"/>
  <c r="K191" i="5"/>
  <c r="K95" i="5"/>
  <c r="J95" i="5" s="1"/>
  <c r="K127" i="5"/>
  <c r="J127" i="5" s="1"/>
  <c r="K15" i="5"/>
  <c r="J15" i="5" s="1"/>
  <c r="J191" i="5"/>
  <c r="L79" i="5"/>
  <c r="L63" i="5"/>
  <c r="J223" i="5"/>
  <c r="K175" i="5"/>
  <c r="J175" i="5" s="1"/>
  <c r="K46" i="1"/>
  <c r="L175" i="5"/>
  <c r="K159" i="5"/>
  <c r="J159" i="5" s="1"/>
  <c r="J63" i="5"/>
  <c r="L191" i="5"/>
  <c r="L31" i="5"/>
  <c r="L30" i="1"/>
  <c r="G9" i="1"/>
  <c r="L95" i="5"/>
  <c r="J31" i="5"/>
  <c r="L223" i="5"/>
  <c r="L47" i="5"/>
  <c r="L159" i="5"/>
  <c r="L127" i="5"/>
  <c r="L111" i="5"/>
  <c r="L46" i="1"/>
  <c r="K47" i="5"/>
  <c r="J47" i="5" s="1"/>
  <c r="L15" i="5"/>
  <c r="J111" i="5"/>
  <c r="J30" i="1"/>
  <c r="J46" i="1" l="1"/>
  <c r="G10" i="1"/>
</calcChain>
</file>

<file path=xl/sharedStrings.xml><?xml version="1.0" encoding="utf-8"?>
<sst xmlns="http://schemas.openxmlformats.org/spreadsheetml/2006/main" count="584" uniqueCount="112">
  <si>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</si>
  <si>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</si>
  <si>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</si>
  <si>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</si>
  <si>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</si>
  <si>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</si>
  <si>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</si>
  <si>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</si>
  <si>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</si>
  <si>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</si>
  <si>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</si>
  <si>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</si>
  <si>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</si>
  <si>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</si>
  <si>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</si>
  <si>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</si>
  <si>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</si>
  <si>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</si>
  <si>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</si>
  <si>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</si>
  <si>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</si>
  <si>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</si>
  <si>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</si>
  <si>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</si>
  <si>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</si>
  <si>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</si>
  <si>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</si>
  <si>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</si>
  <si>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</si>
  <si>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</si>
  <si>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</si>
  <si>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</si>
  <si>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</si>
  <si>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</si>
  <si>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</si>
  <si>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</si>
  <si>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</si>
  <si>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</si>
  <si>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</si>
  <si>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</si>
  <si>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</si>
  <si>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</si>
  <si>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</si>
  <si>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</si>
  <si>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</si>
  <si>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</si>
  <si>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</si>
  <si>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</si>
  <si>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</si>
  <si>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</si>
  <si>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</si>
  <si>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</si>
  <si>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</si>
  <si>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</si>
  <si>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</si>
  <si>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</si>
  <si>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</si>
  <si>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</si>
  <si>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</si>
  <si>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</si>
  <si>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</si>
  <si>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</si>
  <si>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</si>
  <si>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</si>
  <si>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</si>
  <si>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</si>
  <si>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</si>
  <si>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</si>
  <si>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</si>
  <si>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</si>
  <si>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</si>
  <si>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</si>
  <si>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</si>
  <si>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</si>
  <si>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</si>
  <si>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</si>
  <si>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</si>
  <si>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</si>
  <si>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</si>
  <si>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</si>
  <si>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</si>
  <si>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</si>
  <si>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</si>
  <si>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</si>
  <si>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</si>
  <si>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</si>
  <si>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</si>
  <si>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</si>
  <si>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</si>
  <si>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</si>
  <si>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</si>
  <si>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Coquimbo, CL-CQ</t>
  </si>
  <si>
    <t>Diciembre</t>
  </si>
  <si>
    <t>KJHP70</t>
  </si>
  <si>
    <t>YH3119</t>
  </si>
  <si>
    <t>HKXV99</t>
  </si>
  <si>
    <t>2112103O</t>
  </si>
  <si>
    <t>1496591-592-593</t>
  </si>
  <si>
    <t>1496594-595-596</t>
  </si>
  <si>
    <t>1496597-598-599</t>
  </si>
  <si>
    <t>1496600-601-602</t>
  </si>
  <si>
    <t>1496603-604-605</t>
  </si>
  <si>
    <t>1496606-607-608</t>
  </si>
  <si>
    <t>03-2101324/O</t>
  </si>
  <si>
    <t>03-2101325/O</t>
  </si>
  <si>
    <t>2112105O</t>
  </si>
  <si>
    <t>1496609-610-611</t>
  </si>
  <si>
    <t>1496615-616-617</t>
  </si>
  <si>
    <t>WR9153</t>
  </si>
  <si>
    <t>1496612-613-614</t>
  </si>
  <si>
    <t>1496618-619-620</t>
  </si>
  <si>
    <t>1496621-622-623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</si>
</sst>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"/>
    <numFmt numFmtId="166" formatCode="d/m/yy"/>
    <numFmt numFmtId="167" formatCode="00000"/>
    <numFmt numFmtId="168" formatCode="0.00000"/>
  </numFmts>
  <fonts count="8" x14ac:knownFonts="1">
    <font>
      <sz val="10"/>
      <color rgb="FF000000"/>
      <name val="Arial"/>
      <charset val="1"/>
    </font>
    <font>
      <b/>
      <sz val="12"/>
      <name val="Times New Roman"/>
      <charset val="1"/>
    </font>
    <font>
      <sz val="12"/>
      <name val="Arial"/>
      <charset val="1"/>
    </font>
    <font>
      <sz val="12"/>
      <name val="Times New Roman"/>
      <charset val="1"/>
    </font>
    <font>
      <b/>
      <sz val="12"/>
      <name val="Arial"/>
      <charset val="1"/>
    </font>
    <font>
      <sz val="12"/>
      <name val="Verdana"/>
      <charset val="1"/>
    </font>
    <font>
      <b/>
      <sz val="12"/>
      <name val="Verdana"/>
      <charset val="1"/>
    </font>
    <font>
      <b/>
      <sz val="1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theme="0"/>
        <bgColor rgb="FFFFFFCC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2" fillId="0" borderId="0" xfId="0" applyNumberFormat="1" applyFont="1" applyAlignment="1">
      <alignment horizontal="left"/>
    </xf>
    <xf numFmtId="2" fontId="1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2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3" fontId="1" fillId="3" borderId="0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1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4" fontId="4" fillId="2" borderId="11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7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7" fontId="2" fillId="2" borderId="0" xfId="0" applyNumberFormat="1" applyFont="1" applyFill="1" applyBorder="1"/>
    <xf numFmtId="2" fontId="3" fillId="2" borderId="0" xfId="0" applyNumberFormat="1" applyFont="1" applyFill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/>
    <xf numFmtId="168" fontId="1" fillId="2" borderId="4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7" fontId="4" fillId="2" borderId="12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1" fillId="2" borderId="6" xfId="0" applyNumberFormat="1" applyFont="1" applyFill="1" applyBorder="1"/>
    <xf numFmtId="14" fontId="7" fillId="2" borderId="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4" borderId="5" xfId="0" applyNumberFormat="1" applyFont="1" applyFill="1" applyBorder="1"/>
    <xf numFmtId="164" fontId="1" fillId="4" borderId="6" xfId="0" applyNumberFormat="1" applyFont="1" applyFill="1" applyBorder="1"/>
    <xf numFmtId="164" fontId="1" fillId="4" borderId="7" xfId="0" applyNumberFormat="1" applyFont="1" applyFill="1" applyBorder="1"/>
    <xf numFmtId="14" fontId="1" fillId="4" borderId="5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zoomScale="80" zoomScaleNormal="80" workbookViewId="0">
      <selection activeCell="E46" sqref="E46"/>
    </sheetView>
  </sheetViews>
  <sheetFormatPr baseColWidth="10" defaultColWidth="14.42578125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6" width="17.42578125" customWidth="1"/>
  </cols>
  <sheetData>
    <row r="1" spans="1:16" ht="14.25" customHeight="1" x14ac:dyDescent="0.25">
      <c r="A1" s="1"/>
      <c r="B1" s="2"/>
      <c r="C1" s="2"/>
      <c r="D1" s="3" t="s">
        <v>91</v>
      </c>
      <c r="E1" s="3"/>
      <c r="F1" s="3"/>
      <c r="G1" s="3"/>
      <c r="H1" s="4"/>
      <c r="I1" s="3"/>
      <c r="J1" s="5"/>
      <c r="K1" s="3"/>
      <c r="L1" s="6"/>
      <c r="M1" s="7"/>
      <c r="N1" s="8"/>
      <c r="O1" s="9"/>
      <c r="P1" s="9"/>
    </row>
    <row r="2" spans="1:16" ht="14.25" customHeight="1" x14ac:dyDescent="0.25">
      <c r="A2" s="1"/>
      <c r="B2" s="2"/>
      <c r="C2" s="2"/>
      <c r="D2" s="3"/>
      <c r="E2" s="3"/>
      <c r="F2" s="3"/>
      <c r="G2" s="10"/>
      <c r="H2" s="3"/>
      <c r="I2" s="3"/>
      <c r="J2" s="5"/>
      <c r="K2" s="3"/>
      <c r="L2" s="6"/>
      <c r="M2" s="7"/>
      <c r="N2" s="8"/>
      <c r="O2" s="9"/>
      <c r="P2" s="9"/>
    </row>
    <row r="3" spans="1:16" ht="14.25" customHeight="1" x14ac:dyDescent="0.25">
      <c r="A3" s="1"/>
      <c r="B3" s="2"/>
      <c r="C3" s="2"/>
      <c r="D3" s="3"/>
      <c r="E3" s="3"/>
      <c r="F3" s="3"/>
      <c r="G3" s="3"/>
      <c r="H3" s="3"/>
      <c r="I3" s="3"/>
      <c r="J3" s="5"/>
      <c r="K3" s="3"/>
      <c r="L3" s="6"/>
      <c r="M3" s="7"/>
      <c r="N3" s="8"/>
      <c r="O3" s="9"/>
      <c r="P3" s="9"/>
    </row>
    <row r="4" spans="1:16" ht="14.25" customHeight="1" x14ac:dyDescent="0.25">
      <c r="A4" s="1"/>
      <c r="B4" s="2"/>
      <c r="C4" s="2"/>
      <c r="D4" s="3"/>
      <c r="E4" s="11"/>
      <c r="F4" s="11"/>
      <c r="G4" s="12" t="s">
        <v>0</v>
      </c>
      <c r="H4" s="12"/>
      <c r="I4" s="12"/>
      <c r="J4" s="5"/>
      <c r="K4" s="3"/>
      <c r="L4" s="6"/>
      <c r="M4" s="7"/>
      <c r="N4" s="8"/>
      <c r="O4" s="9"/>
      <c r="P4" s="9"/>
    </row>
    <row r="5" spans="1:16" ht="14.25" customHeight="1" x14ac:dyDescent="0.25">
      <c r="A5" s="1"/>
      <c r="B5" s="2"/>
      <c r="C5" s="2"/>
      <c r="D5" s="3"/>
      <c r="E5" s="3"/>
      <c r="F5" s="3"/>
      <c r="G5" s="3"/>
      <c r="H5" s="3"/>
      <c r="I5" s="3"/>
      <c r="J5" s="5"/>
      <c r="K5" s="3"/>
      <c r="L5" s="6"/>
      <c r="M5" s="7"/>
      <c r="N5" s="8"/>
      <c r="O5" s="9"/>
      <c r="P5" s="9"/>
    </row>
    <row r="6" spans="1:16" ht="14.25" customHeight="1" x14ac:dyDescent="0.25">
      <c r="A6" s="1"/>
      <c r="B6" s="2"/>
      <c r="C6" s="2"/>
      <c r="D6" s="3"/>
      <c r="E6" s="3"/>
      <c r="F6" s="3"/>
      <c r="G6" s="3"/>
      <c r="H6" s="3"/>
      <c r="I6" s="3"/>
      <c r="J6" s="5"/>
      <c r="K6" s="3"/>
      <c r="L6" s="6"/>
      <c r="M6" s="7"/>
      <c r="N6" s="8"/>
      <c r="O6" s="9"/>
      <c r="P6" s="9"/>
    </row>
    <row r="7" spans="1:16" ht="14.25" customHeight="1" x14ac:dyDescent="0.25">
      <c r="A7" s="1" t="s">
        <v>1</v>
      </c>
      <c r="B7" s="2"/>
      <c r="C7" s="2"/>
      <c r="D7" s="3"/>
      <c r="E7" s="3"/>
      <c r="F7" s="12" t="s">
        <v>2</v>
      </c>
      <c r="G7" s="3" t="s">
        <v>3</v>
      </c>
      <c r="H7" s="3"/>
      <c r="I7" s="3"/>
      <c r="J7" s="5"/>
      <c r="K7" s="3"/>
      <c r="L7" s="6"/>
      <c r="M7" s="7"/>
      <c r="N7" s="8"/>
      <c r="O7" s="9"/>
      <c r="P7" s="9"/>
    </row>
    <row r="8" spans="1:16" ht="14.25" customHeight="1" x14ac:dyDescent="0.25">
      <c r="A8" s="1" t="s">
        <v>4</v>
      </c>
      <c r="B8" s="2"/>
      <c r="C8" s="2"/>
      <c r="D8" s="3"/>
      <c r="E8" s="3"/>
      <c r="F8" s="12" t="s">
        <v>2</v>
      </c>
      <c r="G8" s="13" t="s">
        <v>5</v>
      </c>
      <c r="H8" s="3"/>
      <c r="I8" s="3"/>
      <c r="J8" s="5"/>
      <c r="K8" s="3"/>
      <c r="L8" s="3"/>
      <c r="M8" s="7"/>
      <c r="N8" s="8"/>
      <c r="O8" s="9"/>
      <c r="P8" s="9"/>
    </row>
    <row r="9" spans="1:16" ht="14.25" customHeight="1" x14ac:dyDescent="0.25">
      <c r="A9" s="1" t="s">
        <v>6</v>
      </c>
      <c r="B9" s="2"/>
      <c r="C9" s="2"/>
      <c r="D9" s="3"/>
      <c r="E9" s="3"/>
      <c r="F9" s="12" t="s">
        <v>2</v>
      </c>
      <c r="G9" s="3">
        <f>SUM(I16:I175)/2</f>
        <v>310.24</v>
      </c>
      <c r="H9" s="12" t="s">
        <v>7</v>
      </c>
      <c r="I9" s="3"/>
      <c r="J9" s="5"/>
      <c r="K9" s="3"/>
      <c r="L9" s="14"/>
      <c r="M9" s="15"/>
      <c r="N9" s="8"/>
      <c r="O9" s="9"/>
      <c r="P9" s="9"/>
    </row>
    <row r="10" spans="1:16" ht="14.25" customHeight="1" x14ac:dyDescent="0.25">
      <c r="A10" s="1" t="s">
        <v>8</v>
      </c>
      <c r="B10" s="2"/>
      <c r="C10" s="2"/>
      <c r="D10" s="3"/>
      <c r="E10" s="3"/>
      <c r="F10" s="12" t="s">
        <v>2</v>
      </c>
      <c r="G10" s="3">
        <f>SUM(K16:K233)/2</f>
        <v>278.32100000000003</v>
      </c>
      <c r="H10" s="12" t="s">
        <v>9</v>
      </c>
      <c r="I10" s="3"/>
      <c r="J10" s="5"/>
      <c r="K10" s="3"/>
      <c r="L10" s="6"/>
      <c r="M10" s="15"/>
      <c r="N10" s="8"/>
      <c r="O10" s="9"/>
      <c r="P10" s="9"/>
    </row>
    <row r="11" spans="1:16" ht="14.25" customHeight="1" x14ac:dyDescent="0.25">
      <c r="A11" s="1" t="s">
        <v>10</v>
      </c>
      <c r="B11" s="2"/>
      <c r="C11" s="2"/>
      <c r="D11" s="3"/>
      <c r="E11" s="3"/>
      <c r="F11" s="12" t="s">
        <v>2</v>
      </c>
      <c r="G11" s="16" t="s">
        <v>92</v>
      </c>
      <c r="H11" s="3"/>
      <c r="I11" s="3"/>
      <c r="J11" s="5"/>
      <c r="K11" s="3"/>
      <c r="L11" s="6"/>
      <c r="M11" s="7"/>
      <c r="N11" s="8"/>
      <c r="O11" s="9"/>
      <c r="P11" s="9"/>
    </row>
    <row r="12" spans="1:16" ht="14.25" customHeight="1" x14ac:dyDescent="0.25">
      <c r="A12" s="1" t="s">
        <v>11</v>
      </c>
      <c r="B12" s="2"/>
      <c r="C12" s="2"/>
      <c r="D12" s="3"/>
      <c r="E12" s="3"/>
      <c r="F12" s="12" t="s">
        <v>2</v>
      </c>
      <c r="G12" s="3" t="s">
        <v>12</v>
      </c>
      <c r="H12" s="3"/>
      <c r="I12" s="3"/>
      <c r="J12" s="5"/>
      <c r="K12" s="3"/>
      <c r="L12" s="6"/>
      <c r="M12" s="7"/>
      <c r="N12" s="8"/>
      <c r="O12" s="9"/>
      <c r="P12" s="9"/>
    </row>
    <row r="13" spans="1:16" ht="14.25" customHeight="1" x14ac:dyDescent="0.25">
      <c r="A13" s="1" t="s">
        <v>13</v>
      </c>
      <c r="B13" s="2"/>
      <c r="C13" s="2"/>
      <c r="D13" s="3"/>
      <c r="E13" s="3"/>
      <c r="F13" s="12" t="s">
        <v>2</v>
      </c>
      <c r="G13" s="17">
        <f>SUM(B16:B678)</f>
        <v>0</v>
      </c>
      <c r="H13" s="3"/>
      <c r="I13" s="3"/>
      <c r="J13" s="5"/>
      <c r="K13" s="3"/>
      <c r="L13" s="6"/>
      <c r="M13" s="7"/>
      <c r="N13" s="8"/>
      <c r="O13" s="9"/>
      <c r="P13" s="9"/>
    </row>
    <row r="14" spans="1:16" ht="14.25" customHeight="1" x14ac:dyDescent="0.25">
      <c r="A14" s="1"/>
      <c r="B14" s="2"/>
      <c r="C14" s="2"/>
      <c r="D14" s="3"/>
      <c r="E14" s="3"/>
      <c r="F14" s="12"/>
      <c r="G14" s="3"/>
      <c r="H14" s="3"/>
      <c r="I14" s="3"/>
      <c r="J14" s="5"/>
      <c r="K14" s="3"/>
      <c r="L14" s="6"/>
      <c r="M14" s="7"/>
      <c r="N14" s="8"/>
      <c r="O14" s="9"/>
      <c r="P14" s="9"/>
    </row>
    <row r="15" spans="1:16" ht="14.25" customHeight="1" thickBot="1" x14ac:dyDescent="0.3">
      <c r="A15" s="18"/>
      <c r="B15" s="19"/>
      <c r="C15" s="19"/>
      <c r="D15" s="11"/>
      <c r="E15" s="11"/>
      <c r="F15" s="11"/>
      <c r="G15" s="11"/>
      <c r="H15" s="11"/>
      <c r="I15" s="11"/>
      <c r="J15" s="20"/>
      <c r="K15" s="11"/>
      <c r="L15" s="11"/>
      <c r="M15" s="21"/>
      <c r="N15" s="19"/>
      <c r="O15" s="9"/>
      <c r="P15" s="9"/>
    </row>
    <row r="16" spans="1:16" ht="16.5" customHeight="1" thickBot="1" x14ac:dyDescent="0.3">
      <c r="A16" s="22" t="s">
        <v>14</v>
      </c>
      <c r="B16" s="23" t="s">
        <v>15</v>
      </c>
      <c r="C16" s="24" t="s">
        <v>96</v>
      </c>
      <c r="D16" s="95" t="s">
        <v>16</v>
      </c>
      <c r="E16" s="95"/>
      <c r="F16" s="95"/>
      <c r="G16" s="25"/>
      <c r="H16" s="26" t="s">
        <v>17</v>
      </c>
      <c r="I16" s="27"/>
      <c r="J16" s="91">
        <v>44552</v>
      </c>
      <c r="K16" s="92"/>
      <c r="L16" s="93"/>
      <c r="M16" s="98" t="s">
        <v>18</v>
      </c>
      <c r="N16" s="99" t="s">
        <v>19</v>
      </c>
      <c r="O16" s="97" t="e">
        <f>+#REF!</f>
        <v>#REF!</v>
      </c>
      <c r="P16" s="97" t="e">
        <f>+#REF!</f>
        <v>#REF!</v>
      </c>
    </row>
    <row r="17" spans="1:16" ht="14.25" customHeight="1" x14ac:dyDescent="0.25">
      <c r="A17" s="31" t="s">
        <v>20</v>
      </c>
      <c r="B17" s="32" t="s">
        <v>21</v>
      </c>
      <c r="C17" s="33" t="s">
        <v>22</v>
      </c>
      <c r="D17" s="95"/>
      <c r="E17" s="95"/>
      <c r="F17" s="95"/>
      <c r="G17" s="34"/>
      <c r="H17" s="35" t="s">
        <v>23</v>
      </c>
      <c r="I17" s="36"/>
      <c r="J17" s="37" t="s">
        <v>24</v>
      </c>
      <c r="K17" s="38" t="s">
        <v>25</v>
      </c>
      <c r="L17" s="38" t="s">
        <v>26</v>
      </c>
      <c r="M17" s="98"/>
      <c r="N17" s="98"/>
      <c r="O17" s="98"/>
      <c r="P17" s="98"/>
    </row>
    <row r="18" spans="1:16" ht="14.25" customHeight="1" thickBot="1" x14ac:dyDescent="0.3">
      <c r="A18" s="39" t="s">
        <v>27</v>
      </c>
      <c r="B18" s="40" t="s">
        <v>28</v>
      </c>
      <c r="C18" s="41" t="s">
        <v>29</v>
      </c>
      <c r="D18" s="42" t="s">
        <v>30</v>
      </c>
      <c r="E18" s="42" t="s">
        <v>31</v>
      </c>
      <c r="F18" s="42" t="s">
        <v>32</v>
      </c>
      <c r="G18" s="42" t="s">
        <v>30</v>
      </c>
      <c r="H18" s="35" t="s">
        <v>31</v>
      </c>
      <c r="I18" s="42" t="s">
        <v>32</v>
      </c>
      <c r="J18" s="43" t="s">
        <v>33</v>
      </c>
      <c r="K18" s="44" t="s">
        <v>34</v>
      </c>
      <c r="L18" s="44" t="s">
        <v>7</v>
      </c>
      <c r="M18" s="98"/>
      <c r="N18" s="98"/>
      <c r="O18" s="97"/>
      <c r="P18" s="97"/>
    </row>
    <row r="19" spans="1:16" ht="14.25" customHeight="1" thickBot="1" x14ac:dyDescent="0.3">
      <c r="A19" s="45">
        <v>1</v>
      </c>
      <c r="B19" s="46" t="s">
        <v>93</v>
      </c>
      <c r="C19" s="47">
        <v>1162</v>
      </c>
      <c r="D19" s="48">
        <v>45.4</v>
      </c>
      <c r="E19" s="49">
        <v>17.36</v>
      </c>
      <c r="F19" s="50">
        <f t="shared" ref="F19:F27" si="0">D19-E19</f>
        <v>28.04</v>
      </c>
      <c r="G19" s="49">
        <v>45.41</v>
      </c>
      <c r="H19" s="48">
        <v>17.34</v>
      </c>
      <c r="I19" s="51">
        <f t="shared" ref="I19:I27" si="1">G19-H19</f>
        <v>28.069999999999997</v>
      </c>
      <c r="J19" s="76">
        <v>10.130000000000001</v>
      </c>
      <c r="K19" s="51">
        <f t="shared" ref="K19:K27" si="2">ROUND((I19*(100-J19)/100),3)</f>
        <v>25.227</v>
      </c>
      <c r="L19" s="62">
        <f t="shared" ref="L19:L27" si="3">I19-F19</f>
        <v>2.9999999999997584E-2</v>
      </c>
      <c r="M19" s="94">
        <v>44552</v>
      </c>
      <c r="N19" s="54" t="s">
        <v>97</v>
      </c>
      <c r="O19" s="55" t="s">
        <v>103</v>
      </c>
      <c r="P19" s="56"/>
    </row>
    <row r="20" spans="1:16" ht="14.25" customHeight="1" thickBot="1" x14ac:dyDescent="0.3">
      <c r="A20" s="57">
        <v>2</v>
      </c>
      <c r="B20" s="58" t="s">
        <v>94</v>
      </c>
      <c r="C20" s="59">
        <v>1163</v>
      </c>
      <c r="D20" s="60">
        <v>44.7</v>
      </c>
      <c r="E20" s="61">
        <v>16.600000000000001</v>
      </c>
      <c r="F20" s="50">
        <f t="shared" si="0"/>
        <v>28.1</v>
      </c>
      <c r="G20" s="61">
        <v>44.72</v>
      </c>
      <c r="H20" s="60">
        <v>16.59</v>
      </c>
      <c r="I20" s="51">
        <f t="shared" si="1"/>
        <v>28.13</v>
      </c>
      <c r="J20" s="52">
        <v>10.199999999999999</v>
      </c>
      <c r="K20" s="51">
        <f t="shared" si="2"/>
        <v>25.260999999999999</v>
      </c>
      <c r="L20" s="62">
        <f t="shared" si="3"/>
        <v>2.9999999999997584E-2</v>
      </c>
      <c r="M20" s="94">
        <v>44552</v>
      </c>
      <c r="N20" s="63" t="s">
        <v>98</v>
      </c>
      <c r="O20" s="56"/>
      <c r="P20" s="64"/>
    </row>
    <row r="21" spans="1:16" ht="14.25" customHeight="1" thickBot="1" x14ac:dyDescent="0.3">
      <c r="A21" s="57">
        <v>3</v>
      </c>
      <c r="B21" s="46" t="s">
        <v>95</v>
      </c>
      <c r="C21" s="59">
        <v>1164</v>
      </c>
      <c r="D21" s="60">
        <v>44.75</v>
      </c>
      <c r="E21" s="61">
        <v>16.45</v>
      </c>
      <c r="F21" s="50">
        <f t="shared" si="0"/>
        <v>28.3</v>
      </c>
      <c r="G21" s="61">
        <v>44.74</v>
      </c>
      <c r="H21" s="60">
        <v>16.39</v>
      </c>
      <c r="I21" s="51">
        <f t="shared" si="1"/>
        <v>28.35</v>
      </c>
      <c r="J21" s="52">
        <v>10.17</v>
      </c>
      <c r="K21" s="51">
        <f t="shared" si="2"/>
        <v>25.466999999999999</v>
      </c>
      <c r="L21" s="62">
        <f t="shared" si="3"/>
        <v>5.0000000000000711E-2</v>
      </c>
      <c r="M21" s="94">
        <v>44552</v>
      </c>
      <c r="N21" s="63" t="s">
        <v>99</v>
      </c>
      <c r="O21" s="56"/>
      <c r="P21" s="64"/>
    </row>
    <row r="22" spans="1:16" ht="14.25" customHeight="1" thickBot="1" x14ac:dyDescent="0.3">
      <c r="A22" s="57">
        <v>4</v>
      </c>
      <c r="B22" s="46" t="s">
        <v>93</v>
      </c>
      <c r="C22" s="59">
        <v>1165</v>
      </c>
      <c r="D22" s="60">
        <v>45.57</v>
      </c>
      <c r="E22" s="61">
        <v>17.309999999999999</v>
      </c>
      <c r="F22" s="50">
        <f t="shared" si="0"/>
        <v>28.26</v>
      </c>
      <c r="G22" s="61">
        <v>45.57</v>
      </c>
      <c r="H22" s="60">
        <v>17.29</v>
      </c>
      <c r="I22" s="51">
        <f t="shared" si="1"/>
        <v>28.28</v>
      </c>
      <c r="J22" s="52">
        <v>9.92</v>
      </c>
      <c r="K22" s="51">
        <f t="shared" si="2"/>
        <v>25.475000000000001</v>
      </c>
      <c r="L22" s="62">
        <f t="shared" si="3"/>
        <v>1.9999999999999574E-2</v>
      </c>
      <c r="M22" s="94">
        <v>44552</v>
      </c>
      <c r="N22" s="63" t="s">
        <v>100</v>
      </c>
      <c r="O22" s="56"/>
      <c r="P22" s="64"/>
    </row>
    <row r="23" spans="1:16" ht="14.25" customHeight="1" thickBot="1" x14ac:dyDescent="0.3">
      <c r="A23" s="57">
        <v>5</v>
      </c>
      <c r="B23" s="58" t="s">
        <v>94</v>
      </c>
      <c r="C23" s="59">
        <v>1166</v>
      </c>
      <c r="D23" s="60">
        <v>44.65</v>
      </c>
      <c r="E23" s="61">
        <v>16.57</v>
      </c>
      <c r="F23" s="50">
        <f t="shared" si="0"/>
        <v>28.08</v>
      </c>
      <c r="G23" s="61">
        <v>44.68</v>
      </c>
      <c r="H23" s="60">
        <v>16.55</v>
      </c>
      <c r="I23" s="51">
        <f t="shared" si="1"/>
        <v>28.13</v>
      </c>
      <c r="J23" s="52">
        <v>9.91</v>
      </c>
      <c r="K23" s="51">
        <f t="shared" si="2"/>
        <v>25.341999999999999</v>
      </c>
      <c r="L23" s="62">
        <f t="shared" si="3"/>
        <v>5.0000000000000711E-2</v>
      </c>
      <c r="M23" s="94">
        <v>44552</v>
      </c>
      <c r="N23" s="63" t="s">
        <v>101</v>
      </c>
      <c r="O23" s="56"/>
      <c r="P23" s="64"/>
    </row>
    <row r="24" spans="1:16" ht="14.25" customHeight="1" thickBot="1" x14ac:dyDescent="0.3">
      <c r="A24" s="57">
        <v>6</v>
      </c>
      <c r="B24" s="58" t="s">
        <v>95</v>
      </c>
      <c r="C24" s="59">
        <v>1167</v>
      </c>
      <c r="D24" s="60">
        <v>44.96</v>
      </c>
      <c r="E24" s="61">
        <v>16.690000000000001</v>
      </c>
      <c r="F24" s="50">
        <f t="shared" si="0"/>
        <v>28.27</v>
      </c>
      <c r="G24" s="61">
        <v>44.96</v>
      </c>
      <c r="H24" s="60">
        <v>16.68</v>
      </c>
      <c r="I24" s="51">
        <f t="shared" si="1"/>
        <v>28.28</v>
      </c>
      <c r="J24" s="52">
        <v>10.06</v>
      </c>
      <c r="K24" s="51">
        <f t="shared" si="2"/>
        <v>25.434999999999999</v>
      </c>
      <c r="L24" s="62">
        <f t="shared" si="3"/>
        <v>1.0000000000001563E-2</v>
      </c>
      <c r="M24" s="94">
        <v>44552</v>
      </c>
      <c r="N24" s="63" t="s">
        <v>102</v>
      </c>
      <c r="O24" s="56"/>
      <c r="P24" s="64"/>
    </row>
    <row r="25" spans="1:16" ht="14.25" customHeight="1" thickBot="1" x14ac:dyDescent="0.3">
      <c r="A25" s="57"/>
      <c r="B25" s="58"/>
      <c r="C25" s="59"/>
      <c r="D25" s="60"/>
      <c r="E25" s="61"/>
      <c r="F25" s="50">
        <f t="shared" si="0"/>
        <v>0</v>
      </c>
      <c r="G25" s="61"/>
      <c r="H25" s="60"/>
      <c r="I25" s="51">
        <f t="shared" si="1"/>
        <v>0</v>
      </c>
      <c r="J25" s="52"/>
      <c r="K25" s="51">
        <f t="shared" si="2"/>
        <v>0</v>
      </c>
      <c r="L25" s="62">
        <f t="shared" si="3"/>
        <v>0</v>
      </c>
      <c r="M25" s="91"/>
      <c r="N25" s="63"/>
      <c r="O25" s="64"/>
      <c r="P25" s="64"/>
    </row>
    <row r="26" spans="1:16" ht="14.25" customHeight="1" thickBot="1" x14ac:dyDescent="0.3">
      <c r="A26" s="57"/>
      <c r="B26" s="46"/>
      <c r="C26" s="59"/>
      <c r="D26" s="60"/>
      <c r="E26" s="61"/>
      <c r="F26" s="50">
        <f t="shared" si="0"/>
        <v>0</v>
      </c>
      <c r="G26" s="61"/>
      <c r="H26" s="60"/>
      <c r="I26" s="51">
        <f t="shared" si="1"/>
        <v>0</v>
      </c>
      <c r="J26" s="52"/>
      <c r="K26" s="51">
        <f t="shared" si="2"/>
        <v>0</v>
      </c>
      <c r="L26" s="62">
        <f t="shared" si="3"/>
        <v>0</v>
      </c>
      <c r="M26" s="91"/>
      <c r="N26" s="63"/>
      <c r="O26" s="64"/>
      <c r="P26" s="64"/>
    </row>
    <row r="27" spans="1:16" ht="14.25" customHeight="1" thickBot="1" x14ac:dyDescent="0.3">
      <c r="A27" s="57"/>
      <c r="B27" s="46"/>
      <c r="C27" s="59"/>
      <c r="D27" s="60"/>
      <c r="E27" s="61"/>
      <c r="F27" s="50">
        <f t="shared" si="0"/>
        <v>0</v>
      </c>
      <c r="G27" s="61"/>
      <c r="H27" s="60"/>
      <c r="I27" s="51">
        <f t="shared" si="1"/>
        <v>0</v>
      </c>
      <c r="J27" s="52"/>
      <c r="K27" s="51">
        <f t="shared" si="2"/>
        <v>0</v>
      </c>
      <c r="L27" s="62">
        <f t="shared" si="3"/>
        <v>0</v>
      </c>
      <c r="M27" s="53"/>
      <c r="N27" s="63"/>
      <c r="O27" s="64"/>
      <c r="P27" s="64"/>
    </row>
    <row r="28" spans="1:16" ht="14.25" customHeight="1" x14ac:dyDescent="0.25">
      <c r="A28" s="57"/>
      <c r="B28" s="58"/>
      <c r="C28" s="59"/>
      <c r="D28" s="60"/>
      <c r="E28" s="61"/>
      <c r="F28" s="50"/>
      <c r="G28" s="61"/>
      <c r="H28" s="60"/>
      <c r="I28" s="51"/>
      <c r="J28" s="52"/>
      <c r="K28" s="51"/>
      <c r="L28" s="62"/>
      <c r="M28" s="53"/>
      <c r="N28" s="65"/>
      <c r="O28" s="66"/>
      <c r="P28" s="66"/>
    </row>
    <row r="29" spans="1:16" ht="3.75" customHeight="1" x14ac:dyDescent="0.25">
      <c r="A29" s="1"/>
      <c r="B29" s="19"/>
      <c r="C29" s="67"/>
      <c r="D29" s="11"/>
      <c r="E29" s="11"/>
      <c r="F29" s="3"/>
      <c r="G29" s="11"/>
      <c r="H29" s="11"/>
      <c r="I29" s="3"/>
      <c r="J29" s="68"/>
      <c r="K29" s="3"/>
      <c r="L29" s="6"/>
      <c r="M29" s="21"/>
      <c r="N29" s="19"/>
      <c r="O29" s="9"/>
      <c r="P29" s="9"/>
    </row>
    <row r="30" spans="1:16" ht="14.25" customHeight="1" x14ac:dyDescent="0.25">
      <c r="A30" s="69"/>
      <c r="B30" s="70"/>
      <c r="C30" s="71" t="s">
        <v>35</v>
      </c>
      <c r="D30" s="42">
        <f t="shared" ref="D30:I30" si="4">SUM(D19:D28)</f>
        <v>270.02999999999997</v>
      </c>
      <c r="E30" s="42">
        <f t="shared" si="4"/>
        <v>100.97999999999999</v>
      </c>
      <c r="F30" s="42">
        <f t="shared" si="4"/>
        <v>169.05</v>
      </c>
      <c r="G30" s="42">
        <f t="shared" si="4"/>
        <v>270.08</v>
      </c>
      <c r="H30" s="42">
        <f t="shared" si="4"/>
        <v>100.84</v>
      </c>
      <c r="I30" s="42">
        <f t="shared" si="4"/>
        <v>169.24</v>
      </c>
      <c r="J30" s="72">
        <f>ROUND((((I30-K30)/I30)*100),5)</f>
        <v>10.064410000000001</v>
      </c>
      <c r="K30" s="73">
        <f>SUM(K19:K28)</f>
        <v>152.20699999999999</v>
      </c>
      <c r="L30" s="42">
        <f>SUM(L19:L28)</f>
        <v>0.18999999999999773</v>
      </c>
      <c r="M30" s="21"/>
      <c r="N30" s="19"/>
      <c r="O30" s="9"/>
      <c r="P30" s="9"/>
    </row>
    <row r="31" spans="1:16" ht="14.25" customHeight="1" x14ac:dyDescent="0.25">
      <c r="A31" s="18"/>
      <c r="B31" s="19"/>
      <c r="C31" s="19"/>
      <c r="D31" s="11"/>
      <c r="E31" s="11"/>
      <c r="F31" s="11"/>
      <c r="G31" s="11"/>
      <c r="H31" s="11"/>
      <c r="I31" s="11"/>
      <c r="J31" s="20"/>
      <c r="K31" s="11"/>
      <c r="L31" s="11"/>
      <c r="M31" s="21"/>
      <c r="N31" s="19"/>
      <c r="O31" s="9"/>
      <c r="P31" s="9"/>
    </row>
    <row r="32" spans="1:16" ht="16.5" customHeight="1" x14ac:dyDescent="0.25">
      <c r="A32" s="22" t="s">
        <v>14</v>
      </c>
      <c r="B32" s="23" t="s">
        <v>15</v>
      </c>
      <c r="C32" s="24" t="s">
        <v>105</v>
      </c>
      <c r="D32" s="95" t="s">
        <v>16</v>
      </c>
      <c r="E32" s="95"/>
      <c r="F32" s="95"/>
      <c r="G32" s="25"/>
      <c r="H32" s="26" t="s">
        <v>17</v>
      </c>
      <c r="I32" s="27"/>
      <c r="J32" s="28">
        <v>44554</v>
      </c>
      <c r="K32" s="29"/>
      <c r="L32" s="30"/>
      <c r="M32" s="96" t="s">
        <v>18</v>
      </c>
      <c r="N32" s="97" t="s">
        <v>19</v>
      </c>
      <c r="O32" s="97" t="e">
        <f>+O16</f>
        <v>#REF!</v>
      </c>
      <c r="P32" s="97" t="e">
        <f>+P16</f>
        <v>#REF!</v>
      </c>
    </row>
    <row r="33" spans="1:16" ht="14.25" customHeight="1" x14ac:dyDescent="0.25">
      <c r="A33" s="31" t="s">
        <v>20</v>
      </c>
      <c r="B33" s="32" t="s">
        <v>21</v>
      </c>
      <c r="C33" s="33" t="s">
        <v>22</v>
      </c>
      <c r="D33" s="95"/>
      <c r="E33" s="95"/>
      <c r="F33" s="95"/>
      <c r="G33" s="34"/>
      <c r="H33" s="35" t="s">
        <v>23</v>
      </c>
      <c r="I33" s="36"/>
      <c r="J33" s="37" t="s">
        <v>24</v>
      </c>
      <c r="K33" s="38" t="s">
        <v>25</v>
      </c>
      <c r="L33" s="38" t="s">
        <v>26</v>
      </c>
      <c r="M33" s="96"/>
      <c r="N33" s="96"/>
      <c r="O33" s="96"/>
      <c r="P33" s="96"/>
    </row>
    <row r="34" spans="1:16" ht="14.25" customHeight="1" thickBot="1" x14ac:dyDescent="0.3">
      <c r="A34" s="39" t="s">
        <v>27</v>
      </c>
      <c r="B34" s="40" t="s">
        <v>28</v>
      </c>
      <c r="C34" s="41" t="s">
        <v>29</v>
      </c>
      <c r="D34" s="42" t="s">
        <v>30</v>
      </c>
      <c r="E34" s="42" t="s">
        <v>31</v>
      </c>
      <c r="F34" s="42" t="s">
        <v>32</v>
      </c>
      <c r="G34" s="42" t="s">
        <v>30</v>
      </c>
      <c r="H34" s="35" t="s">
        <v>31</v>
      </c>
      <c r="I34" s="42" t="s">
        <v>32</v>
      </c>
      <c r="J34" s="43" t="s">
        <v>33</v>
      </c>
      <c r="K34" s="44" t="s">
        <v>34</v>
      </c>
      <c r="L34" s="44" t="s">
        <v>7</v>
      </c>
      <c r="M34" s="96"/>
      <c r="N34" s="96"/>
      <c r="O34" s="96"/>
      <c r="P34" s="96"/>
    </row>
    <row r="35" spans="1:16" ht="14.25" customHeight="1" thickBot="1" x14ac:dyDescent="0.3">
      <c r="A35" s="45">
        <v>1</v>
      </c>
      <c r="B35" s="58" t="s">
        <v>93</v>
      </c>
      <c r="C35" s="47">
        <v>1168</v>
      </c>
      <c r="D35" s="48">
        <v>45.8</v>
      </c>
      <c r="E35" s="49">
        <v>17.260000000000002</v>
      </c>
      <c r="F35" s="50">
        <f t="shared" ref="F35:F44" si="5">D35-E35</f>
        <v>28.539999999999996</v>
      </c>
      <c r="G35" s="49">
        <v>45.83</v>
      </c>
      <c r="H35" s="48">
        <v>17.260000000000002</v>
      </c>
      <c r="I35" s="51">
        <f t="shared" ref="I35:I44" si="6">G35-H35</f>
        <v>28.569999999999997</v>
      </c>
      <c r="J35" s="76">
        <v>10.34</v>
      </c>
      <c r="K35" s="51">
        <f t="shared" ref="K35:K44" si="7">ROUND((I35*(100-J35)/100),3)</f>
        <v>25.616</v>
      </c>
      <c r="L35" s="62">
        <f t="shared" ref="L35:L44" si="8">I35-F35</f>
        <v>3.0000000000001137E-2</v>
      </c>
      <c r="M35" s="77">
        <v>44554</v>
      </c>
      <c r="N35" s="54" t="s">
        <v>106</v>
      </c>
      <c r="O35" s="55" t="s">
        <v>104</v>
      </c>
      <c r="P35" s="78"/>
    </row>
    <row r="36" spans="1:16" ht="14.25" customHeight="1" thickBot="1" x14ac:dyDescent="0.3">
      <c r="A36" s="57">
        <v>2</v>
      </c>
      <c r="B36" s="58" t="s">
        <v>95</v>
      </c>
      <c r="C36" s="59">
        <v>1170</v>
      </c>
      <c r="D36" s="60">
        <v>44.66</v>
      </c>
      <c r="E36" s="61">
        <v>16.649999999999999</v>
      </c>
      <c r="F36" s="50">
        <f t="shared" si="5"/>
        <v>28.009999999999998</v>
      </c>
      <c r="G36" s="61">
        <v>44.63</v>
      </c>
      <c r="H36" s="60">
        <v>16.61</v>
      </c>
      <c r="I36" s="51">
        <f t="shared" si="6"/>
        <v>28.020000000000003</v>
      </c>
      <c r="J36" s="52">
        <v>10.47</v>
      </c>
      <c r="K36" s="51">
        <f t="shared" si="7"/>
        <v>25.085999999999999</v>
      </c>
      <c r="L36" s="62">
        <f t="shared" si="8"/>
        <v>1.0000000000005116E-2</v>
      </c>
      <c r="M36" s="77">
        <v>44554</v>
      </c>
      <c r="N36" s="63" t="s">
        <v>107</v>
      </c>
      <c r="O36" s="79"/>
      <c r="P36" s="80"/>
    </row>
    <row r="37" spans="1:16" ht="14.25" customHeight="1" thickBot="1" x14ac:dyDescent="0.3">
      <c r="A37" s="45">
        <v>3</v>
      </c>
      <c r="B37" s="58" t="s">
        <v>108</v>
      </c>
      <c r="C37" s="59">
        <v>1169</v>
      </c>
      <c r="D37" s="60">
        <v>44.14</v>
      </c>
      <c r="E37" s="61">
        <v>16.12</v>
      </c>
      <c r="F37" s="50">
        <f t="shared" si="5"/>
        <v>28.02</v>
      </c>
      <c r="G37" s="61">
        <v>44.12</v>
      </c>
      <c r="H37" s="60">
        <v>16.07</v>
      </c>
      <c r="I37" s="51">
        <f t="shared" si="6"/>
        <v>28.049999999999997</v>
      </c>
      <c r="J37" s="52">
        <v>10.45</v>
      </c>
      <c r="K37" s="51">
        <f t="shared" si="7"/>
        <v>25.119</v>
      </c>
      <c r="L37" s="62">
        <f t="shared" si="8"/>
        <v>2.9999999999997584E-2</v>
      </c>
      <c r="M37" s="77">
        <v>44554</v>
      </c>
      <c r="N37" s="63" t="s">
        <v>109</v>
      </c>
      <c r="O37" s="79"/>
      <c r="P37" s="80"/>
    </row>
    <row r="38" spans="1:16" ht="14.25" customHeight="1" thickBot="1" x14ac:dyDescent="0.3">
      <c r="A38" s="57">
        <v>4</v>
      </c>
      <c r="B38" s="58" t="s">
        <v>93</v>
      </c>
      <c r="C38" s="59">
        <v>1171</v>
      </c>
      <c r="D38" s="60">
        <v>45.31</v>
      </c>
      <c r="E38" s="61">
        <v>17.2</v>
      </c>
      <c r="F38" s="50">
        <f t="shared" si="5"/>
        <v>28.110000000000003</v>
      </c>
      <c r="G38" s="61">
        <v>45.34</v>
      </c>
      <c r="H38" s="60">
        <v>17.2</v>
      </c>
      <c r="I38" s="51">
        <f t="shared" si="6"/>
        <v>28.140000000000004</v>
      </c>
      <c r="J38" s="52">
        <v>10.81</v>
      </c>
      <c r="K38" s="51">
        <f t="shared" si="7"/>
        <v>25.097999999999999</v>
      </c>
      <c r="L38" s="62">
        <f t="shared" si="8"/>
        <v>3.0000000000001137E-2</v>
      </c>
      <c r="M38" s="77">
        <v>44554</v>
      </c>
      <c r="N38" s="63" t="s">
        <v>110</v>
      </c>
      <c r="O38" s="79"/>
      <c r="P38" s="80"/>
    </row>
    <row r="39" spans="1:16" ht="14.25" customHeight="1" thickBot="1" x14ac:dyDescent="0.3">
      <c r="A39" s="45">
        <v>5</v>
      </c>
      <c r="B39" s="58" t="s">
        <v>95</v>
      </c>
      <c r="C39" s="74">
        <v>1172</v>
      </c>
      <c r="D39" s="60">
        <v>44.76</v>
      </c>
      <c r="E39" s="61">
        <v>16.53</v>
      </c>
      <c r="F39" s="50">
        <f t="shared" si="5"/>
        <v>28.229999999999997</v>
      </c>
      <c r="G39" s="61">
        <v>44.75</v>
      </c>
      <c r="H39" s="60">
        <v>16.53</v>
      </c>
      <c r="I39" s="51">
        <f t="shared" si="6"/>
        <v>28.22</v>
      </c>
      <c r="J39" s="52">
        <v>10.72</v>
      </c>
      <c r="K39" s="51">
        <f t="shared" si="7"/>
        <v>25.195</v>
      </c>
      <c r="L39" s="62">
        <f t="shared" si="8"/>
        <v>-9.9999999999980105E-3</v>
      </c>
      <c r="M39" s="77">
        <v>44554</v>
      </c>
      <c r="N39" s="63" t="s">
        <v>111</v>
      </c>
      <c r="O39" s="79"/>
      <c r="P39" s="80"/>
    </row>
    <row r="40" spans="1:16" ht="14.25" customHeight="1" thickBot="1" x14ac:dyDescent="0.3">
      <c r="A40" s="57"/>
      <c r="B40" s="58"/>
      <c r="C40" s="74"/>
      <c r="D40" s="60"/>
      <c r="E40" s="61"/>
      <c r="F40" s="50">
        <f t="shared" si="5"/>
        <v>0</v>
      </c>
      <c r="G40" s="61"/>
      <c r="H40" s="60"/>
      <c r="I40" s="51">
        <f t="shared" si="6"/>
        <v>0</v>
      </c>
      <c r="J40" s="52"/>
      <c r="K40" s="51">
        <f t="shared" si="7"/>
        <v>0</v>
      </c>
      <c r="L40" s="62">
        <f t="shared" si="8"/>
        <v>0</v>
      </c>
      <c r="M40" s="77"/>
      <c r="N40" s="63"/>
      <c r="O40" s="79"/>
      <c r="P40" s="80"/>
    </row>
    <row r="41" spans="1:16" ht="14.25" customHeight="1" thickBot="1" x14ac:dyDescent="0.3">
      <c r="A41" s="57"/>
      <c r="B41" s="58"/>
      <c r="C41" s="74"/>
      <c r="D41" s="60"/>
      <c r="E41" s="61"/>
      <c r="F41" s="50">
        <f t="shared" si="5"/>
        <v>0</v>
      </c>
      <c r="G41" s="61"/>
      <c r="H41" s="60"/>
      <c r="I41" s="51">
        <f t="shared" si="6"/>
        <v>0</v>
      </c>
      <c r="J41" s="52"/>
      <c r="K41" s="51">
        <f t="shared" si="7"/>
        <v>0</v>
      </c>
      <c r="L41" s="62">
        <f t="shared" si="8"/>
        <v>0</v>
      </c>
      <c r="M41" s="53"/>
      <c r="N41" s="63"/>
      <c r="O41" s="80"/>
      <c r="P41" s="80"/>
    </row>
    <row r="42" spans="1:16" ht="14.25" customHeight="1" thickBot="1" x14ac:dyDescent="0.3">
      <c r="A42" s="57"/>
      <c r="B42" s="58"/>
      <c r="C42" s="74"/>
      <c r="D42" s="60"/>
      <c r="E42" s="61"/>
      <c r="F42" s="50">
        <f t="shared" si="5"/>
        <v>0</v>
      </c>
      <c r="G42" s="61"/>
      <c r="H42" s="60"/>
      <c r="I42" s="51">
        <f t="shared" si="6"/>
        <v>0</v>
      </c>
      <c r="J42" s="52"/>
      <c r="K42" s="51">
        <f t="shared" si="7"/>
        <v>0</v>
      </c>
      <c r="L42" s="62">
        <f t="shared" si="8"/>
        <v>0</v>
      </c>
      <c r="M42" s="53"/>
      <c r="N42" s="63"/>
      <c r="O42" s="80"/>
      <c r="P42" s="80"/>
    </row>
    <row r="43" spans="1:16" ht="14.25" customHeight="1" thickBot="1" x14ac:dyDescent="0.3">
      <c r="A43" s="57"/>
      <c r="B43" s="58"/>
      <c r="C43" s="74"/>
      <c r="D43" s="60"/>
      <c r="E43" s="61"/>
      <c r="F43" s="50">
        <f t="shared" si="5"/>
        <v>0</v>
      </c>
      <c r="G43" s="61"/>
      <c r="H43" s="60"/>
      <c r="I43" s="51">
        <f t="shared" si="6"/>
        <v>0</v>
      </c>
      <c r="J43" s="52"/>
      <c r="K43" s="51">
        <f t="shared" si="7"/>
        <v>0</v>
      </c>
      <c r="L43" s="62">
        <f t="shared" si="8"/>
        <v>0</v>
      </c>
      <c r="M43" s="53"/>
      <c r="N43" s="63"/>
      <c r="O43" s="80"/>
      <c r="P43" s="80"/>
    </row>
    <row r="44" spans="1:16" ht="14.25" customHeight="1" thickBot="1" x14ac:dyDescent="0.3">
      <c r="A44" s="57"/>
      <c r="B44" s="58"/>
      <c r="C44" s="74"/>
      <c r="D44" s="60"/>
      <c r="E44" s="61"/>
      <c r="F44" s="50">
        <f t="shared" si="5"/>
        <v>0</v>
      </c>
      <c r="G44" s="61"/>
      <c r="H44" s="60"/>
      <c r="I44" s="51">
        <f t="shared" si="6"/>
        <v>0</v>
      </c>
      <c r="J44" s="52"/>
      <c r="K44" s="51">
        <f t="shared" si="7"/>
        <v>0</v>
      </c>
      <c r="L44" s="62">
        <f t="shared" si="8"/>
        <v>0</v>
      </c>
      <c r="M44" s="53"/>
      <c r="N44" s="63"/>
      <c r="O44" s="81"/>
      <c r="P44" s="81"/>
    </row>
    <row r="45" spans="1:16" ht="3.75" customHeight="1" thickBot="1" x14ac:dyDescent="0.3">
      <c r="A45" s="1"/>
      <c r="B45" s="19"/>
      <c r="C45" s="67"/>
      <c r="D45" s="11"/>
      <c r="E45" s="11"/>
      <c r="F45" s="3"/>
      <c r="G45" s="11"/>
      <c r="H45" s="11"/>
      <c r="I45" s="3"/>
      <c r="J45" s="68"/>
      <c r="K45" s="3"/>
      <c r="L45" s="6"/>
      <c r="M45" s="21"/>
      <c r="N45" s="19"/>
      <c r="O45" s="9"/>
      <c r="P45" s="9"/>
    </row>
    <row r="46" spans="1:16" ht="14.25" customHeight="1" thickBot="1" x14ac:dyDescent="0.3">
      <c r="A46" s="69"/>
      <c r="B46" s="70"/>
      <c r="C46" s="71" t="s">
        <v>35</v>
      </c>
      <c r="D46" s="42">
        <f t="shared" ref="D46:I46" si="9">SUM(D35:D44)</f>
        <v>224.67</v>
      </c>
      <c r="E46" s="42">
        <f t="shared" si="9"/>
        <v>83.76</v>
      </c>
      <c r="F46" s="42">
        <f t="shared" si="9"/>
        <v>140.91</v>
      </c>
      <c r="G46" s="42">
        <f t="shared" si="9"/>
        <v>224.67000000000002</v>
      </c>
      <c r="H46" s="42">
        <f t="shared" si="9"/>
        <v>83.67</v>
      </c>
      <c r="I46" s="42">
        <f t="shared" si="9"/>
        <v>141</v>
      </c>
      <c r="J46" s="72">
        <f>ROUND((((I46-K46)/I46)*100),5)</f>
        <v>10.557449999999999</v>
      </c>
      <c r="K46" s="73">
        <f>SUM(K35:K44)</f>
        <v>126.114</v>
      </c>
      <c r="L46" s="42">
        <f>SUM(L35:L44)</f>
        <v>9.0000000000006963E-2</v>
      </c>
      <c r="M46" s="21"/>
      <c r="N46" s="19"/>
      <c r="O46" s="9"/>
      <c r="P46" s="9"/>
    </row>
  </sheetData>
  <mergeCells count="10"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</mergeCells>
  <printOptions verticalCentered="1"/>
  <pageMargins left="0.78740157480314965" right="1.0236220472440944" top="0.74803149606299213" bottom="0.74803149606299213" header="0.31496062992125984" footer="0.31496062992125984"/>
  <pageSetup scale="50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ColWidth="14.42578125" defaultRowHeight="12.75" x14ac:dyDescent="0.2"/>
  <cols>
    <col min="1" max="12" width="11.42578125" customWidth="1"/>
    <col min="13" max="13" width="17.140625" customWidth="1"/>
    <col min="14" max="14" width="14.28515625" customWidth="1"/>
  </cols>
  <sheetData>
    <row r="1" spans="1:14" ht="16.5" customHeight="1" x14ac:dyDescent="0.25">
      <c r="A1" s="22" t="s">
        <v>14</v>
      </c>
      <c r="B1" s="23" t="s">
        <v>36</v>
      </c>
      <c r="C1" s="24" t="s">
        <v>37</v>
      </c>
      <c r="D1" s="95" t="s">
        <v>16</v>
      </c>
      <c r="E1" s="95"/>
      <c r="F1" s="95"/>
      <c r="G1" s="25"/>
      <c r="H1" s="26" t="s">
        <v>17</v>
      </c>
      <c r="I1" s="27"/>
      <c r="J1" s="28">
        <v>42384</v>
      </c>
      <c r="K1" s="88"/>
      <c r="L1" s="30"/>
      <c r="M1" s="96" t="s">
        <v>18</v>
      </c>
      <c r="N1" s="97" t="s">
        <v>19</v>
      </c>
    </row>
    <row r="2" spans="1:14" ht="12.75" customHeight="1" x14ac:dyDescent="0.25">
      <c r="A2" s="31" t="s">
        <v>20</v>
      </c>
      <c r="B2" s="32" t="s">
        <v>21</v>
      </c>
      <c r="C2" s="33" t="s">
        <v>22</v>
      </c>
      <c r="D2" s="95"/>
      <c r="E2" s="95"/>
      <c r="F2" s="95"/>
      <c r="G2" s="34"/>
      <c r="H2" s="35" t="s">
        <v>23</v>
      </c>
      <c r="I2" s="36"/>
      <c r="J2" s="37" t="s">
        <v>24</v>
      </c>
      <c r="K2" s="38" t="s">
        <v>25</v>
      </c>
      <c r="L2" s="38" t="s">
        <v>26</v>
      </c>
      <c r="M2" s="96"/>
      <c r="N2" s="96"/>
    </row>
    <row r="3" spans="1:14" ht="12.75" customHeight="1" x14ac:dyDescent="0.25">
      <c r="A3" s="39" t="s">
        <v>27</v>
      </c>
      <c r="B3" s="40" t="s">
        <v>28</v>
      </c>
      <c r="C3" s="41" t="s">
        <v>29</v>
      </c>
      <c r="D3" s="42" t="s">
        <v>30</v>
      </c>
      <c r="E3" s="42" t="s">
        <v>31</v>
      </c>
      <c r="F3" s="42" t="s">
        <v>32</v>
      </c>
      <c r="G3" s="42" t="s">
        <v>30</v>
      </c>
      <c r="H3" s="35" t="s">
        <v>31</v>
      </c>
      <c r="I3" s="42" t="s">
        <v>32</v>
      </c>
      <c r="J3" s="43" t="s">
        <v>33</v>
      </c>
      <c r="K3" s="44" t="s">
        <v>34</v>
      </c>
      <c r="L3" s="44" t="s">
        <v>7</v>
      </c>
      <c r="M3" s="96"/>
      <c r="N3" s="96"/>
    </row>
    <row r="4" spans="1:14" ht="12.75" customHeight="1" x14ac:dyDescent="0.25">
      <c r="A4" s="45">
        <v>1</v>
      </c>
      <c r="B4" s="46" t="s">
        <v>38</v>
      </c>
      <c r="C4" s="75">
        <v>2352953</v>
      </c>
      <c r="D4" s="48">
        <v>44.91</v>
      </c>
      <c r="E4" s="49">
        <v>15.84</v>
      </c>
      <c r="F4" s="50">
        <f t="shared" ref="F4:F13" si="0">D4-E4</f>
        <v>29.069999999999997</v>
      </c>
      <c r="G4" s="49">
        <v>44.82</v>
      </c>
      <c r="H4" s="48">
        <v>15.81</v>
      </c>
      <c r="I4" s="51">
        <f t="shared" ref="I4:I13" si="1">G4-H4</f>
        <v>29.009999999999998</v>
      </c>
      <c r="J4" s="76">
        <v>8.77</v>
      </c>
      <c r="K4" s="51">
        <f t="shared" ref="K4:K13" si="2">ROUND((I4*(100-J4)/100),3)</f>
        <v>26.466000000000001</v>
      </c>
      <c r="L4" s="50">
        <f t="shared" ref="L4:L13" si="3">I4-F4</f>
        <v>-5.9999999999998721E-2</v>
      </c>
      <c r="M4" s="85">
        <v>42384</v>
      </c>
      <c r="N4" s="86">
        <v>842809</v>
      </c>
    </row>
    <row r="5" spans="1:14" ht="12.75" customHeight="1" x14ac:dyDescent="0.25">
      <c r="A5" s="57">
        <v>2</v>
      </c>
      <c r="B5" s="58" t="s">
        <v>39</v>
      </c>
      <c r="C5" s="74">
        <v>2352952</v>
      </c>
      <c r="D5" s="60">
        <v>44.99</v>
      </c>
      <c r="E5" s="61">
        <v>15.96</v>
      </c>
      <c r="F5" s="50">
        <f t="shared" si="0"/>
        <v>29.03</v>
      </c>
      <c r="G5" s="61">
        <v>44.9</v>
      </c>
      <c r="H5" s="60">
        <v>15.91</v>
      </c>
      <c r="I5" s="51">
        <f t="shared" si="1"/>
        <v>28.99</v>
      </c>
      <c r="J5" s="52">
        <v>8.7200000000000006</v>
      </c>
      <c r="K5" s="51">
        <f t="shared" si="2"/>
        <v>26.462</v>
      </c>
      <c r="L5" s="50">
        <f t="shared" si="3"/>
        <v>-4.00000000000027E-2</v>
      </c>
      <c r="M5" s="85">
        <v>42384</v>
      </c>
      <c r="N5" s="86">
        <v>842811</v>
      </c>
    </row>
    <row r="6" spans="1:14" ht="12.75" customHeight="1" x14ac:dyDescent="0.25">
      <c r="A6" s="57">
        <v>3</v>
      </c>
      <c r="B6" s="58" t="s">
        <v>40</v>
      </c>
      <c r="C6" s="74">
        <v>2351951</v>
      </c>
      <c r="D6" s="60">
        <v>44.53</v>
      </c>
      <c r="E6" s="61">
        <v>15.65</v>
      </c>
      <c r="F6" s="50">
        <f t="shared" si="0"/>
        <v>28.880000000000003</v>
      </c>
      <c r="G6" s="61">
        <v>44.57</v>
      </c>
      <c r="H6" s="60">
        <v>15.73</v>
      </c>
      <c r="I6" s="51">
        <f t="shared" si="1"/>
        <v>28.84</v>
      </c>
      <c r="J6" s="52">
        <v>8.6300000000000008</v>
      </c>
      <c r="K6" s="51">
        <f t="shared" si="2"/>
        <v>26.350999999999999</v>
      </c>
      <c r="L6" s="50">
        <f t="shared" si="3"/>
        <v>-4.00000000000027E-2</v>
      </c>
      <c r="M6" s="85">
        <v>42384</v>
      </c>
      <c r="N6" s="86">
        <v>842810</v>
      </c>
    </row>
    <row r="7" spans="1:14" ht="12.75" customHeight="1" x14ac:dyDescent="0.25">
      <c r="A7" s="57">
        <v>4</v>
      </c>
      <c r="B7" s="58" t="s">
        <v>41</v>
      </c>
      <c r="C7" s="74">
        <v>2352954</v>
      </c>
      <c r="D7" s="60">
        <v>44.27</v>
      </c>
      <c r="E7" s="61">
        <v>15.96</v>
      </c>
      <c r="F7" s="50">
        <f t="shared" si="0"/>
        <v>28.310000000000002</v>
      </c>
      <c r="G7" s="61">
        <v>44.22</v>
      </c>
      <c r="H7" s="60">
        <v>16</v>
      </c>
      <c r="I7" s="51">
        <f t="shared" si="1"/>
        <v>28.22</v>
      </c>
      <c r="J7" s="52">
        <v>8.77</v>
      </c>
      <c r="K7" s="51">
        <f t="shared" si="2"/>
        <v>25.745000000000001</v>
      </c>
      <c r="L7" s="50">
        <f t="shared" si="3"/>
        <v>-9.0000000000003411E-2</v>
      </c>
      <c r="M7" s="85">
        <v>42384</v>
      </c>
      <c r="N7" s="86">
        <v>842812</v>
      </c>
    </row>
    <row r="8" spans="1:14" ht="12.75" customHeight="1" x14ac:dyDescent="0.25">
      <c r="A8" s="57">
        <v>5</v>
      </c>
      <c r="B8" s="58" t="s">
        <v>42</v>
      </c>
      <c r="C8" s="74">
        <v>2352956</v>
      </c>
      <c r="D8" s="60">
        <v>44.68</v>
      </c>
      <c r="E8" s="61">
        <v>15.91</v>
      </c>
      <c r="F8" s="50">
        <f t="shared" si="0"/>
        <v>28.77</v>
      </c>
      <c r="G8" s="61">
        <v>44.64</v>
      </c>
      <c r="H8" s="60">
        <v>15.93</v>
      </c>
      <c r="I8" s="51">
        <f t="shared" si="1"/>
        <v>28.71</v>
      </c>
      <c r="J8" s="52">
        <v>8.34</v>
      </c>
      <c r="K8" s="51">
        <f t="shared" si="2"/>
        <v>26.315999999999999</v>
      </c>
      <c r="L8" s="50">
        <f t="shared" si="3"/>
        <v>-5.9999999999998721E-2</v>
      </c>
      <c r="M8" s="85">
        <v>42384</v>
      </c>
      <c r="N8" s="86">
        <v>842813</v>
      </c>
    </row>
    <row r="9" spans="1:14" ht="12.75" customHeight="1" x14ac:dyDescent="0.25">
      <c r="A9" s="57">
        <v>6</v>
      </c>
      <c r="B9" s="58" t="s">
        <v>43</v>
      </c>
      <c r="C9" s="74">
        <v>2352958</v>
      </c>
      <c r="D9" s="60">
        <v>44.65</v>
      </c>
      <c r="E9" s="61">
        <v>16.32</v>
      </c>
      <c r="F9" s="50">
        <f t="shared" si="0"/>
        <v>28.33</v>
      </c>
      <c r="G9" s="61">
        <v>44.7</v>
      </c>
      <c r="H9" s="60">
        <v>16.45</v>
      </c>
      <c r="I9" s="51">
        <f t="shared" si="1"/>
        <v>28.250000000000004</v>
      </c>
      <c r="J9" s="52">
        <v>8.49</v>
      </c>
      <c r="K9" s="51">
        <f t="shared" si="2"/>
        <v>25.852</v>
      </c>
      <c r="L9" s="50">
        <f t="shared" si="3"/>
        <v>-7.9999999999994742E-2</v>
      </c>
      <c r="M9" s="85">
        <v>42384</v>
      </c>
      <c r="N9" s="86">
        <v>842817</v>
      </c>
    </row>
    <row r="10" spans="1:14" ht="12.75" customHeight="1" x14ac:dyDescent="0.25">
      <c r="A10" s="57">
        <v>7</v>
      </c>
      <c r="B10" s="58" t="s">
        <v>44</v>
      </c>
      <c r="C10" s="74">
        <v>2352957</v>
      </c>
      <c r="D10" s="60">
        <v>44.53</v>
      </c>
      <c r="E10" s="61">
        <v>15.89</v>
      </c>
      <c r="F10" s="50">
        <f t="shared" si="0"/>
        <v>28.64</v>
      </c>
      <c r="G10" s="61">
        <v>44.53</v>
      </c>
      <c r="H10" s="60">
        <v>16.04</v>
      </c>
      <c r="I10" s="51">
        <f t="shared" si="1"/>
        <v>28.490000000000002</v>
      </c>
      <c r="J10" s="52">
        <v>8.41</v>
      </c>
      <c r="K10" s="51">
        <f t="shared" si="2"/>
        <v>26.094000000000001</v>
      </c>
      <c r="L10" s="50">
        <f t="shared" si="3"/>
        <v>-0.14999999999999858</v>
      </c>
      <c r="M10" s="85">
        <v>42384</v>
      </c>
      <c r="N10" s="86">
        <v>842816</v>
      </c>
    </row>
    <row r="11" spans="1:14" ht="12.75" customHeight="1" x14ac:dyDescent="0.25">
      <c r="A11" s="57">
        <v>8</v>
      </c>
      <c r="B11" s="58" t="s">
        <v>45</v>
      </c>
      <c r="C11" s="74">
        <v>2352955</v>
      </c>
      <c r="D11" s="60">
        <v>44.91</v>
      </c>
      <c r="E11" s="61">
        <v>16.100000000000001</v>
      </c>
      <c r="F11" s="50">
        <f t="shared" si="0"/>
        <v>28.809999999999995</v>
      </c>
      <c r="G11" s="61">
        <v>44.97</v>
      </c>
      <c r="H11" s="60">
        <v>16.239999999999998</v>
      </c>
      <c r="I11" s="51">
        <f t="shared" si="1"/>
        <v>28.73</v>
      </c>
      <c r="J11" s="52">
        <v>8.89</v>
      </c>
      <c r="K11" s="51">
        <f t="shared" si="2"/>
        <v>26.175999999999998</v>
      </c>
      <c r="L11" s="50">
        <f t="shared" si="3"/>
        <v>-7.9999999999994742E-2</v>
      </c>
      <c r="M11" s="85">
        <v>42384</v>
      </c>
      <c r="N11" s="86">
        <v>842814</v>
      </c>
    </row>
    <row r="12" spans="1:14" ht="12.75" customHeight="1" x14ac:dyDescent="0.25">
      <c r="A12" s="57">
        <v>9</v>
      </c>
      <c r="B12" s="58" t="s">
        <v>46</v>
      </c>
      <c r="C12" s="74">
        <v>2352960</v>
      </c>
      <c r="D12" s="60">
        <v>44.98</v>
      </c>
      <c r="E12" s="61">
        <v>15.87</v>
      </c>
      <c r="F12" s="50">
        <f t="shared" si="0"/>
        <v>29.11</v>
      </c>
      <c r="G12" s="61">
        <v>45.03</v>
      </c>
      <c r="H12" s="60">
        <v>15.93</v>
      </c>
      <c r="I12" s="51">
        <f t="shared" si="1"/>
        <v>29.1</v>
      </c>
      <c r="J12" s="52">
        <v>8.4600000000000009</v>
      </c>
      <c r="K12" s="51">
        <f t="shared" si="2"/>
        <v>26.638000000000002</v>
      </c>
      <c r="L12" s="50">
        <f t="shared" si="3"/>
        <v>-9.9999999999980105E-3</v>
      </c>
      <c r="M12" s="85">
        <v>42384</v>
      </c>
      <c r="N12" s="86">
        <v>842818</v>
      </c>
    </row>
    <row r="13" spans="1:14" ht="12.75" customHeight="1" x14ac:dyDescent="0.25">
      <c r="A13" s="57">
        <v>10</v>
      </c>
      <c r="B13" s="58" t="s">
        <v>47</v>
      </c>
      <c r="C13" s="74">
        <v>2352961</v>
      </c>
      <c r="D13" s="60">
        <v>44.93</v>
      </c>
      <c r="E13" s="61">
        <v>16.02</v>
      </c>
      <c r="F13" s="50">
        <f t="shared" si="0"/>
        <v>28.91</v>
      </c>
      <c r="G13" s="61">
        <v>44.96</v>
      </c>
      <c r="H13" s="60">
        <v>16.09</v>
      </c>
      <c r="I13" s="51">
        <f t="shared" si="1"/>
        <v>28.87</v>
      </c>
      <c r="J13" s="52">
        <v>8.59</v>
      </c>
      <c r="K13" s="51">
        <f t="shared" si="2"/>
        <v>26.39</v>
      </c>
      <c r="L13" s="50">
        <f t="shared" si="3"/>
        <v>-3.9999999999999147E-2</v>
      </c>
      <c r="M13" s="85">
        <v>42384</v>
      </c>
      <c r="N13" s="86">
        <v>842820</v>
      </c>
    </row>
    <row r="14" spans="1:14" ht="12.75" customHeight="1" x14ac:dyDescent="0.25">
      <c r="A14" s="1"/>
      <c r="B14" s="19"/>
      <c r="C14" s="67"/>
      <c r="D14" s="11"/>
      <c r="E14" s="11"/>
      <c r="F14" s="3"/>
      <c r="G14" s="11"/>
      <c r="H14" s="11"/>
      <c r="I14" s="3"/>
      <c r="J14" s="68"/>
      <c r="K14" s="3"/>
      <c r="L14" s="6"/>
      <c r="M14" s="21"/>
      <c r="N14" s="19"/>
    </row>
    <row r="15" spans="1:14" ht="12.75" customHeight="1" x14ac:dyDescent="0.25">
      <c r="A15" s="69"/>
      <c r="B15" s="70">
        <f>(COUNTA(B4:B13))</f>
        <v>10</v>
      </c>
      <c r="C15" s="71" t="s">
        <v>35</v>
      </c>
      <c r="D15" s="42">
        <f t="shared" ref="D15:I15" si="4">SUM(D4:D13)</f>
        <v>447.38000000000005</v>
      </c>
      <c r="E15" s="42">
        <f t="shared" si="4"/>
        <v>159.52000000000004</v>
      </c>
      <c r="F15" s="42">
        <f t="shared" si="4"/>
        <v>287.86</v>
      </c>
      <c r="G15" s="42">
        <f t="shared" si="4"/>
        <v>447.34</v>
      </c>
      <c r="H15" s="42">
        <f t="shared" si="4"/>
        <v>160.13000000000002</v>
      </c>
      <c r="I15" s="42">
        <f t="shared" si="4"/>
        <v>287.21000000000004</v>
      </c>
      <c r="J15" s="84">
        <f>ROUND((((I15-K15)/I15)*100),2)</f>
        <v>8.61</v>
      </c>
      <c r="K15" s="73">
        <f>SUM(K4:K13)</f>
        <v>262.49</v>
      </c>
      <c r="L15" s="42">
        <f>SUM(L4:L13)</f>
        <v>-0.64999999999999147</v>
      </c>
      <c r="M15" s="21"/>
      <c r="N15" s="19"/>
    </row>
    <row r="16" spans="1:14" ht="12.75" customHeight="1" x14ac:dyDescent="0.2">
      <c r="A16" s="18"/>
      <c r="B16" s="19"/>
      <c r="C16" s="19"/>
      <c r="D16" s="11"/>
      <c r="E16" s="11"/>
      <c r="F16" s="11"/>
      <c r="G16" s="11"/>
      <c r="H16" s="11"/>
      <c r="I16" s="11"/>
      <c r="J16" s="20"/>
      <c r="K16" s="11"/>
      <c r="L16" s="11"/>
      <c r="M16" s="21"/>
      <c r="N16" s="19"/>
    </row>
    <row r="17" spans="1:14" ht="16.5" customHeight="1" x14ac:dyDescent="0.25">
      <c r="A17" s="22" t="s">
        <v>14</v>
      </c>
      <c r="B17" s="23" t="str">
        <f>+B1</f>
        <v>Pucobre</v>
      </c>
      <c r="C17" s="24" t="s">
        <v>48</v>
      </c>
      <c r="D17" s="95" t="s">
        <v>16</v>
      </c>
      <c r="E17" s="95"/>
      <c r="F17" s="95"/>
      <c r="G17" s="25"/>
      <c r="H17" s="26" t="s">
        <v>17</v>
      </c>
      <c r="I17" s="27"/>
      <c r="J17" s="28">
        <v>42384</v>
      </c>
      <c r="K17" s="88"/>
      <c r="L17" s="30"/>
      <c r="M17" s="96" t="s">
        <v>18</v>
      </c>
      <c r="N17" s="97" t="s">
        <v>19</v>
      </c>
    </row>
    <row r="18" spans="1:14" ht="12.75" customHeight="1" x14ac:dyDescent="0.25">
      <c r="A18" s="31" t="s">
        <v>20</v>
      </c>
      <c r="B18" s="32" t="s">
        <v>21</v>
      </c>
      <c r="C18" s="33" t="s">
        <v>22</v>
      </c>
      <c r="D18" s="95"/>
      <c r="E18" s="95"/>
      <c r="F18" s="95"/>
      <c r="G18" s="34"/>
      <c r="H18" s="35" t="s">
        <v>23</v>
      </c>
      <c r="I18" s="36"/>
      <c r="J18" s="37" t="s">
        <v>24</v>
      </c>
      <c r="K18" s="38" t="s">
        <v>25</v>
      </c>
      <c r="L18" s="38" t="s">
        <v>26</v>
      </c>
      <c r="M18" s="96"/>
      <c r="N18" s="96"/>
    </row>
    <row r="19" spans="1:14" ht="12.75" customHeight="1" x14ac:dyDescent="0.25">
      <c r="A19" s="39" t="s">
        <v>27</v>
      </c>
      <c r="B19" s="40" t="s">
        <v>28</v>
      </c>
      <c r="C19" s="41" t="s">
        <v>29</v>
      </c>
      <c r="D19" s="42" t="s">
        <v>30</v>
      </c>
      <c r="E19" s="42" t="s">
        <v>31</v>
      </c>
      <c r="F19" s="42" t="s">
        <v>32</v>
      </c>
      <c r="G19" s="42" t="s">
        <v>30</v>
      </c>
      <c r="H19" s="35" t="s">
        <v>31</v>
      </c>
      <c r="I19" s="42" t="s">
        <v>32</v>
      </c>
      <c r="J19" s="43" t="s">
        <v>33</v>
      </c>
      <c r="K19" s="44" t="s">
        <v>34</v>
      </c>
      <c r="L19" s="44" t="s">
        <v>7</v>
      </c>
      <c r="M19" s="96"/>
      <c r="N19" s="96"/>
    </row>
    <row r="20" spans="1:14" ht="12.75" customHeight="1" x14ac:dyDescent="0.25">
      <c r="A20" s="45">
        <v>1</v>
      </c>
      <c r="B20" s="46" t="s">
        <v>49</v>
      </c>
      <c r="C20" s="75">
        <v>2352962</v>
      </c>
      <c r="D20" s="48">
        <v>45</v>
      </c>
      <c r="E20" s="49">
        <v>15.93</v>
      </c>
      <c r="F20" s="82">
        <f t="shared" ref="F20:F29" si="5">D20-E20</f>
        <v>29.07</v>
      </c>
      <c r="G20" s="49">
        <v>45.01</v>
      </c>
      <c r="H20" s="48">
        <v>15.97</v>
      </c>
      <c r="I20" s="83">
        <f t="shared" ref="I20:I29" si="6">G20-H20</f>
        <v>29.04</v>
      </c>
      <c r="J20" s="76">
        <v>8.18</v>
      </c>
      <c r="K20" s="83">
        <f t="shared" ref="K20:K29" si="7">ROUND((I20*(100-J20)/100),3)</f>
        <v>26.664999999999999</v>
      </c>
      <c r="L20" s="82">
        <f t="shared" ref="L20:L29" si="8">I20-F20</f>
        <v>-3.0000000000001137E-2</v>
      </c>
      <c r="M20" s="85">
        <v>42384</v>
      </c>
      <c r="N20" s="86">
        <v>842819</v>
      </c>
    </row>
    <row r="21" spans="1:14" ht="12.75" customHeight="1" x14ac:dyDescent="0.25">
      <c r="A21" s="57">
        <v>2</v>
      </c>
      <c r="B21" s="58" t="s">
        <v>50</v>
      </c>
      <c r="C21" s="74">
        <v>2352965</v>
      </c>
      <c r="D21" s="60">
        <v>44.97</v>
      </c>
      <c r="E21" s="61">
        <v>15.93</v>
      </c>
      <c r="F21" s="50">
        <f t="shared" si="5"/>
        <v>29.04</v>
      </c>
      <c r="G21" s="61">
        <v>45.01</v>
      </c>
      <c r="H21" s="60">
        <v>15.92</v>
      </c>
      <c r="I21" s="51">
        <f t="shared" si="6"/>
        <v>29.089999999999996</v>
      </c>
      <c r="J21" s="52">
        <v>8.52</v>
      </c>
      <c r="K21" s="51">
        <f t="shared" si="7"/>
        <v>26.611999999999998</v>
      </c>
      <c r="L21" s="50">
        <f t="shared" si="8"/>
        <v>4.9999999999997158E-2</v>
      </c>
      <c r="M21" s="85">
        <v>42384</v>
      </c>
      <c r="N21" s="86">
        <v>842823</v>
      </c>
    </row>
    <row r="22" spans="1:14" ht="12.75" customHeight="1" x14ac:dyDescent="0.25">
      <c r="A22" s="57">
        <v>3</v>
      </c>
      <c r="B22" s="58" t="s">
        <v>51</v>
      </c>
      <c r="C22" s="74">
        <v>2352963</v>
      </c>
      <c r="D22" s="60">
        <v>44.92</v>
      </c>
      <c r="E22" s="61">
        <v>15.82</v>
      </c>
      <c r="F22" s="50">
        <f t="shared" si="5"/>
        <v>29.1</v>
      </c>
      <c r="G22" s="61">
        <v>44.98</v>
      </c>
      <c r="H22" s="60">
        <v>15.83</v>
      </c>
      <c r="I22" s="51">
        <f t="shared" si="6"/>
        <v>29.15</v>
      </c>
      <c r="J22" s="52">
        <v>8.6999999999999993</v>
      </c>
      <c r="K22" s="51">
        <f t="shared" si="7"/>
        <v>26.614000000000001</v>
      </c>
      <c r="L22" s="50">
        <f t="shared" si="8"/>
        <v>4.9999999999997158E-2</v>
      </c>
      <c r="M22" s="85">
        <v>42384</v>
      </c>
      <c r="N22" s="86">
        <v>842821</v>
      </c>
    </row>
    <row r="23" spans="1:14" ht="12.75" customHeight="1" x14ac:dyDescent="0.25">
      <c r="A23" s="57">
        <v>4</v>
      </c>
      <c r="B23" s="58" t="s">
        <v>52</v>
      </c>
      <c r="C23" s="74">
        <v>2352966</v>
      </c>
      <c r="D23" s="60">
        <v>44.98</v>
      </c>
      <c r="E23" s="61">
        <v>15.99</v>
      </c>
      <c r="F23" s="50">
        <f t="shared" si="5"/>
        <v>28.989999999999995</v>
      </c>
      <c r="G23" s="61">
        <v>44.94</v>
      </c>
      <c r="H23" s="60">
        <v>15.86</v>
      </c>
      <c r="I23" s="51">
        <f t="shared" si="6"/>
        <v>29.08</v>
      </c>
      <c r="J23" s="52">
        <v>8.51</v>
      </c>
      <c r="K23" s="51">
        <f t="shared" si="7"/>
        <v>26.605</v>
      </c>
      <c r="L23" s="50">
        <f t="shared" si="8"/>
        <v>9.0000000000003411E-2</v>
      </c>
      <c r="M23" s="85">
        <v>42384</v>
      </c>
      <c r="N23" s="86">
        <v>842824</v>
      </c>
    </row>
    <row r="24" spans="1:14" ht="12.75" customHeight="1" x14ac:dyDescent="0.25">
      <c r="A24" s="57">
        <v>5</v>
      </c>
      <c r="B24" s="58" t="s">
        <v>53</v>
      </c>
      <c r="C24" s="74">
        <v>2352967</v>
      </c>
      <c r="D24" s="60">
        <v>44.76</v>
      </c>
      <c r="E24" s="61">
        <v>15.7</v>
      </c>
      <c r="F24" s="50">
        <f t="shared" si="5"/>
        <v>29.06</v>
      </c>
      <c r="G24" s="61">
        <v>44.71</v>
      </c>
      <c r="H24" s="60">
        <v>15.57</v>
      </c>
      <c r="I24" s="51">
        <f t="shared" si="6"/>
        <v>29.14</v>
      </c>
      <c r="J24" s="52">
        <v>8.5500000000000007</v>
      </c>
      <c r="K24" s="51">
        <f t="shared" si="7"/>
        <v>26.649000000000001</v>
      </c>
      <c r="L24" s="50">
        <f t="shared" si="8"/>
        <v>8.0000000000001847E-2</v>
      </c>
      <c r="M24" s="85">
        <v>42384</v>
      </c>
      <c r="N24" s="86">
        <v>842825</v>
      </c>
    </row>
    <row r="25" spans="1:14" ht="12.75" customHeight="1" x14ac:dyDescent="0.25">
      <c r="A25" s="57"/>
      <c r="B25" s="58"/>
      <c r="C25" s="74"/>
      <c r="D25" s="60"/>
      <c r="E25" s="61"/>
      <c r="F25" s="50">
        <f t="shared" si="5"/>
        <v>0</v>
      </c>
      <c r="G25" s="61"/>
      <c r="H25" s="60"/>
      <c r="I25" s="51">
        <f t="shared" si="6"/>
        <v>0</v>
      </c>
      <c r="J25" s="52"/>
      <c r="K25" s="51">
        <f t="shared" si="7"/>
        <v>0</v>
      </c>
      <c r="L25" s="50">
        <f t="shared" si="8"/>
        <v>0</v>
      </c>
      <c r="M25" s="85" t="s">
        <v>54</v>
      </c>
      <c r="N25" s="84"/>
    </row>
    <row r="26" spans="1:14" ht="12.75" customHeight="1" x14ac:dyDescent="0.25">
      <c r="A26" s="57"/>
      <c r="B26" s="58"/>
      <c r="C26" s="74"/>
      <c r="D26" s="60"/>
      <c r="E26" s="61"/>
      <c r="F26" s="50">
        <f t="shared" si="5"/>
        <v>0</v>
      </c>
      <c r="G26" s="61"/>
      <c r="H26" s="60"/>
      <c r="I26" s="51">
        <f t="shared" si="6"/>
        <v>0</v>
      </c>
      <c r="J26" s="52"/>
      <c r="K26" s="51">
        <f t="shared" si="7"/>
        <v>0</v>
      </c>
      <c r="L26" s="50">
        <f t="shared" si="8"/>
        <v>0</v>
      </c>
      <c r="M26" s="85"/>
      <c r="N26" s="84"/>
    </row>
    <row r="27" spans="1:14" ht="12.75" customHeight="1" x14ac:dyDescent="0.25">
      <c r="A27" s="57"/>
      <c r="B27" s="58"/>
      <c r="C27" s="74"/>
      <c r="D27" s="60"/>
      <c r="E27" s="61"/>
      <c r="F27" s="50">
        <f t="shared" si="5"/>
        <v>0</v>
      </c>
      <c r="G27" s="61"/>
      <c r="H27" s="60"/>
      <c r="I27" s="51">
        <f t="shared" si="6"/>
        <v>0</v>
      </c>
      <c r="J27" s="52"/>
      <c r="K27" s="51">
        <f t="shared" si="7"/>
        <v>0</v>
      </c>
      <c r="L27" s="50">
        <f t="shared" si="8"/>
        <v>0</v>
      </c>
      <c r="M27" s="85"/>
      <c r="N27" s="84"/>
    </row>
    <row r="28" spans="1:14" ht="12.75" customHeight="1" x14ac:dyDescent="0.25">
      <c r="A28" s="57"/>
      <c r="B28" s="58"/>
      <c r="C28" s="74"/>
      <c r="D28" s="60"/>
      <c r="E28" s="61"/>
      <c r="F28" s="50">
        <f t="shared" si="5"/>
        <v>0</v>
      </c>
      <c r="G28" s="61"/>
      <c r="H28" s="60"/>
      <c r="I28" s="51">
        <f t="shared" si="6"/>
        <v>0</v>
      </c>
      <c r="J28" s="52"/>
      <c r="K28" s="51">
        <f t="shared" si="7"/>
        <v>0</v>
      </c>
      <c r="L28" s="50">
        <f t="shared" si="8"/>
        <v>0</v>
      </c>
      <c r="M28" s="85"/>
      <c r="N28" s="84"/>
    </row>
    <row r="29" spans="1:14" ht="12.75" customHeight="1" x14ac:dyDescent="0.25">
      <c r="A29" s="57"/>
      <c r="B29" s="58"/>
      <c r="C29" s="74"/>
      <c r="D29" s="60"/>
      <c r="E29" s="61"/>
      <c r="F29" s="50">
        <f t="shared" si="5"/>
        <v>0</v>
      </c>
      <c r="G29" s="61"/>
      <c r="H29" s="60"/>
      <c r="I29" s="51">
        <f t="shared" si="6"/>
        <v>0</v>
      </c>
      <c r="J29" s="52"/>
      <c r="K29" s="51">
        <f t="shared" si="7"/>
        <v>0</v>
      </c>
      <c r="L29" s="50">
        <f t="shared" si="8"/>
        <v>0</v>
      </c>
      <c r="M29" s="85"/>
      <c r="N29" s="84"/>
    </row>
    <row r="30" spans="1:14" ht="12.75" customHeight="1" x14ac:dyDescent="0.25">
      <c r="A30" s="1"/>
      <c r="B30" s="19"/>
      <c r="C30" s="67"/>
      <c r="D30" s="11"/>
      <c r="E30" s="11"/>
      <c r="F30" s="3"/>
      <c r="G30" s="11"/>
      <c r="H30" s="11"/>
      <c r="I30" s="3"/>
      <c r="J30" s="68"/>
      <c r="K30" s="3"/>
      <c r="L30" s="6"/>
      <c r="M30" s="21"/>
      <c r="N30" s="19"/>
    </row>
    <row r="31" spans="1:14" ht="12.75" customHeight="1" x14ac:dyDescent="0.25">
      <c r="A31" s="69"/>
      <c r="B31" s="70">
        <f>(COUNTA(B20:B29))</f>
        <v>5</v>
      </c>
      <c r="C31" s="71" t="s">
        <v>35</v>
      </c>
      <c r="D31" s="42">
        <f t="shared" ref="D31:I31" si="9">SUM(D20:D29)</f>
        <v>224.62999999999997</v>
      </c>
      <c r="E31" s="42">
        <f t="shared" si="9"/>
        <v>79.37</v>
      </c>
      <c r="F31" s="42">
        <f t="shared" si="9"/>
        <v>145.26</v>
      </c>
      <c r="G31" s="42">
        <f t="shared" si="9"/>
        <v>224.65</v>
      </c>
      <c r="H31" s="42">
        <f t="shared" si="9"/>
        <v>79.150000000000006</v>
      </c>
      <c r="I31" s="42">
        <f t="shared" si="9"/>
        <v>145.5</v>
      </c>
      <c r="J31" s="84">
        <f>ROUND((((I31-K31)/I31)*100),2)</f>
        <v>8.49</v>
      </c>
      <c r="K31" s="73">
        <f>SUM(K20:K29)</f>
        <v>133.14500000000001</v>
      </c>
      <c r="L31" s="42">
        <f>SUM(L20:L29)</f>
        <v>0.23999999999999844</v>
      </c>
      <c r="M31" s="21"/>
      <c r="N31" s="19"/>
    </row>
    <row r="32" spans="1:14" ht="12.75" customHeight="1" x14ac:dyDescent="0.2">
      <c r="A32" s="18"/>
      <c r="B32" s="19"/>
      <c r="C32" s="19"/>
      <c r="D32" s="11"/>
      <c r="E32" s="11"/>
      <c r="F32" s="11"/>
      <c r="G32" s="11"/>
      <c r="H32" s="11"/>
      <c r="I32" s="11"/>
      <c r="J32" s="20"/>
      <c r="K32" s="11"/>
      <c r="L32" s="11"/>
      <c r="M32" s="21"/>
      <c r="N32" s="19"/>
    </row>
    <row r="33" spans="1:14" ht="16.5" customHeight="1" x14ac:dyDescent="0.25">
      <c r="A33" s="22" t="s">
        <v>14</v>
      </c>
      <c r="B33" s="23" t="str">
        <f>+B17</f>
        <v>Pucobre</v>
      </c>
      <c r="C33" s="24" t="s">
        <v>55</v>
      </c>
      <c r="D33" s="95" t="s">
        <v>16</v>
      </c>
      <c r="E33" s="95"/>
      <c r="F33" s="95"/>
      <c r="G33" s="25"/>
      <c r="H33" s="26" t="s">
        <v>17</v>
      </c>
      <c r="I33" s="27"/>
      <c r="J33" s="89">
        <v>42385</v>
      </c>
      <c r="K33" s="29"/>
      <c r="L33" s="30"/>
      <c r="M33" s="96" t="s">
        <v>18</v>
      </c>
      <c r="N33" s="97" t="s">
        <v>19</v>
      </c>
    </row>
    <row r="34" spans="1:14" ht="12.75" customHeight="1" x14ac:dyDescent="0.25">
      <c r="A34" s="31" t="s">
        <v>20</v>
      </c>
      <c r="B34" s="32" t="s">
        <v>21</v>
      </c>
      <c r="C34" s="33" t="s">
        <v>22</v>
      </c>
      <c r="D34" s="95"/>
      <c r="E34" s="95"/>
      <c r="F34" s="95"/>
      <c r="G34" s="34"/>
      <c r="H34" s="35" t="s">
        <v>23</v>
      </c>
      <c r="I34" s="36"/>
      <c r="J34" s="37" t="s">
        <v>24</v>
      </c>
      <c r="K34" s="38" t="s">
        <v>25</v>
      </c>
      <c r="L34" s="38" t="s">
        <v>26</v>
      </c>
      <c r="M34" s="96"/>
      <c r="N34" s="96"/>
    </row>
    <row r="35" spans="1:14" ht="12.75" customHeight="1" x14ac:dyDescent="0.25">
      <c r="A35" s="39" t="s">
        <v>27</v>
      </c>
      <c r="B35" s="40" t="s">
        <v>28</v>
      </c>
      <c r="C35" s="41" t="s">
        <v>29</v>
      </c>
      <c r="D35" s="42" t="s">
        <v>30</v>
      </c>
      <c r="E35" s="42" t="s">
        <v>31</v>
      </c>
      <c r="F35" s="42" t="s">
        <v>32</v>
      </c>
      <c r="G35" s="42" t="s">
        <v>30</v>
      </c>
      <c r="H35" s="35" t="s">
        <v>31</v>
      </c>
      <c r="I35" s="42" t="s">
        <v>32</v>
      </c>
      <c r="J35" s="43" t="s">
        <v>33</v>
      </c>
      <c r="K35" s="44" t="s">
        <v>34</v>
      </c>
      <c r="L35" s="44" t="s">
        <v>7</v>
      </c>
      <c r="M35" s="96"/>
      <c r="N35" s="96"/>
    </row>
    <row r="36" spans="1:14" ht="12.75" customHeight="1" x14ac:dyDescent="0.25">
      <c r="A36" s="90">
        <v>1</v>
      </c>
      <c r="B36" s="58" t="s">
        <v>56</v>
      </c>
      <c r="C36" s="74">
        <v>2352968</v>
      </c>
      <c r="D36" s="60">
        <v>44.72</v>
      </c>
      <c r="E36" s="61">
        <v>16.41</v>
      </c>
      <c r="F36" s="50">
        <f t="shared" ref="F36:F45" si="10">D36-E36</f>
        <v>28.31</v>
      </c>
      <c r="G36" s="61">
        <v>44.71</v>
      </c>
      <c r="H36" s="60">
        <v>16.350000000000001</v>
      </c>
      <c r="I36" s="51">
        <f t="shared" ref="I36:I45" si="11">G36-H36</f>
        <v>28.36</v>
      </c>
      <c r="J36" s="52">
        <v>8.24</v>
      </c>
      <c r="K36" s="51">
        <f t="shared" ref="K36:K45" si="12">ROUND((I36*(100-J36)/100),3)</f>
        <v>26.023</v>
      </c>
      <c r="L36" s="50">
        <f t="shared" ref="L36:L45" si="13">I36-F36</f>
        <v>5.0000000000000711E-2</v>
      </c>
      <c r="M36" s="85">
        <v>42385</v>
      </c>
      <c r="N36" s="86">
        <v>842830</v>
      </c>
    </row>
    <row r="37" spans="1:14" ht="12.75" customHeight="1" x14ac:dyDescent="0.25">
      <c r="A37" s="57">
        <v>2</v>
      </c>
      <c r="B37" s="58" t="s">
        <v>42</v>
      </c>
      <c r="C37" s="74">
        <v>2352970</v>
      </c>
      <c r="D37" s="60">
        <v>44.91</v>
      </c>
      <c r="E37" s="61">
        <v>15.94</v>
      </c>
      <c r="F37" s="50">
        <f t="shared" si="10"/>
        <v>28.97</v>
      </c>
      <c r="G37" s="61">
        <v>44.88</v>
      </c>
      <c r="H37" s="60">
        <v>15.88</v>
      </c>
      <c r="I37" s="51">
        <f t="shared" si="11"/>
        <v>29</v>
      </c>
      <c r="J37" s="52">
        <v>8.4</v>
      </c>
      <c r="K37" s="51">
        <f t="shared" si="12"/>
        <v>26.564</v>
      </c>
      <c r="L37" s="50">
        <f t="shared" si="13"/>
        <v>3.0000000000001137E-2</v>
      </c>
      <c r="M37" s="85">
        <v>42385</v>
      </c>
      <c r="N37" s="86">
        <v>842831</v>
      </c>
    </row>
    <row r="38" spans="1:14" ht="12.75" customHeight="1" x14ac:dyDescent="0.25">
      <c r="A38" s="57">
        <v>3</v>
      </c>
      <c r="B38" s="58" t="s">
        <v>38</v>
      </c>
      <c r="C38" s="74">
        <v>2352969</v>
      </c>
      <c r="D38" s="60">
        <v>44.97</v>
      </c>
      <c r="E38" s="61">
        <v>15.88</v>
      </c>
      <c r="F38" s="50">
        <f t="shared" si="10"/>
        <v>29.089999999999996</v>
      </c>
      <c r="G38" s="61">
        <v>44.98</v>
      </c>
      <c r="H38" s="60">
        <v>15.83</v>
      </c>
      <c r="I38" s="51">
        <f t="shared" si="11"/>
        <v>29.15</v>
      </c>
      <c r="J38" s="52">
        <v>8.5</v>
      </c>
      <c r="K38" s="51">
        <f t="shared" si="12"/>
        <v>26.672000000000001</v>
      </c>
      <c r="L38" s="50">
        <f t="shared" si="13"/>
        <v>6.0000000000002274E-2</v>
      </c>
      <c r="M38" s="85">
        <v>42385</v>
      </c>
      <c r="N38" s="86">
        <v>842832</v>
      </c>
    </row>
    <row r="39" spans="1:14" ht="12.75" customHeight="1" x14ac:dyDescent="0.25">
      <c r="A39" s="57">
        <v>4</v>
      </c>
      <c r="B39" s="58" t="s">
        <v>39</v>
      </c>
      <c r="C39" s="74">
        <v>2352972</v>
      </c>
      <c r="D39" s="60">
        <v>44.98</v>
      </c>
      <c r="E39" s="61">
        <v>15.97</v>
      </c>
      <c r="F39" s="50">
        <f t="shared" si="10"/>
        <v>29.009999999999998</v>
      </c>
      <c r="G39" s="61">
        <v>44.98</v>
      </c>
      <c r="H39" s="60">
        <v>15.92</v>
      </c>
      <c r="I39" s="51">
        <f t="shared" si="11"/>
        <v>29.059999999999995</v>
      </c>
      <c r="J39" s="52">
        <v>8.34</v>
      </c>
      <c r="K39" s="51">
        <f t="shared" si="12"/>
        <v>26.635999999999999</v>
      </c>
      <c r="L39" s="50">
        <f t="shared" si="13"/>
        <v>4.9999999999997158E-2</v>
      </c>
      <c r="M39" s="85">
        <v>42385</v>
      </c>
      <c r="N39" s="86">
        <v>842834</v>
      </c>
    </row>
    <row r="40" spans="1:14" ht="12.75" customHeight="1" x14ac:dyDescent="0.25">
      <c r="A40" s="57">
        <v>5</v>
      </c>
      <c r="B40" s="58" t="s">
        <v>57</v>
      </c>
      <c r="C40" s="74">
        <v>2352971</v>
      </c>
      <c r="D40" s="60">
        <v>44.84</v>
      </c>
      <c r="E40" s="61">
        <v>16.3</v>
      </c>
      <c r="F40" s="50">
        <f t="shared" si="10"/>
        <v>28.540000000000003</v>
      </c>
      <c r="G40" s="61">
        <v>44.85</v>
      </c>
      <c r="H40" s="60">
        <v>16.27</v>
      </c>
      <c r="I40" s="51">
        <f t="shared" si="11"/>
        <v>28.580000000000002</v>
      </c>
      <c r="J40" s="52">
        <v>8.33</v>
      </c>
      <c r="K40" s="51">
        <f t="shared" si="12"/>
        <v>26.199000000000002</v>
      </c>
      <c r="L40" s="50">
        <f t="shared" si="13"/>
        <v>3.9999999999999147E-2</v>
      </c>
      <c r="M40" s="85">
        <v>42385</v>
      </c>
      <c r="N40" s="86">
        <v>842833</v>
      </c>
    </row>
    <row r="41" spans="1:14" ht="12.75" customHeight="1" x14ac:dyDescent="0.25">
      <c r="A41" s="57">
        <v>6</v>
      </c>
      <c r="B41" s="58" t="s">
        <v>40</v>
      </c>
      <c r="C41" s="74">
        <v>2352975</v>
      </c>
      <c r="D41" s="60">
        <v>44.87</v>
      </c>
      <c r="E41" s="61">
        <v>15.67</v>
      </c>
      <c r="F41" s="50">
        <f t="shared" si="10"/>
        <v>29.199999999999996</v>
      </c>
      <c r="G41" s="61">
        <v>44.94</v>
      </c>
      <c r="H41" s="60">
        <v>15.67</v>
      </c>
      <c r="I41" s="51">
        <f t="shared" si="11"/>
        <v>29.269999999999996</v>
      </c>
      <c r="J41" s="52">
        <v>8.32</v>
      </c>
      <c r="K41" s="51">
        <f t="shared" si="12"/>
        <v>26.835000000000001</v>
      </c>
      <c r="L41" s="50">
        <f t="shared" si="13"/>
        <v>7.0000000000000284E-2</v>
      </c>
      <c r="M41" s="85">
        <v>42385</v>
      </c>
      <c r="N41" s="86">
        <v>842837</v>
      </c>
    </row>
    <row r="42" spans="1:14" ht="12.75" customHeight="1" x14ac:dyDescent="0.25">
      <c r="A42" s="57">
        <v>7</v>
      </c>
      <c r="B42" s="58" t="s">
        <v>44</v>
      </c>
      <c r="C42" s="74">
        <v>2352974</v>
      </c>
      <c r="D42" s="60">
        <v>44.32</v>
      </c>
      <c r="E42" s="61">
        <v>15.87</v>
      </c>
      <c r="F42" s="50">
        <f t="shared" si="10"/>
        <v>28.450000000000003</v>
      </c>
      <c r="G42" s="61">
        <v>44.32</v>
      </c>
      <c r="H42" s="60">
        <v>15.85</v>
      </c>
      <c r="I42" s="51">
        <f t="shared" si="11"/>
        <v>28.47</v>
      </c>
      <c r="J42" s="52">
        <v>8.61</v>
      </c>
      <c r="K42" s="51">
        <f t="shared" si="12"/>
        <v>26.018999999999998</v>
      </c>
      <c r="L42" s="50">
        <f t="shared" si="13"/>
        <v>1.9999999999996021E-2</v>
      </c>
      <c r="M42" s="85">
        <v>42385</v>
      </c>
      <c r="N42" s="86">
        <v>842836</v>
      </c>
    </row>
    <row r="43" spans="1:14" ht="12.75" customHeight="1" x14ac:dyDescent="0.25">
      <c r="A43" s="57">
        <v>8</v>
      </c>
      <c r="B43" s="58" t="s">
        <v>41</v>
      </c>
      <c r="C43" s="74">
        <v>2352973</v>
      </c>
      <c r="D43" s="60">
        <v>44.87</v>
      </c>
      <c r="E43" s="61">
        <v>15.99</v>
      </c>
      <c r="F43" s="50">
        <f t="shared" si="10"/>
        <v>28.879999999999995</v>
      </c>
      <c r="G43" s="61">
        <v>44.85</v>
      </c>
      <c r="H43" s="60">
        <v>15.91</v>
      </c>
      <c r="I43" s="51">
        <f t="shared" si="11"/>
        <v>28.94</v>
      </c>
      <c r="J43" s="52">
        <v>8.4600000000000009</v>
      </c>
      <c r="K43" s="51">
        <f t="shared" si="12"/>
        <v>26.492000000000001</v>
      </c>
      <c r="L43" s="50">
        <f t="shared" si="13"/>
        <v>6.0000000000005826E-2</v>
      </c>
      <c r="M43" s="85">
        <v>42385</v>
      </c>
      <c r="N43" s="86">
        <v>842835</v>
      </c>
    </row>
    <row r="44" spans="1:14" ht="12.75" customHeight="1" x14ac:dyDescent="0.25">
      <c r="A44" s="57">
        <v>9</v>
      </c>
      <c r="B44" s="58" t="s">
        <v>50</v>
      </c>
      <c r="C44" s="74">
        <v>2352976</v>
      </c>
      <c r="D44" s="60">
        <v>44.93</v>
      </c>
      <c r="E44" s="61">
        <v>15.92</v>
      </c>
      <c r="F44" s="50">
        <f t="shared" si="10"/>
        <v>29.009999999999998</v>
      </c>
      <c r="G44" s="61">
        <v>44.87</v>
      </c>
      <c r="H44" s="60">
        <v>15.85</v>
      </c>
      <c r="I44" s="51">
        <f t="shared" si="11"/>
        <v>29.019999999999996</v>
      </c>
      <c r="J44" s="52">
        <v>8.56</v>
      </c>
      <c r="K44" s="51">
        <f t="shared" si="12"/>
        <v>26.536000000000001</v>
      </c>
      <c r="L44" s="50">
        <f t="shared" si="13"/>
        <v>9.9999999999980105E-3</v>
      </c>
      <c r="M44" s="85">
        <v>42385</v>
      </c>
      <c r="N44" s="86">
        <v>842838</v>
      </c>
    </row>
    <row r="45" spans="1:14" ht="12.75" customHeight="1" x14ac:dyDescent="0.25">
      <c r="A45" s="57">
        <v>10</v>
      </c>
      <c r="B45" s="58" t="s">
        <v>45</v>
      </c>
      <c r="C45" s="74">
        <v>2352978</v>
      </c>
      <c r="D45" s="60">
        <v>44.97</v>
      </c>
      <c r="E45" s="61">
        <v>16.18</v>
      </c>
      <c r="F45" s="50">
        <f t="shared" si="10"/>
        <v>28.79</v>
      </c>
      <c r="G45" s="61">
        <v>44.95</v>
      </c>
      <c r="H45" s="60">
        <v>16.09</v>
      </c>
      <c r="I45" s="51">
        <f t="shared" si="11"/>
        <v>28.860000000000003</v>
      </c>
      <c r="J45" s="52">
        <v>8.31</v>
      </c>
      <c r="K45" s="51">
        <f t="shared" si="12"/>
        <v>26.462</v>
      </c>
      <c r="L45" s="50">
        <f t="shared" si="13"/>
        <v>7.0000000000003837E-2</v>
      </c>
      <c r="M45" s="85">
        <v>42385</v>
      </c>
      <c r="N45" s="86">
        <v>841840</v>
      </c>
    </row>
    <row r="46" spans="1:14" ht="12.75" customHeight="1" x14ac:dyDescent="0.25">
      <c r="A46" s="1"/>
      <c r="B46" s="19"/>
      <c r="C46" s="67"/>
      <c r="D46" s="11"/>
      <c r="E46" s="11"/>
      <c r="F46" s="3"/>
      <c r="G46" s="11"/>
      <c r="H46" s="11"/>
      <c r="I46" s="3"/>
      <c r="J46" s="68"/>
      <c r="K46" s="3"/>
      <c r="L46" s="6"/>
      <c r="M46" s="85" t="s">
        <v>54</v>
      </c>
      <c r="N46" s="19"/>
    </row>
    <row r="47" spans="1:14" ht="12.75" customHeight="1" x14ac:dyDescent="0.25">
      <c r="A47" s="69"/>
      <c r="B47" s="70">
        <f>(COUNTA(B36:B45))</f>
        <v>10</v>
      </c>
      <c r="C47" s="71" t="s">
        <v>35</v>
      </c>
      <c r="D47" s="42">
        <f t="shared" ref="D47:I47" si="14">SUM(D36:D45)</f>
        <v>448.38</v>
      </c>
      <c r="E47" s="42">
        <f t="shared" si="14"/>
        <v>160.13</v>
      </c>
      <c r="F47" s="42">
        <f t="shared" si="14"/>
        <v>288.25</v>
      </c>
      <c r="G47" s="42">
        <f t="shared" si="14"/>
        <v>448.33</v>
      </c>
      <c r="H47" s="42">
        <f t="shared" si="14"/>
        <v>159.62</v>
      </c>
      <c r="I47" s="42">
        <f t="shared" si="14"/>
        <v>288.71000000000004</v>
      </c>
      <c r="J47" s="84">
        <f>ROUND((((I47-K47)/I47)*100),2)</f>
        <v>8.41</v>
      </c>
      <c r="K47" s="73">
        <f>SUM(K36:K45)</f>
        <v>264.43799999999999</v>
      </c>
      <c r="L47" s="42">
        <f>SUM(L36:L45)</f>
        <v>0.46000000000000441</v>
      </c>
      <c r="M47" s="21"/>
      <c r="N47" s="19"/>
    </row>
    <row r="48" spans="1:14" ht="12.75" customHeight="1" x14ac:dyDescent="0.2">
      <c r="A48" s="18"/>
      <c r="B48" s="19"/>
      <c r="C48" s="19"/>
      <c r="D48" s="11"/>
      <c r="E48" s="11"/>
      <c r="F48" s="11"/>
      <c r="G48" s="11"/>
      <c r="H48" s="11"/>
      <c r="I48" s="11"/>
      <c r="J48" s="20"/>
      <c r="K48" s="11"/>
      <c r="L48" s="11"/>
      <c r="M48" s="21"/>
      <c r="N48" s="19"/>
    </row>
    <row r="49" spans="1:14" ht="16.5" customHeight="1" x14ac:dyDescent="0.25">
      <c r="A49" s="22" t="s">
        <v>14</v>
      </c>
      <c r="B49" s="23" t="str">
        <f>+B33</f>
        <v>Pucobre</v>
      </c>
      <c r="C49" s="24" t="s">
        <v>58</v>
      </c>
      <c r="D49" s="95" t="s">
        <v>16</v>
      </c>
      <c r="E49" s="95"/>
      <c r="F49" s="95"/>
      <c r="G49" s="25"/>
      <c r="H49" s="26" t="s">
        <v>17</v>
      </c>
      <c r="I49" s="27"/>
      <c r="J49" s="28">
        <v>42385</v>
      </c>
      <c r="K49" s="29"/>
      <c r="L49" s="30"/>
      <c r="M49" s="96" t="s">
        <v>18</v>
      </c>
      <c r="N49" s="97" t="s">
        <v>19</v>
      </c>
    </row>
    <row r="50" spans="1:14" ht="12.75" customHeight="1" x14ac:dyDescent="0.25">
      <c r="A50" s="31" t="s">
        <v>20</v>
      </c>
      <c r="B50" s="32" t="s">
        <v>21</v>
      </c>
      <c r="C50" s="33" t="s">
        <v>22</v>
      </c>
      <c r="D50" s="95"/>
      <c r="E50" s="95"/>
      <c r="F50" s="95"/>
      <c r="G50" s="34"/>
      <c r="H50" s="35" t="s">
        <v>23</v>
      </c>
      <c r="I50" s="36"/>
      <c r="J50" s="37" t="s">
        <v>24</v>
      </c>
      <c r="K50" s="38" t="s">
        <v>25</v>
      </c>
      <c r="L50" s="38" t="s">
        <v>26</v>
      </c>
      <c r="M50" s="96"/>
      <c r="N50" s="96"/>
    </row>
    <row r="51" spans="1:14" ht="12.75" customHeight="1" x14ac:dyDescent="0.25">
      <c r="A51" s="39" t="s">
        <v>27</v>
      </c>
      <c r="B51" s="40" t="s">
        <v>28</v>
      </c>
      <c r="C51" s="41" t="s">
        <v>29</v>
      </c>
      <c r="D51" s="42" t="s">
        <v>30</v>
      </c>
      <c r="E51" s="42" t="s">
        <v>31</v>
      </c>
      <c r="F51" s="42" t="s">
        <v>32</v>
      </c>
      <c r="G51" s="42" t="s">
        <v>30</v>
      </c>
      <c r="H51" s="35" t="s">
        <v>31</v>
      </c>
      <c r="I51" s="42" t="s">
        <v>32</v>
      </c>
      <c r="J51" s="43" t="s">
        <v>33</v>
      </c>
      <c r="K51" s="44" t="s">
        <v>34</v>
      </c>
      <c r="L51" s="44" t="s">
        <v>7</v>
      </c>
      <c r="M51" s="96"/>
      <c r="N51" s="96"/>
    </row>
    <row r="52" spans="1:14" ht="12.75" customHeight="1" x14ac:dyDescent="0.25">
      <c r="A52" s="45">
        <v>1</v>
      </c>
      <c r="B52" s="46" t="s">
        <v>49</v>
      </c>
      <c r="C52" s="75">
        <v>2352977</v>
      </c>
      <c r="D52" s="48">
        <v>44.91</v>
      </c>
      <c r="E52" s="49">
        <v>15.94</v>
      </c>
      <c r="F52" s="82">
        <f t="shared" ref="F52:F61" si="15">D52-E52</f>
        <v>28.97</v>
      </c>
      <c r="G52" s="49">
        <v>44.9</v>
      </c>
      <c r="H52" s="48">
        <v>15.89</v>
      </c>
      <c r="I52" s="83">
        <f t="shared" ref="I52:I61" si="16">G52-H52</f>
        <v>29.009999999999998</v>
      </c>
      <c r="J52" s="76">
        <v>8.0399999999999991</v>
      </c>
      <c r="K52" s="83">
        <f t="shared" ref="K52:K61" si="17">ROUND((I52*(100-J52)/100),3)</f>
        <v>26.678000000000001</v>
      </c>
      <c r="L52" s="82">
        <f t="shared" ref="L52:L61" si="18">I52-F52</f>
        <v>3.9999999999999147E-2</v>
      </c>
      <c r="M52" s="85">
        <v>42385</v>
      </c>
      <c r="N52" s="86">
        <v>842839</v>
      </c>
    </row>
    <row r="53" spans="1:14" ht="12.75" customHeight="1" x14ac:dyDescent="0.25">
      <c r="A53" s="57">
        <v>2</v>
      </c>
      <c r="B53" s="58" t="s">
        <v>47</v>
      </c>
      <c r="C53" s="74">
        <v>2352979</v>
      </c>
      <c r="D53" s="60">
        <v>44.97</v>
      </c>
      <c r="E53" s="61">
        <v>16.02</v>
      </c>
      <c r="F53" s="50">
        <f t="shared" si="15"/>
        <v>28.95</v>
      </c>
      <c r="G53" s="61">
        <v>44.99</v>
      </c>
      <c r="H53" s="60">
        <v>16</v>
      </c>
      <c r="I53" s="51">
        <f t="shared" si="16"/>
        <v>28.990000000000002</v>
      </c>
      <c r="J53" s="52">
        <v>8.24</v>
      </c>
      <c r="K53" s="51">
        <f t="shared" si="17"/>
        <v>26.600999999999999</v>
      </c>
      <c r="L53" s="50">
        <f t="shared" si="18"/>
        <v>4.00000000000027E-2</v>
      </c>
      <c r="M53" s="85">
        <v>42385</v>
      </c>
      <c r="N53" s="86">
        <v>842841</v>
      </c>
    </row>
    <row r="54" spans="1:14" ht="12.75" customHeight="1" x14ac:dyDescent="0.25">
      <c r="A54" s="57">
        <v>3</v>
      </c>
      <c r="B54" s="58" t="s">
        <v>46</v>
      </c>
      <c r="C54" s="74">
        <v>2352980</v>
      </c>
      <c r="D54" s="60">
        <v>44.74</v>
      </c>
      <c r="E54" s="61">
        <v>15.83</v>
      </c>
      <c r="F54" s="50">
        <f t="shared" si="15"/>
        <v>28.910000000000004</v>
      </c>
      <c r="G54" s="61">
        <v>44.75</v>
      </c>
      <c r="H54" s="60">
        <v>15.8</v>
      </c>
      <c r="I54" s="51">
        <f t="shared" si="16"/>
        <v>28.95</v>
      </c>
      <c r="J54" s="52">
        <v>7.98</v>
      </c>
      <c r="K54" s="51">
        <f t="shared" si="17"/>
        <v>26.64</v>
      </c>
      <c r="L54" s="50">
        <f t="shared" si="18"/>
        <v>3.9999999999995595E-2</v>
      </c>
      <c r="M54" s="85">
        <v>42385</v>
      </c>
      <c r="N54" s="86">
        <v>842842</v>
      </c>
    </row>
    <row r="55" spans="1:14" ht="12.75" customHeight="1" x14ac:dyDescent="0.25">
      <c r="A55" s="57">
        <v>4</v>
      </c>
      <c r="B55" s="58" t="s">
        <v>43</v>
      </c>
      <c r="C55" s="74">
        <v>2352982</v>
      </c>
      <c r="D55" s="60">
        <v>44.61</v>
      </c>
      <c r="E55" s="61">
        <v>16.29</v>
      </c>
      <c r="F55" s="50">
        <f t="shared" si="15"/>
        <v>28.32</v>
      </c>
      <c r="G55" s="61">
        <v>44.57</v>
      </c>
      <c r="H55" s="60">
        <v>16.22</v>
      </c>
      <c r="I55" s="51">
        <f t="shared" si="16"/>
        <v>28.35</v>
      </c>
      <c r="J55" s="52">
        <v>7.97</v>
      </c>
      <c r="K55" s="51">
        <f t="shared" si="17"/>
        <v>26.091000000000001</v>
      </c>
      <c r="L55" s="50">
        <f t="shared" si="18"/>
        <v>3.0000000000001137E-2</v>
      </c>
      <c r="M55" s="85">
        <v>42385</v>
      </c>
      <c r="N55" s="86">
        <v>842844</v>
      </c>
    </row>
    <row r="56" spans="1:14" ht="12.75" customHeight="1" x14ac:dyDescent="0.25">
      <c r="A56" s="57">
        <v>5</v>
      </c>
      <c r="B56" s="58" t="s">
        <v>51</v>
      </c>
      <c r="C56" s="74">
        <v>2352981</v>
      </c>
      <c r="D56" s="60">
        <v>44.86</v>
      </c>
      <c r="E56" s="61">
        <v>15.84</v>
      </c>
      <c r="F56" s="50">
        <f t="shared" si="15"/>
        <v>29.02</v>
      </c>
      <c r="G56" s="61">
        <v>44.9</v>
      </c>
      <c r="H56" s="60">
        <v>15.82</v>
      </c>
      <c r="I56" s="51">
        <f t="shared" si="16"/>
        <v>29.08</v>
      </c>
      <c r="J56" s="52">
        <v>8.06</v>
      </c>
      <c r="K56" s="51">
        <f t="shared" si="17"/>
        <v>26.736000000000001</v>
      </c>
      <c r="L56" s="50">
        <f t="shared" si="18"/>
        <v>5.9999999999998721E-2</v>
      </c>
      <c r="M56" s="85">
        <v>42385</v>
      </c>
      <c r="N56" s="86">
        <v>842843</v>
      </c>
    </row>
    <row r="57" spans="1:14" ht="12.75" customHeight="1" x14ac:dyDescent="0.25">
      <c r="A57" s="57"/>
      <c r="B57" s="58"/>
      <c r="C57" s="74"/>
      <c r="D57" s="60"/>
      <c r="E57" s="61"/>
      <c r="F57" s="50">
        <f t="shared" si="15"/>
        <v>0</v>
      </c>
      <c r="G57" s="61"/>
      <c r="H57" s="60"/>
      <c r="I57" s="51">
        <f t="shared" si="16"/>
        <v>0</v>
      </c>
      <c r="J57" s="52"/>
      <c r="K57" s="51">
        <f t="shared" si="17"/>
        <v>0</v>
      </c>
      <c r="L57" s="50">
        <f t="shared" si="18"/>
        <v>0</v>
      </c>
      <c r="M57" s="85" t="s">
        <v>54</v>
      </c>
      <c r="N57" s="84"/>
    </row>
    <row r="58" spans="1:14" ht="12.75" customHeight="1" x14ac:dyDescent="0.25">
      <c r="A58" s="57"/>
      <c r="B58" s="58"/>
      <c r="C58" s="74"/>
      <c r="D58" s="60"/>
      <c r="E58" s="61"/>
      <c r="F58" s="50">
        <f t="shared" si="15"/>
        <v>0</v>
      </c>
      <c r="G58" s="61"/>
      <c r="H58" s="60"/>
      <c r="I58" s="51">
        <f t="shared" si="16"/>
        <v>0</v>
      </c>
      <c r="J58" s="52"/>
      <c r="K58" s="51">
        <f t="shared" si="17"/>
        <v>0</v>
      </c>
      <c r="L58" s="50">
        <f t="shared" si="18"/>
        <v>0</v>
      </c>
      <c r="M58" s="85"/>
      <c r="N58" s="84"/>
    </row>
    <row r="59" spans="1:14" ht="12.75" customHeight="1" x14ac:dyDescent="0.25">
      <c r="A59" s="57"/>
      <c r="B59" s="58"/>
      <c r="C59" s="74"/>
      <c r="D59" s="60"/>
      <c r="E59" s="61"/>
      <c r="F59" s="50">
        <f t="shared" si="15"/>
        <v>0</v>
      </c>
      <c r="G59" s="61"/>
      <c r="H59" s="60"/>
      <c r="I59" s="51">
        <f t="shared" si="16"/>
        <v>0</v>
      </c>
      <c r="J59" s="52"/>
      <c r="K59" s="51">
        <f t="shared" si="17"/>
        <v>0</v>
      </c>
      <c r="L59" s="50">
        <f t="shared" si="18"/>
        <v>0</v>
      </c>
      <c r="M59" s="85"/>
      <c r="N59" s="84"/>
    </row>
    <row r="60" spans="1:14" ht="12.75" customHeight="1" x14ac:dyDescent="0.25">
      <c r="A60" s="57"/>
      <c r="B60" s="58"/>
      <c r="C60" s="74"/>
      <c r="D60" s="60"/>
      <c r="E60" s="61"/>
      <c r="F60" s="50">
        <f t="shared" si="15"/>
        <v>0</v>
      </c>
      <c r="G60" s="61"/>
      <c r="H60" s="60"/>
      <c r="I60" s="51">
        <f t="shared" si="16"/>
        <v>0</v>
      </c>
      <c r="J60" s="52"/>
      <c r="K60" s="51">
        <f t="shared" si="17"/>
        <v>0</v>
      </c>
      <c r="L60" s="50">
        <f t="shared" si="18"/>
        <v>0</v>
      </c>
      <c r="M60" s="85"/>
      <c r="N60" s="84"/>
    </row>
    <row r="61" spans="1:14" ht="12.75" customHeight="1" x14ac:dyDescent="0.25">
      <c r="A61" s="57"/>
      <c r="B61" s="58"/>
      <c r="C61" s="74"/>
      <c r="D61" s="60"/>
      <c r="E61" s="61"/>
      <c r="F61" s="50">
        <f t="shared" si="15"/>
        <v>0</v>
      </c>
      <c r="G61" s="61"/>
      <c r="H61" s="60"/>
      <c r="I61" s="51">
        <f t="shared" si="16"/>
        <v>0</v>
      </c>
      <c r="J61" s="52"/>
      <c r="K61" s="51">
        <f t="shared" si="17"/>
        <v>0</v>
      </c>
      <c r="L61" s="50">
        <f t="shared" si="18"/>
        <v>0</v>
      </c>
      <c r="M61" s="87"/>
      <c r="N61" s="84"/>
    </row>
    <row r="62" spans="1:14" ht="12.75" customHeight="1" x14ac:dyDescent="0.25">
      <c r="A62" s="1"/>
      <c r="B62" s="19"/>
      <c r="C62" s="67"/>
      <c r="D62" s="11"/>
      <c r="E62" s="11"/>
      <c r="F62" s="3"/>
      <c r="G62" s="11"/>
      <c r="H62" s="11"/>
      <c r="I62" s="3"/>
      <c r="J62" s="68"/>
      <c r="K62" s="3"/>
      <c r="L62" s="6"/>
      <c r="M62" s="21"/>
      <c r="N62" s="19"/>
    </row>
    <row r="63" spans="1:14" ht="12.75" customHeight="1" x14ac:dyDescent="0.25">
      <c r="A63" s="69"/>
      <c r="B63" s="70">
        <f>(COUNTA(B52:B61))</f>
        <v>5</v>
      </c>
      <c r="C63" s="71" t="s">
        <v>35</v>
      </c>
      <c r="D63" s="42">
        <f t="shared" ref="D63:I63" si="19">SUM(D52:D61)</f>
        <v>224.09000000000003</v>
      </c>
      <c r="E63" s="42">
        <f t="shared" si="19"/>
        <v>79.92</v>
      </c>
      <c r="F63" s="42">
        <f t="shared" si="19"/>
        <v>144.17000000000002</v>
      </c>
      <c r="G63" s="42">
        <f t="shared" si="19"/>
        <v>224.10999999999999</v>
      </c>
      <c r="H63" s="42">
        <f t="shared" si="19"/>
        <v>79.72999999999999</v>
      </c>
      <c r="I63" s="42">
        <f t="shared" si="19"/>
        <v>144.38</v>
      </c>
      <c r="J63" s="84">
        <f>ROUND((((I63-K63)/I63)*100),2)</f>
        <v>8.06</v>
      </c>
      <c r="K63" s="73">
        <f>SUM(K52:K61)</f>
        <v>132.74599999999998</v>
      </c>
      <c r="L63" s="42">
        <f>SUM(L52:L61)</f>
        <v>0.2099999999999973</v>
      </c>
      <c r="M63" s="21"/>
      <c r="N63" s="19"/>
    </row>
    <row r="64" spans="1:14" ht="12.75" customHeight="1" x14ac:dyDescent="0.2">
      <c r="A64" s="18"/>
      <c r="B64" s="19"/>
      <c r="C64" s="19"/>
      <c r="D64" s="11"/>
      <c r="E64" s="11"/>
      <c r="F64" s="11"/>
      <c r="G64" s="11"/>
      <c r="H64" s="11"/>
      <c r="I64" s="11"/>
      <c r="J64" s="20"/>
      <c r="K64" s="11"/>
      <c r="L64" s="11"/>
      <c r="M64" s="21"/>
      <c r="N64" s="19"/>
    </row>
    <row r="65" spans="1:14" ht="16.5" customHeight="1" x14ac:dyDescent="0.25">
      <c r="A65" s="22" t="s">
        <v>14</v>
      </c>
      <c r="B65" s="23" t="str">
        <f>+B49</f>
        <v>Pucobre</v>
      </c>
      <c r="C65" s="24" t="s">
        <v>59</v>
      </c>
      <c r="D65" s="95" t="s">
        <v>16</v>
      </c>
      <c r="E65" s="95"/>
      <c r="F65" s="95"/>
      <c r="G65" s="25"/>
      <c r="H65" s="26" t="s">
        <v>17</v>
      </c>
      <c r="I65" s="27"/>
      <c r="J65" s="28">
        <v>42387</v>
      </c>
      <c r="K65" s="29"/>
      <c r="L65" s="30"/>
      <c r="M65" s="96" t="s">
        <v>18</v>
      </c>
      <c r="N65" s="97" t="s">
        <v>19</v>
      </c>
    </row>
    <row r="66" spans="1:14" ht="12.75" customHeight="1" x14ac:dyDescent="0.25">
      <c r="A66" s="31" t="s">
        <v>20</v>
      </c>
      <c r="B66" s="32" t="s">
        <v>21</v>
      </c>
      <c r="C66" s="33" t="s">
        <v>22</v>
      </c>
      <c r="D66" s="95"/>
      <c r="E66" s="95"/>
      <c r="F66" s="95"/>
      <c r="G66" s="34"/>
      <c r="H66" s="35" t="s">
        <v>23</v>
      </c>
      <c r="I66" s="36"/>
      <c r="J66" s="37" t="s">
        <v>24</v>
      </c>
      <c r="K66" s="38" t="s">
        <v>25</v>
      </c>
      <c r="L66" s="38" t="s">
        <v>26</v>
      </c>
      <c r="M66" s="96"/>
      <c r="N66" s="96"/>
    </row>
    <row r="67" spans="1:14" ht="12.75" customHeight="1" x14ac:dyDescent="0.25">
      <c r="A67" s="39" t="s">
        <v>27</v>
      </c>
      <c r="B67" s="40" t="s">
        <v>28</v>
      </c>
      <c r="C67" s="41" t="s">
        <v>29</v>
      </c>
      <c r="D67" s="42" t="s">
        <v>30</v>
      </c>
      <c r="E67" s="42" t="s">
        <v>31</v>
      </c>
      <c r="F67" s="42" t="s">
        <v>32</v>
      </c>
      <c r="G67" s="42" t="s">
        <v>30</v>
      </c>
      <c r="H67" s="35" t="s">
        <v>31</v>
      </c>
      <c r="I67" s="42" t="s">
        <v>32</v>
      </c>
      <c r="J67" s="43" t="s">
        <v>33</v>
      </c>
      <c r="K67" s="44" t="s">
        <v>34</v>
      </c>
      <c r="L67" s="44" t="s">
        <v>7</v>
      </c>
      <c r="M67" s="96"/>
      <c r="N67" s="96"/>
    </row>
    <row r="68" spans="1:14" ht="12.75" customHeight="1" x14ac:dyDescent="0.25">
      <c r="A68" s="45">
        <v>1</v>
      </c>
      <c r="B68" s="46" t="s">
        <v>39</v>
      </c>
      <c r="C68" s="75">
        <v>2352987</v>
      </c>
      <c r="D68" s="48">
        <v>44.97</v>
      </c>
      <c r="E68" s="49">
        <v>15.98</v>
      </c>
      <c r="F68" s="82">
        <f t="shared" ref="F68:F77" si="20">D68-E68</f>
        <v>28.99</v>
      </c>
      <c r="G68" s="49">
        <v>44.97</v>
      </c>
      <c r="H68" s="48">
        <v>15.92</v>
      </c>
      <c r="I68" s="83">
        <f t="shared" ref="I68:I77" si="21">G68-H68</f>
        <v>29.049999999999997</v>
      </c>
      <c r="J68" s="76">
        <v>8.2200000000000006</v>
      </c>
      <c r="K68" s="83">
        <f t="shared" ref="K68:K77" si="22">ROUND((I68*(100-J68)/100),3)</f>
        <v>26.661999999999999</v>
      </c>
      <c r="L68" s="82">
        <f t="shared" ref="L68:L77" si="23">I68-F68</f>
        <v>5.9999999999998721E-2</v>
      </c>
      <c r="M68" s="85">
        <v>42387</v>
      </c>
      <c r="N68" s="86">
        <v>842850</v>
      </c>
    </row>
    <row r="69" spans="1:14" ht="12.75" customHeight="1" x14ac:dyDescent="0.25">
      <c r="A69" s="57">
        <v>2</v>
      </c>
      <c r="B69" s="58" t="s">
        <v>38</v>
      </c>
      <c r="C69" s="74">
        <v>2352984</v>
      </c>
      <c r="D69" s="60">
        <v>44.99</v>
      </c>
      <c r="E69" s="61">
        <v>16.36</v>
      </c>
      <c r="F69" s="50">
        <f t="shared" si="20"/>
        <v>28.630000000000003</v>
      </c>
      <c r="G69" s="61">
        <v>44.98</v>
      </c>
      <c r="H69" s="60">
        <v>16.329999999999998</v>
      </c>
      <c r="I69" s="51">
        <f t="shared" si="21"/>
        <v>28.65</v>
      </c>
      <c r="J69" s="52">
        <v>8.19</v>
      </c>
      <c r="K69" s="51">
        <f t="shared" si="22"/>
        <v>26.303999999999998</v>
      </c>
      <c r="L69" s="50">
        <f t="shared" si="23"/>
        <v>1.9999999999996021E-2</v>
      </c>
      <c r="M69" s="85">
        <v>42387</v>
      </c>
      <c r="N69" s="86" t="s">
        <v>60</v>
      </c>
    </row>
    <row r="70" spans="1:14" ht="12.75" customHeight="1" x14ac:dyDescent="0.25">
      <c r="A70" s="57">
        <v>3</v>
      </c>
      <c r="B70" s="58" t="s">
        <v>61</v>
      </c>
      <c r="C70" s="74">
        <v>2352983</v>
      </c>
      <c r="D70" s="60">
        <v>44.97</v>
      </c>
      <c r="E70" s="61">
        <v>15.94</v>
      </c>
      <c r="F70" s="50">
        <f t="shared" si="20"/>
        <v>29.03</v>
      </c>
      <c r="G70" s="61">
        <v>44.97</v>
      </c>
      <c r="H70" s="60">
        <v>15.9</v>
      </c>
      <c r="I70" s="51">
        <f t="shared" si="21"/>
        <v>29.07</v>
      </c>
      <c r="J70" s="52">
        <v>8.01</v>
      </c>
      <c r="K70" s="51">
        <f t="shared" si="22"/>
        <v>26.741</v>
      </c>
      <c r="L70" s="50">
        <f t="shared" si="23"/>
        <v>3.9999999999999147E-2</v>
      </c>
      <c r="M70" s="85">
        <v>42387</v>
      </c>
      <c r="N70" s="86">
        <v>842847</v>
      </c>
    </row>
    <row r="71" spans="1:14" ht="12.75" customHeight="1" x14ac:dyDescent="0.25">
      <c r="A71" s="57">
        <v>4</v>
      </c>
      <c r="B71" s="58" t="s">
        <v>62</v>
      </c>
      <c r="C71" s="74">
        <v>2352985</v>
      </c>
      <c r="D71" s="60">
        <v>44.95</v>
      </c>
      <c r="E71" s="61">
        <v>15.82</v>
      </c>
      <c r="F71" s="50">
        <f t="shared" si="20"/>
        <v>29.130000000000003</v>
      </c>
      <c r="G71" s="61">
        <v>44.93</v>
      </c>
      <c r="H71" s="60">
        <v>15.76</v>
      </c>
      <c r="I71" s="51">
        <f t="shared" si="21"/>
        <v>29.17</v>
      </c>
      <c r="J71" s="52">
        <v>8.15</v>
      </c>
      <c r="K71" s="51">
        <f t="shared" si="22"/>
        <v>26.792999999999999</v>
      </c>
      <c r="L71" s="50">
        <f t="shared" si="23"/>
        <v>3.9999999999999147E-2</v>
      </c>
      <c r="M71" s="85">
        <v>42387</v>
      </c>
      <c r="N71" s="86">
        <v>842848</v>
      </c>
    </row>
    <row r="72" spans="1:14" ht="12.75" customHeight="1" x14ac:dyDescent="0.25">
      <c r="A72" s="57">
        <v>5</v>
      </c>
      <c r="B72" s="58" t="s">
        <v>63</v>
      </c>
      <c r="C72" s="74">
        <v>2352986</v>
      </c>
      <c r="D72" s="60">
        <v>44.85</v>
      </c>
      <c r="E72" s="61">
        <v>16.22</v>
      </c>
      <c r="F72" s="50">
        <f t="shared" si="20"/>
        <v>28.630000000000003</v>
      </c>
      <c r="G72" s="61">
        <v>44.82</v>
      </c>
      <c r="H72" s="60">
        <v>16.16</v>
      </c>
      <c r="I72" s="51">
        <f t="shared" si="21"/>
        <v>28.66</v>
      </c>
      <c r="J72" s="52">
        <v>8.15</v>
      </c>
      <c r="K72" s="51">
        <f t="shared" si="22"/>
        <v>26.324000000000002</v>
      </c>
      <c r="L72" s="50">
        <f t="shared" si="23"/>
        <v>2.9999999999997584E-2</v>
      </c>
      <c r="M72" s="85">
        <v>42387</v>
      </c>
      <c r="N72" s="86">
        <v>842849</v>
      </c>
    </row>
    <row r="73" spans="1:14" ht="12.75" customHeight="1" x14ac:dyDescent="0.25">
      <c r="A73" s="57">
        <v>6</v>
      </c>
      <c r="B73" s="58" t="s">
        <v>64</v>
      </c>
      <c r="C73" s="74">
        <v>2352989</v>
      </c>
      <c r="D73" s="60">
        <v>44.84</v>
      </c>
      <c r="E73" s="61">
        <v>15.9</v>
      </c>
      <c r="F73" s="50">
        <f t="shared" si="20"/>
        <v>28.940000000000005</v>
      </c>
      <c r="G73" s="61">
        <v>44.83</v>
      </c>
      <c r="H73" s="60">
        <v>15.89</v>
      </c>
      <c r="I73" s="51">
        <f t="shared" si="21"/>
        <v>28.939999999999998</v>
      </c>
      <c r="J73" s="52">
        <v>8.08</v>
      </c>
      <c r="K73" s="51">
        <f t="shared" si="22"/>
        <v>26.602</v>
      </c>
      <c r="L73" s="50">
        <f t="shared" si="23"/>
        <v>0</v>
      </c>
      <c r="M73" s="85">
        <v>42387</v>
      </c>
      <c r="N73" s="86">
        <v>842852</v>
      </c>
    </row>
    <row r="74" spans="1:14" ht="12.75" customHeight="1" x14ac:dyDescent="0.25">
      <c r="A74" s="57">
        <v>7</v>
      </c>
      <c r="B74" s="58" t="s">
        <v>40</v>
      </c>
      <c r="C74" s="74">
        <v>2352988</v>
      </c>
      <c r="D74" s="60">
        <v>44.73</v>
      </c>
      <c r="E74" s="61">
        <v>15.67</v>
      </c>
      <c r="F74" s="50">
        <f t="shared" si="20"/>
        <v>29.059999999999995</v>
      </c>
      <c r="G74" s="61">
        <v>44.78</v>
      </c>
      <c r="H74" s="60">
        <v>15.65</v>
      </c>
      <c r="I74" s="51">
        <f t="shared" si="21"/>
        <v>29.130000000000003</v>
      </c>
      <c r="J74" s="52">
        <v>8.25</v>
      </c>
      <c r="K74" s="51">
        <f t="shared" si="22"/>
        <v>26.727</v>
      </c>
      <c r="L74" s="50">
        <f t="shared" si="23"/>
        <v>7.000000000000739E-2</v>
      </c>
      <c r="M74" s="85">
        <v>42387</v>
      </c>
      <c r="N74" s="86">
        <v>842851</v>
      </c>
    </row>
    <row r="75" spans="1:14" ht="12.75" customHeight="1" x14ac:dyDescent="0.25">
      <c r="A75" s="57">
        <v>8</v>
      </c>
      <c r="B75" s="58" t="s">
        <v>65</v>
      </c>
      <c r="C75" s="74">
        <v>2352990</v>
      </c>
      <c r="D75" s="60">
        <v>44.92</v>
      </c>
      <c r="E75" s="61">
        <v>16.100000000000001</v>
      </c>
      <c r="F75" s="50">
        <f t="shared" si="20"/>
        <v>28.82</v>
      </c>
      <c r="G75" s="61">
        <v>44.95</v>
      </c>
      <c r="H75" s="60">
        <v>16.09</v>
      </c>
      <c r="I75" s="51">
        <f t="shared" si="21"/>
        <v>28.860000000000003</v>
      </c>
      <c r="J75" s="52">
        <v>8.32</v>
      </c>
      <c r="K75" s="51">
        <f t="shared" si="22"/>
        <v>26.459</v>
      </c>
      <c r="L75" s="50">
        <f t="shared" si="23"/>
        <v>4.00000000000027E-2</v>
      </c>
      <c r="M75" s="85">
        <v>42387</v>
      </c>
      <c r="N75" s="86">
        <v>842853</v>
      </c>
    </row>
    <row r="76" spans="1:14" ht="12.75" customHeight="1" x14ac:dyDescent="0.25">
      <c r="A76" s="57">
        <v>9</v>
      </c>
      <c r="B76" s="58" t="s">
        <v>51</v>
      </c>
      <c r="C76" s="74">
        <v>2352993</v>
      </c>
      <c r="D76" s="60">
        <v>44.97</v>
      </c>
      <c r="E76" s="61">
        <v>15.86</v>
      </c>
      <c r="F76" s="50">
        <f t="shared" si="20"/>
        <v>29.11</v>
      </c>
      <c r="G76" s="61">
        <v>45</v>
      </c>
      <c r="H76" s="60">
        <v>15.83</v>
      </c>
      <c r="I76" s="51">
        <f t="shared" si="21"/>
        <v>29.17</v>
      </c>
      <c r="J76" s="52">
        <v>8.26</v>
      </c>
      <c r="K76" s="51">
        <f t="shared" si="22"/>
        <v>26.760999999999999</v>
      </c>
      <c r="L76" s="50">
        <f t="shared" si="23"/>
        <v>6.0000000000002274E-2</v>
      </c>
      <c r="M76" s="85">
        <v>42387</v>
      </c>
      <c r="N76" s="86">
        <v>842454</v>
      </c>
    </row>
    <row r="77" spans="1:14" ht="12.75" customHeight="1" x14ac:dyDescent="0.25">
      <c r="A77" s="57">
        <v>10</v>
      </c>
      <c r="B77" s="58" t="s">
        <v>66</v>
      </c>
      <c r="C77" s="74">
        <v>2352994</v>
      </c>
      <c r="D77" s="60">
        <v>44.9</v>
      </c>
      <c r="E77" s="61">
        <v>15.83</v>
      </c>
      <c r="F77" s="50">
        <f t="shared" si="20"/>
        <v>29.07</v>
      </c>
      <c r="G77" s="61">
        <v>44.89</v>
      </c>
      <c r="H77" s="60">
        <v>15.81</v>
      </c>
      <c r="I77" s="51">
        <f t="shared" si="21"/>
        <v>29.08</v>
      </c>
      <c r="J77" s="52">
        <v>7.89</v>
      </c>
      <c r="K77" s="51">
        <f t="shared" si="22"/>
        <v>26.786000000000001</v>
      </c>
      <c r="L77" s="50">
        <f t="shared" si="23"/>
        <v>9.9999999999980105E-3</v>
      </c>
      <c r="M77" s="85">
        <v>42387</v>
      </c>
      <c r="N77" s="86">
        <v>842857</v>
      </c>
    </row>
    <row r="78" spans="1:14" ht="12.75" customHeight="1" x14ac:dyDescent="0.25">
      <c r="A78" s="1"/>
      <c r="B78" s="19"/>
      <c r="C78" s="67"/>
      <c r="D78" s="11"/>
      <c r="E78" s="11"/>
      <c r="F78" s="3"/>
      <c r="G78" s="11"/>
      <c r="H78" s="11"/>
      <c r="I78" s="3"/>
      <c r="J78" s="68"/>
      <c r="K78" s="3"/>
      <c r="L78" s="6"/>
      <c r="M78" s="21"/>
      <c r="N78" s="19"/>
    </row>
    <row r="79" spans="1:14" ht="12.75" customHeight="1" x14ac:dyDescent="0.25">
      <c r="A79" s="69"/>
      <c r="B79" s="70">
        <f>(COUNTA(B68:B77))</f>
        <v>10</v>
      </c>
      <c r="C79" s="71" t="s">
        <v>35</v>
      </c>
      <c r="D79" s="42">
        <f t="shared" ref="D79:I79" si="24">SUM(D68:D77)</f>
        <v>449.09000000000003</v>
      </c>
      <c r="E79" s="42">
        <f t="shared" si="24"/>
        <v>159.68000000000004</v>
      </c>
      <c r="F79" s="42">
        <f t="shared" si="24"/>
        <v>289.40999999999997</v>
      </c>
      <c r="G79" s="42">
        <f t="shared" si="24"/>
        <v>449.11999999999995</v>
      </c>
      <c r="H79" s="42">
        <f t="shared" si="24"/>
        <v>159.34</v>
      </c>
      <c r="I79" s="42">
        <f t="shared" si="24"/>
        <v>289.77999999999997</v>
      </c>
      <c r="J79" s="84">
        <f>ROUND((((I79-K79)/I79)*100),2)</f>
        <v>8.15</v>
      </c>
      <c r="K79" s="73">
        <f>SUM(K68:K77)</f>
        <v>266.15899999999999</v>
      </c>
      <c r="L79" s="42">
        <f>SUM(L68:L77)</f>
        <v>0.37000000000000099</v>
      </c>
      <c r="M79" s="21"/>
      <c r="N79" s="19"/>
    </row>
    <row r="80" spans="1:14" ht="12.75" customHeight="1" x14ac:dyDescent="0.2">
      <c r="A80" s="18"/>
      <c r="B80" s="19"/>
      <c r="C80" s="19"/>
      <c r="D80" s="11"/>
      <c r="E80" s="11"/>
      <c r="F80" s="11"/>
      <c r="G80" s="11"/>
      <c r="H80" s="11"/>
      <c r="I80" s="11"/>
      <c r="J80" s="20"/>
      <c r="K80" s="11"/>
      <c r="L80" s="11"/>
      <c r="M80" s="21"/>
      <c r="N80" s="19"/>
    </row>
    <row r="81" spans="1:14" ht="16.5" customHeight="1" x14ac:dyDescent="0.25">
      <c r="A81" s="22" t="s">
        <v>14</v>
      </c>
      <c r="B81" s="23" t="str">
        <f>+B65</f>
        <v>Pucobre</v>
      </c>
      <c r="C81" s="24" t="s">
        <v>67</v>
      </c>
      <c r="D81" s="95" t="s">
        <v>16</v>
      </c>
      <c r="E81" s="95"/>
      <c r="F81" s="95"/>
      <c r="G81" s="25"/>
      <c r="H81" s="26" t="s">
        <v>17</v>
      </c>
      <c r="I81" s="27"/>
      <c r="J81" s="28">
        <v>42387</v>
      </c>
      <c r="K81" s="29"/>
      <c r="L81" s="30"/>
      <c r="M81" s="96" t="s">
        <v>18</v>
      </c>
      <c r="N81" s="97" t="s">
        <v>19</v>
      </c>
    </row>
    <row r="82" spans="1:14" ht="12.75" customHeight="1" x14ac:dyDescent="0.25">
      <c r="A82" s="31" t="s">
        <v>20</v>
      </c>
      <c r="B82" s="32" t="s">
        <v>21</v>
      </c>
      <c r="C82" s="33" t="s">
        <v>22</v>
      </c>
      <c r="D82" s="95"/>
      <c r="E82" s="95"/>
      <c r="F82" s="95"/>
      <c r="G82" s="34"/>
      <c r="H82" s="35" t="s">
        <v>23</v>
      </c>
      <c r="I82" s="36"/>
      <c r="J82" s="37" t="s">
        <v>24</v>
      </c>
      <c r="K82" s="38" t="s">
        <v>25</v>
      </c>
      <c r="L82" s="38" t="s">
        <v>26</v>
      </c>
      <c r="M82" s="96"/>
      <c r="N82" s="96"/>
    </row>
    <row r="83" spans="1:14" ht="12.75" customHeight="1" x14ac:dyDescent="0.25">
      <c r="A83" s="39" t="s">
        <v>27</v>
      </c>
      <c r="B83" s="40" t="s">
        <v>28</v>
      </c>
      <c r="C83" s="41" t="s">
        <v>29</v>
      </c>
      <c r="D83" s="42" t="s">
        <v>30</v>
      </c>
      <c r="E83" s="42" t="s">
        <v>31</v>
      </c>
      <c r="F83" s="42" t="s">
        <v>32</v>
      </c>
      <c r="G83" s="42" t="s">
        <v>30</v>
      </c>
      <c r="H83" s="35" t="s">
        <v>31</v>
      </c>
      <c r="I83" s="42" t="s">
        <v>32</v>
      </c>
      <c r="J83" s="43" t="s">
        <v>33</v>
      </c>
      <c r="K83" s="44" t="s">
        <v>34</v>
      </c>
      <c r="L83" s="44" t="s">
        <v>7</v>
      </c>
      <c r="M83" s="96"/>
      <c r="N83" s="96"/>
    </row>
    <row r="84" spans="1:14" ht="12.75" customHeight="1" x14ac:dyDescent="0.25">
      <c r="A84" s="45">
        <v>1</v>
      </c>
      <c r="B84" s="46" t="s">
        <v>49</v>
      </c>
      <c r="C84" s="75">
        <v>2352995</v>
      </c>
      <c r="D84" s="48">
        <v>44.79</v>
      </c>
      <c r="E84" s="49">
        <v>15.81</v>
      </c>
      <c r="F84" s="82">
        <f t="shared" ref="F84:F93" si="25">D84-E84</f>
        <v>28.979999999999997</v>
      </c>
      <c r="G84" s="49">
        <v>44.78</v>
      </c>
      <c r="H84" s="48">
        <v>15.75</v>
      </c>
      <c r="I84" s="51">
        <f t="shared" ref="I84:I93" si="26">G84-H84</f>
        <v>29.03</v>
      </c>
      <c r="J84" s="76">
        <v>8.33</v>
      </c>
      <c r="K84" s="83">
        <f t="shared" ref="K84:K93" si="27">ROUND((I84*(100-J84)/100),3)</f>
        <v>26.611999999999998</v>
      </c>
      <c r="L84" s="82">
        <f t="shared" ref="L84:L93" si="28">I84-F84</f>
        <v>5.0000000000004263E-2</v>
      </c>
      <c r="M84" s="85">
        <v>42387</v>
      </c>
      <c r="N84" s="86">
        <v>842858</v>
      </c>
    </row>
    <row r="85" spans="1:14" ht="12.75" customHeight="1" x14ac:dyDescent="0.25">
      <c r="A85" s="57">
        <v>2</v>
      </c>
      <c r="B85" s="58" t="s">
        <v>45</v>
      </c>
      <c r="C85" s="74">
        <v>2352996</v>
      </c>
      <c r="D85" s="60">
        <v>44.98</v>
      </c>
      <c r="E85" s="61">
        <v>16.21</v>
      </c>
      <c r="F85" s="50">
        <f t="shared" si="25"/>
        <v>28.769999999999996</v>
      </c>
      <c r="G85" s="61">
        <v>44.99</v>
      </c>
      <c r="H85" s="60">
        <v>16.170000000000002</v>
      </c>
      <c r="I85" s="51">
        <f t="shared" si="26"/>
        <v>28.82</v>
      </c>
      <c r="J85" s="52">
        <v>8.1999999999999993</v>
      </c>
      <c r="K85" s="51">
        <f t="shared" si="27"/>
        <v>26.457000000000001</v>
      </c>
      <c r="L85" s="50">
        <f t="shared" si="28"/>
        <v>5.0000000000004263E-2</v>
      </c>
      <c r="M85" s="85">
        <v>42387</v>
      </c>
      <c r="N85" s="86">
        <v>842859</v>
      </c>
    </row>
    <row r="86" spans="1:14" ht="12.75" customHeight="1" x14ac:dyDescent="0.25">
      <c r="A86" s="57">
        <v>3</v>
      </c>
      <c r="B86" s="58" t="s">
        <v>46</v>
      </c>
      <c r="C86" s="74">
        <v>2352998</v>
      </c>
      <c r="D86" s="60">
        <v>44.98</v>
      </c>
      <c r="E86" s="61">
        <v>15.85</v>
      </c>
      <c r="F86" s="50">
        <f t="shared" si="25"/>
        <v>29.129999999999995</v>
      </c>
      <c r="G86" s="61">
        <v>44.99</v>
      </c>
      <c r="H86" s="60">
        <v>15.81</v>
      </c>
      <c r="I86" s="51">
        <f t="shared" si="26"/>
        <v>29.18</v>
      </c>
      <c r="J86" s="52">
        <v>8.17</v>
      </c>
      <c r="K86" s="51">
        <f t="shared" si="27"/>
        <v>26.795999999999999</v>
      </c>
      <c r="L86" s="50">
        <f t="shared" si="28"/>
        <v>5.0000000000004263E-2</v>
      </c>
      <c r="M86" s="85">
        <v>42387</v>
      </c>
      <c r="N86" s="86">
        <v>842842</v>
      </c>
    </row>
    <row r="87" spans="1:14" ht="12.75" customHeight="1" x14ac:dyDescent="0.25">
      <c r="A87" s="57">
        <v>4</v>
      </c>
      <c r="B87" s="58" t="s">
        <v>44</v>
      </c>
      <c r="C87" s="74">
        <v>2352997</v>
      </c>
      <c r="D87" s="60">
        <v>44.88</v>
      </c>
      <c r="E87" s="61">
        <v>15.87</v>
      </c>
      <c r="F87" s="50">
        <f t="shared" si="25"/>
        <v>29.010000000000005</v>
      </c>
      <c r="G87" s="61">
        <v>44.88</v>
      </c>
      <c r="H87" s="60">
        <v>15.82</v>
      </c>
      <c r="I87" s="51">
        <f t="shared" si="26"/>
        <v>29.060000000000002</v>
      </c>
      <c r="J87" s="52">
        <v>8.09</v>
      </c>
      <c r="K87" s="51">
        <f t="shared" si="27"/>
        <v>26.709</v>
      </c>
      <c r="L87" s="50">
        <f t="shared" si="28"/>
        <v>4.9999999999997158E-2</v>
      </c>
      <c r="M87" s="85">
        <v>42387</v>
      </c>
      <c r="N87" s="86">
        <v>842860</v>
      </c>
    </row>
    <row r="88" spans="1:14" ht="12.75" customHeight="1" x14ac:dyDescent="0.25">
      <c r="A88" s="57">
        <v>5</v>
      </c>
      <c r="B88" s="58" t="s">
        <v>43</v>
      </c>
      <c r="C88" s="74">
        <v>2352999</v>
      </c>
      <c r="D88" s="60">
        <v>44.92</v>
      </c>
      <c r="E88" s="61">
        <v>16.309999999999999</v>
      </c>
      <c r="F88" s="50">
        <f t="shared" si="25"/>
        <v>28.610000000000003</v>
      </c>
      <c r="G88" s="61">
        <v>44.89</v>
      </c>
      <c r="H88" s="60">
        <v>16.22</v>
      </c>
      <c r="I88" s="51">
        <f t="shared" si="26"/>
        <v>28.67</v>
      </c>
      <c r="J88" s="52">
        <v>7.98</v>
      </c>
      <c r="K88" s="51">
        <f t="shared" si="27"/>
        <v>26.382000000000001</v>
      </c>
      <c r="L88" s="50">
        <f t="shared" si="28"/>
        <v>5.9999999999998721E-2</v>
      </c>
      <c r="M88" s="85">
        <v>42387</v>
      </c>
      <c r="N88" s="86">
        <v>842862</v>
      </c>
    </row>
    <row r="89" spans="1:14" ht="12.75" customHeight="1" x14ac:dyDescent="0.25">
      <c r="A89" s="57"/>
      <c r="B89" s="58"/>
      <c r="C89" s="74"/>
      <c r="D89" s="60"/>
      <c r="E89" s="61"/>
      <c r="F89" s="50">
        <f t="shared" si="25"/>
        <v>0</v>
      </c>
      <c r="G89" s="61"/>
      <c r="H89" s="60"/>
      <c r="I89" s="51">
        <f t="shared" si="26"/>
        <v>0</v>
      </c>
      <c r="J89" s="52"/>
      <c r="K89" s="51">
        <f t="shared" si="27"/>
        <v>0</v>
      </c>
      <c r="L89" s="50">
        <f t="shared" si="28"/>
        <v>0</v>
      </c>
      <c r="M89" s="85" t="s">
        <v>54</v>
      </c>
      <c r="N89" s="84"/>
    </row>
    <row r="90" spans="1:14" ht="12.75" customHeight="1" x14ac:dyDescent="0.25">
      <c r="A90" s="57"/>
      <c r="B90" s="58"/>
      <c r="C90" s="74"/>
      <c r="D90" s="60"/>
      <c r="E90" s="61"/>
      <c r="F90" s="50">
        <f t="shared" si="25"/>
        <v>0</v>
      </c>
      <c r="G90" s="61"/>
      <c r="H90" s="60"/>
      <c r="I90" s="51">
        <f t="shared" si="26"/>
        <v>0</v>
      </c>
      <c r="J90" s="52"/>
      <c r="K90" s="51">
        <f t="shared" si="27"/>
        <v>0</v>
      </c>
      <c r="L90" s="50">
        <f t="shared" si="28"/>
        <v>0</v>
      </c>
      <c r="M90" s="85"/>
      <c r="N90" s="84"/>
    </row>
    <row r="91" spans="1:14" ht="12.75" customHeight="1" x14ac:dyDescent="0.25">
      <c r="A91" s="57"/>
      <c r="B91" s="58"/>
      <c r="C91" s="74"/>
      <c r="D91" s="60"/>
      <c r="E91" s="61"/>
      <c r="F91" s="50">
        <f t="shared" si="25"/>
        <v>0</v>
      </c>
      <c r="G91" s="61"/>
      <c r="H91" s="60"/>
      <c r="I91" s="51">
        <f t="shared" si="26"/>
        <v>0</v>
      </c>
      <c r="J91" s="52"/>
      <c r="K91" s="51">
        <f t="shared" si="27"/>
        <v>0</v>
      </c>
      <c r="L91" s="50">
        <f t="shared" si="28"/>
        <v>0</v>
      </c>
      <c r="M91" s="87"/>
      <c r="N91" s="84"/>
    </row>
    <row r="92" spans="1:14" ht="12.75" customHeight="1" x14ac:dyDescent="0.25">
      <c r="A92" s="57"/>
      <c r="B92" s="58"/>
      <c r="C92" s="74"/>
      <c r="D92" s="60"/>
      <c r="E92" s="61"/>
      <c r="F92" s="50">
        <f t="shared" si="25"/>
        <v>0</v>
      </c>
      <c r="G92" s="61"/>
      <c r="H92" s="60"/>
      <c r="I92" s="51">
        <f t="shared" si="26"/>
        <v>0</v>
      </c>
      <c r="J92" s="52"/>
      <c r="K92" s="51">
        <f t="shared" si="27"/>
        <v>0</v>
      </c>
      <c r="L92" s="50">
        <f t="shared" si="28"/>
        <v>0</v>
      </c>
      <c r="M92" s="87"/>
      <c r="N92" s="84"/>
    </row>
    <row r="93" spans="1:14" ht="12.75" customHeight="1" x14ac:dyDescent="0.25">
      <c r="A93" s="57"/>
      <c r="B93" s="58"/>
      <c r="C93" s="74"/>
      <c r="D93" s="60"/>
      <c r="E93" s="61"/>
      <c r="F93" s="50">
        <f t="shared" si="25"/>
        <v>0</v>
      </c>
      <c r="G93" s="61"/>
      <c r="H93" s="60"/>
      <c r="I93" s="51">
        <f t="shared" si="26"/>
        <v>0</v>
      </c>
      <c r="J93" s="52"/>
      <c r="K93" s="51">
        <f t="shared" si="27"/>
        <v>0</v>
      </c>
      <c r="L93" s="50">
        <f t="shared" si="28"/>
        <v>0</v>
      </c>
      <c r="M93" s="87"/>
      <c r="N93" s="84"/>
    </row>
    <row r="94" spans="1:14" ht="12.75" customHeight="1" x14ac:dyDescent="0.25">
      <c r="A94" s="1"/>
      <c r="B94" s="19"/>
      <c r="C94" s="67"/>
      <c r="D94" s="11"/>
      <c r="E94" s="11"/>
      <c r="F94" s="3"/>
      <c r="G94" s="11"/>
      <c r="H94" s="11"/>
      <c r="I94" s="3"/>
      <c r="J94" s="68"/>
      <c r="K94" s="3"/>
      <c r="L94" s="6"/>
      <c r="M94" s="21"/>
      <c r="N94" s="19"/>
    </row>
    <row r="95" spans="1:14" ht="12.75" customHeight="1" x14ac:dyDescent="0.25">
      <c r="A95" s="69"/>
      <c r="B95" s="70">
        <f>(COUNTA(B84:B93))</f>
        <v>5</v>
      </c>
      <c r="C95" s="71" t="s">
        <v>35</v>
      </c>
      <c r="D95" s="42">
        <f t="shared" ref="D95:I95" si="29">SUM(D84:D93)</f>
        <v>224.55</v>
      </c>
      <c r="E95" s="42">
        <f t="shared" si="29"/>
        <v>80.05</v>
      </c>
      <c r="F95" s="42">
        <f t="shared" si="29"/>
        <v>144.5</v>
      </c>
      <c r="G95" s="42">
        <f t="shared" si="29"/>
        <v>224.53000000000003</v>
      </c>
      <c r="H95" s="42">
        <f t="shared" si="29"/>
        <v>79.77000000000001</v>
      </c>
      <c r="I95" s="42">
        <f t="shared" si="29"/>
        <v>144.76</v>
      </c>
      <c r="J95" s="84">
        <f>ROUND((((I95-K95)/I95)*100),2)</f>
        <v>8.15</v>
      </c>
      <c r="K95" s="73">
        <f>SUM(K84:K93)</f>
        <v>132.95600000000002</v>
      </c>
      <c r="L95" s="42">
        <f>SUM(L84:L93)</f>
        <v>0.26000000000000867</v>
      </c>
      <c r="M95" s="21"/>
      <c r="N95" s="19"/>
    </row>
    <row r="96" spans="1:14" ht="12.75" customHeight="1" x14ac:dyDescent="0.2">
      <c r="A96" s="18"/>
      <c r="B96" s="19"/>
      <c r="C96" s="19"/>
      <c r="D96" s="11"/>
      <c r="E96" s="11"/>
      <c r="F96" s="11"/>
      <c r="G96" s="11"/>
      <c r="H96" s="11"/>
      <c r="I96" s="11"/>
      <c r="J96" s="20"/>
      <c r="K96" s="11"/>
      <c r="L96" s="11"/>
      <c r="M96" s="21"/>
      <c r="N96" s="19"/>
    </row>
    <row r="97" spans="1:14" ht="16.5" customHeight="1" x14ac:dyDescent="0.25">
      <c r="A97" s="22" t="s">
        <v>14</v>
      </c>
      <c r="B97" s="23" t="str">
        <f>+B81</f>
        <v>Pucobre</v>
      </c>
      <c r="C97" s="24" t="s">
        <v>68</v>
      </c>
      <c r="D97" s="95" t="s">
        <v>16</v>
      </c>
      <c r="E97" s="95"/>
      <c r="F97" s="95"/>
      <c r="G97" s="25"/>
      <c r="H97" s="26" t="s">
        <v>17</v>
      </c>
      <c r="I97" s="27"/>
      <c r="J97" s="28">
        <v>42388</v>
      </c>
      <c r="K97" s="29"/>
      <c r="L97" s="30"/>
      <c r="M97" s="96" t="s">
        <v>18</v>
      </c>
      <c r="N97" s="97" t="s">
        <v>19</v>
      </c>
    </row>
    <row r="98" spans="1:14" ht="12.75" customHeight="1" x14ac:dyDescent="0.25">
      <c r="A98" s="31" t="s">
        <v>20</v>
      </c>
      <c r="B98" s="32" t="s">
        <v>21</v>
      </c>
      <c r="C98" s="33" t="s">
        <v>22</v>
      </c>
      <c r="D98" s="95"/>
      <c r="E98" s="95"/>
      <c r="F98" s="95"/>
      <c r="G98" s="34"/>
      <c r="H98" s="35" t="s">
        <v>23</v>
      </c>
      <c r="I98" s="36"/>
      <c r="J98" s="37" t="s">
        <v>24</v>
      </c>
      <c r="K98" s="38" t="s">
        <v>25</v>
      </c>
      <c r="L98" s="38" t="s">
        <v>26</v>
      </c>
      <c r="M98" s="96"/>
      <c r="N98" s="96"/>
    </row>
    <row r="99" spans="1:14" ht="12.75" customHeight="1" x14ac:dyDescent="0.25">
      <c r="A99" s="39" t="s">
        <v>27</v>
      </c>
      <c r="B99" s="40" t="s">
        <v>28</v>
      </c>
      <c r="C99" s="41" t="s">
        <v>29</v>
      </c>
      <c r="D99" s="42" t="s">
        <v>30</v>
      </c>
      <c r="E99" s="42" t="s">
        <v>31</v>
      </c>
      <c r="F99" s="42" t="s">
        <v>32</v>
      </c>
      <c r="G99" s="42" t="s">
        <v>30</v>
      </c>
      <c r="H99" s="35" t="s">
        <v>31</v>
      </c>
      <c r="I99" s="42" t="s">
        <v>32</v>
      </c>
      <c r="J99" s="43" t="s">
        <v>33</v>
      </c>
      <c r="K99" s="44" t="s">
        <v>34</v>
      </c>
      <c r="L99" s="44" t="s">
        <v>7</v>
      </c>
      <c r="M99" s="96"/>
      <c r="N99" s="96"/>
    </row>
    <row r="100" spans="1:14" ht="12.75" customHeight="1" x14ac:dyDescent="0.25">
      <c r="A100" s="45">
        <v>1</v>
      </c>
      <c r="B100" s="46" t="s">
        <v>39</v>
      </c>
      <c r="C100" s="75">
        <v>2353000</v>
      </c>
      <c r="D100" s="48">
        <v>44.97</v>
      </c>
      <c r="E100" s="49">
        <v>15.99</v>
      </c>
      <c r="F100" s="82">
        <f t="shared" ref="F100:F109" si="30">D100-E100</f>
        <v>28.979999999999997</v>
      </c>
      <c r="G100" s="49">
        <v>44.96</v>
      </c>
      <c r="H100" s="48">
        <v>15.92</v>
      </c>
      <c r="I100" s="83">
        <f t="shared" ref="I100:I109" si="31">G100-H100</f>
        <v>29.04</v>
      </c>
      <c r="J100" s="76">
        <v>8.34</v>
      </c>
      <c r="K100" s="83">
        <f t="shared" ref="K100:K109" si="32">ROUND((I100*(100-J100)/100),3)</f>
        <v>26.617999999999999</v>
      </c>
      <c r="L100" s="82">
        <f t="shared" ref="L100:L109" si="33">I100-F100</f>
        <v>6.0000000000002274E-2</v>
      </c>
      <c r="M100" s="85">
        <v>42388</v>
      </c>
      <c r="N100" s="86">
        <v>842866</v>
      </c>
    </row>
    <row r="101" spans="1:14" ht="12.75" customHeight="1" x14ac:dyDescent="0.25">
      <c r="A101" s="57">
        <v>2</v>
      </c>
      <c r="B101" s="58" t="s">
        <v>38</v>
      </c>
      <c r="C101" s="74">
        <v>2357901</v>
      </c>
      <c r="D101" s="60">
        <v>44.87</v>
      </c>
      <c r="E101" s="61">
        <v>16.39</v>
      </c>
      <c r="F101" s="50">
        <f t="shared" si="30"/>
        <v>28.479999999999997</v>
      </c>
      <c r="G101" s="61">
        <v>44.84</v>
      </c>
      <c r="H101" s="60">
        <v>16.34</v>
      </c>
      <c r="I101" s="51">
        <f t="shared" si="31"/>
        <v>28.500000000000004</v>
      </c>
      <c r="J101" s="52">
        <v>8.36</v>
      </c>
      <c r="K101" s="51">
        <f t="shared" si="32"/>
        <v>26.117000000000001</v>
      </c>
      <c r="L101" s="50">
        <f t="shared" si="33"/>
        <v>2.0000000000006679E-2</v>
      </c>
      <c r="M101" s="85">
        <v>42388</v>
      </c>
      <c r="N101" s="84" t="s">
        <v>69</v>
      </c>
    </row>
    <row r="102" spans="1:14" ht="12.75" customHeight="1" x14ac:dyDescent="0.25">
      <c r="A102" s="57">
        <v>3</v>
      </c>
      <c r="B102" s="58" t="s">
        <v>42</v>
      </c>
      <c r="C102" s="74">
        <v>2357903</v>
      </c>
      <c r="D102" s="60">
        <v>44.69</v>
      </c>
      <c r="E102" s="61">
        <v>15.97</v>
      </c>
      <c r="F102" s="50">
        <f t="shared" si="30"/>
        <v>28.72</v>
      </c>
      <c r="G102" s="61">
        <v>44.66</v>
      </c>
      <c r="H102" s="60">
        <v>15.88</v>
      </c>
      <c r="I102" s="51">
        <f t="shared" si="31"/>
        <v>28.779999999999994</v>
      </c>
      <c r="J102" s="52">
        <v>8.17</v>
      </c>
      <c r="K102" s="51">
        <f t="shared" si="32"/>
        <v>26.428999999999998</v>
      </c>
      <c r="L102" s="50">
        <f t="shared" si="33"/>
        <v>5.9999999999995168E-2</v>
      </c>
      <c r="M102" s="85">
        <v>42388</v>
      </c>
      <c r="N102" s="86">
        <v>842871</v>
      </c>
    </row>
    <row r="103" spans="1:14" ht="12.75" customHeight="1" x14ac:dyDescent="0.25">
      <c r="A103" s="57">
        <v>4</v>
      </c>
      <c r="B103" s="58" t="s">
        <v>61</v>
      </c>
      <c r="C103" s="74">
        <v>2357906</v>
      </c>
      <c r="D103" s="60">
        <v>44.75</v>
      </c>
      <c r="E103" s="61">
        <v>15.94</v>
      </c>
      <c r="F103" s="50">
        <f t="shared" si="30"/>
        <v>28.810000000000002</v>
      </c>
      <c r="G103" s="61">
        <v>44.74</v>
      </c>
      <c r="H103" s="60">
        <v>15.92</v>
      </c>
      <c r="I103" s="51">
        <f t="shared" si="31"/>
        <v>28.82</v>
      </c>
      <c r="J103" s="52">
        <v>8.1</v>
      </c>
      <c r="K103" s="51">
        <f t="shared" si="32"/>
        <v>26.486000000000001</v>
      </c>
      <c r="L103" s="50">
        <f t="shared" si="33"/>
        <v>9.9999999999980105E-3</v>
      </c>
      <c r="M103" s="85">
        <v>42388</v>
      </c>
      <c r="N103" s="86">
        <v>842873</v>
      </c>
    </row>
    <row r="104" spans="1:14" ht="12.75" customHeight="1" x14ac:dyDescent="0.25">
      <c r="A104" s="57">
        <v>5</v>
      </c>
      <c r="B104" s="58" t="s">
        <v>70</v>
      </c>
      <c r="C104" s="74">
        <v>2357902</v>
      </c>
      <c r="D104" s="60">
        <v>44.91</v>
      </c>
      <c r="E104" s="61">
        <v>16.239999999999998</v>
      </c>
      <c r="F104" s="50">
        <f t="shared" si="30"/>
        <v>28.669999999999998</v>
      </c>
      <c r="G104" s="61">
        <v>44.89</v>
      </c>
      <c r="H104" s="60">
        <v>16.170000000000002</v>
      </c>
      <c r="I104" s="51">
        <f t="shared" si="31"/>
        <v>28.72</v>
      </c>
      <c r="J104" s="52">
        <v>8.33</v>
      </c>
      <c r="K104" s="51">
        <f t="shared" si="32"/>
        <v>26.327999999999999</v>
      </c>
      <c r="L104" s="50">
        <f t="shared" si="33"/>
        <v>5.0000000000000711E-2</v>
      </c>
      <c r="M104" s="85">
        <v>42388</v>
      </c>
      <c r="N104" s="86">
        <v>842872</v>
      </c>
    </row>
    <row r="105" spans="1:14" ht="12.75" customHeight="1" x14ac:dyDescent="0.25">
      <c r="A105" s="57">
        <v>6</v>
      </c>
      <c r="B105" s="58" t="s">
        <v>62</v>
      </c>
      <c r="C105" s="74">
        <v>2357904</v>
      </c>
      <c r="D105" s="60">
        <v>44.77</v>
      </c>
      <c r="E105" s="61">
        <v>15.81</v>
      </c>
      <c r="F105" s="50">
        <f t="shared" si="30"/>
        <v>28.96</v>
      </c>
      <c r="G105" s="61">
        <v>44.77</v>
      </c>
      <c r="H105" s="60">
        <v>15.76</v>
      </c>
      <c r="I105" s="51">
        <f t="shared" si="31"/>
        <v>29.010000000000005</v>
      </c>
      <c r="J105" s="52">
        <v>7.57</v>
      </c>
      <c r="K105" s="51">
        <f t="shared" si="32"/>
        <v>26.814</v>
      </c>
      <c r="L105" s="50">
        <f t="shared" si="33"/>
        <v>5.0000000000004263E-2</v>
      </c>
      <c r="M105" s="85">
        <v>42388</v>
      </c>
      <c r="N105" s="86">
        <v>842874</v>
      </c>
    </row>
    <row r="106" spans="1:14" ht="12.75" customHeight="1" x14ac:dyDescent="0.25">
      <c r="A106" s="57">
        <v>7</v>
      </c>
      <c r="B106" s="58" t="s">
        <v>40</v>
      </c>
      <c r="C106" s="74">
        <v>2357905</v>
      </c>
      <c r="D106" s="60">
        <v>44.87</v>
      </c>
      <c r="E106" s="61">
        <v>15.65</v>
      </c>
      <c r="F106" s="50">
        <f t="shared" si="30"/>
        <v>29.22</v>
      </c>
      <c r="G106" s="61">
        <v>44.94</v>
      </c>
      <c r="H106" s="60">
        <v>15.66</v>
      </c>
      <c r="I106" s="51">
        <f t="shared" si="31"/>
        <v>29.279999999999998</v>
      </c>
      <c r="J106" s="52">
        <v>7.7</v>
      </c>
      <c r="K106" s="51">
        <f t="shared" si="32"/>
        <v>27.024999999999999</v>
      </c>
      <c r="L106" s="50">
        <f t="shared" si="33"/>
        <v>5.9999999999998721E-2</v>
      </c>
      <c r="M106" s="85">
        <v>42388</v>
      </c>
      <c r="N106" s="86">
        <v>842875</v>
      </c>
    </row>
    <row r="107" spans="1:14" ht="12.75" customHeight="1" x14ac:dyDescent="0.25">
      <c r="A107" s="57">
        <v>8</v>
      </c>
      <c r="B107" s="58" t="s">
        <v>51</v>
      </c>
      <c r="C107" s="74">
        <v>2357907</v>
      </c>
      <c r="D107" s="60">
        <v>44.97</v>
      </c>
      <c r="E107" s="61">
        <v>15.84</v>
      </c>
      <c r="F107" s="50">
        <f t="shared" si="30"/>
        <v>29.13</v>
      </c>
      <c r="G107" s="61">
        <v>44.95</v>
      </c>
      <c r="H107" s="60">
        <v>15.82</v>
      </c>
      <c r="I107" s="51">
        <f t="shared" si="31"/>
        <v>29.130000000000003</v>
      </c>
      <c r="J107" s="52">
        <v>8.1</v>
      </c>
      <c r="K107" s="51">
        <f t="shared" si="32"/>
        <v>26.77</v>
      </c>
      <c r="L107" s="50">
        <f t="shared" si="33"/>
        <v>0</v>
      </c>
      <c r="M107" s="85">
        <v>42388</v>
      </c>
      <c r="N107" s="86">
        <v>842876</v>
      </c>
    </row>
    <row r="108" spans="1:14" ht="12.75" customHeight="1" x14ac:dyDescent="0.25">
      <c r="A108" s="57">
        <v>9</v>
      </c>
      <c r="B108" s="58" t="s">
        <v>66</v>
      </c>
      <c r="C108" s="74">
        <v>2357908</v>
      </c>
      <c r="D108" s="60">
        <v>44.96</v>
      </c>
      <c r="E108" s="61">
        <v>15.88</v>
      </c>
      <c r="F108" s="50">
        <f t="shared" si="30"/>
        <v>29.08</v>
      </c>
      <c r="G108" s="61">
        <v>44.94</v>
      </c>
      <c r="H108" s="60">
        <v>15.83</v>
      </c>
      <c r="I108" s="51">
        <f t="shared" si="31"/>
        <v>29.11</v>
      </c>
      <c r="J108" s="52">
        <v>8.06</v>
      </c>
      <c r="K108" s="51">
        <f t="shared" si="32"/>
        <v>26.763999999999999</v>
      </c>
      <c r="L108" s="50">
        <f t="shared" si="33"/>
        <v>3.0000000000001137E-2</v>
      </c>
      <c r="M108" s="85">
        <v>42388</v>
      </c>
      <c r="N108" s="86">
        <v>842877</v>
      </c>
    </row>
    <row r="109" spans="1:14" ht="12.75" customHeight="1" x14ac:dyDescent="0.25">
      <c r="A109" s="57">
        <v>10</v>
      </c>
      <c r="B109" s="58" t="s">
        <v>71</v>
      </c>
      <c r="C109" s="74">
        <v>2357909</v>
      </c>
      <c r="D109" s="60">
        <v>44.65</v>
      </c>
      <c r="E109" s="61">
        <v>16.25</v>
      </c>
      <c r="F109" s="50">
        <f t="shared" si="30"/>
        <v>28.4</v>
      </c>
      <c r="G109" s="61">
        <v>44.62</v>
      </c>
      <c r="H109" s="60">
        <v>16.22</v>
      </c>
      <c r="I109" s="51">
        <f t="shared" si="31"/>
        <v>28.4</v>
      </c>
      <c r="J109" s="52">
        <v>7.96</v>
      </c>
      <c r="K109" s="51">
        <f t="shared" si="32"/>
        <v>26.138999999999999</v>
      </c>
      <c r="L109" s="50">
        <f t="shared" si="33"/>
        <v>0</v>
      </c>
      <c r="M109" s="85">
        <v>42388</v>
      </c>
      <c r="N109" s="86">
        <v>842878</v>
      </c>
    </row>
    <row r="110" spans="1:14" ht="12.75" customHeight="1" x14ac:dyDescent="0.25">
      <c r="A110" s="1"/>
      <c r="B110" s="19"/>
      <c r="C110" s="67"/>
      <c r="D110" s="11"/>
      <c r="E110" s="11"/>
      <c r="F110" s="3"/>
      <c r="G110" s="11"/>
      <c r="H110" s="11"/>
      <c r="I110" s="3"/>
      <c r="J110" s="68"/>
      <c r="K110" s="3"/>
      <c r="L110" s="6"/>
      <c r="M110" s="21"/>
      <c r="N110" s="19"/>
    </row>
    <row r="111" spans="1:14" ht="12.75" customHeight="1" x14ac:dyDescent="0.25">
      <c r="A111" s="69"/>
      <c r="B111" s="70">
        <f>(COUNTA(B100:B109))</f>
        <v>10</v>
      </c>
      <c r="C111" s="71" t="s">
        <v>35</v>
      </c>
      <c r="D111" s="42">
        <f t="shared" ref="D111:I111" si="34">SUM(D100:D109)</f>
        <v>448.40999999999991</v>
      </c>
      <c r="E111" s="42">
        <f t="shared" si="34"/>
        <v>159.96</v>
      </c>
      <c r="F111" s="42">
        <f t="shared" si="34"/>
        <v>288.45</v>
      </c>
      <c r="G111" s="42">
        <f t="shared" si="34"/>
        <v>448.31</v>
      </c>
      <c r="H111" s="42">
        <f t="shared" si="34"/>
        <v>159.52000000000001</v>
      </c>
      <c r="I111" s="42">
        <f t="shared" si="34"/>
        <v>288.78999999999996</v>
      </c>
      <c r="J111" s="84">
        <f>ROUND((((I111-K111)/I111)*100),2)</f>
        <v>8.07</v>
      </c>
      <c r="K111" s="73">
        <f>SUM(K100:K109)</f>
        <v>265.49</v>
      </c>
      <c r="L111" s="42">
        <f>SUM(L100:L109)</f>
        <v>0.34000000000000696</v>
      </c>
      <c r="M111" s="21"/>
      <c r="N111" s="19"/>
    </row>
    <row r="112" spans="1:14" ht="12.75" customHeight="1" x14ac:dyDescent="0.2">
      <c r="A112" s="18"/>
      <c r="B112" s="19"/>
      <c r="C112" s="19"/>
      <c r="D112" s="11"/>
      <c r="E112" s="11"/>
      <c r="F112" s="11"/>
      <c r="G112" s="11"/>
      <c r="H112" s="11"/>
      <c r="I112" s="11"/>
      <c r="J112" s="20"/>
      <c r="K112" s="11"/>
      <c r="L112" s="11"/>
      <c r="M112" s="21"/>
      <c r="N112" s="19"/>
    </row>
    <row r="113" spans="1:14" ht="16.5" customHeight="1" x14ac:dyDescent="0.25">
      <c r="A113" s="22" t="s">
        <v>14</v>
      </c>
      <c r="B113" s="23" t="str">
        <f>+B97</f>
        <v>Pucobre</v>
      </c>
      <c r="C113" s="24" t="s">
        <v>72</v>
      </c>
      <c r="D113" s="95" t="s">
        <v>16</v>
      </c>
      <c r="E113" s="95"/>
      <c r="F113" s="95"/>
      <c r="G113" s="25"/>
      <c r="H113" s="26" t="s">
        <v>17</v>
      </c>
      <c r="I113" s="27"/>
      <c r="J113" s="28">
        <v>42388</v>
      </c>
      <c r="K113" s="29"/>
      <c r="L113" s="30"/>
      <c r="M113" s="96" t="s">
        <v>18</v>
      </c>
      <c r="N113" s="97" t="s">
        <v>19</v>
      </c>
    </row>
    <row r="114" spans="1:14" ht="12.75" customHeight="1" x14ac:dyDescent="0.25">
      <c r="A114" s="31" t="s">
        <v>20</v>
      </c>
      <c r="B114" s="32" t="s">
        <v>21</v>
      </c>
      <c r="C114" s="33" t="s">
        <v>22</v>
      </c>
      <c r="D114" s="95"/>
      <c r="E114" s="95"/>
      <c r="F114" s="95"/>
      <c r="G114" s="34"/>
      <c r="H114" s="35" t="s">
        <v>23</v>
      </c>
      <c r="I114" s="36"/>
      <c r="J114" s="37" t="s">
        <v>24</v>
      </c>
      <c r="K114" s="38" t="s">
        <v>25</v>
      </c>
      <c r="L114" s="38" t="s">
        <v>26</v>
      </c>
      <c r="M114" s="96"/>
      <c r="N114" s="96"/>
    </row>
    <row r="115" spans="1:14" ht="12.75" customHeight="1" x14ac:dyDescent="0.25">
      <c r="A115" s="39" t="s">
        <v>27</v>
      </c>
      <c r="B115" s="40" t="s">
        <v>28</v>
      </c>
      <c r="C115" s="41" t="s">
        <v>29</v>
      </c>
      <c r="D115" s="42" t="s">
        <v>30</v>
      </c>
      <c r="E115" s="42" t="s">
        <v>31</v>
      </c>
      <c r="F115" s="42" t="s">
        <v>32</v>
      </c>
      <c r="G115" s="42" t="s">
        <v>30</v>
      </c>
      <c r="H115" s="35" t="s">
        <v>31</v>
      </c>
      <c r="I115" s="42" t="s">
        <v>32</v>
      </c>
      <c r="J115" s="43" t="s">
        <v>33</v>
      </c>
      <c r="K115" s="44" t="s">
        <v>34</v>
      </c>
      <c r="L115" s="44" t="s">
        <v>7</v>
      </c>
      <c r="M115" s="96"/>
      <c r="N115" s="96"/>
    </row>
    <row r="116" spans="1:14" ht="12.75" customHeight="1" x14ac:dyDescent="0.25">
      <c r="A116" s="57">
        <v>1</v>
      </c>
      <c r="B116" s="58" t="s">
        <v>41</v>
      </c>
      <c r="C116" s="74">
        <v>2357910</v>
      </c>
      <c r="D116" s="60">
        <v>44.51</v>
      </c>
      <c r="E116" s="61">
        <v>16</v>
      </c>
      <c r="F116" s="50">
        <f t="shared" ref="F116:F125" si="35">D116-E116</f>
        <v>28.509999999999998</v>
      </c>
      <c r="G116" s="61">
        <v>44.43</v>
      </c>
      <c r="H116" s="60">
        <v>15.93</v>
      </c>
      <c r="I116" s="51">
        <f t="shared" ref="I116:I125" si="36">G116-H116</f>
        <v>28.5</v>
      </c>
      <c r="J116" s="52">
        <v>8</v>
      </c>
      <c r="K116" s="51">
        <f t="shared" ref="K116:K125" si="37">ROUND((I116*(100-J116)/100),3)</f>
        <v>26.22</v>
      </c>
      <c r="L116" s="50">
        <f t="shared" ref="L116:L125" si="38">I116-F116</f>
        <v>-9.9999999999980105E-3</v>
      </c>
      <c r="M116" s="85">
        <v>42388</v>
      </c>
      <c r="N116" s="86">
        <v>842879</v>
      </c>
    </row>
    <row r="117" spans="1:14" ht="12.75" customHeight="1" x14ac:dyDescent="0.25">
      <c r="A117" s="45">
        <v>2</v>
      </c>
      <c r="B117" s="46" t="s">
        <v>65</v>
      </c>
      <c r="C117" s="75">
        <v>2357911</v>
      </c>
      <c r="D117" s="48">
        <v>44.81</v>
      </c>
      <c r="E117" s="49">
        <v>16.12</v>
      </c>
      <c r="F117" s="82">
        <f t="shared" si="35"/>
        <v>28.69</v>
      </c>
      <c r="G117" s="49">
        <v>44.79</v>
      </c>
      <c r="H117" s="48">
        <v>16.11</v>
      </c>
      <c r="I117" s="83">
        <f t="shared" si="36"/>
        <v>28.68</v>
      </c>
      <c r="J117" s="76">
        <v>8.1300000000000008</v>
      </c>
      <c r="K117" s="83">
        <f t="shared" si="37"/>
        <v>26.347999999999999</v>
      </c>
      <c r="L117" s="82">
        <f t="shared" si="38"/>
        <v>-1.0000000000001563E-2</v>
      </c>
      <c r="M117" s="85">
        <v>42388</v>
      </c>
      <c r="N117" s="86">
        <v>842880</v>
      </c>
    </row>
    <row r="118" spans="1:14" ht="12.75" customHeight="1" x14ac:dyDescent="0.25">
      <c r="A118" s="57">
        <v>3</v>
      </c>
      <c r="B118" s="58" t="s">
        <v>49</v>
      </c>
      <c r="C118" s="74">
        <v>2357912</v>
      </c>
      <c r="D118" s="60">
        <v>44.91</v>
      </c>
      <c r="E118" s="61">
        <v>15.81</v>
      </c>
      <c r="F118" s="50">
        <f t="shared" si="35"/>
        <v>29.099999999999994</v>
      </c>
      <c r="G118" s="61">
        <v>44.89</v>
      </c>
      <c r="H118" s="60">
        <v>15.76</v>
      </c>
      <c r="I118" s="51">
        <f t="shared" si="36"/>
        <v>29.130000000000003</v>
      </c>
      <c r="J118" s="52">
        <v>8.02</v>
      </c>
      <c r="K118" s="51">
        <f t="shared" si="37"/>
        <v>26.794</v>
      </c>
      <c r="L118" s="50">
        <f t="shared" si="38"/>
        <v>3.0000000000008242E-2</v>
      </c>
      <c r="M118" s="85">
        <v>42388</v>
      </c>
      <c r="N118" s="86">
        <v>842881</v>
      </c>
    </row>
    <row r="119" spans="1:14" ht="12.75" customHeight="1" x14ac:dyDescent="0.25">
      <c r="A119" s="45">
        <v>4</v>
      </c>
      <c r="B119" s="46" t="s">
        <v>45</v>
      </c>
      <c r="C119" s="75">
        <v>2357913</v>
      </c>
      <c r="D119" s="48">
        <v>44.96</v>
      </c>
      <c r="E119" s="49">
        <v>16.11</v>
      </c>
      <c r="F119" s="82">
        <f t="shared" si="35"/>
        <v>28.85</v>
      </c>
      <c r="G119" s="49">
        <v>45.03</v>
      </c>
      <c r="H119" s="48">
        <v>16.07</v>
      </c>
      <c r="I119" s="83">
        <f t="shared" si="36"/>
        <v>28.96</v>
      </c>
      <c r="J119" s="76">
        <v>8.02</v>
      </c>
      <c r="K119" s="83">
        <f t="shared" si="37"/>
        <v>26.637</v>
      </c>
      <c r="L119" s="82">
        <f t="shared" si="38"/>
        <v>0.10999999999999943</v>
      </c>
      <c r="M119" s="85">
        <v>42388</v>
      </c>
      <c r="N119" s="86">
        <v>842884</v>
      </c>
    </row>
    <row r="120" spans="1:14" ht="12.75" customHeight="1" x14ac:dyDescent="0.25">
      <c r="A120" s="57">
        <v>5</v>
      </c>
      <c r="B120" s="58" t="s">
        <v>73</v>
      </c>
      <c r="C120" s="74">
        <v>2357914</v>
      </c>
      <c r="D120" s="60">
        <v>44.7</v>
      </c>
      <c r="E120" s="61">
        <v>15.77</v>
      </c>
      <c r="F120" s="50">
        <f t="shared" si="35"/>
        <v>28.930000000000003</v>
      </c>
      <c r="G120" s="61">
        <v>44.71</v>
      </c>
      <c r="H120" s="60">
        <v>15.76</v>
      </c>
      <c r="I120" s="51">
        <f t="shared" si="36"/>
        <v>28.950000000000003</v>
      </c>
      <c r="J120" s="52">
        <v>7.73</v>
      </c>
      <c r="K120" s="51">
        <f t="shared" si="37"/>
        <v>26.712</v>
      </c>
      <c r="L120" s="50">
        <f t="shared" si="38"/>
        <v>1.9999999999999574E-2</v>
      </c>
      <c r="M120" s="85">
        <v>42388</v>
      </c>
      <c r="N120" s="86">
        <v>842887</v>
      </c>
    </row>
    <row r="121" spans="1:14" ht="12.75" customHeight="1" x14ac:dyDescent="0.25">
      <c r="A121" s="57"/>
      <c r="B121" s="58"/>
      <c r="C121" s="74"/>
      <c r="D121" s="60"/>
      <c r="E121" s="61"/>
      <c r="F121" s="50">
        <f t="shared" si="35"/>
        <v>0</v>
      </c>
      <c r="G121" s="61"/>
      <c r="H121" s="60"/>
      <c r="I121" s="51">
        <f t="shared" si="36"/>
        <v>0</v>
      </c>
      <c r="J121" s="52"/>
      <c r="K121" s="51">
        <f t="shared" si="37"/>
        <v>0</v>
      </c>
      <c r="L121" s="50">
        <f t="shared" si="38"/>
        <v>0</v>
      </c>
      <c r="M121" s="87" t="s">
        <v>54</v>
      </c>
      <c r="N121" s="84"/>
    </row>
    <row r="122" spans="1:14" ht="12.75" customHeight="1" x14ac:dyDescent="0.25">
      <c r="A122" s="57"/>
      <c r="B122" s="58"/>
      <c r="C122" s="74"/>
      <c r="D122" s="60"/>
      <c r="E122" s="61"/>
      <c r="F122" s="50">
        <f t="shared" si="35"/>
        <v>0</v>
      </c>
      <c r="G122" s="61"/>
      <c r="H122" s="60"/>
      <c r="I122" s="51">
        <f t="shared" si="36"/>
        <v>0</v>
      </c>
      <c r="J122" s="52"/>
      <c r="K122" s="51">
        <f t="shared" si="37"/>
        <v>0</v>
      </c>
      <c r="L122" s="50">
        <f t="shared" si="38"/>
        <v>0</v>
      </c>
      <c r="M122" s="87"/>
      <c r="N122" s="84"/>
    </row>
    <row r="123" spans="1:14" ht="12.75" customHeight="1" x14ac:dyDescent="0.25">
      <c r="A123" s="57"/>
      <c r="B123" s="58"/>
      <c r="C123" s="74"/>
      <c r="D123" s="60"/>
      <c r="E123" s="61"/>
      <c r="F123" s="50">
        <f t="shared" si="35"/>
        <v>0</v>
      </c>
      <c r="G123" s="61"/>
      <c r="H123" s="60"/>
      <c r="I123" s="51">
        <f t="shared" si="36"/>
        <v>0</v>
      </c>
      <c r="J123" s="52"/>
      <c r="K123" s="51">
        <f t="shared" si="37"/>
        <v>0</v>
      </c>
      <c r="L123" s="50">
        <f t="shared" si="38"/>
        <v>0</v>
      </c>
      <c r="M123" s="87"/>
      <c r="N123" s="84"/>
    </row>
    <row r="124" spans="1:14" ht="12.75" customHeight="1" x14ac:dyDescent="0.25">
      <c r="A124" s="57"/>
      <c r="B124" s="58"/>
      <c r="C124" s="74"/>
      <c r="D124" s="60"/>
      <c r="E124" s="61"/>
      <c r="F124" s="50">
        <f t="shared" si="35"/>
        <v>0</v>
      </c>
      <c r="G124" s="61"/>
      <c r="H124" s="60"/>
      <c r="I124" s="51">
        <f t="shared" si="36"/>
        <v>0</v>
      </c>
      <c r="J124" s="52"/>
      <c r="K124" s="51">
        <f t="shared" si="37"/>
        <v>0</v>
      </c>
      <c r="L124" s="50">
        <f t="shared" si="38"/>
        <v>0</v>
      </c>
      <c r="M124" s="87"/>
      <c r="N124" s="84"/>
    </row>
    <row r="125" spans="1:14" ht="12.75" customHeight="1" x14ac:dyDescent="0.25">
      <c r="A125" s="57"/>
      <c r="B125" s="58"/>
      <c r="C125" s="74"/>
      <c r="D125" s="60"/>
      <c r="E125" s="61"/>
      <c r="F125" s="50">
        <f t="shared" si="35"/>
        <v>0</v>
      </c>
      <c r="G125" s="61"/>
      <c r="H125" s="60"/>
      <c r="I125" s="51">
        <f t="shared" si="36"/>
        <v>0</v>
      </c>
      <c r="J125" s="52"/>
      <c r="K125" s="51">
        <f t="shared" si="37"/>
        <v>0</v>
      </c>
      <c r="L125" s="50">
        <f t="shared" si="38"/>
        <v>0</v>
      </c>
      <c r="M125" s="87"/>
      <c r="N125" s="84"/>
    </row>
    <row r="126" spans="1:14" ht="12.75" customHeight="1" x14ac:dyDescent="0.25">
      <c r="A126" s="1"/>
      <c r="B126" s="19"/>
      <c r="C126" s="67"/>
      <c r="D126" s="11"/>
      <c r="E126" s="11"/>
      <c r="F126" s="3"/>
      <c r="G126" s="11"/>
      <c r="H126" s="11"/>
      <c r="I126" s="3"/>
      <c r="J126" s="68"/>
      <c r="K126" s="3"/>
      <c r="L126" s="6"/>
      <c r="M126" s="21"/>
      <c r="N126" s="19"/>
    </row>
    <row r="127" spans="1:14" ht="12.75" customHeight="1" x14ac:dyDescent="0.25">
      <c r="A127" s="69"/>
      <c r="B127" s="70">
        <f>(COUNTA(B116:B125))</f>
        <v>5</v>
      </c>
      <c r="C127" s="71" t="s">
        <v>35</v>
      </c>
      <c r="D127" s="42">
        <f t="shared" ref="D127:I127" si="39">SUM(D116:D125)</f>
        <v>223.89</v>
      </c>
      <c r="E127" s="42">
        <f t="shared" si="39"/>
        <v>79.81</v>
      </c>
      <c r="F127" s="42">
        <f t="shared" si="39"/>
        <v>144.08000000000001</v>
      </c>
      <c r="G127" s="42">
        <f t="shared" si="39"/>
        <v>223.85000000000002</v>
      </c>
      <c r="H127" s="42">
        <f t="shared" si="39"/>
        <v>79.63</v>
      </c>
      <c r="I127" s="42">
        <f t="shared" si="39"/>
        <v>144.22000000000003</v>
      </c>
      <c r="J127" s="84">
        <f>ROUND((((I127-K127)/I127)*100),2)</f>
        <v>7.98</v>
      </c>
      <c r="K127" s="73">
        <f>SUM(K116:K125)</f>
        <v>132.71099999999998</v>
      </c>
      <c r="L127" s="42">
        <f>SUM(L116:L125)</f>
        <v>0.14000000000000767</v>
      </c>
      <c r="M127" s="21"/>
      <c r="N127" s="19"/>
    </row>
    <row r="128" spans="1:14" ht="12.75" customHeight="1" x14ac:dyDescent="0.2">
      <c r="A128" s="18"/>
      <c r="B128" s="19"/>
      <c r="C128" s="19"/>
      <c r="D128" s="11"/>
      <c r="E128" s="11"/>
      <c r="F128" s="11"/>
      <c r="G128" s="11"/>
      <c r="H128" s="11"/>
      <c r="I128" s="11"/>
      <c r="J128" s="20"/>
      <c r="K128" s="11"/>
      <c r="L128" s="11"/>
      <c r="M128" s="21"/>
      <c r="N128" s="19"/>
    </row>
    <row r="129" spans="1:14" ht="16.5" customHeight="1" x14ac:dyDescent="0.25">
      <c r="A129" s="22" t="s">
        <v>14</v>
      </c>
      <c r="B129" s="23" t="str">
        <f>+B113</f>
        <v>Pucobre</v>
      </c>
      <c r="C129" s="24" t="s">
        <v>74</v>
      </c>
      <c r="D129" s="95" t="s">
        <v>16</v>
      </c>
      <c r="E129" s="95"/>
      <c r="F129" s="95"/>
      <c r="G129" s="25"/>
      <c r="H129" s="26" t="s">
        <v>17</v>
      </c>
      <c r="I129" s="27"/>
      <c r="J129" s="28">
        <v>42389</v>
      </c>
      <c r="K129" s="29"/>
      <c r="L129" s="30"/>
      <c r="M129" s="96" t="s">
        <v>18</v>
      </c>
      <c r="N129" s="97" t="s">
        <v>19</v>
      </c>
    </row>
    <row r="130" spans="1:14" ht="12.75" customHeight="1" x14ac:dyDescent="0.25">
      <c r="A130" s="31" t="s">
        <v>20</v>
      </c>
      <c r="B130" s="32" t="s">
        <v>21</v>
      </c>
      <c r="C130" s="33" t="s">
        <v>22</v>
      </c>
      <c r="D130" s="95"/>
      <c r="E130" s="95"/>
      <c r="F130" s="95"/>
      <c r="G130" s="34"/>
      <c r="H130" s="35" t="s">
        <v>23</v>
      </c>
      <c r="I130" s="36"/>
      <c r="J130" s="37" t="s">
        <v>24</v>
      </c>
      <c r="K130" s="38" t="s">
        <v>25</v>
      </c>
      <c r="L130" s="38" t="s">
        <v>26</v>
      </c>
      <c r="M130" s="96"/>
      <c r="N130" s="96"/>
    </row>
    <row r="131" spans="1:14" ht="12.75" customHeight="1" x14ac:dyDescent="0.25">
      <c r="A131" s="39" t="s">
        <v>27</v>
      </c>
      <c r="B131" s="40" t="s">
        <v>28</v>
      </c>
      <c r="C131" s="41" t="s">
        <v>29</v>
      </c>
      <c r="D131" s="42" t="s">
        <v>30</v>
      </c>
      <c r="E131" s="42" t="s">
        <v>31</v>
      </c>
      <c r="F131" s="42" t="s">
        <v>32</v>
      </c>
      <c r="G131" s="42" t="s">
        <v>30</v>
      </c>
      <c r="H131" s="35" t="s">
        <v>31</v>
      </c>
      <c r="I131" s="42" t="s">
        <v>32</v>
      </c>
      <c r="J131" s="43" t="s">
        <v>33</v>
      </c>
      <c r="K131" s="44" t="s">
        <v>34</v>
      </c>
      <c r="L131" s="44" t="s">
        <v>7</v>
      </c>
      <c r="M131" s="96"/>
      <c r="N131" s="96"/>
    </row>
    <row r="132" spans="1:14" ht="12.75" customHeight="1" x14ac:dyDescent="0.25">
      <c r="A132" s="45">
        <v>1</v>
      </c>
      <c r="B132" s="46" t="s">
        <v>43</v>
      </c>
      <c r="C132" s="75">
        <v>2357915</v>
      </c>
      <c r="D132" s="48">
        <v>44.87</v>
      </c>
      <c r="E132" s="49">
        <v>16.07</v>
      </c>
      <c r="F132" s="82">
        <f t="shared" ref="F132:F141" si="40">D132-E132</f>
        <v>28.799999999999997</v>
      </c>
      <c r="G132" s="49">
        <v>44.93</v>
      </c>
      <c r="H132" s="48">
        <v>16.04</v>
      </c>
      <c r="I132" s="83">
        <f t="shared" ref="I132:I141" si="41">G132-H132</f>
        <v>28.89</v>
      </c>
      <c r="J132" s="76">
        <v>7.93</v>
      </c>
      <c r="K132" s="83">
        <f t="shared" ref="K132:K141" si="42">ROUND((I132*(100-J132)/100),3)</f>
        <v>26.599</v>
      </c>
      <c r="L132" s="82">
        <f t="shared" ref="L132:L141" si="43">I132-F132</f>
        <v>9.0000000000003411E-2</v>
      </c>
      <c r="M132" s="85">
        <v>42389</v>
      </c>
      <c r="N132" s="86">
        <v>842889</v>
      </c>
    </row>
    <row r="133" spans="1:14" ht="12.75" customHeight="1" x14ac:dyDescent="0.25">
      <c r="A133" s="57">
        <v>2</v>
      </c>
      <c r="B133" s="58" t="s">
        <v>75</v>
      </c>
      <c r="C133" s="74">
        <v>2357916</v>
      </c>
      <c r="D133" s="60">
        <v>44.81</v>
      </c>
      <c r="E133" s="61">
        <v>15.99</v>
      </c>
      <c r="F133" s="50">
        <f t="shared" si="40"/>
        <v>28.82</v>
      </c>
      <c r="G133" s="61">
        <v>44.81</v>
      </c>
      <c r="H133" s="60">
        <v>15.96</v>
      </c>
      <c r="I133" s="51">
        <f t="shared" si="41"/>
        <v>28.85</v>
      </c>
      <c r="J133" s="52">
        <v>7.7</v>
      </c>
      <c r="K133" s="51">
        <f t="shared" si="42"/>
        <v>26.629000000000001</v>
      </c>
      <c r="L133" s="50">
        <f t="shared" si="43"/>
        <v>3.0000000000001137E-2</v>
      </c>
      <c r="M133" s="85">
        <v>42389</v>
      </c>
      <c r="N133" s="86">
        <v>842890</v>
      </c>
    </row>
    <row r="134" spans="1:14" ht="12.75" customHeight="1" x14ac:dyDescent="0.25">
      <c r="A134" s="57">
        <v>3</v>
      </c>
      <c r="B134" s="58" t="s">
        <v>38</v>
      </c>
      <c r="C134" s="74">
        <v>2357919</v>
      </c>
      <c r="D134" s="60">
        <v>44.88</v>
      </c>
      <c r="E134" s="61">
        <v>16.350000000000001</v>
      </c>
      <c r="F134" s="50">
        <f t="shared" si="40"/>
        <v>28.53</v>
      </c>
      <c r="G134" s="61">
        <v>44.9</v>
      </c>
      <c r="H134" s="60">
        <v>16.329999999999998</v>
      </c>
      <c r="I134" s="51">
        <f t="shared" si="41"/>
        <v>28.57</v>
      </c>
      <c r="J134" s="52">
        <v>7.93</v>
      </c>
      <c r="K134" s="51">
        <f t="shared" si="42"/>
        <v>26.303999999999998</v>
      </c>
      <c r="L134" s="50">
        <f t="shared" si="43"/>
        <v>3.9999999999999147E-2</v>
      </c>
      <c r="M134" s="85">
        <v>42389</v>
      </c>
      <c r="N134" s="86" t="s">
        <v>76</v>
      </c>
    </row>
    <row r="135" spans="1:14" ht="12.75" customHeight="1" x14ac:dyDescent="0.25">
      <c r="A135" s="57">
        <v>4</v>
      </c>
      <c r="B135" s="58" t="s">
        <v>44</v>
      </c>
      <c r="C135" s="74">
        <v>2357917</v>
      </c>
      <c r="D135" s="60">
        <v>44.53</v>
      </c>
      <c r="E135" s="61">
        <v>15.85</v>
      </c>
      <c r="F135" s="50">
        <f t="shared" si="40"/>
        <v>28.68</v>
      </c>
      <c r="G135" s="61">
        <v>44.52</v>
      </c>
      <c r="H135" s="60">
        <v>15.83</v>
      </c>
      <c r="I135" s="51">
        <f t="shared" si="41"/>
        <v>28.690000000000005</v>
      </c>
      <c r="J135" s="52">
        <v>7.95</v>
      </c>
      <c r="K135" s="51">
        <f t="shared" si="42"/>
        <v>26.408999999999999</v>
      </c>
      <c r="L135" s="50">
        <f t="shared" si="43"/>
        <v>1.0000000000005116E-2</v>
      </c>
      <c r="M135" s="85">
        <v>42389</v>
      </c>
      <c r="N135" s="86">
        <v>842891</v>
      </c>
    </row>
    <row r="136" spans="1:14" ht="12.75" customHeight="1" x14ac:dyDescent="0.25">
      <c r="A136" s="57">
        <v>5</v>
      </c>
      <c r="B136" s="58" t="s">
        <v>39</v>
      </c>
      <c r="C136" s="74">
        <v>2357918</v>
      </c>
      <c r="D136" s="60">
        <v>44.97</v>
      </c>
      <c r="E136" s="61">
        <v>15.93</v>
      </c>
      <c r="F136" s="50">
        <f t="shared" si="40"/>
        <v>29.04</v>
      </c>
      <c r="G136" s="61">
        <v>45.01</v>
      </c>
      <c r="H136" s="60">
        <v>15.91</v>
      </c>
      <c r="I136" s="51">
        <f t="shared" si="41"/>
        <v>29.099999999999998</v>
      </c>
      <c r="J136" s="52">
        <v>8.17</v>
      </c>
      <c r="K136" s="51">
        <f t="shared" si="42"/>
        <v>26.722999999999999</v>
      </c>
      <c r="L136" s="50">
        <f t="shared" si="43"/>
        <v>5.9999999999998721E-2</v>
      </c>
      <c r="M136" s="85">
        <v>42389</v>
      </c>
      <c r="N136" s="86">
        <v>842894</v>
      </c>
    </row>
    <row r="137" spans="1:14" ht="12.75" customHeight="1" x14ac:dyDescent="0.25">
      <c r="A137" s="57">
        <v>6</v>
      </c>
      <c r="B137" s="58" t="s">
        <v>70</v>
      </c>
      <c r="C137" s="74">
        <v>2357920</v>
      </c>
      <c r="D137" s="60">
        <v>44.86</v>
      </c>
      <c r="E137" s="61">
        <v>16.18</v>
      </c>
      <c r="F137" s="50">
        <f t="shared" si="40"/>
        <v>28.68</v>
      </c>
      <c r="G137" s="61">
        <v>44.87</v>
      </c>
      <c r="H137" s="60">
        <v>16.18</v>
      </c>
      <c r="I137" s="51">
        <f t="shared" si="41"/>
        <v>28.689999999999998</v>
      </c>
      <c r="J137" s="52">
        <v>8.43</v>
      </c>
      <c r="K137" s="51">
        <f t="shared" si="42"/>
        <v>26.271000000000001</v>
      </c>
      <c r="L137" s="50">
        <f t="shared" si="43"/>
        <v>9.9999999999980105E-3</v>
      </c>
      <c r="M137" s="85">
        <v>42389</v>
      </c>
      <c r="N137" s="86">
        <v>842895</v>
      </c>
    </row>
    <row r="138" spans="1:14" ht="12.75" customHeight="1" x14ac:dyDescent="0.25">
      <c r="A138" s="57">
        <v>7</v>
      </c>
      <c r="B138" s="58" t="s">
        <v>42</v>
      </c>
      <c r="C138" s="74">
        <v>2357922</v>
      </c>
      <c r="D138" s="60">
        <v>44.89</v>
      </c>
      <c r="E138" s="61">
        <v>15.9</v>
      </c>
      <c r="F138" s="50">
        <f t="shared" si="40"/>
        <v>28.990000000000002</v>
      </c>
      <c r="G138" s="61">
        <v>44.89</v>
      </c>
      <c r="H138" s="60">
        <v>15.88</v>
      </c>
      <c r="I138" s="51">
        <f t="shared" si="41"/>
        <v>29.009999999999998</v>
      </c>
      <c r="J138" s="52">
        <v>8.2200000000000006</v>
      </c>
      <c r="K138" s="51">
        <f t="shared" si="42"/>
        <v>26.625</v>
      </c>
      <c r="L138" s="50">
        <f t="shared" si="43"/>
        <v>1.9999999999996021E-2</v>
      </c>
      <c r="M138" s="85">
        <v>42389</v>
      </c>
      <c r="N138" s="86">
        <v>842896</v>
      </c>
    </row>
    <row r="139" spans="1:14" ht="12.75" customHeight="1" x14ac:dyDescent="0.25">
      <c r="A139" s="57">
        <v>8</v>
      </c>
      <c r="B139" s="58" t="s">
        <v>40</v>
      </c>
      <c r="C139" s="74">
        <v>2357923</v>
      </c>
      <c r="D139" s="60">
        <v>44.62</v>
      </c>
      <c r="E139" s="61">
        <v>15.66</v>
      </c>
      <c r="F139" s="50">
        <f t="shared" si="40"/>
        <v>28.959999999999997</v>
      </c>
      <c r="G139" s="61">
        <v>44.64</v>
      </c>
      <c r="H139" s="60">
        <v>15.67</v>
      </c>
      <c r="I139" s="51">
        <f t="shared" si="41"/>
        <v>28.97</v>
      </c>
      <c r="J139" s="52">
        <v>8.17</v>
      </c>
      <c r="K139" s="51">
        <f t="shared" si="42"/>
        <v>26.603000000000002</v>
      </c>
      <c r="L139" s="50">
        <f t="shared" si="43"/>
        <v>1.0000000000001563E-2</v>
      </c>
      <c r="M139" s="85">
        <v>42389</v>
      </c>
      <c r="N139" s="86">
        <v>842899</v>
      </c>
    </row>
    <row r="140" spans="1:14" ht="12.75" customHeight="1" x14ac:dyDescent="0.25">
      <c r="A140" s="57">
        <v>9</v>
      </c>
      <c r="B140" s="58" t="s">
        <v>45</v>
      </c>
      <c r="C140" s="74">
        <v>2357921</v>
      </c>
      <c r="D140" s="60">
        <v>44.99</v>
      </c>
      <c r="E140" s="61">
        <v>16.100000000000001</v>
      </c>
      <c r="F140" s="50">
        <f t="shared" si="40"/>
        <v>28.89</v>
      </c>
      <c r="G140" s="61">
        <v>45</v>
      </c>
      <c r="H140" s="60">
        <v>16.079999999999998</v>
      </c>
      <c r="I140" s="51">
        <f t="shared" si="41"/>
        <v>28.92</v>
      </c>
      <c r="J140" s="52">
        <v>8.18</v>
      </c>
      <c r="K140" s="51">
        <f t="shared" si="42"/>
        <v>26.553999999999998</v>
      </c>
      <c r="L140" s="50">
        <f t="shared" si="43"/>
        <v>3.0000000000001137E-2</v>
      </c>
      <c r="M140" s="85">
        <v>42389</v>
      </c>
      <c r="N140" s="86">
        <v>842897</v>
      </c>
    </row>
    <row r="141" spans="1:14" ht="12.75" customHeight="1" x14ac:dyDescent="0.25">
      <c r="A141" s="57">
        <v>10</v>
      </c>
      <c r="B141" s="58" t="s">
        <v>46</v>
      </c>
      <c r="C141" s="74">
        <v>2357924</v>
      </c>
      <c r="D141" s="60">
        <v>44.52</v>
      </c>
      <c r="E141" s="61">
        <v>15.85</v>
      </c>
      <c r="F141" s="50">
        <f t="shared" si="40"/>
        <v>28.67</v>
      </c>
      <c r="G141" s="61">
        <v>44.51</v>
      </c>
      <c r="H141" s="60">
        <v>15.77</v>
      </c>
      <c r="I141" s="51">
        <f t="shared" si="41"/>
        <v>28.74</v>
      </c>
      <c r="J141" s="52">
        <v>8.1300000000000008</v>
      </c>
      <c r="K141" s="51">
        <f t="shared" si="42"/>
        <v>26.402999999999999</v>
      </c>
      <c r="L141" s="50">
        <f t="shared" si="43"/>
        <v>6.9999999999996732E-2</v>
      </c>
      <c r="M141" s="85">
        <v>42389</v>
      </c>
      <c r="N141" s="86">
        <v>842901</v>
      </c>
    </row>
    <row r="142" spans="1:14" ht="12.75" customHeight="1" x14ac:dyDescent="0.25">
      <c r="A142" s="1"/>
      <c r="B142" s="19"/>
      <c r="C142" s="67"/>
      <c r="D142" s="11"/>
      <c r="E142" s="11"/>
      <c r="F142" s="3"/>
      <c r="G142" s="11"/>
      <c r="H142" s="11"/>
      <c r="I142" s="3"/>
      <c r="J142" s="68"/>
      <c r="K142" s="3"/>
      <c r="L142" s="6"/>
      <c r="M142" s="21"/>
      <c r="N142" s="19"/>
    </row>
    <row r="143" spans="1:14" ht="12.75" customHeight="1" x14ac:dyDescent="0.25">
      <c r="A143" s="69"/>
      <c r="B143" s="70">
        <f>(COUNTA(B132:B141))</f>
        <v>10</v>
      </c>
      <c r="C143" s="71" t="s">
        <v>35</v>
      </c>
      <c r="D143" s="42">
        <f t="shared" ref="D143:I143" si="44">SUM(D132:D141)</f>
        <v>447.94</v>
      </c>
      <c r="E143" s="42">
        <f t="shared" si="44"/>
        <v>159.88</v>
      </c>
      <c r="F143" s="42">
        <f t="shared" si="44"/>
        <v>288.06000000000006</v>
      </c>
      <c r="G143" s="42">
        <f t="shared" si="44"/>
        <v>448.08</v>
      </c>
      <c r="H143" s="42">
        <f t="shared" si="44"/>
        <v>159.65</v>
      </c>
      <c r="I143" s="42">
        <f t="shared" si="44"/>
        <v>288.43</v>
      </c>
      <c r="J143" s="84">
        <f>ROUND((((I143-K143)/I143)*100),2)</f>
        <v>8.08</v>
      </c>
      <c r="K143" s="73">
        <f>SUM(K132:K141)</f>
        <v>265.12</v>
      </c>
      <c r="L143" s="42">
        <f>SUM(L132:L141)</f>
        <v>0.37000000000000099</v>
      </c>
      <c r="M143" s="21"/>
      <c r="N143" s="19"/>
    </row>
    <row r="144" spans="1:14" ht="12.75" customHeight="1" x14ac:dyDescent="0.2">
      <c r="A144" s="18"/>
      <c r="B144" s="19"/>
      <c r="C144" s="19"/>
      <c r="D144" s="11"/>
      <c r="E144" s="11"/>
      <c r="F144" s="11"/>
      <c r="G144" s="11"/>
      <c r="H144" s="11"/>
      <c r="I144" s="11"/>
      <c r="J144" s="20"/>
      <c r="K144" s="11"/>
      <c r="L144" s="11"/>
      <c r="M144" s="21"/>
      <c r="N144" s="19"/>
    </row>
    <row r="145" spans="1:14" ht="16.5" customHeight="1" x14ac:dyDescent="0.25">
      <c r="A145" s="22" t="s">
        <v>14</v>
      </c>
      <c r="B145" s="23" t="str">
        <f>+B129</f>
        <v>Pucobre</v>
      </c>
      <c r="C145" s="24" t="s">
        <v>77</v>
      </c>
      <c r="D145" s="95" t="s">
        <v>16</v>
      </c>
      <c r="E145" s="95"/>
      <c r="F145" s="95"/>
      <c r="G145" s="25"/>
      <c r="H145" s="26" t="s">
        <v>17</v>
      </c>
      <c r="I145" s="27"/>
      <c r="J145" s="28">
        <v>42389</v>
      </c>
      <c r="K145" s="29"/>
      <c r="L145" s="30"/>
      <c r="M145" s="96" t="s">
        <v>18</v>
      </c>
      <c r="N145" s="97" t="s">
        <v>19</v>
      </c>
    </row>
    <row r="146" spans="1:14" ht="12.75" customHeight="1" x14ac:dyDescent="0.25">
      <c r="A146" s="31" t="s">
        <v>20</v>
      </c>
      <c r="B146" s="32" t="s">
        <v>21</v>
      </c>
      <c r="C146" s="33" t="s">
        <v>22</v>
      </c>
      <c r="D146" s="95"/>
      <c r="E146" s="95"/>
      <c r="F146" s="95"/>
      <c r="G146" s="34"/>
      <c r="H146" s="35" t="s">
        <v>23</v>
      </c>
      <c r="I146" s="36"/>
      <c r="J146" s="37" t="s">
        <v>24</v>
      </c>
      <c r="K146" s="38" t="s">
        <v>25</v>
      </c>
      <c r="L146" s="38" t="s">
        <v>26</v>
      </c>
      <c r="M146" s="96"/>
      <c r="N146" s="96"/>
    </row>
    <row r="147" spans="1:14" ht="12.75" customHeight="1" x14ac:dyDescent="0.25">
      <c r="A147" s="39" t="s">
        <v>27</v>
      </c>
      <c r="B147" s="40" t="s">
        <v>28</v>
      </c>
      <c r="C147" s="41" t="s">
        <v>29</v>
      </c>
      <c r="D147" s="42" t="s">
        <v>30</v>
      </c>
      <c r="E147" s="42" t="s">
        <v>31</v>
      </c>
      <c r="F147" s="42" t="s">
        <v>32</v>
      </c>
      <c r="G147" s="42" t="s">
        <v>30</v>
      </c>
      <c r="H147" s="35" t="s">
        <v>31</v>
      </c>
      <c r="I147" s="42" t="s">
        <v>32</v>
      </c>
      <c r="J147" s="43" t="s">
        <v>33</v>
      </c>
      <c r="K147" s="44" t="s">
        <v>34</v>
      </c>
      <c r="L147" s="44" t="s">
        <v>7</v>
      </c>
      <c r="M147" s="96"/>
      <c r="N147" s="96"/>
    </row>
    <row r="148" spans="1:14" ht="12.75" customHeight="1" x14ac:dyDescent="0.25">
      <c r="A148" s="45">
        <v>1</v>
      </c>
      <c r="B148" s="46" t="s">
        <v>51</v>
      </c>
      <c r="C148" s="75">
        <v>2357925</v>
      </c>
      <c r="D148" s="48">
        <v>44.84</v>
      </c>
      <c r="E148" s="49">
        <v>15.87</v>
      </c>
      <c r="F148" s="82">
        <f t="shared" ref="F148:F157" si="45">D148-E148</f>
        <v>28.970000000000006</v>
      </c>
      <c r="G148" s="49">
        <v>44.83</v>
      </c>
      <c r="H148" s="48">
        <v>15.83</v>
      </c>
      <c r="I148" s="83">
        <f t="shared" ref="I148:I157" si="46">G148-H148</f>
        <v>29</v>
      </c>
      <c r="J148" s="76">
        <v>8.1199999999999992</v>
      </c>
      <c r="K148" s="83">
        <f t="shared" ref="K148:K157" si="47">ROUND((I148*(100-J148)/100),3)</f>
        <v>26.645</v>
      </c>
      <c r="L148" s="82">
        <f t="shared" ref="L148:L157" si="48">I148-F148</f>
        <v>2.9999999999994031E-2</v>
      </c>
      <c r="M148" s="85">
        <v>42389</v>
      </c>
      <c r="N148" s="86">
        <v>842902</v>
      </c>
    </row>
    <row r="149" spans="1:14" ht="12.75" customHeight="1" x14ac:dyDescent="0.25">
      <c r="A149" s="57">
        <v>2</v>
      </c>
      <c r="B149" s="58" t="s">
        <v>49</v>
      </c>
      <c r="C149" s="74">
        <v>2357926</v>
      </c>
      <c r="D149" s="60">
        <v>44.82</v>
      </c>
      <c r="E149" s="61">
        <v>15.84</v>
      </c>
      <c r="F149" s="50">
        <f t="shared" si="45"/>
        <v>28.98</v>
      </c>
      <c r="G149" s="61">
        <v>44.83</v>
      </c>
      <c r="H149" s="60">
        <v>15.79</v>
      </c>
      <c r="I149" s="51">
        <f t="shared" si="46"/>
        <v>29.04</v>
      </c>
      <c r="J149" s="52">
        <v>8.11</v>
      </c>
      <c r="K149" s="51">
        <f t="shared" si="47"/>
        <v>26.684999999999999</v>
      </c>
      <c r="L149" s="50">
        <f t="shared" si="48"/>
        <v>5.9999999999998721E-2</v>
      </c>
      <c r="M149" s="85">
        <v>42389</v>
      </c>
      <c r="N149" s="86">
        <v>842903</v>
      </c>
    </row>
    <row r="150" spans="1:14" ht="12.75" customHeight="1" x14ac:dyDescent="0.25">
      <c r="A150" s="57">
        <v>3</v>
      </c>
      <c r="B150" s="58" t="s">
        <v>56</v>
      </c>
      <c r="C150" s="74">
        <v>2357928</v>
      </c>
      <c r="D150" s="60">
        <v>44.94</v>
      </c>
      <c r="E150" s="61">
        <v>16.38</v>
      </c>
      <c r="F150" s="50">
        <f t="shared" si="45"/>
        <v>28.56</v>
      </c>
      <c r="G150" s="61">
        <v>44.97</v>
      </c>
      <c r="H150" s="60">
        <v>16.36</v>
      </c>
      <c r="I150" s="51">
        <f t="shared" si="46"/>
        <v>28.61</v>
      </c>
      <c r="J150" s="52">
        <v>7.9</v>
      </c>
      <c r="K150" s="51">
        <f t="shared" si="47"/>
        <v>26.35</v>
      </c>
      <c r="L150" s="50">
        <f t="shared" si="48"/>
        <v>5.0000000000000711E-2</v>
      </c>
      <c r="M150" s="85">
        <v>42389</v>
      </c>
      <c r="N150" s="86">
        <v>842905</v>
      </c>
    </row>
    <row r="151" spans="1:14" ht="12.75" customHeight="1" x14ac:dyDescent="0.25">
      <c r="A151" s="57">
        <v>4</v>
      </c>
      <c r="B151" s="58" t="s">
        <v>66</v>
      </c>
      <c r="C151" s="74">
        <v>2357929</v>
      </c>
      <c r="D151" s="60">
        <v>44.95</v>
      </c>
      <c r="E151" s="61">
        <v>15.86</v>
      </c>
      <c r="F151" s="50">
        <f t="shared" si="45"/>
        <v>29.090000000000003</v>
      </c>
      <c r="G151" s="61">
        <v>44.96</v>
      </c>
      <c r="H151" s="60">
        <v>15.83</v>
      </c>
      <c r="I151" s="51">
        <f t="shared" si="46"/>
        <v>29.130000000000003</v>
      </c>
      <c r="J151" s="52">
        <v>7.85</v>
      </c>
      <c r="K151" s="51">
        <f t="shared" si="47"/>
        <v>26.843</v>
      </c>
      <c r="L151" s="50">
        <f t="shared" si="48"/>
        <v>3.9999999999999147E-2</v>
      </c>
      <c r="M151" s="85">
        <v>42389</v>
      </c>
      <c r="N151" s="86">
        <v>842906</v>
      </c>
    </row>
    <row r="152" spans="1:14" ht="12.75" customHeight="1" x14ac:dyDescent="0.25">
      <c r="A152" s="57">
        <v>5</v>
      </c>
      <c r="B152" s="58" t="s">
        <v>41</v>
      </c>
      <c r="C152" s="74">
        <v>2357927</v>
      </c>
      <c r="D152" s="60">
        <v>44.77</v>
      </c>
      <c r="E152" s="61">
        <v>15.99</v>
      </c>
      <c r="F152" s="50">
        <f t="shared" si="45"/>
        <v>28.78</v>
      </c>
      <c r="G152" s="61">
        <v>44.74</v>
      </c>
      <c r="H152" s="60">
        <v>15.93</v>
      </c>
      <c r="I152" s="51">
        <f t="shared" si="46"/>
        <v>28.810000000000002</v>
      </c>
      <c r="J152" s="52">
        <v>7.88</v>
      </c>
      <c r="K152" s="51">
        <f t="shared" si="47"/>
        <v>26.54</v>
      </c>
      <c r="L152" s="50">
        <f t="shared" si="48"/>
        <v>3.0000000000001137E-2</v>
      </c>
      <c r="M152" s="85">
        <v>42389</v>
      </c>
      <c r="N152" s="86">
        <v>842904</v>
      </c>
    </row>
    <row r="153" spans="1:14" ht="12.75" customHeight="1" x14ac:dyDescent="0.25">
      <c r="A153" s="57"/>
      <c r="B153" s="58"/>
      <c r="C153" s="74"/>
      <c r="D153" s="60"/>
      <c r="E153" s="61"/>
      <c r="F153" s="50">
        <f t="shared" si="45"/>
        <v>0</v>
      </c>
      <c r="G153" s="61"/>
      <c r="H153" s="60"/>
      <c r="I153" s="51">
        <f t="shared" si="46"/>
        <v>0</v>
      </c>
      <c r="J153" s="52"/>
      <c r="K153" s="51">
        <f t="shared" si="47"/>
        <v>0</v>
      </c>
      <c r="L153" s="50">
        <f t="shared" si="48"/>
        <v>0</v>
      </c>
      <c r="M153" s="85" t="s">
        <v>54</v>
      </c>
      <c r="N153" s="84"/>
    </row>
    <row r="154" spans="1:14" ht="12.75" customHeight="1" x14ac:dyDescent="0.25">
      <c r="A154" s="57"/>
      <c r="B154" s="58"/>
      <c r="C154" s="74"/>
      <c r="D154" s="60"/>
      <c r="E154" s="61"/>
      <c r="F154" s="50">
        <f t="shared" si="45"/>
        <v>0</v>
      </c>
      <c r="G154" s="61"/>
      <c r="H154" s="60"/>
      <c r="I154" s="51">
        <f t="shared" si="46"/>
        <v>0</v>
      </c>
      <c r="J154" s="52"/>
      <c r="K154" s="51">
        <f t="shared" si="47"/>
        <v>0</v>
      </c>
      <c r="L154" s="50">
        <f t="shared" si="48"/>
        <v>0</v>
      </c>
      <c r="M154" s="85"/>
      <c r="N154" s="84"/>
    </row>
    <row r="155" spans="1:14" ht="12.75" customHeight="1" x14ac:dyDescent="0.25">
      <c r="A155" s="57"/>
      <c r="B155" s="58"/>
      <c r="C155" s="74"/>
      <c r="D155" s="60"/>
      <c r="E155" s="61"/>
      <c r="F155" s="50">
        <f t="shared" si="45"/>
        <v>0</v>
      </c>
      <c r="G155" s="61"/>
      <c r="H155" s="60"/>
      <c r="I155" s="51">
        <f t="shared" si="46"/>
        <v>0</v>
      </c>
      <c r="J155" s="52"/>
      <c r="K155" s="51">
        <f t="shared" si="47"/>
        <v>0</v>
      </c>
      <c r="L155" s="50">
        <f t="shared" si="48"/>
        <v>0</v>
      </c>
      <c r="M155" s="87"/>
      <c r="N155" s="84"/>
    </row>
    <row r="156" spans="1:14" ht="12.75" customHeight="1" x14ac:dyDescent="0.25">
      <c r="A156" s="57"/>
      <c r="B156" s="58"/>
      <c r="C156" s="74"/>
      <c r="D156" s="60"/>
      <c r="E156" s="61"/>
      <c r="F156" s="50">
        <f t="shared" si="45"/>
        <v>0</v>
      </c>
      <c r="G156" s="61"/>
      <c r="H156" s="60"/>
      <c r="I156" s="51">
        <f t="shared" si="46"/>
        <v>0</v>
      </c>
      <c r="J156" s="52"/>
      <c r="K156" s="51">
        <f t="shared" si="47"/>
        <v>0</v>
      </c>
      <c r="L156" s="50">
        <f t="shared" si="48"/>
        <v>0</v>
      </c>
      <c r="M156" s="87"/>
      <c r="N156" s="84"/>
    </row>
    <row r="157" spans="1:14" ht="12.75" customHeight="1" x14ac:dyDescent="0.25">
      <c r="A157" s="57"/>
      <c r="B157" s="58"/>
      <c r="C157" s="74"/>
      <c r="D157" s="60"/>
      <c r="E157" s="61"/>
      <c r="F157" s="50">
        <f t="shared" si="45"/>
        <v>0</v>
      </c>
      <c r="G157" s="61"/>
      <c r="H157" s="60"/>
      <c r="I157" s="51">
        <f t="shared" si="46"/>
        <v>0</v>
      </c>
      <c r="J157" s="52"/>
      <c r="K157" s="51">
        <f t="shared" si="47"/>
        <v>0</v>
      </c>
      <c r="L157" s="50">
        <f t="shared" si="48"/>
        <v>0</v>
      </c>
      <c r="M157" s="87"/>
      <c r="N157" s="84"/>
    </row>
    <row r="158" spans="1:14" ht="12.75" customHeight="1" x14ac:dyDescent="0.25">
      <c r="A158" s="1"/>
      <c r="B158" s="19"/>
      <c r="C158" s="67"/>
      <c r="D158" s="11"/>
      <c r="E158" s="11"/>
      <c r="F158" s="3"/>
      <c r="G158" s="11"/>
      <c r="H158" s="11"/>
      <c r="I158" s="3"/>
      <c r="J158" s="68"/>
      <c r="K158" s="3"/>
      <c r="L158" s="6"/>
      <c r="M158" s="21"/>
      <c r="N158" s="19"/>
    </row>
    <row r="159" spans="1:14" ht="12.75" customHeight="1" x14ac:dyDescent="0.25">
      <c r="A159" s="69"/>
      <c r="B159" s="70">
        <f>(COUNTA(B148:B157))</f>
        <v>5</v>
      </c>
      <c r="C159" s="71" t="s">
        <v>35</v>
      </c>
      <c r="D159" s="42">
        <f t="shared" ref="D159:I159" si="49">SUM(D148:D157)</f>
        <v>224.32000000000002</v>
      </c>
      <c r="E159" s="42">
        <f t="shared" si="49"/>
        <v>79.94</v>
      </c>
      <c r="F159" s="42">
        <f t="shared" si="49"/>
        <v>144.38</v>
      </c>
      <c r="G159" s="42">
        <f t="shared" si="49"/>
        <v>224.33</v>
      </c>
      <c r="H159" s="42">
        <f t="shared" si="49"/>
        <v>79.739999999999995</v>
      </c>
      <c r="I159" s="42">
        <f t="shared" si="49"/>
        <v>144.59</v>
      </c>
      <c r="J159" s="84">
        <f>ROUND((((I159-K159)/I159)*100),2)</f>
        <v>7.97</v>
      </c>
      <c r="K159" s="73">
        <f>SUM(K148:K157)</f>
        <v>133.06300000000002</v>
      </c>
      <c r="L159" s="42">
        <f>SUM(L148:L157)</f>
        <v>0.20999999999999375</v>
      </c>
      <c r="M159" s="21"/>
      <c r="N159" s="19"/>
    </row>
    <row r="160" spans="1:14" ht="12.75" customHeight="1" x14ac:dyDescent="0.2">
      <c r="A160" s="18"/>
      <c r="B160" s="19"/>
      <c r="C160" s="19"/>
      <c r="D160" s="11"/>
      <c r="E160" s="11"/>
      <c r="F160" s="11"/>
      <c r="G160" s="11"/>
      <c r="H160" s="11"/>
      <c r="I160" s="11"/>
      <c r="J160" s="20"/>
      <c r="K160" s="11"/>
      <c r="L160" s="11"/>
      <c r="M160" s="21"/>
      <c r="N160" s="19"/>
    </row>
    <row r="161" spans="1:14" ht="16.5" customHeight="1" x14ac:dyDescent="0.25">
      <c r="A161" s="22" t="s">
        <v>14</v>
      </c>
      <c r="B161" s="23" t="str">
        <f>+B145</f>
        <v>Pucobre</v>
      </c>
      <c r="C161" s="24" t="s">
        <v>78</v>
      </c>
      <c r="D161" s="95" t="s">
        <v>16</v>
      </c>
      <c r="E161" s="95"/>
      <c r="F161" s="95"/>
      <c r="G161" s="25"/>
      <c r="H161" s="26" t="s">
        <v>17</v>
      </c>
      <c r="I161" s="27"/>
      <c r="J161" s="28">
        <v>42390</v>
      </c>
      <c r="K161" s="29"/>
      <c r="L161" s="30"/>
      <c r="M161" s="96" t="s">
        <v>18</v>
      </c>
      <c r="N161" s="97" t="s">
        <v>19</v>
      </c>
    </row>
    <row r="162" spans="1:14" ht="12.75" customHeight="1" x14ac:dyDescent="0.25">
      <c r="A162" s="31" t="s">
        <v>20</v>
      </c>
      <c r="B162" s="32" t="s">
        <v>21</v>
      </c>
      <c r="C162" s="33" t="s">
        <v>22</v>
      </c>
      <c r="D162" s="95"/>
      <c r="E162" s="95"/>
      <c r="F162" s="95"/>
      <c r="G162" s="34"/>
      <c r="H162" s="35" t="s">
        <v>23</v>
      </c>
      <c r="I162" s="36"/>
      <c r="J162" s="37" t="s">
        <v>24</v>
      </c>
      <c r="K162" s="38" t="s">
        <v>25</v>
      </c>
      <c r="L162" s="38" t="s">
        <v>26</v>
      </c>
      <c r="M162" s="96"/>
      <c r="N162" s="96"/>
    </row>
    <row r="163" spans="1:14" ht="12.75" customHeight="1" x14ac:dyDescent="0.25">
      <c r="A163" s="39" t="s">
        <v>27</v>
      </c>
      <c r="B163" s="40" t="s">
        <v>28</v>
      </c>
      <c r="C163" s="41" t="s">
        <v>29</v>
      </c>
      <c r="D163" s="42" t="s">
        <v>30</v>
      </c>
      <c r="E163" s="42" t="s">
        <v>31</v>
      </c>
      <c r="F163" s="42" t="s">
        <v>32</v>
      </c>
      <c r="G163" s="42" t="s">
        <v>30</v>
      </c>
      <c r="H163" s="35" t="s">
        <v>31</v>
      </c>
      <c r="I163" s="42" t="s">
        <v>32</v>
      </c>
      <c r="J163" s="43" t="s">
        <v>33</v>
      </c>
      <c r="K163" s="44" t="s">
        <v>34</v>
      </c>
      <c r="L163" s="44" t="s">
        <v>7</v>
      </c>
      <c r="M163" s="96"/>
      <c r="N163" s="96"/>
    </row>
    <row r="164" spans="1:14" ht="12.75" customHeight="1" x14ac:dyDescent="0.25">
      <c r="A164" s="45">
        <v>1</v>
      </c>
      <c r="B164" s="46" t="s">
        <v>38</v>
      </c>
      <c r="C164" s="75">
        <v>2357931</v>
      </c>
      <c r="D164" s="48">
        <v>44.93</v>
      </c>
      <c r="E164" s="49">
        <v>16.36</v>
      </c>
      <c r="F164" s="82">
        <f t="shared" ref="F164:F173" si="50">D164-E164</f>
        <v>28.57</v>
      </c>
      <c r="G164" s="49">
        <v>44.85</v>
      </c>
      <c r="H164" s="48">
        <v>16.32</v>
      </c>
      <c r="I164" s="83">
        <f t="shared" ref="I164:I173" si="51">G164-H164</f>
        <v>28.53</v>
      </c>
      <c r="J164" s="76">
        <v>7.36</v>
      </c>
      <c r="K164" s="83">
        <f t="shared" ref="K164:K173" si="52">ROUND((I164*(100-J164)/100),3)</f>
        <v>26.43</v>
      </c>
      <c r="L164" s="82">
        <f t="shared" ref="L164:L173" si="53">I164-F164</f>
        <v>-3.9999999999999147E-2</v>
      </c>
      <c r="M164" s="85">
        <v>42390</v>
      </c>
      <c r="N164" s="84" t="s">
        <v>79</v>
      </c>
    </row>
    <row r="165" spans="1:14" ht="12.75" customHeight="1" x14ac:dyDescent="0.25">
      <c r="A165" s="57">
        <v>2</v>
      </c>
      <c r="B165" s="58" t="s">
        <v>70</v>
      </c>
      <c r="C165" s="74">
        <v>2357932</v>
      </c>
      <c r="D165" s="60">
        <v>44.73</v>
      </c>
      <c r="E165" s="61">
        <v>16.239999999999998</v>
      </c>
      <c r="F165" s="50">
        <f t="shared" si="50"/>
        <v>28.49</v>
      </c>
      <c r="G165" s="61">
        <v>44.73</v>
      </c>
      <c r="H165" s="60">
        <v>16.190000000000001</v>
      </c>
      <c r="I165" s="51">
        <f t="shared" si="51"/>
        <v>28.539999999999996</v>
      </c>
      <c r="J165" s="52">
        <v>7.53</v>
      </c>
      <c r="K165" s="51">
        <f t="shared" si="52"/>
        <v>26.390999999999998</v>
      </c>
      <c r="L165" s="50">
        <f t="shared" si="53"/>
        <v>4.9999999999997158E-2</v>
      </c>
      <c r="M165" s="85">
        <v>42390</v>
      </c>
      <c r="N165" s="86">
        <v>842917</v>
      </c>
    </row>
    <row r="166" spans="1:14" ht="12.75" customHeight="1" x14ac:dyDescent="0.25">
      <c r="A166" s="57">
        <v>3</v>
      </c>
      <c r="B166" s="58" t="s">
        <v>43</v>
      </c>
      <c r="C166" s="74">
        <v>2357934</v>
      </c>
      <c r="D166" s="60">
        <v>44.95</v>
      </c>
      <c r="E166" s="61">
        <v>16.11</v>
      </c>
      <c r="F166" s="50">
        <f t="shared" si="50"/>
        <v>28.840000000000003</v>
      </c>
      <c r="G166" s="61">
        <v>44.95</v>
      </c>
      <c r="H166" s="60">
        <v>16.05</v>
      </c>
      <c r="I166" s="51">
        <f t="shared" si="51"/>
        <v>28.900000000000002</v>
      </c>
      <c r="J166" s="52">
        <v>7.97</v>
      </c>
      <c r="K166" s="51">
        <f t="shared" si="52"/>
        <v>26.597000000000001</v>
      </c>
      <c r="L166" s="50">
        <f t="shared" si="53"/>
        <v>5.9999999999998721E-2</v>
      </c>
      <c r="M166" s="85">
        <v>42390</v>
      </c>
      <c r="N166" s="86">
        <v>842918</v>
      </c>
    </row>
    <row r="167" spans="1:14" ht="12.75" customHeight="1" x14ac:dyDescent="0.25">
      <c r="A167" s="57">
        <v>4</v>
      </c>
      <c r="B167" s="58" t="s">
        <v>42</v>
      </c>
      <c r="C167" s="74">
        <v>2357933</v>
      </c>
      <c r="D167" s="60">
        <v>44.53</v>
      </c>
      <c r="E167" s="61">
        <v>15.96</v>
      </c>
      <c r="F167" s="50">
        <f t="shared" si="50"/>
        <v>28.57</v>
      </c>
      <c r="G167" s="61">
        <v>44.55</v>
      </c>
      <c r="H167" s="60">
        <v>15.88</v>
      </c>
      <c r="I167" s="51">
        <f t="shared" si="51"/>
        <v>28.669999999999995</v>
      </c>
      <c r="J167" s="52">
        <v>7.78</v>
      </c>
      <c r="K167" s="51">
        <f t="shared" si="52"/>
        <v>26.439</v>
      </c>
      <c r="L167" s="50">
        <f t="shared" si="53"/>
        <v>9.9999999999994316E-2</v>
      </c>
      <c r="M167" s="85">
        <v>42390</v>
      </c>
      <c r="N167" s="86">
        <v>842919</v>
      </c>
    </row>
    <row r="168" spans="1:14" ht="12.75" customHeight="1" x14ac:dyDescent="0.25">
      <c r="A168" s="57">
        <v>5</v>
      </c>
      <c r="B168" s="58" t="s">
        <v>40</v>
      </c>
      <c r="C168" s="74">
        <v>2357937</v>
      </c>
      <c r="D168" s="60">
        <v>44.95</v>
      </c>
      <c r="E168" s="61">
        <v>15.64</v>
      </c>
      <c r="F168" s="50">
        <f t="shared" si="50"/>
        <v>29.310000000000002</v>
      </c>
      <c r="G168" s="61">
        <v>45.01</v>
      </c>
      <c r="H168" s="60">
        <v>15.66</v>
      </c>
      <c r="I168" s="51">
        <f t="shared" si="51"/>
        <v>29.349999999999998</v>
      </c>
      <c r="J168" s="52">
        <v>7.66</v>
      </c>
      <c r="K168" s="51">
        <f t="shared" si="52"/>
        <v>27.102</v>
      </c>
      <c r="L168" s="50">
        <f t="shared" si="53"/>
        <v>3.9999999999995595E-2</v>
      </c>
      <c r="M168" s="85">
        <v>42390</v>
      </c>
      <c r="N168" s="86">
        <v>842921</v>
      </c>
    </row>
    <row r="169" spans="1:14" ht="12.75" customHeight="1" x14ac:dyDescent="0.25">
      <c r="A169" s="57">
        <v>6</v>
      </c>
      <c r="B169" s="58" t="s">
        <v>46</v>
      </c>
      <c r="C169" s="74">
        <v>2357936</v>
      </c>
      <c r="D169" s="60">
        <v>44.51</v>
      </c>
      <c r="E169" s="61">
        <v>15.79</v>
      </c>
      <c r="F169" s="50">
        <f t="shared" si="50"/>
        <v>28.72</v>
      </c>
      <c r="G169" s="61">
        <v>44.52</v>
      </c>
      <c r="H169" s="60">
        <v>15.77</v>
      </c>
      <c r="I169" s="51">
        <f t="shared" si="51"/>
        <v>28.750000000000004</v>
      </c>
      <c r="J169" s="52">
        <v>7.43</v>
      </c>
      <c r="K169" s="51">
        <f t="shared" si="52"/>
        <v>26.614000000000001</v>
      </c>
      <c r="L169" s="50">
        <f t="shared" si="53"/>
        <v>3.000000000000469E-2</v>
      </c>
      <c r="M169" s="85">
        <v>42390</v>
      </c>
      <c r="N169" s="86">
        <v>842922</v>
      </c>
    </row>
    <row r="170" spans="1:14" ht="12.75" customHeight="1" x14ac:dyDescent="0.25">
      <c r="A170" s="57">
        <v>7</v>
      </c>
      <c r="B170" s="58" t="s">
        <v>51</v>
      </c>
      <c r="C170" s="74">
        <v>2357935</v>
      </c>
      <c r="D170" s="60">
        <v>44.94</v>
      </c>
      <c r="E170" s="61">
        <v>15.83</v>
      </c>
      <c r="F170" s="50">
        <f t="shared" si="50"/>
        <v>29.11</v>
      </c>
      <c r="G170" s="61">
        <v>44.96</v>
      </c>
      <c r="H170" s="60">
        <v>15.84</v>
      </c>
      <c r="I170" s="51">
        <f t="shared" si="51"/>
        <v>29.12</v>
      </c>
      <c r="J170" s="52">
        <v>7.83</v>
      </c>
      <c r="K170" s="51">
        <f t="shared" si="52"/>
        <v>26.84</v>
      </c>
      <c r="L170" s="50">
        <f t="shared" si="53"/>
        <v>1.0000000000001563E-2</v>
      </c>
      <c r="M170" s="85">
        <v>42390</v>
      </c>
      <c r="N170" s="86">
        <v>842920</v>
      </c>
    </row>
    <row r="171" spans="1:14" ht="12.75" customHeight="1" x14ac:dyDescent="0.25">
      <c r="A171" s="57">
        <v>8</v>
      </c>
      <c r="B171" s="58" t="s">
        <v>45</v>
      </c>
      <c r="C171" s="74">
        <v>2357939</v>
      </c>
      <c r="D171" s="60">
        <v>44.72</v>
      </c>
      <c r="E171" s="61">
        <v>16.059999999999999</v>
      </c>
      <c r="F171" s="50">
        <f t="shared" si="50"/>
        <v>28.66</v>
      </c>
      <c r="G171" s="61">
        <v>44.7</v>
      </c>
      <c r="H171" s="60">
        <v>16.02</v>
      </c>
      <c r="I171" s="51">
        <f t="shared" si="51"/>
        <v>28.680000000000003</v>
      </c>
      <c r="J171" s="52">
        <v>7.9</v>
      </c>
      <c r="K171" s="51">
        <f t="shared" si="52"/>
        <v>26.414000000000001</v>
      </c>
      <c r="L171" s="50">
        <f t="shared" si="53"/>
        <v>2.0000000000003126E-2</v>
      </c>
      <c r="M171" s="85">
        <v>42390</v>
      </c>
      <c r="N171" s="86">
        <v>842923</v>
      </c>
    </row>
    <row r="172" spans="1:14" ht="12.75" customHeight="1" x14ac:dyDescent="0.25">
      <c r="A172" s="57">
        <v>9</v>
      </c>
      <c r="B172" s="58" t="s">
        <v>49</v>
      </c>
      <c r="C172" s="74">
        <v>2357938</v>
      </c>
      <c r="D172" s="60">
        <v>44.8</v>
      </c>
      <c r="E172" s="61">
        <v>15.77</v>
      </c>
      <c r="F172" s="50">
        <f t="shared" si="50"/>
        <v>29.029999999999998</v>
      </c>
      <c r="G172" s="61">
        <v>44.78</v>
      </c>
      <c r="H172" s="60">
        <v>15.76</v>
      </c>
      <c r="I172" s="51">
        <f t="shared" si="51"/>
        <v>29.020000000000003</v>
      </c>
      <c r="J172" s="52">
        <v>7.38</v>
      </c>
      <c r="K172" s="51">
        <f t="shared" si="52"/>
        <v>26.878</v>
      </c>
      <c r="L172" s="50">
        <f t="shared" si="53"/>
        <v>-9.9999999999944578E-3</v>
      </c>
      <c r="M172" s="85">
        <v>42390</v>
      </c>
      <c r="N172" s="86">
        <v>842924</v>
      </c>
    </row>
    <row r="173" spans="1:14" ht="12.75" customHeight="1" x14ac:dyDescent="0.25">
      <c r="A173" s="57">
        <v>10</v>
      </c>
      <c r="B173" s="58" t="s">
        <v>66</v>
      </c>
      <c r="C173" s="74">
        <v>2357941</v>
      </c>
      <c r="D173" s="60">
        <v>44.96</v>
      </c>
      <c r="E173" s="61">
        <v>15.88</v>
      </c>
      <c r="F173" s="50">
        <f t="shared" si="50"/>
        <v>29.08</v>
      </c>
      <c r="G173" s="61">
        <v>44.97</v>
      </c>
      <c r="H173" s="60">
        <v>15.85</v>
      </c>
      <c r="I173" s="51">
        <f t="shared" si="51"/>
        <v>29.119999999999997</v>
      </c>
      <c r="J173" s="52">
        <v>7.54</v>
      </c>
      <c r="K173" s="51">
        <f t="shared" si="52"/>
        <v>26.923999999999999</v>
      </c>
      <c r="L173" s="50">
        <f t="shared" si="53"/>
        <v>3.9999999999999147E-2</v>
      </c>
      <c r="M173" s="85">
        <v>42390</v>
      </c>
      <c r="N173" s="86">
        <v>842926</v>
      </c>
    </row>
    <row r="174" spans="1:14" ht="12.75" customHeight="1" x14ac:dyDescent="0.25">
      <c r="A174" s="1"/>
      <c r="B174" s="19"/>
      <c r="C174" s="67"/>
      <c r="D174" s="11"/>
      <c r="E174" s="11"/>
      <c r="F174" s="3"/>
      <c r="G174" s="11"/>
      <c r="H174" s="11"/>
      <c r="I174" s="3"/>
      <c r="J174" s="68"/>
      <c r="K174" s="3"/>
      <c r="L174" s="6"/>
      <c r="M174" s="21"/>
      <c r="N174" s="19"/>
    </row>
    <row r="175" spans="1:14" ht="12.75" customHeight="1" x14ac:dyDescent="0.25">
      <c r="A175" s="69"/>
      <c r="B175" s="70">
        <f>(COUNTA(B164:B173))</f>
        <v>10</v>
      </c>
      <c r="C175" s="71" t="s">
        <v>35</v>
      </c>
      <c r="D175" s="42">
        <f t="shared" ref="D175:I175" si="54">SUM(D164:D173)</f>
        <v>448.02</v>
      </c>
      <c r="E175" s="42">
        <f t="shared" si="54"/>
        <v>159.63999999999999</v>
      </c>
      <c r="F175" s="42">
        <f t="shared" si="54"/>
        <v>288.38</v>
      </c>
      <c r="G175" s="42">
        <f t="shared" si="54"/>
        <v>448.02</v>
      </c>
      <c r="H175" s="42">
        <f t="shared" si="54"/>
        <v>159.33999999999997</v>
      </c>
      <c r="I175" s="42">
        <f t="shared" si="54"/>
        <v>288.68</v>
      </c>
      <c r="J175" s="84">
        <f>ROUND((((I175-K175)/I175)*100),2)</f>
        <v>7.64</v>
      </c>
      <c r="K175" s="73">
        <f>SUM(K164:K173)</f>
        <v>266.62899999999996</v>
      </c>
      <c r="L175" s="42">
        <f>SUM(L164:L173)</f>
        <v>0.30000000000000071</v>
      </c>
      <c r="M175" s="21"/>
      <c r="N175" s="19"/>
    </row>
    <row r="176" spans="1:14" ht="12.75" customHeight="1" x14ac:dyDescent="0.2">
      <c r="A176" s="18"/>
      <c r="B176" s="19"/>
      <c r="C176" s="19"/>
      <c r="D176" s="11"/>
      <c r="E176" s="11"/>
      <c r="F176" s="11"/>
      <c r="G176" s="11"/>
      <c r="H176" s="11"/>
      <c r="I176" s="11"/>
      <c r="J176" s="20"/>
      <c r="K176" s="11"/>
      <c r="L176" s="11"/>
      <c r="M176" s="21"/>
      <c r="N176" s="19"/>
    </row>
    <row r="177" spans="1:14" ht="16.5" customHeight="1" x14ac:dyDescent="0.25">
      <c r="A177" s="22" t="s">
        <v>14</v>
      </c>
      <c r="B177" s="23" t="str">
        <f>+B161</f>
        <v>Pucobre</v>
      </c>
      <c r="C177" s="24" t="s">
        <v>80</v>
      </c>
      <c r="D177" s="95" t="s">
        <v>16</v>
      </c>
      <c r="E177" s="95"/>
      <c r="F177" s="95"/>
      <c r="G177" s="25"/>
      <c r="H177" s="26" t="s">
        <v>17</v>
      </c>
      <c r="I177" s="27"/>
      <c r="J177" s="28">
        <v>42390</v>
      </c>
      <c r="K177" s="29"/>
      <c r="L177" s="30"/>
      <c r="M177" s="96" t="s">
        <v>18</v>
      </c>
      <c r="N177" s="97" t="s">
        <v>19</v>
      </c>
    </row>
    <row r="178" spans="1:14" ht="12.75" customHeight="1" x14ac:dyDescent="0.25">
      <c r="A178" s="31" t="s">
        <v>20</v>
      </c>
      <c r="B178" s="32" t="s">
        <v>21</v>
      </c>
      <c r="C178" s="33" t="s">
        <v>22</v>
      </c>
      <c r="D178" s="95"/>
      <c r="E178" s="95"/>
      <c r="F178" s="95"/>
      <c r="G178" s="34"/>
      <c r="H178" s="35" t="s">
        <v>23</v>
      </c>
      <c r="I178" s="36"/>
      <c r="J178" s="37" t="s">
        <v>24</v>
      </c>
      <c r="K178" s="38" t="s">
        <v>25</v>
      </c>
      <c r="L178" s="38" t="s">
        <v>26</v>
      </c>
      <c r="M178" s="96"/>
      <c r="N178" s="96"/>
    </row>
    <row r="179" spans="1:14" ht="12.75" customHeight="1" x14ac:dyDescent="0.25">
      <c r="A179" s="39" t="s">
        <v>27</v>
      </c>
      <c r="B179" s="40" t="s">
        <v>28</v>
      </c>
      <c r="C179" s="41" t="s">
        <v>29</v>
      </c>
      <c r="D179" s="42" t="s">
        <v>30</v>
      </c>
      <c r="E179" s="42" t="s">
        <v>31</v>
      </c>
      <c r="F179" s="42" t="s">
        <v>32</v>
      </c>
      <c r="G179" s="42" t="s">
        <v>30</v>
      </c>
      <c r="H179" s="35" t="s">
        <v>31</v>
      </c>
      <c r="I179" s="42" t="s">
        <v>32</v>
      </c>
      <c r="J179" s="43" t="s">
        <v>33</v>
      </c>
      <c r="K179" s="44" t="s">
        <v>34</v>
      </c>
      <c r="L179" s="44" t="s">
        <v>7</v>
      </c>
      <c r="M179" s="96"/>
      <c r="N179" s="96"/>
    </row>
    <row r="180" spans="1:14" ht="12.75" customHeight="1" x14ac:dyDescent="0.25">
      <c r="A180" s="45">
        <v>1</v>
      </c>
      <c r="B180" s="46" t="s">
        <v>75</v>
      </c>
      <c r="C180" s="75">
        <v>2357940</v>
      </c>
      <c r="D180" s="48">
        <v>44.92</v>
      </c>
      <c r="E180" s="49">
        <v>15.89</v>
      </c>
      <c r="F180" s="82">
        <f t="shared" ref="F180:F189" si="55">D180-E180</f>
        <v>29.03</v>
      </c>
      <c r="G180" s="49">
        <v>44.9</v>
      </c>
      <c r="H180" s="48">
        <v>15.85</v>
      </c>
      <c r="I180" s="83">
        <f t="shared" ref="I180:I189" si="56">G180-H180</f>
        <v>29.049999999999997</v>
      </c>
      <c r="J180" s="76">
        <v>7.76</v>
      </c>
      <c r="K180" s="83">
        <f t="shared" ref="K180:K189" si="57">ROUND((I180*(100-J180)/100),3)</f>
        <v>26.795999999999999</v>
      </c>
      <c r="L180" s="82">
        <f t="shared" ref="L180:L189" si="58">I180-F180</f>
        <v>1.9999999999996021E-2</v>
      </c>
      <c r="M180" s="85">
        <v>42390</v>
      </c>
      <c r="N180" s="86">
        <v>842925</v>
      </c>
    </row>
    <row r="181" spans="1:14" ht="12.75" customHeight="1" x14ac:dyDescent="0.25">
      <c r="A181" s="57">
        <v>2</v>
      </c>
      <c r="B181" s="58" t="s">
        <v>41</v>
      </c>
      <c r="C181" s="74">
        <v>2357942</v>
      </c>
      <c r="D181" s="60">
        <v>44.77</v>
      </c>
      <c r="E181" s="61">
        <v>15.99</v>
      </c>
      <c r="F181" s="50">
        <f t="shared" si="55"/>
        <v>28.78</v>
      </c>
      <c r="G181" s="61">
        <v>44.77</v>
      </c>
      <c r="H181" s="60">
        <v>15.93</v>
      </c>
      <c r="I181" s="51">
        <f t="shared" si="56"/>
        <v>28.840000000000003</v>
      </c>
      <c r="J181" s="52">
        <v>7.54</v>
      </c>
      <c r="K181" s="51">
        <f t="shared" si="57"/>
        <v>26.664999999999999</v>
      </c>
      <c r="L181" s="50">
        <f t="shared" si="58"/>
        <v>6.0000000000002274E-2</v>
      </c>
      <c r="M181" s="85">
        <v>42390</v>
      </c>
      <c r="N181" s="86">
        <v>842927</v>
      </c>
    </row>
    <row r="182" spans="1:14" ht="12.75" customHeight="1" x14ac:dyDescent="0.25">
      <c r="A182" s="57">
        <v>3</v>
      </c>
      <c r="B182" s="58" t="s">
        <v>65</v>
      </c>
      <c r="C182" s="74">
        <v>2357943</v>
      </c>
      <c r="D182" s="60">
        <v>44.92</v>
      </c>
      <c r="E182" s="61">
        <v>16.16</v>
      </c>
      <c r="F182" s="50">
        <f t="shared" si="55"/>
        <v>28.76</v>
      </c>
      <c r="G182" s="61">
        <v>44.94</v>
      </c>
      <c r="H182" s="60">
        <v>16.12</v>
      </c>
      <c r="I182" s="51">
        <f t="shared" si="56"/>
        <v>28.819999999999997</v>
      </c>
      <c r="J182" s="52">
        <v>7.68</v>
      </c>
      <c r="K182" s="51">
        <f t="shared" si="57"/>
        <v>26.606999999999999</v>
      </c>
      <c r="L182" s="50">
        <f t="shared" si="58"/>
        <v>5.9999999999995168E-2</v>
      </c>
      <c r="M182" s="85">
        <v>42390</v>
      </c>
      <c r="N182" s="86">
        <v>842930</v>
      </c>
    </row>
    <row r="183" spans="1:14" ht="12.75" customHeight="1" x14ac:dyDescent="0.25">
      <c r="A183" s="57"/>
      <c r="B183" s="58"/>
      <c r="C183" s="74"/>
      <c r="D183" s="60"/>
      <c r="E183" s="61"/>
      <c r="F183" s="50">
        <f t="shared" si="55"/>
        <v>0</v>
      </c>
      <c r="G183" s="61"/>
      <c r="H183" s="60"/>
      <c r="I183" s="51">
        <f t="shared" si="56"/>
        <v>0</v>
      </c>
      <c r="J183" s="52"/>
      <c r="K183" s="51">
        <f t="shared" si="57"/>
        <v>0</v>
      </c>
      <c r="L183" s="50">
        <f t="shared" si="58"/>
        <v>0</v>
      </c>
      <c r="M183" s="85" t="s">
        <v>54</v>
      </c>
      <c r="N183" s="84"/>
    </row>
    <row r="184" spans="1:14" ht="12.75" customHeight="1" x14ac:dyDescent="0.25">
      <c r="A184" s="57"/>
      <c r="B184" s="58"/>
      <c r="C184" s="74"/>
      <c r="D184" s="60"/>
      <c r="E184" s="61"/>
      <c r="F184" s="50">
        <f t="shared" si="55"/>
        <v>0</v>
      </c>
      <c r="G184" s="61"/>
      <c r="H184" s="60"/>
      <c r="I184" s="51">
        <f t="shared" si="56"/>
        <v>0</v>
      </c>
      <c r="J184" s="52"/>
      <c r="K184" s="51">
        <f t="shared" si="57"/>
        <v>0</v>
      </c>
      <c r="L184" s="50">
        <f t="shared" si="58"/>
        <v>0</v>
      </c>
      <c r="M184" s="85"/>
      <c r="N184" s="84"/>
    </row>
    <row r="185" spans="1:14" ht="12.75" customHeight="1" x14ac:dyDescent="0.25">
      <c r="A185" s="57"/>
      <c r="B185" s="58"/>
      <c r="C185" s="74"/>
      <c r="D185" s="60"/>
      <c r="E185" s="61"/>
      <c r="F185" s="50">
        <f t="shared" si="55"/>
        <v>0</v>
      </c>
      <c r="G185" s="61"/>
      <c r="H185" s="60"/>
      <c r="I185" s="51">
        <f t="shared" si="56"/>
        <v>0</v>
      </c>
      <c r="J185" s="52"/>
      <c r="K185" s="51">
        <f t="shared" si="57"/>
        <v>0</v>
      </c>
      <c r="L185" s="50">
        <f t="shared" si="58"/>
        <v>0</v>
      </c>
      <c r="M185" s="85"/>
      <c r="N185" s="84"/>
    </row>
    <row r="186" spans="1:14" ht="12.75" customHeight="1" x14ac:dyDescent="0.25">
      <c r="A186" s="57"/>
      <c r="B186" s="58"/>
      <c r="C186" s="74"/>
      <c r="D186" s="60"/>
      <c r="E186" s="61"/>
      <c r="F186" s="50">
        <f t="shared" si="55"/>
        <v>0</v>
      </c>
      <c r="G186" s="61"/>
      <c r="H186" s="60"/>
      <c r="I186" s="51">
        <f t="shared" si="56"/>
        <v>0</v>
      </c>
      <c r="J186" s="52"/>
      <c r="K186" s="51">
        <f t="shared" si="57"/>
        <v>0</v>
      </c>
      <c r="L186" s="50">
        <f t="shared" si="58"/>
        <v>0</v>
      </c>
      <c r="M186" s="85"/>
      <c r="N186" s="84"/>
    </row>
    <row r="187" spans="1:14" ht="12.75" customHeight="1" x14ac:dyDescent="0.25">
      <c r="A187" s="57"/>
      <c r="B187" s="58"/>
      <c r="C187" s="74"/>
      <c r="D187" s="60"/>
      <c r="E187" s="61"/>
      <c r="F187" s="50">
        <f t="shared" si="55"/>
        <v>0</v>
      </c>
      <c r="G187" s="61"/>
      <c r="H187" s="60"/>
      <c r="I187" s="51">
        <f t="shared" si="56"/>
        <v>0</v>
      </c>
      <c r="J187" s="52"/>
      <c r="K187" s="51">
        <f t="shared" si="57"/>
        <v>0</v>
      </c>
      <c r="L187" s="50">
        <f t="shared" si="58"/>
        <v>0</v>
      </c>
      <c r="M187" s="85"/>
      <c r="N187" s="84"/>
    </row>
    <row r="188" spans="1:14" ht="12.75" customHeight="1" x14ac:dyDescent="0.25">
      <c r="A188" s="57"/>
      <c r="B188" s="58"/>
      <c r="C188" s="74"/>
      <c r="D188" s="60"/>
      <c r="E188" s="61"/>
      <c r="F188" s="50">
        <f t="shared" si="55"/>
        <v>0</v>
      </c>
      <c r="G188" s="61"/>
      <c r="H188" s="60"/>
      <c r="I188" s="51">
        <f t="shared" si="56"/>
        <v>0</v>
      </c>
      <c r="J188" s="52"/>
      <c r="K188" s="51">
        <f t="shared" si="57"/>
        <v>0</v>
      </c>
      <c r="L188" s="50">
        <f t="shared" si="58"/>
        <v>0</v>
      </c>
      <c r="M188" s="87"/>
      <c r="N188" s="84"/>
    </row>
    <row r="189" spans="1:14" ht="12.75" customHeight="1" x14ac:dyDescent="0.25">
      <c r="A189" s="57"/>
      <c r="B189" s="58"/>
      <c r="C189" s="74"/>
      <c r="D189" s="60"/>
      <c r="E189" s="61"/>
      <c r="F189" s="50">
        <f t="shared" si="55"/>
        <v>0</v>
      </c>
      <c r="G189" s="61"/>
      <c r="H189" s="60"/>
      <c r="I189" s="51">
        <f t="shared" si="56"/>
        <v>0</v>
      </c>
      <c r="J189" s="52"/>
      <c r="K189" s="51">
        <f t="shared" si="57"/>
        <v>0</v>
      </c>
      <c r="L189" s="50">
        <f t="shared" si="58"/>
        <v>0</v>
      </c>
      <c r="M189" s="87"/>
      <c r="N189" s="84"/>
    </row>
    <row r="190" spans="1:14" ht="12.75" customHeight="1" x14ac:dyDescent="0.25">
      <c r="A190" s="1"/>
      <c r="B190" s="19"/>
      <c r="C190" s="67"/>
      <c r="D190" s="11"/>
      <c r="E190" s="11"/>
      <c r="F190" s="3"/>
      <c r="G190" s="11"/>
      <c r="H190" s="11"/>
      <c r="I190" s="3"/>
      <c r="J190" s="68"/>
      <c r="K190" s="3"/>
      <c r="L190" s="6"/>
      <c r="M190" s="21"/>
      <c r="N190" s="19"/>
    </row>
    <row r="191" spans="1:14" ht="12.75" customHeight="1" x14ac:dyDescent="0.25">
      <c r="A191" s="69"/>
      <c r="B191" s="70">
        <f>(COUNTA(B180:B189))</f>
        <v>3</v>
      </c>
      <c r="C191" s="71" t="s">
        <v>35</v>
      </c>
      <c r="D191" s="42">
        <f t="shared" ref="D191:I191" si="59">SUM(D180:D189)</f>
        <v>134.61000000000001</v>
      </c>
      <c r="E191" s="42">
        <f t="shared" si="59"/>
        <v>48.040000000000006</v>
      </c>
      <c r="F191" s="42">
        <f t="shared" si="59"/>
        <v>86.570000000000007</v>
      </c>
      <c r="G191" s="42">
        <f t="shared" si="59"/>
        <v>134.61000000000001</v>
      </c>
      <c r="H191" s="42">
        <f t="shared" si="59"/>
        <v>47.900000000000006</v>
      </c>
      <c r="I191" s="42">
        <f t="shared" si="59"/>
        <v>86.71</v>
      </c>
      <c r="J191" s="84">
        <f>ROUND((((I191-K191)/I191)*100),2)</f>
        <v>7.66</v>
      </c>
      <c r="K191" s="73">
        <f>SUM(K180:K189)</f>
        <v>80.067999999999998</v>
      </c>
      <c r="L191" s="42">
        <f>SUM(L180:L189)</f>
        <v>0.13999999999999346</v>
      </c>
      <c r="M191" s="21"/>
      <c r="N191" s="19"/>
    </row>
    <row r="192" spans="1:14" ht="12.75" customHeight="1" x14ac:dyDescent="0.2">
      <c r="A192" s="18"/>
      <c r="B192" s="19"/>
      <c r="C192" s="19"/>
      <c r="D192" s="11"/>
      <c r="E192" s="11"/>
      <c r="F192" s="11"/>
      <c r="G192" s="11"/>
      <c r="H192" s="11"/>
      <c r="I192" s="11"/>
      <c r="J192" s="20"/>
      <c r="K192" s="11"/>
      <c r="L192" s="11"/>
      <c r="M192" s="21"/>
      <c r="N192" s="19"/>
    </row>
    <row r="193" spans="1:14" ht="16.5" customHeight="1" x14ac:dyDescent="0.25">
      <c r="A193" s="22" t="s">
        <v>14</v>
      </c>
      <c r="B193" s="23" t="str">
        <f>+B177</f>
        <v>Pucobre</v>
      </c>
      <c r="C193" s="24" t="s">
        <v>81</v>
      </c>
      <c r="D193" s="95" t="s">
        <v>16</v>
      </c>
      <c r="E193" s="95"/>
      <c r="F193" s="95"/>
      <c r="G193" s="25"/>
      <c r="H193" s="26" t="s">
        <v>17</v>
      </c>
      <c r="I193" s="27"/>
      <c r="J193" s="28">
        <v>42391</v>
      </c>
      <c r="K193" s="29"/>
      <c r="L193" s="30"/>
      <c r="M193" s="96" t="s">
        <v>18</v>
      </c>
      <c r="N193" s="97" t="s">
        <v>19</v>
      </c>
    </row>
    <row r="194" spans="1:14" ht="12.75" customHeight="1" x14ac:dyDescent="0.25">
      <c r="A194" s="31" t="s">
        <v>20</v>
      </c>
      <c r="B194" s="32" t="s">
        <v>21</v>
      </c>
      <c r="C194" s="33" t="s">
        <v>22</v>
      </c>
      <c r="D194" s="95"/>
      <c r="E194" s="95"/>
      <c r="F194" s="95"/>
      <c r="G194" s="34"/>
      <c r="H194" s="35" t="s">
        <v>23</v>
      </c>
      <c r="I194" s="36"/>
      <c r="J194" s="37" t="s">
        <v>24</v>
      </c>
      <c r="K194" s="38" t="s">
        <v>25</v>
      </c>
      <c r="L194" s="38" t="s">
        <v>26</v>
      </c>
      <c r="M194" s="96"/>
      <c r="N194" s="96"/>
    </row>
    <row r="195" spans="1:14" ht="12.75" customHeight="1" x14ac:dyDescent="0.25">
      <c r="A195" s="39" t="s">
        <v>27</v>
      </c>
      <c r="B195" s="40" t="s">
        <v>28</v>
      </c>
      <c r="C195" s="41" t="s">
        <v>29</v>
      </c>
      <c r="D195" s="42" t="s">
        <v>30</v>
      </c>
      <c r="E195" s="42" t="s">
        <v>31</v>
      </c>
      <c r="F195" s="42" t="s">
        <v>32</v>
      </c>
      <c r="G195" s="42" t="s">
        <v>30</v>
      </c>
      <c r="H195" s="35" t="s">
        <v>31</v>
      </c>
      <c r="I195" s="42" t="s">
        <v>32</v>
      </c>
      <c r="J195" s="43" t="s">
        <v>33</v>
      </c>
      <c r="K195" s="44" t="s">
        <v>34</v>
      </c>
      <c r="L195" s="44" t="s">
        <v>7</v>
      </c>
      <c r="M195" s="96"/>
      <c r="N195" s="96"/>
    </row>
    <row r="196" spans="1:14" ht="12.75" customHeight="1" x14ac:dyDescent="0.25">
      <c r="A196" s="45">
        <v>1</v>
      </c>
      <c r="B196" s="46" t="s">
        <v>70</v>
      </c>
      <c r="C196" s="75">
        <v>2357944</v>
      </c>
      <c r="D196" s="48">
        <v>44.99</v>
      </c>
      <c r="E196" s="49">
        <v>16.21</v>
      </c>
      <c r="F196" s="82">
        <f t="shared" ref="F196:F205" si="60">D196-E196</f>
        <v>28.78</v>
      </c>
      <c r="G196" s="49">
        <v>45.01</v>
      </c>
      <c r="H196" s="48">
        <v>16.170000000000002</v>
      </c>
      <c r="I196" s="83">
        <f t="shared" ref="I196:I205" si="61">G196-H196</f>
        <v>28.839999999999996</v>
      </c>
      <c r="J196" s="76">
        <v>7.6</v>
      </c>
      <c r="K196" s="83">
        <f t="shared" ref="K196:K205" si="62">ROUND((I196*(100-J196)/100),3)</f>
        <v>26.648</v>
      </c>
      <c r="L196" s="82">
        <f t="shared" ref="L196:L205" si="63">I196-F196</f>
        <v>5.9999999999995168E-2</v>
      </c>
      <c r="M196" s="85">
        <v>42391</v>
      </c>
      <c r="N196" s="86">
        <v>842935</v>
      </c>
    </row>
    <row r="197" spans="1:14" ht="12.75" customHeight="1" x14ac:dyDescent="0.25">
      <c r="A197" s="57">
        <v>2</v>
      </c>
      <c r="B197" s="58" t="s">
        <v>42</v>
      </c>
      <c r="C197" s="74">
        <v>2357945</v>
      </c>
      <c r="D197" s="60">
        <v>44.72</v>
      </c>
      <c r="E197" s="61">
        <v>15.93</v>
      </c>
      <c r="F197" s="50">
        <f t="shared" si="60"/>
        <v>28.79</v>
      </c>
      <c r="G197" s="61">
        <v>44.72</v>
      </c>
      <c r="H197" s="60">
        <v>15.88</v>
      </c>
      <c r="I197" s="51">
        <f t="shared" si="61"/>
        <v>28.839999999999996</v>
      </c>
      <c r="J197" s="52">
        <v>7.62</v>
      </c>
      <c r="K197" s="51">
        <f t="shared" si="62"/>
        <v>26.641999999999999</v>
      </c>
      <c r="L197" s="50">
        <f t="shared" si="63"/>
        <v>4.9999999999997158E-2</v>
      </c>
      <c r="M197" s="85">
        <v>42391</v>
      </c>
      <c r="N197" s="84">
        <v>842934</v>
      </c>
    </row>
    <row r="198" spans="1:14" ht="12.75" customHeight="1" x14ac:dyDescent="0.25">
      <c r="A198" s="57">
        <v>3</v>
      </c>
      <c r="B198" s="58" t="s">
        <v>38</v>
      </c>
      <c r="C198" s="74">
        <v>2357946</v>
      </c>
      <c r="D198" s="60">
        <v>44.95</v>
      </c>
      <c r="E198" s="61">
        <v>16.350000000000001</v>
      </c>
      <c r="F198" s="50">
        <f t="shared" si="60"/>
        <v>28.6</v>
      </c>
      <c r="G198" s="61">
        <v>44.98</v>
      </c>
      <c r="H198" s="60">
        <v>16.3</v>
      </c>
      <c r="I198" s="51">
        <f t="shared" si="61"/>
        <v>28.679999999999996</v>
      </c>
      <c r="J198" s="52">
        <v>7.65</v>
      </c>
      <c r="K198" s="51">
        <f t="shared" si="62"/>
        <v>26.486000000000001</v>
      </c>
      <c r="L198" s="50">
        <f t="shared" si="63"/>
        <v>7.9999999999994742E-2</v>
      </c>
      <c r="M198" s="85">
        <v>42391</v>
      </c>
      <c r="N198" s="84" t="s">
        <v>82</v>
      </c>
    </row>
    <row r="199" spans="1:14" ht="12.75" customHeight="1" x14ac:dyDescent="0.25">
      <c r="A199" s="57">
        <v>4</v>
      </c>
      <c r="B199" s="58" t="s">
        <v>39</v>
      </c>
      <c r="C199" s="74">
        <v>2357947</v>
      </c>
      <c r="D199" s="60">
        <v>44.99</v>
      </c>
      <c r="E199" s="61">
        <v>15.96</v>
      </c>
      <c r="F199" s="50">
        <f t="shared" si="60"/>
        <v>29.03</v>
      </c>
      <c r="G199" s="61">
        <v>45</v>
      </c>
      <c r="H199" s="60">
        <v>15.92</v>
      </c>
      <c r="I199" s="51">
        <f t="shared" si="61"/>
        <v>29.08</v>
      </c>
      <c r="J199" s="52">
        <v>7.7</v>
      </c>
      <c r="K199" s="51">
        <f t="shared" si="62"/>
        <v>26.841000000000001</v>
      </c>
      <c r="L199" s="50">
        <f t="shared" si="63"/>
        <v>4.9999999999997158E-2</v>
      </c>
      <c r="M199" s="85">
        <v>42391</v>
      </c>
      <c r="N199" s="86">
        <v>842939</v>
      </c>
    </row>
    <row r="200" spans="1:14" ht="12.75" customHeight="1" x14ac:dyDescent="0.25">
      <c r="A200" s="57">
        <v>5</v>
      </c>
      <c r="B200" s="58" t="s">
        <v>46</v>
      </c>
      <c r="C200" s="74">
        <v>2357949</v>
      </c>
      <c r="D200" s="60">
        <v>44.89</v>
      </c>
      <c r="E200" s="61">
        <v>15.82</v>
      </c>
      <c r="F200" s="50">
        <f t="shared" si="60"/>
        <v>29.07</v>
      </c>
      <c r="G200" s="61">
        <v>44.85</v>
      </c>
      <c r="H200" s="60">
        <v>15.77</v>
      </c>
      <c r="I200" s="51">
        <f t="shared" si="61"/>
        <v>29.080000000000002</v>
      </c>
      <c r="J200" s="52">
        <v>7.8</v>
      </c>
      <c r="K200" s="51">
        <f t="shared" si="62"/>
        <v>26.812000000000001</v>
      </c>
      <c r="L200" s="50">
        <f t="shared" si="63"/>
        <v>1.0000000000001563E-2</v>
      </c>
      <c r="M200" s="85">
        <v>42391</v>
      </c>
      <c r="N200" s="86">
        <v>842941</v>
      </c>
    </row>
    <row r="201" spans="1:14" ht="12.75" customHeight="1" x14ac:dyDescent="0.25">
      <c r="A201" s="57">
        <v>6</v>
      </c>
      <c r="B201" s="58" t="s">
        <v>51</v>
      </c>
      <c r="C201" s="74">
        <v>2357948</v>
      </c>
      <c r="D201" s="60">
        <v>44.7</v>
      </c>
      <c r="E201" s="61">
        <v>15.86</v>
      </c>
      <c r="F201" s="50">
        <f t="shared" si="60"/>
        <v>28.840000000000003</v>
      </c>
      <c r="G201" s="61">
        <v>44.73</v>
      </c>
      <c r="H201" s="60">
        <v>15.83</v>
      </c>
      <c r="I201" s="51">
        <f t="shared" si="61"/>
        <v>28.9</v>
      </c>
      <c r="J201" s="52">
        <v>7.65</v>
      </c>
      <c r="K201" s="51">
        <f t="shared" si="62"/>
        <v>26.689</v>
      </c>
      <c r="L201" s="50">
        <f t="shared" si="63"/>
        <v>5.9999999999995168E-2</v>
      </c>
      <c r="M201" s="85">
        <v>42391</v>
      </c>
      <c r="N201" s="86">
        <v>842940</v>
      </c>
    </row>
    <row r="202" spans="1:14" ht="12.75" customHeight="1" x14ac:dyDescent="0.25">
      <c r="A202" s="57">
        <v>7</v>
      </c>
      <c r="B202" s="58" t="s">
        <v>75</v>
      </c>
      <c r="C202" s="74">
        <v>2357950</v>
      </c>
      <c r="D202" s="60">
        <v>44.84</v>
      </c>
      <c r="E202" s="61">
        <v>15.91</v>
      </c>
      <c r="F202" s="50">
        <f t="shared" si="60"/>
        <v>28.930000000000003</v>
      </c>
      <c r="G202" s="61">
        <v>44.83</v>
      </c>
      <c r="H202" s="60">
        <v>15.87</v>
      </c>
      <c r="I202" s="51">
        <f t="shared" si="61"/>
        <v>28.96</v>
      </c>
      <c r="J202" s="52">
        <v>7.39</v>
      </c>
      <c r="K202" s="51">
        <f t="shared" si="62"/>
        <v>26.82</v>
      </c>
      <c r="L202" s="50">
        <f t="shared" si="63"/>
        <v>2.9999999999997584E-2</v>
      </c>
      <c r="M202" s="85">
        <v>42391</v>
      </c>
      <c r="N202" s="86">
        <v>842942</v>
      </c>
    </row>
    <row r="203" spans="1:14" ht="12.75" customHeight="1" x14ac:dyDescent="0.25">
      <c r="A203" s="57">
        <v>8</v>
      </c>
      <c r="B203" s="58" t="s">
        <v>40</v>
      </c>
      <c r="C203" s="74">
        <v>2357951</v>
      </c>
      <c r="D203" s="60">
        <v>44.78</v>
      </c>
      <c r="E203" s="61">
        <v>15.66</v>
      </c>
      <c r="F203" s="50">
        <f t="shared" si="60"/>
        <v>29.12</v>
      </c>
      <c r="G203" s="61">
        <v>44.82</v>
      </c>
      <c r="H203" s="60">
        <v>15.67</v>
      </c>
      <c r="I203" s="51">
        <f t="shared" si="61"/>
        <v>29.15</v>
      </c>
      <c r="J203" s="52">
        <v>7.43</v>
      </c>
      <c r="K203" s="51">
        <f t="shared" si="62"/>
        <v>26.984000000000002</v>
      </c>
      <c r="L203" s="50">
        <f t="shared" si="63"/>
        <v>2.9999999999997584E-2</v>
      </c>
      <c r="M203" s="85">
        <v>42391</v>
      </c>
      <c r="N203" s="86">
        <v>842944</v>
      </c>
    </row>
    <row r="204" spans="1:14" ht="12.75" customHeight="1" x14ac:dyDescent="0.25">
      <c r="A204" s="57">
        <v>9</v>
      </c>
      <c r="B204" s="58" t="s">
        <v>83</v>
      </c>
      <c r="C204" s="74">
        <v>2357952</v>
      </c>
      <c r="D204" s="60">
        <v>44.96</v>
      </c>
      <c r="E204" s="61">
        <v>16.010000000000002</v>
      </c>
      <c r="F204" s="50">
        <f t="shared" si="60"/>
        <v>28.95</v>
      </c>
      <c r="G204" s="61">
        <v>44.91</v>
      </c>
      <c r="H204" s="60">
        <v>15.95</v>
      </c>
      <c r="I204" s="51">
        <f t="shared" si="61"/>
        <v>28.959999999999997</v>
      </c>
      <c r="J204" s="52">
        <v>7.33</v>
      </c>
      <c r="K204" s="51">
        <f t="shared" si="62"/>
        <v>26.837</v>
      </c>
      <c r="L204" s="50">
        <f t="shared" si="63"/>
        <v>9.9999999999980105E-3</v>
      </c>
      <c r="M204" s="85">
        <v>42391</v>
      </c>
      <c r="N204" s="86">
        <v>842945</v>
      </c>
    </row>
    <row r="205" spans="1:14" ht="12.75" customHeight="1" x14ac:dyDescent="0.25">
      <c r="A205" s="57">
        <v>10</v>
      </c>
      <c r="B205" s="58" t="s">
        <v>84</v>
      </c>
      <c r="C205" s="74">
        <v>2357955</v>
      </c>
      <c r="D205" s="60">
        <v>44.94</v>
      </c>
      <c r="E205" s="61">
        <v>16.63</v>
      </c>
      <c r="F205" s="50">
        <f t="shared" si="60"/>
        <v>28.31</v>
      </c>
      <c r="G205" s="61">
        <v>44.93</v>
      </c>
      <c r="H205" s="60">
        <v>16.61</v>
      </c>
      <c r="I205" s="51">
        <f t="shared" si="61"/>
        <v>28.32</v>
      </c>
      <c r="J205" s="52">
        <v>7.29</v>
      </c>
      <c r="K205" s="51">
        <f t="shared" si="62"/>
        <v>26.254999999999999</v>
      </c>
      <c r="L205" s="50">
        <f t="shared" si="63"/>
        <v>1.0000000000001563E-2</v>
      </c>
      <c r="M205" s="85">
        <v>42391</v>
      </c>
      <c r="N205" s="86">
        <v>842947</v>
      </c>
    </row>
    <row r="206" spans="1:14" ht="12.75" customHeight="1" x14ac:dyDescent="0.25">
      <c r="A206" s="1"/>
      <c r="B206" s="19"/>
      <c r="C206" s="67"/>
      <c r="D206" s="11"/>
      <c r="E206" s="11"/>
      <c r="F206" s="3"/>
      <c r="G206" s="11"/>
      <c r="H206" s="11"/>
      <c r="I206" s="3"/>
      <c r="J206" s="68"/>
      <c r="K206" s="3"/>
      <c r="L206" s="6"/>
      <c r="M206" s="21"/>
      <c r="N206" s="19"/>
    </row>
    <row r="207" spans="1:14" ht="12.75" customHeight="1" x14ac:dyDescent="0.25">
      <c r="A207" s="69"/>
      <c r="B207" s="70">
        <f>(COUNTA(B196:B205))</f>
        <v>10</v>
      </c>
      <c r="C207" s="71" t="s">
        <v>35</v>
      </c>
      <c r="D207" s="42">
        <f t="shared" ref="D207:I207" si="64">SUM(D196:D205)</f>
        <v>448.76</v>
      </c>
      <c r="E207" s="42">
        <f t="shared" si="64"/>
        <v>160.34</v>
      </c>
      <c r="F207" s="42">
        <f t="shared" si="64"/>
        <v>288.42</v>
      </c>
      <c r="G207" s="42">
        <f t="shared" si="64"/>
        <v>448.77999999999992</v>
      </c>
      <c r="H207" s="42">
        <f t="shared" si="64"/>
        <v>159.97000000000003</v>
      </c>
      <c r="I207" s="42">
        <f t="shared" si="64"/>
        <v>288.81</v>
      </c>
      <c r="J207" s="84">
        <f>ROUND((((I207-K207)/I207)*100),2)</f>
        <v>7.55</v>
      </c>
      <c r="K207" s="73">
        <f>SUM(K196:K205)</f>
        <v>267.01400000000001</v>
      </c>
      <c r="L207" s="42">
        <f>SUM(L196:L205)</f>
        <v>0.3899999999999757</v>
      </c>
      <c r="M207" s="21"/>
      <c r="N207" s="19"/>
    </row>
    <row r="208" spans="1:14" ht="12.75" customHeight="1" x14ac:dyDescent="0.2">
      <c r="A208" s="18"/>
      <c r="B208" s="19"/>
      <c r="C208" s="19"/>
      <c r="D208" s="11"/>
      <c r="E208" s="11"/>
      <c r="F208" s="11"/>
      <c r="G208" s="11"/>
      <c r="H208" s="11"/>
      <c r="I208" s="11"/>
      <c r="J208" s="20"/>
      <c r="K208" s="11"/>
      <c r="L208" s="11"/>
      <c r="M208" s="21"/>
      <c r="N208" s="19"/>
    </row>
    <row r="209" spans="1:14" ht="16.5" customHeight="1" x14ac:dyDescent="0.25">
      <c r="A209" s="22" t="s">
        <v>14</v>
      </c>
      <c r="B209" s="23" t="str">
        <f>+B193</f>
        <v>Pucobre</v>
      </c>
      <c r="C209" s="24" t="s">
        <v>85</v>
      </c>
      <c r="D209" s="95" t="s">
        <v>16</v>
      </c>
      <c r="E209" s="95"/>
      <c r="F209" s="95"/>
      <c r="G209" s="25"/>
      <c r="H209" s="26" t="s">
        <v>17</v>
      </c>
      <c r="I209" s="27"/>
      <c r="J209" s="28">
        <v>42391</v>
      </c>
      <c r="K209" s="29"/>
      <c r="L209" s="30"/>
      <c r="M209" s="96" t="s">
        <v>18</v>
      </c>
      <c r="N209" s="97" t="s">
        <v>19</v>
      </c>
    </row>
    <row r="210" spans="1:14" ht="12.75" customHeight="1" x14ac:dyDescent="0.25">
      <c r="A210" s="31" t="s">
        <v>20</v>
      </c>
      <c r="B210" s="32" t="s">
        <v>21</v>
      </c>
      <c r="C210" s="33" t="s">
        <v>22</v>
      </c>
      <c r="D210" s="95"/>
      <c r="E210" s="95"/>
      <c r="F210" s="95"/>
      <c r="G210" s="34"/>
      <c r="H210" s="35" t="s">
        <v>23</v>
      </c>
      <c r="I210" s="36"/>
      <c r="J210" s="37" t="s">
        <v>24</v>
      </c>
      <c r="K210" s="38" t="s">
        <v>25</v>
      </c>
      <c r="L210" s="38" t="s">
        <v>26</v>
      </c>
      <c r="M210" s="96"/>
      <c r="N210" s="96"/>
    </row>
    <row r="211" spans="1:14" ht="12.75" customHeight="1" x14ac:dyDescent="0.25">
      <c r="A211" s="39" t="s">
        <v>27</v>
      </c>
      <c r="B211" s="40" t="s">
        <v>28</v>
      </c>
      <c r="C211" s="41" t="s">
        <v>29</v>
      </c>
      <c r="D211" s="42" t="s">
        <v>30</v>
      </c>
      <c r="E211" s="42" t="s">
        <v>31</v>
      </c>
      <c r="F211" s="42" t="s">
        <v>32</v>
      </c>
      <c r="G211" s="42" t="s">
        <v>30</v>
      </c>
      <c r="H211" s="35" t="s">
        <v>31</v>
      </c>
      <c r="I211" s="42" t="s">
        <v>32</v>
      </c>
      <c r="J211" s="43" t="s">
        <v>33</v>
      </c>
      <c r="K211" s="44" t="s">
        <v>34</v>
      </c>
      <c r="L211" s="44" t="s">
        <v>7</v>
      </c>
      <c r="M211" s="96"/>
      <c r="N211" s="96"/>
    </row>
    <row r="212" spans="1:14" ht="12.75" customHeight="1" x14ac:dyDescent="0.25">
      <c r="A212" s="45">
        <v>1</v>
      </c>
      <c r="B212" s="46" t="s">
        <v>86</v>
      </c>
      <c r="C212" s="75">
        <v>2357954</v>
      </c>
      <c r="D212" s="48">
        <v>44.77</v>
      </c>
      <c r="E212" s="49">
        <v>16.38</v>
      </c>
      <c r="F212" s="82">
        <f t="shared" ref="F212:F221" si="65">D212-E212</f>
        <v>28.390000000000004</v>
      </c>
      <c r="G212" s="49">
        <v>44.77</v>
      </c>
      <c r="H212" s="48">
        <v>16.34</v>
      </c>
      <c r="I212" s="83">
        <f t="shared" ref="I212:I221" si="66">G212-H212</f>
        <v>28.430000000000003</v>
      </c>
      <c r="J212" s="76">
        <v>7.3</v>
      </c>
      <c r="K212" s="83">
        <f t="shared" ref="K212:K221" si="67">ROUND((I212*(100-J212)/100),3)</f>
        <v>26.355</v>
      </c>
      <c r="L212" s="82">
        <f t="shared" ref="L212:L221" si="68">I212-F212</f>
        <v>3.9999999999999147E-2</v>
      </c>
      <c r="M212" s="85">
        <v>42391</v>
      </c>
      <c r="N212" s="86">
        <v>842946</v>
      </c>
    </row>
    <row r="213" spans="1:14" ht="12.75" customHeight="1" x14ac:dyDescent="0.25">
      <c r="A213" s="57">
        <v>2</v>
      </c>
      <c r="B213" s="58" t="s">
        <v>87</v>
      </c>
      <c r="C213" s="74">
        <v>2357956</v>
      </c>
      <c r="D213" s="60">
        <v>44.91</v>
      </c>
      <c r="E213" s="61">
        <v>16.64</v>
      </c>
      <c r="F213" s="50">
        <f t="shared" si="65"/>
        <v>28.269999999999996</v>
      </c>
      <c r="G213" s="61">
        <v>44.9</v>
      </c>
      <c r="H213" s="60">
        <v>16.61</v>
      </c>
      <c r="I213" s="51">
        <f t="shared" si="66"/>
        <v>28.29</v>
      </c>
      <c r="J213" s="52">
        <v>7.14</v>
      </c>
      <c r="K213" s="51">
        <f t="shared" si="67"/>
        <v>26.27</v>
      </c>
      <c r="L213" s="50">
        <f t="shared" si="68"/>
        <v>2.0000000000003126E-2</v>
      </c>
      <c r="M213" s="85">
        <v>42391</v>
      </c>
      <c r="N213" s="86">
        <v>842948</v>
      </c>
    </row>
    <row r="214" spans="1:14" ht="12.75" customHeight="1" x14ac:dyDescent="0.25">
      <c r="A214" s="57">
        <v>3</v>
      </c>
      <c r="B214" s="58" t="s">
        <v>88</v>
      </c>
      <c r="C214" s="74">
        <v>2357957</v>
      </c>
      <c r="D214" s="60">
        <v>44.7</v>
      </c>
      <c r="E214" s="61">
        <v>16.149999999999999</v>
      </c>
      <c r="F214" s="50">
        <f t="shared" si="65"/>
        <v>28.550000000000004</v>
      </c>
      <c r="G214" s="61">
        <v>44.69</v>
      </c>
      <c r="H214" s="60">
        <v>16.100000000000001</v>
      </c>
      <c r="I214" s="51">
        <f t="shared" si="66"/>
        <v>28.589999999999996</v>
      </c>
      <c r="J214" s="52">
        <v>7.44</v>
      </c>
      <c r="K214" s="51">
        <f t="shared" si="67"/>
        <v>26.463000000000001</v>
      </c>
      <c r="L214" s="50">
        <f t="shared" si="68"/>
        <v>3.9999999999992042E-2</v>
      </c>
      <c r="M214" s="85">
        <v>42391</v>
      </c>
      <c r="N214" s="86">
        <v>842949</v>
      </c>
    </row>
    <row r="215" spans="1:14" ht="12.75" customHeight="1" x14ac:dyDescent="0.25">
      <c r="A215" s="57">
        <v>4</v>
      </c>
      <c r="B215" s="58" t="s">
        <v>89</v>
      </c>
      <c r="C215" s="74">
        <v>2357958</v>
      </c>
      <c r="D215" s="60">
        <v>44.95</v>
      </c>
      <c r="E215" s="61">
        <v>16.399999999999999</v>
      </c>
      <c r="F215" s="50">
        <f t="shared" si="65"/>
        <v>28.550000000000004</v>
      </c>
      <c r="G215" s="61">
        <v>44.99</v>
      </c>
      <c r="H215" s="60">
        <v>16.37</v>
      </c>
      <c r="I215" s="51">
        <f t="shared" si="66"/>
        <v>28.62</v>
      </c>
      <c r="J215" s="52">
        <v>7.37</v>
      </c>
      <c r="K215" s="51">
        <f t="shared" si="67"/>
        <v>26.510999999999999</v>
      </c>
      <c r="L215" s="50">
        <f t="shared" si="68"/>
        <v>6.9999999999996732E-2</v>
      </c>
      <c r="M215" s="85">
        <v>42391</v>
      </c>
      <c r="N215" s="86">
        <v>842950</v>
      </c>
    </row>
    <row r="216" spans="1:14" ht="12.75" customHeight="1" x14ac:dyDescent="0.25">
      <c r="A216" s="57">
        <v>5</v>
      </c>
      <c r="B216" s="58" t="s">
        <v>90</v>
      </c>
      <c r="C216" s="74">
        <v>2357959</v>
      </c>
      <c r="D216" s="60">
        <v>44.87</v>
      </c>
      <c r="E216" s="61">
        <v>16.3</v>
      </c>
      <c r="F216" s="50">
        <f t="shared" si="65"/>
        <v>28.569999999999997</v>
      </c>
      <c r="G216" s="61">
        <v>44.88</v>
      </c>
      <c r="H216" s="60">
        <v>16.329999999999998</v>
      </c>
      <c r="I216" s="51">
        <f t="shared" si="66"/>
        <v>28.550000000000004</v>
      </c>
      <c r="J216" s="52">
        <v>6.97</v>
      </c>
      <c r="K216" s="51">
        <f t="shared" si="67"/>
        <v>26.56</v>
      </c>
      <c r="L216" s="50">
        <f t="shared" si="68"/>
        <v>-1.9999999999992468E-2</v>
      </c>
      <c r="M216" s="85">
        <v>42391</v>
      </c>
      <c r="N216" s="86">
        <v>842951</v>
      </c>
    </row>
    <row r="217" spans="1:14" ht="12.75" customHeight="1" x14ac:dyDescent="0.25">
      <c r="A217" s="57">
        <v>6</v>
      </c>
      <c r="B217" s="58" t="s">
        <v>43</v>
      </c>
      <c r="C217" s="74">
        <v>2357962</v>
      </c>
      <c r="D217" s="60">
        <v>44.6</v>
      </c>
      <c r="E217" s="61">
        <v>16.100000000000001</v>
      </c>
      <c r="F217" s="50">
        <f t="shared" si="65"/>
        <v>28.5</v>
      </c>
      <c r="G217" s="61">
        <v>44.61</v>
      </c>
      <c r="H217" s="60">
        <v>16.079999999999998</v>
      </c>
      <c r="I217" s="51">
        <f t="shared" si="66"/>
        <v>28.53</v>
      </c>
      <c r="J217" s="52">
        <v>7.89</v>
      </c>
      <c r="K217" s="51">
        <f t="shared" si="67"/>
        <v>26.279</v>
      </c>
      <c r="L217" s="50">
        <f t="shared" si="68"/>
        <v>3.0000000000001137E-2</v>
      </c>
      <c r="M217" s="85">
        <v>42391</v>
      </c>
      <c r="N217" s="86">
        <v>842954</v>
      </c>
    </row>
    <row r="218" spans="1:14" ht="12.75" customHeight="1" x14ac:dyDescent="0.25">
      <c r="A218" s="57">
        <v>7</v>
      </c>
      <c r="B218" s="58" t="s">
        <v>45</v>
      </c>
      <c r="C218" s="74">
        <v>2357961</v>
      </c>
      <c r="D218" s="60">
        <v>44.92</v>
      </c>
      <c r="E218" s="61">
        <v>16.079999999999998</v>
      </c>
      <c r="F218" s="50">
        <f t="shared" si="65"/>
        <v>28.840000000000003</v>
      </c>
      <c r="G218" s="61">
        <v>44.93</v>
      </c>
      <c r="H218" s="60">
        <v>16.059999999999999</v>
      </c>
      <c r="I218" s="51">
        <f t="shared" si="66"/>
        <v>28.87</v>
      </c>
      <c r="J218" s="52">
        <v>7.38</v>
      </c>
      <c r="K218" s="51">
        <f t="shared" si="67"/>
        <v>26.739000000000001</v>
      </c>
      <c r="L218" s="50">
        <f t="shared" si="68"/>
        <v>2.9999999999997584E-2</v>
      </c>
      <c r="M218" s="85">
        <v>42391</v>
      </c>
      <c r="N218" s="86">
        <v>842953</v>
      </c>
    </row>
    <row r="219" spans="1:14" ht="12.75" customHeight="1" x14ac:dyDescent="0.25">
      <c r="A219" s="57">
        <v>8</v>
      </c>
      <c r="B219" s="58" t="s">
        <v>49</v>
      </c>
      <c r="C219" s="74">
        <v>2357960</v>
      </c>
      <c r="D219" s="60">
        <v>44.7</v>
      </c>
      <c r="E219" s="61">
        <v>15.82</v>
      </c>
      <c r="F219" s="50">
        <f t="shared" si="65"/>
        <v>28.880000000000003</v>
      </c>
      <c r="G219" s="61">
        <v>44.7</v>
      </c>
      <c r="H219" s="60">
        <v>15.78</v>
      </c>
      <c r="I219" s="51">
        <f t="shared" si="66"/>
        <v>28.92</v>
      </c>
      <c r="J219" s="52">
        <v>7.19</v>
      </c>
      <c r="K219" s="51">
        <f t="shared" si="67"/>
        <v>26.841000000000001</v>
      </c>
      <c r="L219" s="50">
        <f t="shared" si="68"/>
        <v>3.9999999999999147E-2</v>
      </c>
      <c r="M219" s="85">
        <v>42391</v>
      </c>
      <c r="N219" s="86">
        <v>842952</v>
      </c>
    </row>
    <row r="220" spans="1:14" ht="12.75" customHeight="1" x14ac:dyDescent="0.25">
      <c r="A220" s="57"/>
      <c r="B220" s="58"/>
      <c r="C220" s="74"/>
      <c r="D220" s="60"/>
      <c r="E220" s="61"/>
      <c r="F220" s="50">
        <f t="shared" si="65"/>
        <v>0</v>
      </c>
      <c r="G220" s="61"/>
      <c r="H220" s="60"/>
      <c r="I220" s="51">
        <f t="shared" si="66"/>
        <v>0</v>
      </c>
      <c r="J220" s="52"/>
      <c r="K220" s="51">
        <f t="shared" si="67"/>
        <v>0</v>
      </c>
      <c r="L220" s="50">
        <f t="shared" si="68"/>
        <v>0</v>
      </c>
      <c r="M220" s="87" t="s">
        <v>54</v>
      </c>
      <c r="N220" s="84"/>
    </row>
    <row r="221" spans="1:14" ht="12.75" customHeight="1" x14ac:dyDescent="0.25">
      <c r="A221" s="57"/>
      <c r="B221" s="58"/>
      <c r="C221" s="74"/>
      <c r="D221" s="60"/>
      <c r="E221" s="61"/>
      <c r="F221" s="50">
        <f t="shared" si="65"/>
        <v>0</v>
      </c>
      <c r="G221" s="61"/>
      <c r="H221" s="60"/>
      <c r="I221" s="51">
        <f t="shared" si="66"/>
        <v>0</v>
      </c>
      <c r="J221" s="52"/>
      <c r="K221" s="51">
        <f t="shared" si="67"/>
        <v>0</v>
      </c>
      <c r="L221" s="50">
        <f t="shared" si="68"/>
        <v>0</v>
      </c>
      <c r="M221" s="87"/>
      <c r="N221" s="84"/>
    </row>
    <row r="222" spans="1:14" ht="12.75" customHeight="1" x14ac:dyDescent="0.25">
      <c r="A222" s="1"/>
      <c r="B222" s="19"/>
      <c r="C222" s="67"/>
      <c r="D222" s="11"/>
      <c r="E222" s="11"/>
      <c r="F222" s="3"/>
      <c r="G222" s="11"/>
      <c r="H222" s="11"/>
      <c r="I222" s="3"/>
      <c r="J222" s="68"/>
      <c r="K222" s="3"/>
      <c r="L222" s="6"/>
      <c r="M222" s="21"/>
      <c r="N222" s="19"/>
    </row>
    <row r="223" spans="1:14" ht="12.75" customHeight="1" x14ac:dyDescent="0.25">
      <c r="A223" s="69"/>
      <c r="B223" s="70">
        <f>(COUNTA(B212:B221))</f>
        <v>8</v>
      </c>
      <c r="C223" s="71" t="s">
        <v>35</v>
      </c>
      <c r="D223" s="42">
        <f t="shared" ref="D223:I223" si="69">SUM(D212:D221)</f>
        <v>358.42</v>
      </c>
      <c r="E223" s="42">
        <f t="shared" si="69"/>
        <v>129.87</v>
      </c>
      <c r="F223" s="42">
        <f t="shared" si="69"/>
        <v>228.55</v>
      </c>
      <c r="G223" s="42">
        <f t="shared" si="69"/>
        <v>358.47</v>
      </c>
      <c r="H223" s="42">
        <f t="shared" si="69"/>
        <v>129.66999999999999</v>
      </c>
      <c r="I223" s="42">
        <f t="shared" si="69"/>
        <v>228.8</v>
      </c>
      <c r="J223" s="84">
        <f>ROUND((((I223-K223)/I223)*100),2)</f>
        <v>7.33</v>
      </c>
      <c r="K223" s="73">
        <f>SUM(K212:K221)</f>
        <v>212.018</v>
      </c>
      <c r="L223" s="42">
        <f>SUM(L212:L221)</f>
        <v>0.24999999999999645</v>
      </c>
      <c r="M223" s="21"/>
      <c r="N223" s="19"/>
    </row>
  </sheetData>
  <mergeCells count="42">
    <mergeCell ref="D1:F2"/>
    <mergeCell ref="M1:M3"/>
    <mergeCell ref="N1:N3"/>
    <mergeCell ref="D17:F18"/>
    <mergeCell ref="M17:M19"/>
    <mergeCell ref="N17:N19"/>
    <mergeCell ref="D33:F34"/>
    <mergeCell ref="M33:M35"/>
    <mergeCell ref="N33:N35"/>
    <mergeCell ref="D49:F50"/>
    <mergeCell ref="M49:M51"/>
    <mergeCell ref="N49:N51"/>
    <mergeCell ref="D65:F66"/>
    <mergeCell ref="M65:M67"/>
    <mergeCell ref="N65:N67"/>
    <mergeCell ref="D81:F82"/>
    <mergeCell ref="M81:M83"/>
    <mergeCell ref="N81:N83"/>
    <mergeCell ref="D97:F98"/>
    <mergeCell ref="M97:M99"/>
    <mergeCell ref="N97:N99"/>
    <mergeCell ref="D113:F114"/>
    <mergeCell ref="M113:M115"/>
    <mergeCell ref="N113:N115"/>
    <mergeCell ref="D129:F130"/>
    <mergeCell ref="M129:M131"/>
    <mergeCell ref="N129:N131"/>
    <mergeCell ref="D145:F146"/>
    <mergeCell ref="M145:M147"/>
    <mergeCell ref="N145:N147"/>
    <mergeCell ref="D161:F162"/>
    <mergeCell ref="M161:M163"/>
    <mergeCell ref="N161:N163"/>
    <mergeCell ref="D177:F178"/>
    <mergeCell ref="M177:M179"/>
    <mergeCell ref="N177:N179"/>
    <mergeCell ref="D193:F194"/>
    <mergeCell ref="M193:M195"/>
    <mergeCell ref="N193:N195"/>
    <mergeCell ref="D209:F210"/>
    <mergeCell ref="M209:M211"/>
    <mergeCell ref="N209:N211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PESOS POR LOTE</vt:lpstr>
      <vt:lpstr>Hoja1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revision>4</cp:revision>
  <cp:lastPrinted>2021-12-20T12:19:27Z</cp:lastPrinted>
  <dcterms:created xsi:type="dcterms:W3CDTF">2007-08-17T18:47:52Z</dcterms:created>
  <dcterms:modified xsi:type="dcterms:W3CDTF">2021-12-27T12:20:33Z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