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20490" windowHeight="9045" tabRatio="500"/>
  </bookViews>
  <sheets>
    <sheet name="PESOS POR LOTE" sheetId="1" r:id="rId1"/>
    <sheet name="Hoja1" sheetId="5" state="hidden" r:id="rId2"/>
  </sheets>
  <definedNames>
    <definedName name="_xlnm.Print_Area" localSheetId="0">'PESOS POR LOTE'!$A$16:$P$25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G25" i="1"/>
  <c r="H25" i="1"/>
  <c r="D25" i="1"/>
  <c r="F20" i="1" l="1"/>
  <c r="I19" i="1" l="1"/>
  <c r="K20" i="1"/>
  <c r="F19" i="1"/>
  <c r="B41" i="1"/>
  <c r="B57" i="1" s="1"/>
  <c r="B73" i="1" s="1"/>
  <c r="B89" i="1" s="1"/>
  <c r="B105" i="1" s="1"/>
  <c r="F28" i="1"/>
  <c r="I28" i="1"/>
  <c r="F29" i="1"/>
  <c r="I29" i="1"/>
  <c r="K29" i="1" s="1"/>
  <c r="F30" i="1"/>
  <c r="I30" i="1"/>
  <c r="F31" i="1"/>
  <c r="I31" i="1"/>
  <c r="F32" i="1"/>
  <c r="I32" i="1"/>
  <c r="F33" i="1"/>
  <c r="I33" i="1"/>
  <c r="K33" i="1" s="1"/>
  <c r="F34" i="1"/>
  <c r="I34" i="1"/>
  <c r="F35" i="1"/>
  <c r="I35" i="1"/>
  <c r="K35" i="1" s="1"/>
  <c r="F36" i="1"/>
  <c r="I36" i="1"/>
  <c r="F37" i="1"/>
  <c r="I37" i="1"/>
  <c r="K37" i="1" s="1"/>
  <c r="B39" i="1"/>
  <c r="D39" i="1"/>
  <c r="E39" i="1"/>
  <c r="G39" i="1"/>
  <c r="H39" i="1"/>
  <c r="F44" i="1"/>
  <c r="I44" i="1"/>
  <c r="K44" i="1" s="1"/>
  <c r="F45" i="1"/>
  <c r="I45" i="1"/>
  <c r="K45" i="1" s="1"/>
  <c r="F46" i="1"/>
  <c r="I46" i="1"/>
  <c r="K46" i="1" s="1"/>
  <c r="F47" i="1"/>
  <c r="I47" i="1"/>
  <c r="K47" i="1" s="1"/>
  <c r="F48" i="1"/>
  <c r="I48" i="1"/>
  <c r="K48" i="1" s="1"/>
  <c r="F49" i="1"/>
  <c r="I49" i="1"/>
  <c r="K49" i="1" s="1"/>
  <c r="F50" i="1"/>
  <c r="I50" i="1"/>
  <c r="K50" i="1" s="1"/>
  <c r="F51" i="1"/>
  <c r="I51" i="1"/>
  <c r="K51" i="1" s="1"/>
  <c r="F52" i="1"/>
  <c r="I52" i="1"/>
  <c r="K52" i="1"/>
  <c r="F53" i="1"/>
  <c r="I53" i="1"/>
  <c r="K53" i="1" s="1"/>
  <c r="B55" i="1"/>
  <c r="D55" i="1"/>
  <c r="E55" i="1"/>
  <c r="G55" i="1"/>
  <c r="H55" i="1"/>
  <c r="F60" i="1"/>
  <c r="I60" i="1"/>
  <c r="K60" i="1" s="1"/>
  <c r="F61" i="1"/>
  <c r="I61" i="1"/>
  <c r="F62" i="1"/>
  <c r="I62" i="1"/>
  <c r="K62" i="1" s="1"/>
  <c r="F63" i="1"/>
  <c r="I63" i="1"/>
  <c r="K63" i="1" s="1"/>
  <c r="F64" i="1"/>
  <c r="I64" i="1"/>
  <c r="K64" i="1" s="1"/>
  <c r="F65" i="1"/>
  <c r="I65" i="1"/>
  <c r="K65" i="1" s="1"/>
  <c r="F66" i="1"/>
  <c r="I66" i="1"/>
  <c r="K66" i="1" s="1"/>
  <c r="F67" i="1"/>
  <c r="I67" i="1"/>
  <c r="K67" i="1" s="1"/>
  <c r="F68" i="1"/>
  <c r="I68" i="1"/>
  <c r="K68" i="1" s="1"/>
  <c r="F69" i="1"/>
  <c r="I69" i="1"/>
  <c r="K69" i="1" s="1"/>
  <c r="B71" i="1"/>
  <c r="D71" i="1"/>
  <c r="E71" i="1"/>
  <c r="G71" i="1"/>
  <c r="H71" i="1"/>
  <c r="F76" i="1"/>
  <c r="I76" i="1"/>
  <c r="F77" i="1"/>
  <c r="I77" i="1"/>
  <c r="F78" i="1"/>
  <c r="I78" i="1"/>
  <c r="K78" i="1" s="1"/>
  <c r="F79" i="1"/>
  <c r="I79" i="1"/>
  <c r="K79" i="1" s="1"/>
  <c r="F80" i="1"/>
  <c r="I80" i="1"/>
  <c r="K80" i="1" s="1"/>
  <c r="F81" i="1"/>
  <c r="I81" i="1"/>
  <c r="F82" i="1"/>
  <c r="I82" i="1"/>
  <c r="K82" i="1" s="1"/>
  <c r="F83" i="1"/>
  <c r="I83" i="1"/>
  <c r="K83" i="1" s="1"/>
  <c r="F84" i="1"/>
  <c r="I84" i="1"/>
  <c r="K84" i="1" s="1"/>
  <c r="F85" i="1"/>
  <c r="I85" i="1"/>
  <c r="B87" i="1"/>
  <c r="D87" i="1"/>
  <c r="E87" i="1"/>
  <c r="G87" i="1"/>
  <c r="H87" i="1"/>
  <c r="F92" i="1"/>
  <c r="I92" i="1"/>
  <c r="F93" i="1"/>
  <c r="I93" i="1"/>
  <c r="K93" i="1" s="1"/>
  <c r="F94" i="1"/>
  <c r="I94" i="1"/>
  <c r="F95" i="1"/>
  <c r="I95" i="1"/>
  <c r="K95" i="1" s="1"/>
  <c r="F96" i="1"/>
  <c r="I96" i="1"/>
  <c r="F97" i="1"/>
  <c r="I97" i="1"/>
  <c r="F98" i="1"/>
  <c r="I98" i="1"/>
  <c r="K98" i="1" s="1"/>
  <c r="F99" i="1"/>
  <c r="I99" i="1"/>
  <c r="K99" i="1" s="1"/>
  <c r="F100" i="1"/>
  <c r="I100" i="1"/>
  <c r="F101" i="1"/>
  <c r="I101" i="1"/>
  <c r="K101" i="1" s="1"/>
  <c r="B103" i="1"/>
  <c r="D103" i="1"/>
  <c r="E103" i="1"/>
  <c r="G103" i="1"/>
  <c r="H103" i="1"/>
  <c r="F108" i="1"/>
  <c r="I108" i="1"/>
  <c r="F109" i="1"/>
  <c r="I109" i="1"/>
  <c r="F110" i="1"/>
  <c r="I110" i="1"/>
  <c r="F111" i="1"/>
  <c r="I111" i="1"/>
  <c r="K111" i="1" s="1"/>
  <c r="F112" i="1"/>
  <c r="I112" i="1"/>
  <c r="F113" i="1"/>
  <c r="I113" i="1"/>
  <c r="F114" i="1"/>
  <c r="I114" i="1"/>
  <c r="F115" i="1"/>
  <c r="I115" i="1"/>
  <c r="K115" i="1" s="1"/>
  <c r="F116" i="1"/>
  <c r="I116" i="1"/>
  <c r="F117" i="1"/>
  <c r="I117" i="1"/>
  <c r="B119" i="1"/>
  <c r="D119" i="1"/>
  <c r="E119" i="1"/>
  <c r="G119" i="1"/>
  <c r="H119" i="1"/>
  <c r="F124" i="1"/>
  <c r="I124" i="1"/>
  <c r="F125" i="1"/>
  <c r="I125" i="1"/>
  <c r="K125" i="1" s="1"/>
  <c r="F126" i="1"/>
  <c r="I126" i="1"/>
  <c r="K126" i="1" s="1"/>
  <c r="F127" i="1"/>
  <c r="I127" i="1"/>
  <c r="K127" i="1" s="1"/>
  <c r="F128" i="1"/>
  <c r="I128" i="1"/>
  <c r="F129" i="1"/>
  <c r="I129" i="1"/>
  <c r="K129" i="1" s="1"/>
  <c r="F130" i="1"/>
  <c r="I130" i="1"/>
  <c r="K130" i="1" s="1"/>
  <c r="F131" i="1"/>
  <c r="I131" i="1"/>
  <c r="F132" i="1"/>
  <c r="I132" i="1"/>
  <c r="F133" i="1"/>
  <c r="I133" i="1"/>
  <c r="K133" i="1" s="1"/>
  <c r="B135" i="1"/>
  <c r="D135" i="1"/>
  <c r="E135" i="1"/>
  <c r="G135" i="1"/>
  <c r="H135" i="1"/>
  <c r="F140" i="1"/>
  <c r="I140" i="1"/>
  <c r="F141" i="1"/>
  <c r="I141" i="1"/>
  <c r="F142" i="1"/>
  <c r="I142" i="1"/>
  <c r="K142" i="1" s="1"/>
  <c r="F143" i="1"/>
  <c r="I143" i="1"/>
  <c r="F144" i="1"/>
  <c r="I144" i="1"/>
  <c r="K144" i="1" s="1"/>
  <c r="F145" i="1"/>
  <c r="I145" i="1"/>
  <c r="F146" i="1"/>
  <c r="I146" i="1"/>
  <c r="K146" i="1" s="1"/>
  <c r="F147" i="1"/>
  <c r="I147" i="1"/>
  <c r="F148" i="1"/>
  <c r="I148" i="1"/>
  <c r="F149" i="1"/>
  <c r="I149" i="1"/>
  <c r="B151" i="1"/>
  <c r="D151" i="1"/>
  <c r="E151" i="1"/>
  <c r="G151" i="1"/>
  <c r="H151" i="1"/>
  <c r="F156" i="1"/>
  <c r="I156" i="1"/>
  <c r="F157" i="1"/>
  <c r="I157" i="1"/>
  <c r="K157" i="1" s="1"/>
  <c r="F158" i="1"/>
  <c r="I158" i="1"/>
  <c r="K158" i="1" s="1"/>
  <c r="F159" i="1"/>
  <c r="I159" i="1"/>
  <c r="K159" i="1" s="1"/>
  <c r="F160" i="1"/>
  <c r="I160" i="1"/>
  <c r="F161" i="1"/>
  <c r="I161" i="1"/>
  <c r="K161" i="1" s="1"/>
  <c r="F162" i="1"/>
  <c r="I162" i="1"/>
  <c r="F163" i="1"/>
  <c r="I163" i="1"/>
  <c r="K163" i="1" s="1"/>
  <c r="F164" i="1"/>
  <c r="I164" i="1"/>
  <c r="F165" i="1"/>
  <c r="I165" i="1"/>
  <c r="K165" i="1" s="1"/>
  <c r="B167" i="1"/>
  <c r="D167" i="1"/>
  <c r="E167" i="1"/>
  <c r="G167" i="1"/>
  <c r="H167" i="1"/>
  <c r="F172" i="1"/>
  <c r="I172" i="1"/>
  <c r="F173" i="1"/>
  <c r="I173" i="1"/>
  <c r="F174" i="1"/>
  <c r="I174" i="1"/>
  <c r="F175" i="1"/>
  <c r="I175" i="1"/>
  <c r="K175" i="1" s="1"/>
  <c r="F176" i="1"/>
  <c r="I176" i="1"/>
  <c r="F177" i="1"/>
  <c r="I177" i="1"/>
  <c r="K177" i="1" s="1"/>
  <c r="F178" i="1"/>
  <c r="I178" i="1"/>
  <c r="F179" i="1"/>
  <c r="I179" i="1"/>
  <c r="K179" i="1" s="1"/>
  <c r="F180" i="1"/>
  <c r="I180" i="1"/>
  <c r="F181" i="1"/>
  <c r="I181" i="1"/>
  <c r="B183" i="1"/>
  <c r="D183" i="1"/>
  <c r="E183" i="1"/>
  <c r="G183" i="1"/>
  <c r="H183" i="1"/>
  <c r="F188" i="1"/>
  <c r="I188" i="1"/>
  <c r="F189" i="1"/>
  <c r="I189" i="1"/>
  <c r="K189" i="1" s="1"/>
  <c r="F190" i="1"/>
  <c r="I190" i="1"/>
  <c r="K190" i="1" s="1"/>
  <c r="F191" i="1"/>
  <c r="I191" i="1"/>
  <c r="K191" i="1" s="1"/>
  <c r="F192" i="1"/>
  <c r="I192" i="1"/>
  <c r="F193" i="1"/>
  <c r="I193" i="1"/>
  <c r="K193" i="1" s="1"/>
  <c r="F194" i="1"/>
  <c r="I194" i="1"/>
  <c r="K194" i="1" s="1"/>
  <c r="F195" i="1"/>
  <c r="I195" i="1"/>
  <c r="K195" i="1" s="1"/>
  <c r="F196" i="1"/>
  <c r="I196" i="1"/>
  <c r="F197" i="1"/>
  <c r="I197" i="1"/>
  <c r="K197" i="1" s="1"/>
  <c r="B199" i="1"/>
  <c r="D199" i="1"/>
  <c r="E199" i="1"/>
  <c r="G199" i="1"/>
  <c r="H199" i="1"/>
  <c r="F204" i="1"/>
  <c r="I204" i="1"/>
  <c r="K204" i="1" s="1"/>
  <c r="F205" i="1"/>
  <c r="I205" i="1"/>
  <c r="F206" i="1"/>
  <c r="I206" i="1"/>
  <c r="F207" i="1"/>
  <c r="I207" i="1"/>
  <c r="F208" i="1"/>
  <c r="I208" i="1"/>
  <c r="F209" i="1"/>
  <c r="I209" i="1"/>
  <c r="F210" i="1"/>
  <c r="I210" i="1"/>
  <c r="K210" i="1" s="1"/>
  <c r="F211" i="1"/>
  <c r="I211" i="1"/>
  <c r="F212" i="1"/>
  <c r="I212" i="1"/>
  <c r="K212" i="1" s="1"/>
  <c r="F213" i="1"/>
  <c r="I213" i="1"/>
  <c r="B215" i="1"/>
  <c r="D215" i="1"/>
  <c r="E215" i="1"/>
  <c r="G215" i="1"/>
  <c r="H215" i="1"/>
  <c r="F220" i="1"/>
  <c r="I220" i="1"/>
  <c r="F221" i="1"/>
  <c r="I221" i="1"/>
  <c r="K221" i="1" s="1"/>
  <c r="F222" i="1"/>
  <c r="I222" i="1"/>
  <c r="K222" i="1" s="1"/>
  <c r="F223" i="1"/>
  <c r="I223" i="1"/>
  <c r="F224" i="1"/>
  <c r="I224" i="1"/>
  <c r="F225" i="1"/>
  <c r="I225" i="1"/>
  <c r="K225" i="1" s="1"/>
  <c r="F226" i="1"/>
  <c r="I226" i="1"/>
  <c r="K226" i="1" s="1"/>
  <c r="F227" i="1"/>
  <c r="I227" i="1"/>
  <c r="K227" i="1" s="1"/>
  <c r="F228" i="1"/>
  <c r="I228" i="1"/>
  <c r="F229" i="1"/>
  <c r="I229" i="1"/>
  <c r="K229" i="1" s="1"/>
  <c r="B231" i="1"/>
  <c r="D231" i="1"/>
  <c r="E231" i="1"/>
  <c r="G231" i="1"/>
  <c r="H231" i="1"/>
  <c r="B233" i="1"/>
  <c r="B249" i="1" s="1"/>
  <c r="B265" i="1" s="1"/>
  <c r="B281" i="1" s="1"/>
  <c r="B297" i="1" s="1"/>
  <c r="B313" i="1" s="1"/>
  <c r="F236" i="1"/>
  <c r="I236" i="1"/>
  <c r="F237" i="1"/>
  <c r="I237" i="1"/>
  <c r="F238" i="1"/>
  <c r="I238" i="1"/>
  <c r="K238" i="1" s="1"/>
  <c r="F239" i="1"/>
  <c r="I239" i="1"/>
  <c r="K239" i="1" s="1"/>
  <c r="F240" i="1"/>
  <c r="I240" i="1"/>
  <c r="F241" i="1"/>
  <c r="I241" i="1"/>
  <c r="K241" i="1" s="1"/>
  <c r="F242" i="1"/>
  <c r="I242" i="1"/>
  <c r="K242" i="1" s="1"/>
  <c r="F243" i="1"/>
  <c r="I243" i="1"/>
  <c r="K243" i="1" s="1"/>
  <c r="F244" i="1"/>
  <c r="I244" i="1"/>
  <c r="F245" i="1"/>
  <c r="I245" i="1"/>
  <c r="B247" i="1"/>
  <c r="D247" i="1"/>
  <c r="E247" i="1"/>
  <c r="G247" i="1"/>
  <c r="H247" i="1"/>
  <c r="F252" i="1"/>
  <c r="I252" i="1"/>
  <c r="K252" i="1" s="1"/>
  <c r="F253" i="1"/>
  <c r="I253" i="1"/>
  <c r="K253" i="1" s="1"/>
  <c r="F254" i="1"/>
  <c r="I254" i="1"/>
  <c r="K254" i="1" s="1"/>
  <c r="F255" i="1"/>
  <c r="I255" i="1"/>
  <c r="K255" i="1" s="1"/>
  <c r="F256" i="1"/>
  <c r="I256" i="1"/>
  <c r="K256" i="1" s="1"/>
  <c r="F257" i="1"/>
  <c r="I257" i="1"/>
  <c r="K257" i="1" s="1"/>
  <c r="F258" i="1"/>
  <c r="I258" i="1"/>
  <c r="K258" i="1" s="1"/>
  <c r="F259" i="1"/>
  <c r="I259" i="1"/>
  <c r="K259" i="1" s="1"/>
  <c r="F260" i="1"/>
  <c r="I260" i="1"/>
  <c r="K260" i="1" s="1"/>
  <c r="F261" i="1"/>
  <c r="I261" i="1"/>
  <c r="K261" i="1" s="1"/>
  <c r="B263" i="1"/>
  <c r="D263" i="1"/>
  <c r="E263" i="1"/>
  <c r="G263" i="1"/>
  <c r="H263" i="1"/>
  <c r="F268" i="1"/>
  <c r="I268" i="1"/>
  <c r="F269" i="1"/>
  <c r="I269" i="1"/>
  <c r="K269" i="1" s="1"/>
  <c r="F270" i="1"/>
  <c r="I270" i="1"/>
  <c r="K270" i="1" s="1"/>
  <c r="F271" i="1"/>
  <c r="I271" i="1"/>
  <c r="K271" i="1" s="1"/>
  <c r="F272" i="1"/>
  <c r="I272" i="1"/>
  <c r="K272" i="1" s="1"/>
  <c r="F273" i="1"/>
  <c r="I273" i="1"/>
  <c r="F274" i="1"/>
  <c r="I274" i="1"/>
  <c r="K274" i="1" s="1"/>
  <c r="F275" i="1"/>
  <c r="I275" i="1"/>
  <c r="K275" i="1" s="1"/>
  <c r="F276" i="1"/>
  <c r="I276" i="1"/>
  <c r="K276" i="1" s="1"/>
  <c r="F277" i="1"/>
  <c r="I277" i="1"/>
  <c r="K277" i="1" s="1"/>
  <c r="B279" i="1"/>
  <c r="D279" i="1"/>
  <c r="E279" i="1"/>
  <c r="G279" i="1"/>
  <c r="H279" i="1"/>
  <c r="F284" i="1"/>
  <c r="I284" i="1"/>
  <c r="K284" i="1" s="1"/>
  <c r="F285" i="1"/>
  <c r="I285" i="1"/>
  <c r="K285" i="1" s="1"/>
  <c r="F286" i="1"/>
  <c r="I286" i="1"/>
  <c r="F287" i="1"/>
  <c r="I287" i="1"/>
  <c r="K287" i="1" s="1"/>
  <c r="F288" i="1"/>
  <c r="I288" i="1"/>
  <c r="K288" i="1" s="1"/>
  <c r="F289" i="1"/>
  <c r="F290" i="1"/>
  <c r="I290" i="1"/>
  <c r="K290" i="1" s="1"/>
  <c r="F291" i="1"/>
  <c r="I291" i="1"/>
  <c r="K291" i="1" s="1"/>
  <c r="F292" i="1"/>
  <c r="I292" i="1"/>
  <c r="K292" i="1" s="1"/>
  <c r="F293" i="1"/>
  <c r="I293" i="1"/>
  <c r="B295" i="1"/>
  <c r="D295" i="1"/>
  <c r="E295" i="1"/>
  <c r="G295" i="1"/>
  <c r="H295" i="1"/>
  <c r="F300" i="1"/>
  <c r="I300" i="1"/>
  <c r="K300" i="1"/>
  <c r="F301" i="1"/>
  <c r="I301" i="1"/>
  <c r="F302" i="1"/>
  <c r="I302" i="1"/>
  <c r="K302" i="1" s="1"/>
  <c r="F303" i="1"/>
  <c r="I303" i="1"/>
  <c r="F304" i="1"/>
  <c r="I304" i="1"/>
  <c r="F305" i="1"/>
  <c r="I305" i="1"/>
  <c r="F306" i="1"/>
  <c r="I306" i="1"/>
  <c r="K306" i="1" s="1"/>
  <c r="F307" i="1"/>
  <c r="I307" i="1"/>
  <c r="F308" i="1"/>
  <c r="I308" i="1"/>
  <c r="F309" i="1"/>
  <c r="I309" i="1"/>
  <c r="B311" i="1"/>
  <c r="D311" i="1"/>
  <c r="E311" i="1"/>
  <c r="G311" i="1"/>
  <c r="H311" i="1"/>
  <c r="F316" i="1"/>
  <c r="I316" i="1"/>
  <c r="K316" i="1" s="1"/>
  <c r="F317" i="1"/>
  <c r="I317" i="1"/>
  <c r="K317" i="1" s="1"/>
  <c r="F318" i="1"/>
  <c r="I318" i="1"/>
  <c r="K318" i="1" s="1"/>
  <c r="F319" i="1"/>
  <c r="I319" i="1"/>
  <c r="K319" i="1" s="1"/>
  <c r="F320" i="1"/>
  <c r="I320" i="1"/>
  <c r="K320" i="1" s="1"/>
  <c r="F321" i="1"/>
  <c r="I321" i="1"/>
  <c r="K321" i="1" s="1"/>
  <c r="F322" i="1"/>
  <c r="I322" i="1"/>
  <c r="K322" i="1" s="1"/>
  <c r="F323" i="1"/>
  <c r="I323" i="1"/>
  <c r="K323" i="1" s="1"/>
  <c r="F324" i="1"/>
  <c r="I324" i="1"/>
  <c r="K324" i="1" s="1"/>
  <c r="F325" i="1"/>
  <c r="I325" i="1"/>
  <c r="K325" i="1" s="1"/>
  <c r="B327" i="1"/>
  <c r="D327" i="1"/>
  <c r="E327" i="1"/>
  <c r="G327" i="1"/>
  <c r="H327" i="1"/>
  <c r="F332" i="1"/>
  <c r="I332" i="1"/>
  <c r="F333" i="1"/>
  <c r="I333" i="1"/>
  <c r="F334" i="1"/>
  <c r="I334" i="1"/>
  <c r="K334" i="1" s="1"/>
  <c r="F335" i="1"/>
  <c r="I335" i="1"/>
  <c r="K335" i="1" s="1"/>
  <c r="F336" i="1"/>
  <c r="I336" i="1"/>
  <c r="K336" i="1" s="1"/>
  <c r="F337" i="1"/>
  <c r="I337" i="1"/>
  <c r="K337" i="1" s="1"/>
  <c r="F338" i="1"/>
  <c r="I338" i="1"/>
  <c r="K338" i="1" s="1"/>
  <c r="F339" i="1"/>
  <c r="I339" i="1"/>
  <c r="K339" i="1" s="1"/>
  <c r="F340" i="1"/>
  <c r="I340" i="1"/>
  <c r="K340" i="1" s="1"/>
  <c r="F341" i="1"/>
  <c r="I341" i="1"/>
  <c r="B343" i="1"/>
  <c r="D343" i="1"/>
  <c r="E343" i="1"/>
  <c r="G343" i="1"/>
  <c r="H343" i="1"/>
  <c r="B345" i="1"/>
  <c r="B361" i="1" s="1"/>
  <c r="B377" i="1" s="1"/>
  <c r="B393" i="1" s="1"/>
  <c r="B409" i="1" s="1"/>
  <c r="B425" i="1" s="1"/>
  <c r="B441" i="1" s="1"/>
  <c r="B457" i="1" s="1"/>
  <c r="B473" i="1" s="1"/>
  <c r="B489" i="1" s="1"/>
  <c r="B505" i="1" s="1"/>
  <c r="F348" i="1"/>
  <c r="I348" i="1"/>
  <c r="K348" i="1" s="1"/>
  <c r="F349" i="1"/>
  <c r="I349" i="1"/>
  <c r="F350" i="1"/>
  <c r="I350" i="1"/>
  <c r="K350" i="1" s="1"/>
  <c r="F351" i="1"/>
  <c r="I351" i="1"/>
  <c r="F352" i="1"/>
  <c r="I352" i="1"/>
  <c r="F353" i="1"/>
  <c r="I353" i="1"/>
  <c r="K353" i="1" s="1"/>
  <c r="F354" i="1"/>
  <c r="I354" i="1"/>
  <c r="K354" i="1" s="1"/>
  <c r="F355" i="1"/>
  <c r="I355" i="1"/>
  <c r="F356" i="1"/>
  <c r="I356" i="1"/>
  <c r="K356" i="1" s="1"/>
  <c r="F357" i="1"/>
  <c r="I357" i="1"/>
  <c r="B359" i="1"/>
  <c r="D359" i="1"/>
  <c r="E359" i="1"/>
  <c r="G359" i="1"/>
  <c r="H359" i="1"/>
  <c r="F364" i="1"/>
  <c r="I364" i="1"/>
  <c r="F365" i="1"/>
  <c r="I365" i="1"/>
  <c r="K365" i="1" s="1"/>
  <c r="F366" i="1"/>
  <c r="I366" i="1"/>
  <c r="F367" i="1"/>
  <c r="I367" i="1"/>
  <c r="K367" i="1" s="1"/>
  <c r="F368" i="1"/>
  <c r="I368" i="1"/>
  <c r="F369" i="1"/>
  <c r="I369" i="1"/>
  <c r="K369" i="1" s="1"/>
  <c r="F370" i="1"/>
  <c r="I370" i="1"/>
  <c r="F371" i="1"/>
  <c r="I371" i="1"/>
  <c r="K371" i="1" s="1"/>
  <c r="F372" i="1"/>
  <c r="I372" i="1"/>
  <c r="F373" i="1"/>
  <c r="I373" i="1"/>
  <c r="K373" i="1" s="1"/>
  <c r="B375" i="1"/>
  <c r="D375" i="1"/>
  <c r="E375" i="1"/>
  <c r="G375" i="1"/>
  <c r="H375" i="1"/>
  <c r="F380" i="1"/>
  <c r="I380" i="1"/>
  <c r="K380" i="1" s="1"/>
  <c r="F381" i="1"/>
  <c r="I381" i="1"/>
  <c r="K381" i="1" s="1"/>
  <c r="F382" i="1"/>
  <c r="I382" i="1"/>
  <c r="K382" i="1" s="1"/>
  <c r="F383" i="1"/>
  <c r="I383" i="1"/>
  <c r="K383" i="1" s="1"/>
  <c r="F384" i="1"/>
  <c r="I384" i="1"/>
  <c r="K384" i="1" s="1"/>
  <c r="F385" i="1"/>
  <c r="I385" i="1"/>
  <c r="K385" i="1" s="1"/>
  <c r="F386" i="1"/>
  <c r="I386" i="1"/>
  <c r="K386" i="1" s="1"/>
  <c r="F387" i="1"/>
  <c r="I387" i="1"/>
  <c r="K387" i="1" s="1"/>
  <c r="F388" i="1"/>
  <c r="I388" i="1"/>
  <c r="K388" i="1" s="1"/>
  <c r="F389" i="1"/>
  <c r="I389" i="1"/>
  <c r="K389" i="1" s="1"/>
  <c r="B391" i="1"/>
  <c r="D391" i="1"/>
  <c r="E391" i="1"/>
  <c r="G391" i="1"/>
  <c r="H391" i="1"/>
  <c r="F396" i="1"/>
  <c r="I396" i="1"/>
  <c r="F397" i="1"/>
  <c r="I397" i="1"/>
  <c r="K397" i="1" s="1"/>
  <c r="F398" i="1"/>
  <c r="I398" i="1"/>
  <c r="K398" i="1" s="1"/>
  <c r="F399" i="1"/>
  <c r="I399" i="1"/>
  <c r="K399" i="1" s="1"/>
  <c r="F400" i="1"/>
  <c r="I400" i="1"/>
  <c r="K400" i="1" s="1"/>
  <c r="F401" i="1"/>
  <c r="I401" i="1"/>
  <c r="K401" i="1" s="1"/>
  <c r="F402" i="1"/>
  <c r="I402" i="1"/>
  <c r="K402" i="1" s="1"/>
  <c r="F403" i="1"/>
  <c r="I403" i="1"/>
  <c r="F404" i="1"/>
  <c r="I404" i="1"/>
  <c r="K404" i="1" s="1"/>
  <c r="F405" i="1"/>
  <c r="I405" i="1"/>
  <c r="K405" i="1" s="1"/>
  <c r="B407" i="1"/>
  <c r="D407" i="1"/>
  <c r="E407" i="1"/>
  <c r="G407" i="1"/>
  <c r="H407" i="1"/>
  <c r="F412" i="1"/>
  <c r="I412" i="1"/>
  <c r="K412" i="1" s="1"/>
  <c r="F413" i="1"/>
  <c r="I413" i="1"/>
  <c r="F414" i="1"/>
  <c r="I414" i="1"/>
  <c r="F415" i="1"/>
  <c r="I415" i="1"/>
  <c r="K415" i="1" s="1"/>
  <c r="F416" i="1"/>
  <c r="I416" i="1"/>
  <c r="F417" i="1"/>
  <c r="I417" i="1"/>
  <c r="F418" i="1"/>
  <c r="I418" i="1"/>
  <c r="F419" i="1"/>
  <c r="I419" i="1"/>
  <c r="K419" i="1" s="1"/>
  <c r="F420" i="1"/>
  <c r="I420" i="1"/>
  <c r="F421" i="1"/>
  <c r="I421" i="1"/>
  <c r="K421" i="1" s="1"/>
  <c r="B423" i="1"/>
  <c r="D423" i="1"/>
  <c r="E423" i="1"/>
  <c r="G423" i="1"/>
  <c r="H423" i="1"/>
  <c r="F428" i="1"/>
  <c r="I428" i="1"/>
  <c r="K428" i="1" s="1"/>
  <c r="F429" i="1"/>
  <c r="I429" i="1"/>
  <c r="K429" i="1" s="1"/>
  <c r="F430" i="1"/>
  <c r="I430" i="1"/>
  <c r="K430" i="1" s="1"/>
  <c r="F431" i="1"/>
  <c r="I431" i="1"/>
  <c r="K431" i="1" s="1"/>
  <c r="F432" i="1"/>
  <c r="I432" i="1"/>
  <c r="K432" i="1" s="1"/>
  <c r="F433" i="1"/>
  <c r="I433" i="1"/>
  <c r="K433" i="1" s="1"/>
  <c r="F434" i="1"/>
  <c r="I434" i="1"/>
  <c r="K434" i="1" s="1"/>
  <c r="F435" i="1"/>
  <c r="I435" i="1"/>
  <c r="K435" i="1" s="1"/>
  <c r="F436" i="1"/>
  <c r="I436" i="1"/>
  <c r="K436" i="1" s="1"/>
  <c r="F437" i="1"/>
  <c r="I437" i="1"/>
  <c r="K437" i="1" s="1"/>
  <c r="B439" i="1"/>
  <c r="D439" i="1"/>
  <c r="E439" i="1"/>
  <c r="G439" i="1"/>
  <c r="H439" i="1"/>
  <c r="F444" i="1"/>
  <c r="I444" i="1"/>
  <c r="K444" i="1" s="1"/>
  <c r="F445" i="1"/>
  <c r="I445" i="1"/>
  <c r="F446" i="1"/>
  <c r="I446" i="1"/>
  <c r="K446" i="1" s="1"/>
  <c r="F447" i="1"/>
  <c r="I447" i="1"/>
  <c r="K447" i="1" s="1"/>
  <c r="F448" i="1"/>
  <c r="I448" i="1"/>
  <c r="K448" i="1" s="1"/>
  <c r="F449" i="1"/>
  <c r="I449" i="1"/>
  <c r="K449" i="1" s="1"/>
  <c r="F450" i="1"/>
  <c r="I450" i="1"/>
  <c r="K450" i="1" s="1"/>
  <c r="F451" i="1"/>
  <c r="I451" i="1"/>
  <c r="K451" i="1" s="1"/>
  <c r="F452" i="1"/>
  <c r="I452" i="1"/>
  <c r="K452" i="1" s="1"/>
  <c r="F453" i="1"/>
  <c r="I453" i="1"/>
  <c r="K453" i="1" s="1"/>
  <c r="B455" i="1"/>
  <c r="D455" i="1"/>
  <c r="E455" i="1"/>
  <c r="G455" i="1"/>
  <c r="H455" i="1"/>
  <c r="F460" i="1"/>
  <c r="I460" i="1"/>
  <c r="K460" i="1" s="1"/>
  <c r="F461" i="1"/>
  <c r="I461" i="1"/>
  <c r="K461" i="1" s="1"/>
  <c r="F462" i="1"/>
  <c r="I462" i="1"/>
  <c r="K462" i="1" s="1"/>
  <c r="F463" i="1"/>
  <c r="I463" i="1"/>
  <c r="K463" i="1" s="1"/>
  <c r="F464" i="1"/>
  <c r="I464" i="1"/>
  <c r="K464" i="1" s="1"/>
  <c r="F465" i="1"/>
  <c r="I465" i="1"/>
  <c r="K465" i="1" s="1"/>
  <c r="F466" i="1"/>
  <c r="I466" i="1"/>
  <c r="K466" i="1" s="1"/>
  <c r="F467" i="1"/>
  <c r="I467" i="1"/>
  <c r="K467" i="1" s="1"/>
  <c r="F468" i="1"/>
  <c r="I468" i="1"/>
  <c r="K468" i="1" s="1"/>
  <c r="F469" i="1"/>
  <c r="I469" i="1"/>
  <c r="K469" i="1" s="1"/>
  <c r="B471" i="1"/>
  <c r="D471" i="1"/>
  <c r="E471" i="1"/>
  <c r="G471" i="1"/>
  <c r="H471" i="1"/>
  <c r="F476" i="1"/>
  <c r="I476" i="1"/>
  <c r="K476" i="1" s="1"/>
  <c r="F477" i="1"/>
  <c r="I477" i="1"/>
  <c r="F478" i="1"/>
  <c r="I478" i="1"/>
  <c r="K478" i="1" s="1"/>
  <c r="F479" i="1"/>
  <c r="I479" i="1"/>
  <c r="F480" i="1"/>
  <c r="I480" i="1"/>
  <c r="K480" i="1" s="1"/>
  <c r="F481" i="1"/>
  <c r="I481" i="1"/>
  <c r="F482" i="1"/>
  <c r="I482" i="1"/>
  <c r="K482" i="1" s="1"/>
  <c r="F483" i="1"/>
  <c r="I483" i="1"/>
  <c r="F484" i="1"/>
  <c r="I484" i="1"/>
  <c r="K484" i="1" s="1"/>
  <c r="F485" i="1"/>
  <c r="I485" i="1"/>
  <c r="B487" i="1"/>
  <c r="D487" i="1"/>
  <c r="E487" i="1"/>
  <c r="G487" i="1"/>
  <c r="H487" i="1"/>
  <c r="F492" i="1"/>
  <c r="I492" i="1"/>
  <c r="F493" i="1"/>
  <c r="I493" i="1"/>
  <c r="K493" i="1" s="1"/>
  <c r="F494" i="1"/>
  <c r="I494" i="1"/>
  <c r="K494" i="1" s="1"/>
  <c r="F495" i="1"/>
  <c r="I495" i="1"/>
  <c r="K495" i="1" s="1"/>
  <c r="F496" i="1"/>
  <c r="I496" i="1"/>
  <c r="F497" i="1"/>
  <c r="I497" i="1"/>
  <c r="K497" i="1" s="1"/>
  <c r="F498" i="1"/>
  <c r="I498" i="1"/>
  <c r="K498" i="1" s="1"/>
  <c r="F499" i="1"/>
  <c r="I499" i="1"/>
  <c r="K499" i="1" s="1"/>
  <c r="F500" i="1"/>
  <c r="I500" i="1"/>
  <c r="F501" i="1"/>
  <c r="I501" i="1"/>
  <c r="K501" i="1" s="1"/>
  <c r="B503" i="1"/>
  <c r="D503" i="1"/>
  <c r="E503" i="1"/>
  <c r="G503" i="1"/>
  <c r="H503" i="1"/>
  <c r="F508" i="1"/>
  <c r="I508" i="1"/>
  <c r="K508" i="1" s="1"/>
  <c r="F509" i="1"/>
  <c r="I509" i="1"/>
  <c r="K509" i="1" s="1"/>
  <c r="F510" i="1"/>
  <c r="I510" i="1"/>
  <c r="K510" i="1" s="1"/>
  <c r="F511" i="1"/>
  <c r="I511" i="1"/>
  <c r="K511" i="1" s="1"/>
  <c r="F512" i="1"/>
  <c r="I512" i="1"/>
  <c r="K512" i="1" s="1"/>
  <c r="F513" i="1"/>
  <c r="I513" i="1"/>
  <c r="K513" i="1" s="1"/>
  <c r="F514" i="1"/>
  <c r="I514" i="1"/>
  <c r="K514" i="1" s="1"/>
  <c r="F515" i="1"/>
  <c r="I515" i="1"/>
  <c r="K515" i="1" s="1"/>
  <c r="F516" i="1"/>
  <c r="I516" i="1"/>
  <c r="K516" i="1" s="1"/>
  <c r="F517" i="1"/>
  <c r="I517" i="1"/>
  <c r="K517" i="1" s="1"/>
  <c r="B519" i="1"/>
  <c r="D519" i="1"/>
  <c r="E519" i="1"/>
  <c r="G519" i="1"/>
  <c r="H519" i="1"/>
  <c r="L36" i="1" l="1"/>
  <c r="L28" i="1"/>
  <c r="L237" i="1"/>
  <c r="F327" i="1"/>
  <c r="L206" i="1"/>
  <c r="L496" i="1"/>
  <c r="L483" i="1"/>
  <c r="L418" i="1"/>
  <c r="L366" i="1"/>
  <c r="L209" i="1"/>
  <c r="L207" i="1"/>
  <c r="L116" i="1"/>
  <c r="I55" i="1"/>
  <c r="L436" i="1"/>
  <c r="L277" i="1"/>
  <c r="L53" i="1"/>
  <c r="L52" i="1"/>
  <c r="L51" i="1"/>
  <c r="L50" i="1"/>
  <c r="L49" i="1"/>
  <c r="L48" i="1"/>
  <c r="L47" i="1"/>
  <c r="L46" i="1"/>
  <c r="L45" i="1"/>
  <c r="L44" i="1"/>
  <c r="L500" i="1"/>
  <c r="L309" i="1"/>
  <c r="L268" i="1"/>
  <c r="L113" i="1"/>
  <c r="L84" i="1"/>
  <c r="L492" i="1"/>
  <c r="L432" i="1"/>
  <c r="L396" i="1"/>
  <c r="L357" i="1"/>
  <c r="L308" i="1"/>
  <c r="L112" i="1"/>
  <c r="F55" i="1"/>
  <c r="F439" i="1"/>
  <c r="L337" i="1"/>
  <c r="I247" i="1"/>
  <c r="F151" i="1"/>
  <c r="K19" i="1"/>
  <c r="L501" i="1"/>
  <c r="L497" i="1"/>
  <c r="L493" i="1"/>
  <c r="L481" i="1"/>
  <c r="L437" i="1"/>
  <c r="L433" i="1"/>
  <c r="L429" i="1"/>
  <c r="L414" i="1"/>
  <c r="L399" i="1"/>
  <c r="L372" i="1"/>
  <c r="L364" i="1"/>
  <c r="L305" i="1"/>
  <c r="L303" i="1"/>
  <c r="L287" i="1"/>
  <c r="L212" i="1"/>
  <c r="L190" i="1"/>
  <c r="L176" i="1"/>
  <c r="L143" i="1"/>
  <c r="L115" i="1"/>
  <c r="K113" i="1"/>
  <c r="L110" i="1"/>
  <c r="L108" i="1"/>
  <c r="L98" i="1"/>
  <c r="I503" i="1"/>
  <c r="L498" i="1"/>
  <c r="L494" i="1"/>
  <c r="L479" i="1"/>
  <c r="L434" i="1"/>
  <c r="L430" i="1"/>
  <c r="L417" i="1"/>
  <c r="I391" i="1"/>
  <c r="L370" i="1"/>
  <c r="L351" i="1"/>
  <c r="L325" i="1"/>
  <c r="L324" i="1"/>
  <c r="L323" i="1"/>
  <c r="L322" i="1"/>
  <c r="L321" i="1"/>
  <c r="L320" i="1"/>
  <c r="L319" i="1"/>
  <c r="L318" i="1"/>
  <c r="L317" i="1"/>
  <c r="L316" i="1"/>
  <c r="L269" i="1"/>
  <c r="L241" i="1"/>
  <c r="L238" i="1"/>
  <c r="L226" i="1"/>
  <c r="L193" i="1"/>
  <c r="L179" i="1"/>
  <c r="L174" i="1"/>
  <c r="L172" i="1"/>
  <c r="L146" i="1"/>
  <c r="L141" i="1"/>
  <c r="I519" i="1"/>
  <c r="K500" i="1"/>
  <c r="L499" i="1"/>
  <c r="K496" i="1"/>
  <c r="L495" i="1"/>
  <c r="K492" i="1"/>
  <c r="L485" i="1"/>
  <c r="L477" i="1"/>
  <c r="L435" i="1"/>
  <c r="L431" i="1"/>
  <c r="K418" i="1"/>
  <c r="L413" i="1"/>
  <c r="L368" i="1"/>
  <c r="L340" i="1"/>
  <c r="I327" i="1"/>
  <c r="K309" i="1"/>
  <c r="L286" i="1"/>
  <c r="L276" i="1"/>
  <c r="L245" i="1"/>
  <c r="L242" i="1"/>
  <c r="L227" i="1"/>
  <c r="L211" i="1"/>
  <c r="L204" i="1"/>
  <c r="L180" i="1"/>
  <c r="L177" i="1"/>
  <c r="L149" i="1"/>
  <c r="L147" i="1"/>
  <c r="L144" i="1"/>
  <c r="L97" i="1"/>
  <c r="L79" i="1"/>
  <c r="L31" i="1"/>
  <c r="L20" i="1"/>
  <c r="L19" i="1"/>
  <c r="L517" i="1"/>
  <c r="L515" i="1"/>
  <c r="L513" i="1"/>
  <c r="L511" i="1"/>
  <c r="L509" i="1"/>
  <c r="F503" i="1"/>
  <c r="I487" i="1"/>
  <c r="L452" i="1"/>
  <c r="L450" i="1"/>
  <c r="L448" i="1"/>
  <c r="L446" i="1"/>
  <c r="I455" i="1"/>
  <c r="L404" i="1"/>
  <c r="L401" i="1"/>
  <c r="L400" i="1"/>
  <c r="L389" i="1"/>
  <c r="L387" i="1"/>
  <c r="L386" i="1"/>
  <c r="L385" i="1"/>
  <c r="L381" i="1"/>
  <c r="L338" i="1"/>
  <c r="L332" i="1"/>
  <c r="L291" i="1"/>
  <c r="L290" i="1"/>
  <c r="L272" i="1"/>
  <c r="L261" i="1"/>
  <c r="L257" i="1"/>
  <c r="L254" i="1"/>
  <c r="L253" i="1"/>
  <c r="F247" i="1"/>
  <c r="L221" i="1"/>
  <c r="L191" i="1"/>
  <c r="L157" i="1"/>
  <c r="L126" i="1"/>
  <c r="L76" i="1"/>
  <c r="L68" i="1"/>
  <c r="L64" i="1"/>
  <c r="K391" i="1"/>
  <c r="J391" i="1" s="1"/>
  <c r="K519" i="1"/>
  <c r="K439" i="1"/>
  <c r="F295" i="1"/>
  <c r="L236" i="1"/>
  <c r="K236" i="1"/>
  <c r="K162" i="1"/>
  <c r="L162" i="1"/>
  <c r="F487" i="1"/>
  <c r="I423" i="1"/>
  <c r="L416" i="1"/>
  <c r="K416" i="1"/>
  <c r="F423" i="1"/>
  <c r="I375" i="1"/>
  <c r="K333" i="1"/>
  <c r="L333" i="1"/>
  <c r="F279" i="1"/>
  <c r="L244" i="1"/>
  <c r="K244" i="1"/>
  <c r="F199" i="1"/>
  <c r="L181" i="1"/>
  <c r="K181" i="1"/>
  <c r="F183" i="1"/>
  <c r="L148" i="1"/>
  <c r="K148" i="1"/>
  <c r="L32" i="1"/>
  <c r="K32" i="1"/>
  <c r="I39" i="1"/>
  <c r="L516" i="1"/>
  <c r="L512" i="1"/>
  <c r="L508" i="1"/>
  <c r="K483" i="1"/>
  <c r="L482" i="1"/>
  <c r="K479" i="1"/>
  <c r="L478" i="1"/>
  <c r="F471" i="1"/>
  <c r="L451" i="1"/>
  <c r="L447" i="1"/>
  <c r="K445" i="1"/>
  <c r="K455" i="1" s="1"/>
  <c r="J455" i="1" s="1"/>
  <c r="L428" i="1"/>
  <c r="L420" i="1"/>
  <c r="K420" i="1"/>
  <c r="K417" i="1"/>
  <c r="K414" i="1"/>
  <c r="L382" i="1"/>
  <c r="K372" i="1"/>
  <c r="L371" i="1"/>
  <c r="K368" i="1"/>
  <c r="L367" i="1"/>
  <c r="K364" i="1"/>
  <c r="K357" i="1"/>
  <c r="L356" i="1"/>
  <c r="L353" i="1"/>
  <c r="K341" i="1"/>
  <c r="L341" i="1"/>
  <c r="L336" i="1"/>
  <c r="L301" i="1"/>
  <c r="K301" i="1"/>
  <c r="K273" i="1"/>
  <c r="L273" i="1"/>
  <c r="K245" i="1"/>
  <c r="K223" i="1"/>
  <c r="L223" i="1"/>
  <c r="I215" i="1"/>
  <c r="F135" i="1"/>
  <c r="F455" i="1"/>
  <c r="L349" i="1"/>
  <c r="K349" i="1"/>
  <c r="L304" i="1"/>
  <c r="K304" i="1"/>
  <c r="K263" i="1"/>
  <c r="K131" i="1"/>
  <c r="L131" i="1"/>
  <c r="L109" i="1"/>
  <c r="K109" i="1"/>
  <c r="K61" i="1"/>
  <c r="K71" i="1" s="1"/>
  <c r="J71" i="1" s="1"/>
  <c r="I71" i="1"/>
  <c r="L514" i="1"/>
  <c r="L510" i="1"/>
  <c r="K485" i="1"/>
  <c r="L484" i="1"/>
  <c r="K481" i="1"/>
  <c r="L480" i="1"/>
  <c r="K477" i="1"/>
  <c r="L476" i="1"/>
  <c r="L453" i="1"/>
  <c r="L449" i="1"/>
  <c r="L445" i="1"/>
  <c r="I439" i="1"/>
  <c r="L421" i="1"/>
  <c r="K403" i="1"/>
  <c r="L403" i="1"/>
  <c r="L383" i="1"/>
  <c r="L373" i="1"/>
  <c r="K370" i="1"/>
  <c r="L369" i="1"/>
  <c r="K366" i="1"/>
  <c r="L365" i="1"/>
  <c r="F375" i="1"/>
  <c r="L352" i="1"/>
  <c r="K352" i="1"/>
  <c r="K308" i="1"/>
  <c r="K305" i="1"/>
  <c r="K293" i="1"/>
  <c r="L293" i="1"/>
  <c r="I263" i="1"/>
  <c r="L258" i="1"/>
  <c r="L240" i="1"/>
  <c r="K240" i="1"/>
  <c r="K237" i="1"/>
  <c r="L208" i="1"/>
  <c r="K208" i="1"/>
  <c r="K206" i="1"/>
  <c r="F215" i="1"/>
  <c r="L173" i="1"/>
  <c r="K173" i="1"/>
  <c r="L140" i="1"/>
  <c r="K140" i="1"/>
  <c r="L129" i="1"/>
  <c r="L127" i="1"/>
  <c r="L117" i="1"/>
  <c r="K117" i="1"/>
  <c r="F119" i="1"/>
  <c r="L69" i="1"/>
  <c r="L65" i="1"/>
  <c r="L61" i="1"/>
  <c r="F343" i="1"/>
  <c r="L274" i="1"/>
  <c r="L259" i="1"/>
  <c r="L255" i="1"/>
  <c r="L195" i="1"/>
  <c r="L165" i="1"/>
  <c r="L163" i="1"/>
  <c r="F167" i="1"/>
  <c r="L66" i="1"/>
  <c r="L62" i="1"/>
  <c r="L419" i="1"/>
  <c r="L415" i="1"/>
  <c r="L405" i="1"/>
  <c r="L397" i="1"/>
  <c r="L388" i="1"/>
  <c r="L384" i="1"/>
  <c r="L380" i="1"/>
  <c r="L355" i="1"/>
  <c r="L348" i="1"/>
  <c r="L307" i="1"/>
  <c r="L300" i="1"/>
  <c r="L288" i="1"/>
  <c r="L260" i="1"/>
  <c r="L256" i="1"/>
  <c r="L252" i="1"/>
  <c r="L243" i="1"/>
  <c r="L239" i="1"/>
  <c r="L213" i="1"/>
  <c r="L210" i="1"/>
  <c r="L205" i="1"/>
  <c r="L178" i="1"/>
  <c r="L175" i="1"/>
  <c r="L159" i="1"/>
  <c r="L145" i="1"/>
  <c r="L142" i="1"/>
  <c r="L114" i="1"/>
  <c r="L111" i="1"/>
  <c r="L94" i="1"/>
  <c r="L82" i="1"/>
  <c r="L80" i="1"/>
  <c r="L67" i="1"/>
  <c r="L63" i="1"/>
  <c r="K471" i="1"/>
  <c r="F519" i="1"/>
  <c r="L444" i="1"/>
  <c r="L469" i="1"/>
  <c r="L468" i="1"/>
  <c r="L467" i="1"/>
  <c r="L466" i="1"/>
  <c r="L465" i="1"/>
  <c r="L464" i="1"/>
  <c r="L463" i="1"/>
  <c r="L462" i="1"/>
  <c r="L461" i="1"/>
  <c r="L460" i="1"/>
  <c r="F407" i="1"/>
  <c r="K396" i="1"/>
  <c r="I407" i="1"/>
  <c r="F391" i="1"/>
  <c r="F359" i="1"/>
  <c r="L334" i="1"/>
  <c r="F311" i="1"/>
  <c r="L284" i="1"/>
  <c r="I295" i="1"/>
  <c r="L270" i="1"/>
  <c r="I231" i="1"/>
  <c r="K224" i="1"/>
  <c r="L224" i="1"/>
  <c r="F231" i="1"/>
  <c r="K188" i="1"/>
  <c r="I199" i="1"/>
  <c r="L188" i="1"/>
  <c r="I151" i="1"/>
  <c r="K132" i="1"/>
  <c r="L132" i="1"/>
  <c r="I103" i="1"/>
  <c r="L96" i="1"/>
  <c r="K96" i="1"/>
  <c r="F103" i="1"/>
  <c r="K85" i="1"/>
  <c r="L85" i="1"/>
  <c r="L60" i="1"/>
  <c r="F71" i="1"/>
  <c r="I471" i="1"/>
  <c r="K413" i="1"/>
  <c r="L412" i="1"/>
  <c r="L402" i="1"/>
  <c r="L398" i="1"/>
  <c r="I359" i="1"/>
  <c r="K355" i="1"/>
  <c r="L354" i="1"/>
  <c r="K351" i="1"/>
  <c r="L350" i="1"/>
  <c r="L339" i="1"/>
  <c r="L335" i="1"/>
  <c r="I311" i="1"/>
  <c r="K307" i="1"/>
  <c r="L306" i="1"/>
  <c r="K303" i="1"/>
  <c r="L302" i="1"/>
  <c r="L292" i="1"/>
  <c r="K286" i="1"/>
  <c r="L285" i="1"/>
  <c r="L275" i="1"/>
  <c r="L271" i="1"/>
  <c r="K228" i="1"/>
  <c r="L228" i="1"/>
  <c r="L225" i="1"/>
  <c r="L222" i="1"/>
  <c r="K213" i="1"/>
  <c r="K209" i="1"/>
  <c r="K205" i="1"/>
  <c r="K192" i="1"/>
  <c r="L192" i="1"/>
  <c r="L189" i="1"/>
  <c r="K180" i="1"/>
  <c r="K176" i="1"/>
  <c r="K172" i="1"/>
  <c r="K156" i="1"/>
  <c r="I167" i="1"/>
  <c r="L156" i="1"/>
  <c r="K147" i="1"/>
  <c r="K143" i="1"/>
  <c r="L133" i="1"/>
  <c r="L130" i="1"/>
  <c r="I119" i="1"/>
  <c r="K114" i="1"/>
  <c r="K110" i="1"/>
  <c r="L100" i="1"/>
  <c r="K100" i="1"/>
  <c r="K97" i="1"/>
  <c r="K94" i="1"/>
  <c r="L93" i="1"/>
  <c r="L83" i="1"/>
  <c r="K36" i="1"/>
  <c r="L35" i="1"/>
  <c r="K196" i="1"/>
  <c r="L196" i="1"/>
  <c r="K160" i="1"/>
  <c r="L160" i="1"/>
  <c r="K124" i="1"/>
  <c r="I135" i="1"/>
  <c r="L124" i="1"/>
  <c r="K77" i="1"/>
  <c r="L77" i="1"/>
  <c r="F87" i="1"/>
  <c r="L30" i="1"/>
  <c r="K30" i="1"/>
  <c r="K332" i="1"/>
  <c r="I343" i="1"/>
  <c r="K327" i="1"/>
  <c r="K268" i="1"/>
  <c r="I279" i="1"/>
  <c r="F263" i="1"/>
  <c r="L229" i="1"/>
  <c r="K220" i="1"/>
  <c r="L220" i="1"/>
  <c r="K211" i="1"/>
  <c r="K207" i="1"/>
  <c r="L197" i="1"/>
  <c r="L194" i="1"/>
  <c r="I183" i="1"/>
  <c r="K178" i="1"/>
  <c r="K174" i="1"/>
  <c r="K164" i="1"/>
  <c r="L164" i="1"/>
  <c r="L161" i="1"/>
  <c r="L158" i="1"/>
  <c r="K149" i="1"/>
  <c r="K145" i="1"/>
  <c r="K141" i="1"/>
  <c r="K128" i="1"/>
  <c r="L128" i="1"/>
  <c r="L125" i="1"/>
  <c r="K116" i="1"/>
  <c r="K112" i="1"/>
  <c r="K108" i="1"/>
  <c r="L101" i="1"/>
  <c r="L92" i="1"/>
  <c r="K92" i="1"/>
  <c r="K81" i="1"/>
  <c r="L81" i="1"/>
  <c r="L78" i="1"/>
  <c r="K55" i="1"/>
  <c r="J55" i="1" s="1"/>
  <c r="L34" i="1"/>
  <c r="K34" i="1"/>
  <c r="K31" i="1"/>
  <c r="K28" i="1"/>
  <c r="L99" i="1"/>
  <c r="L95" i="1"/>
  <c r="K76" i="1"/>
  <c r="I87" i="1"/>
  <c r="L37" i="1"/>
  <c r="L33" i="1"/>
  <c r="L29" i="1"/>
  <c r="F39" i="1"/>
  <c r="L327" i="1" l="1"/>
  <c r="J327" i="1"/>
  <c r="K295" i="1"/>
  <c r="J295" i="1" s="1"/>
  <c r="K407" i="1"/>
  <c r="J407" i="1" s="1"/>
  <c r="L55" i="1"/>
  <c r="K423" i="1"/>
  <c r="J423" i="1" s="1"/>
  <c r="J519" i="1"/>
  <c r="L39" i="1"/>
  <c r="K151" i="1"/>
  <c r="J151" i="1" s="1"/>
  <c r="L375" i="1"/>
  <c r="K247" i="1"/>
  <c r="J247" i="1" s="1"/>
  <c r="K503" i="1"/>
  <c r="J503" i="1" s="1"/>
  <c r="L247" i="1"/>
  <c r="L503" i="1"/>
  <c r="L119" i="1"/>
  <c r="L263" i="1"/>
  <c r="L391" i="1"/>
  <c r="K375" i="1"/>
  <c r="J375" i="1" s="1"/>
  <c r="L487" i="1"/>
  <c r="K343" i="1"/>
  <c r="J343" i="1" s="1"/>
  <c r="K311" i="1"/>
  <c r="J311" i="1" s="1"/>
  <c r="K487" i="1"/>
  <c r="J487" i="1" s="1"/>
  <c r="K279" i="1"/>
  <c r="J279" i="1" s="1"/>
  <c r="L423" i="1"/>
  <c r="L71" i="1"/>
  <c r="L439" i="1"/>
  <c r="K199" i="1"/>
  <c r="J199" i="1" s="1"/>
  <c r="L151" i="1"/>
  <c r="L519" i="1"/>
  <c r="J263" i="1"/>
  <c r="K183" i="1"/>
  <c r="J183" i="1" s="1"/>
  <c r="L359" i="1"/>
  <c r="L455" i="1"/>
  <c r="L231" i="1"/>
  <c r="K215" i="1"/>
  <c r="J215" i="1" s="1"/>
  <c r="K359" i="1"/>
  <c r="J359" i="1" s="1"/>
  <c r="L407" i="1"/>
  <c r="L183" i="1"/>
  <c r="K119" i="1"/>
  <c r="J119" i="1" s="1"/>
  <c r="L87" i="1"/>
  <c r="L295" i="1"/>
  <c r="L471" i="1"/>
  <c r="L215" i="1"/>
  <c r="J439" i="1"/>
  <c r="K87" i="1"/>
  <c r="J87" i="1" s="1"/>
  <c r="L135" i="1"/>
  <c r="K167" i="1"/>
  <c r="J167" i="1" s="1"/>
  <c r="K39" i="1"/>
  <c r="J39" i="1" s="1"/>
  <c r="K103" i="1"/>
  <c r="J103" i="1" s="1"/>
  <c r="K231" i="1"/>
  <c r="J231" i="1" s="1"/>
  <c r="K135" i="1"/>
  <c r="J135" i="1" s="1"/>
  <c r="L167" i="1"/>
  <c r="L103" i="1"/>
  <c r="L311" i="1"/>
  <c r="J471" i="1"/>
  <c r="L199" i="1"/>
  <c r="L279" i="1"/>
  <c r="L343" i="1"/>
  <c r="H223" i="5" l="1"/>
  <c r="G223" i="5"/>
  <c r="E223" i="5"/>
  <c r="D223" i="5"/>
  <c r="B223" i="5"/>
  <c r="I221" i="5"/>
  <c r="F221" i="5"/>
  <c r="I220" i="5"/>
  <c r="F220" i="5"/>
  <c r="L220" i="5" s="1"/>
  <c r="I219" i="5"/>
  <c r="F219" i="5"/>
  <c r="I218" i="5"/>
  <c r="F218" i="5"/>
  <c r="L218" i="5" s="1"/>
  <c r="I217" i="5"/>
  <c r="F217" i="5"/>
  <c r="I216" i="5"/>
  <c r="F216" i="5"/>
  <c r="L216" i="5" s="1"/>
  <c r="I215" i="5"/>
  <c r="F215" i="5"/>
  <c r="I214" i="5"/>
  <c r="F214" i="5"/>
  <c r="L214" i="5" s="1"/>
  <c r="I213" i="5"/>
  <c r="F213" i="5"/>
  <c r="I212" i="5"/>
  <c r="F212" i="5"/>
  <c r="L212" i="5" s="1"/>
  <c r="H207" i="5"/>
  <c r="G207" i="5"/>
  <c r="E207" i="5"/>
  <c r="D207" i="5"/>
  <c r="B207" i="5"/>
  <c r="I205" i="5"/>
  <c r="F205" i="5"/>
  <c r="I204" i="5"/>
  <c r="L204" i="5" s="1"/>
  <c r="F204" i="5"/>
  <c r="I203" i="5"/>
  <c r="F203" i="5"/>
  <c r="I202" i="5"/>
  <c r="L202" i="5" s="1"/>
  <c r="F202" i="5"/>
  <c r="I201" i="5"/>
  <c r="F201" i="5"/>
  <c r="I200" i="5"/>
  <c r="L200" i="5" s="1"/>
  <c r="F200" i="5"/>
  <c r="I199" i="5"/>
  <c r="F199" i="5"/>
  <c r="I198" i="5"/>
  <c r="L198" i="5" s="1"/>
  <c r="F198" i="5"/>
  <c r="I197" i="5"/>
  <c r="F197" i="5"/>
  <c r="I196" i="5"/>
  <c r="I207" i="5" s="1"/>
  <c r="F196" i="5"/>
  <c r="H191" i="5"/>
  <c r="G191" i="5"/>
  <c r="E191" i="5"/>
  <c r="D191" i="5"/>
  <c r="B191" i="5"/>
  <c r="I189" i="5"/>
  <c r="F189" i="5"/>
  <c r="I188" i="5"/>
  <c r="F188" i="5"/>
  <c r="I187" i="5"/>
  <c r="F187" i="5"/>
  <c r="I186" i="5"/>
  <c r="F186" i="5"/>
  <c r="I185" i="5"/>
  <c r="F185" i="5"/>
  <c r="I184" i="5"/>
  <c r="F184" i="5"/>
  <c r="I183" i="5"/>
  <c r="F183" i="5"/>
  <c r="I182" i="5"/>
  <c r="F182" i="5"/>
  <c r="I181" i="5"/>
  <c r="F181" i="5"/>
  <c r="I180" i="5"/>
  <c r="F180" i="5"/>
  <c r="H175" i="5"/>
  <c r="G175" i="5"/>
  <c r="E175" i="5"/>
  <c r="D175" i="5"/>
  <c r="B175" i="5"/>
  <c r="I173" i="5"/>
  <c r="F173" i="5"/>
  <c r="I172" i="5"/>
  <c r="F172" i="5"/>
  <c r="I171" i="5"/>
  <c r="F171" i="5"/>
  <c r="I170" i="5"/>
  <c r="F170" i="5"/>
  <c r="I169" i="5"/>
  <c r="F169" i="5"/>
  <c r="I168" i="5"/>
  <c r="F168" i="5"/>
  <c r="I167" i="5"/>
  <c r="F167" i="5"/>
  <c r="I166" i="5"/>
  <c r="F166" i="5"/>
  <c r="I165" i="5"/>
  <c r="F165" i="5"/>
  <c r="I164" i="5"/>
  <c r="F164" i="5"/>
  <c r="H159" i="5"/>
  <c r="G159" i="5"/>
  <c r="E159" i="5"/>
  <c r="D159" i="5"/>
  <c r="B159" i="5"/>
  <c r="I157" i="5"/>
  <c r="F157" i="5"/>
  <c r="I156" i="5"/>
  <c r="F156" i="5"/>
  <c r="I155" i="5"/>
  <c r="F155" i="5"/>
  <c r="I154" i="5"/>
  <c r="F154" i="5"/>
  <c r="I153" i="5"/>
  <c r="F153" i="5"/>
  <c r="I152" i="5"/>
  <c r="F152" i="5"/>
  <c r="I151" i="5"/>
  <c r="F151" i="5"/>
  <c r="I150" i="5"/>
  <c r="F150" i="5"/>
  <c r="I149" i="5"/>
  <c r="F149" i="5"/>
  <c r="I148" i="5"/>
  <c r="F148" i="5"/>
  <c r="H143" i="5"/>
  <c r="G143" i="5"/>
  <c r="E143" i="5"/>
  <c r="D143" i="5"/>
  <c r="B143" i="5"/>
  <c r="I141" i="5"/>
  <c r="F141" i="5"/>
  <c r="I140" i="5"/>
  <c r="L140" i="5" s="1"/>
  <c r="F140" i="5"/>
  <c r="I139" i="5"/>
  <c r="F139" i="5"/>
  <c r="I138" i="5"/>
  <c r="L138" i="5" s="1"/>
  <c r="F138" i="5"/>
  <c r="I137" i="5"/>
  <c r="F137" i="5"/>
  <c r="I136" i="5"/>
  <c r="L136" i="5" s="1"/>
  <c r="F136" i="5"/>
  <c r="I135" i="5"/>
  <c r="F135" i="5"/>
  <c r="I134" i="5"/>
  <c r="L134" i="5" s="1"/>
  <c r="F134" i="5"/>
  <c r="I133" i="5"/>
  <c r="F133" i="5"/>
  <c r="I132" i="5"/>
  <c r="I143" i="5" s="1"/>
  <c r="F132" i="5"/>
  <c r="H127" i="5"/>
  <c r="G127" i="5"/>
  <c r="E127" i="5"/>
  <c r="D127" i="5"/>
  <c r="B127" i="5"/>
  <c r="I125" i="5"/>
  <c r="F125" i="5"/>
  <c r="L125" i="5" s="1"/>
  <c r="I124" i="5"/>
  <c r="F124" i="5"/>
  <c r="I123" i="5"/>
  <c r="F123" i="5"/>
  <c r="L123" i="5" s="1"/>
  <c r="I122" i="5"/>
  <c r="F122" i="5"/>
  <c r="I121" i="5"/>
  <c r="F121" i="5"/>
  <c r="L121" i="5" s="1"/>
  <c r="I120" i="5"/>
  <c r="F120" i="5"/>
  <c r="I119" i="5"/>
  <c r="F119" i="5"/>
  <c r="L119" i="5" s="1"/>
  <c r="I118" i="5"/>
  <c r="F118" i="5"/>
  <c r="I117" i="5"/>
  <c r="F117" i="5"/>
  <c r="F127" i="5" s="1"/>
  <c r="I116" i="5"/>
  <c r="F116" i="5"/>
  <c r="H111" i="5"/>
  <c r="G111" i="5"/>
  <c r="E111" i="5"/>
  <c r="D111" i="5"/>
  <c r="B111" i="5"/>
  <c r="I109" i="5"/>
  <c r="L109" i="5" s="1"/>
  <c r="F109" i="5"/>
  <c r="I108" i="5"/>
  <c r="F108" i="5"/>
  <c r="I107" i="5"/>
  <c r="L107" i="5" s="1"/>
  <c r="F107" i="5"/>
  <c r="I106" i="5"/>
  <c r="F106" i="5"/>
  <c r="I105" i="5"/>
  <c r="L105" i="5" s="1"/>
  <c r="F105" i="5"/>
  <c r="I104" i="5"/>
  <c r="F104" i="5"/>
  <c r="I103" i="5"/>
  <c r="L103" i="5" s="1"/>
  <c r="F103" i="5"/>
  <c r="I102" i="5"/>
  <c r="F102" i="5"/>
  <c r="I101" i="5"/>
  <c r="L101" i="5" s="1"/>
  <c r="F101" i="5"/>
  <c r="I100" i="5"/>
  <c r="F100" i="5"/>
  <c r="H95" i="5"/>
  <c r="G95" i="5"/>
  <c r="E95" i="5"/>
  <c r="D95" i="5"/>
  <c r="B95" i="5"/>
  <c r="I93" i="5"/>
  <c r="F93" i="5"/>
  <c r="I92" i="5"/>
  <c r="F92" i="5"/>
  <c r="I91" i="5"/>
  <c r="F91" i="5"/>
  <c r="I90" i="5"/>
  <c r="F90" i="5"/>
  <c r="I89" i="5"/>
  <c r="F89" i="5"/>
  <c r="I88" i="5"/>
  <c r="F88" i="5"/>
  <c r="I87" i="5"/>
  <c r="F87" i="5"/>
  <c r="I86" i="5"/>
  <c r="F86" i="5"/>
  <c r="I85" i="5"/>
  <c r="F85" i="5"/>
  <c r="I84" i="5"/>
  <c r="F84" i="5"/>
  <c r="H79" i="5"/>
  <c r="G79" i="5"/>
  <c r="E79" i="5"/>
  <c r="D79" i="5"/>
  <c r="B79" i="5"/>
  <c r="I77" i="5"/>
  <c r="F77" i="5"/>
  <c r="I76" i="5"/>
  <c r="L76" i="5" s="1"/>
  <c r="F76" i="5"/>
  <c r="I75" i="5"/>
  <c r="F75" i="5"/>
  <c r="I74" i="5"/>
  <c r="L74" i="5" s="1"/>
  <c r="F74" i="5"/>
  <c r="I73" i="5"/>
  <c r="F73" i="5"/>
  <c r="I72" i="5"/>
  <c r="L72" i="5" s="1"/>
  <c r="F72" i="5"/>
  <c r="I71" i="5"/>
  <c r="F71" i="5"/>
  <c r="I70" i="5"/>
  <c r="L70" i="5" s="1"/>
  <c r="F70" i="5"/>
  <c r="I69" i="5"/>
  <c r="F69" i="5"/>
  <c r="I68" i="5"/>
  <c r="I79" i="5" s="1"/>
  <c r="F68" i="5"/>
  <c r="H63" i="5"/>
  <c r="G63" i="5"/>
  <c r="E63" i="5"/>
  <c r="D63" i="5"/>
  <c r="B63" i="5"/>
  <c r="I61" i="5"/>
  <c r="F61" i="5"/>
  <c r="L61" i="5" s="1"/>
  <c r="I60" i="5"/>
  <c r="F60" i="5"/>
  <c r="I59" i="5"/>
  <c r="F59" i="5"/>
  <c r="L59" i="5" s="1"/>
  <c r="I58" i="5"/>
  <c r="F58" i="5"/>
  <c r="I57" i="5"/>
  <c r="F57" i="5"/>
  <c r="L57" i="5" s="1"/>
  <c r="I56" i="5"/>
  <c r="F56" i="5"/>
  <c r="I55" i="5"/>
  <c r="F55" i="5"/>
  <c r="L55" i="5" s="1"/>
  <c r="I54" i="5"/>
  <c r="F54" i="5"/>
  <c r="I53" i="5"/>
  <c r="F53" i="5"/>
  <c r="L53" i="5" s="1"/>
  <c r="I52" i="5"/>
  <c r="F52" i="5"/>
  <c r="H47" i="5"/>
  <c r="G47" i="5"/>
  <c r="E47" i="5"/>
  <c r="D47" i="5"/>
  <c r="B47" i="5"/>
  <c r="I45" i="5"/>
  <c r="L45" i="5" s="1"/>
  <c r="F45" i="5"/>
  <c r="I44" i="5"/>
  <c r="F44" i="5"/>
  <c r="I43" i="5"/>
  <c r="L43" i="5" s="1"/>
  <c r="F43" i="5"/>
  <c r="I42" i="5"/>
  <c r="F42" i="5"/>
  <c r="I41" i="5"/>
  <c r="L41" i="5" s="1"/>
  <c r="F41" i="5"/>
  <c r="I40" i="5"/>
  <c r="F40" i="5"/>
  <c r="I39" i="5"/>
  <c r="L39" i="5" s="1"/>
  <c r="F39" i="5"/>
  <c r="I38" i="5"/>
  <c r="F38" i="5"/>
  <c r="I37" i="5"/>
  <c r="L37" i="5" s="1"/>
  <c r="F37" i="5"/>
  <c r="I36" i="5"/>
  <c r="F36" i="5"/>
  <c r="H31" i="5"/>
  <c r="G31" i="5"/>
  <c r="E31" i="5"/>
  <c r="D31" i="5"/>
  <c r="B31" i="5"/>
  <c r="I29" i="5"/>
  <c r="F29" i="5"/>
  <c r="I28" i="5"/>
  <c r="F28" i="5"/>
  <c r="L28" i="5" s="1"/>
  <c r="I27" i="5"/>
  <c r="F27" i="5"/>
  <c r="I26" i="5"/>
  <c r="F26" i="5"/>
  <c r="L26" i="5" s="1"/>
  <c r="I25" i="5"/>
  <c r="F25" i="5"/>
  <c r="I24" i="5"/>
  <c r="F24" i="5"/>
  <c r="L24" i="5" s="1"/>
  <c r="I23" i="5"/>
  <c r="F23" i="5"/>
  <c r="I22" i="5"/>
  <c r="F22" i="5"/>
  <c r="L22" i="5" s="1"/>
  <c r="I21" i="5"/>
  <c r="F21" i="5"/>
  <c r="I20" i="5"/>
  <c r="F20" i="5"/>
  <c r="L20" i="5" s="1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F13" i="5"/>
  <c r="L13" i="5" s="1"/>
  <c r="I12" i="5"/>
  <c r="F12" i="5"/>
  <c r="I11" i="5"/>
  <c r="F11" i="5"/>
  <c r="L11" i="5" s="1"/>
  <c r="I10" i="5"/>
  <c r="F10" i="5"/>
  <c r="I9" i="5"/>
  <c r="F9" i="5"/>
  <c r="L9" i="5" s="1"/>
  <c r="I8" i="5"/>
  <c r="F8" i="5"/>
  <c r="I7" i="5"/>
  <c r="F7" i="5"/>
  <c r="L7" i="5" s="1"/>
  <c r="I6" i="5"/>
  <c r="F6" i="5"/>
  <c r="I5" i="5"/>
  <c r="F5" i="5"/>
  <c r="F15" i="5" s="1"/>
  <c r="I4" i="5"/>
  <c r="F4" i="5"/>
  <c r="F175" i="5"/>
  <c r="F47" i="5"/>
  <c r="F111" i="5"/>
  <c r="I15" i="5"/>
  <c r="L4" i="5"/>
  <c r="K4" i="5"/>
  <c r="K5" i="5"/>
  <c r="L6" i="5"/>
  <c r="K6" i="5"/>
  <c r="K7" i="5"/>
  <c r="L8" i="5"/>
  <c r="K8" i="5"/>
  <c r="K9" i="5"/>
  <c r="L10" i="5"/>
  <c r="K10" i="5"/>
  <c r="K11" i="5"/>
  <c r="L12" i="5"/>
  <c r="K12" i="5"/>
  <c r="K13" i="5"/>
  <c r="I31" i="5"/>
  <c r="K20" i="5"/>
  <c r="L21" i="5"/>
  <c r="K21" i="5"/>
  <c r="K22" i="5"/>
  <c r="L23" i="5"/>
  <c r="K23" i="5"/>
  <c r="K24" i="5"/>
  <c r="L25" i="5"/>
  <c r="K25" i="5"/>
  <c r="K26" i="5"/>
  <c r="L27" i="5"/>
  <c r="K27" i="5"/>
  <c r="K28" i="5"/>
  <c r="L29" i="5"/>
  <c r="K29" i="5"/>
  <c r="L36" i="5"/>
  <c r="K36" i="5"/>
  <c r="L38" i="5"/>
  <c r="K38" i="5"/>
  <c r="L40" i="5"/>
  <c r="K40" i="5"/>
  <c r="K41" i="5"/>
  <c r="L42" i="5"/>
  <c r="K42" i="5"/>
  <c r="L44" i="5"/>
  <c r="K44" i="5"/>
  <c r="I63" i="5"/>
  <c r="L52" i="5"/>
  <c r="K52" i="5"/>
  <c r="K53" i="5"/>
  <c r="L54" i="5"/>
  <c r="K54" i="5"/>
  <c r="K55" i="5"/>
  <c r="L56" i="5"/>
  <c r="K56" i="5"/>
  <c r="K57" i="5"/>
  <c r="L58" i="5"/>
  <c r="K58" i="5"/>
  <c r="K59" i="5"/>
  <c r="L60" i="5"/>
  <c r="K60" i="5"/>
  <c r="K61" i="5"/>
  <c r="K68" i="5"/>
  <c r="L69" i="5"/>
  <c r="K69" i="5"/>
  <c r="L71" i="5"/>
  <c r="K71" i="5"/>
  <c r="L73" i="5"/>
  <c r="K73" i="5"/>
  <c r="L75" i="5"/>
  <c r="K75" i="5"/>
  <c r="K76" i="5"/>
  <c r="L77" i="5"/>
  <c r="K77" i="5"/>
  <c r="I95" i="5"/>
  <c r="L84" i="5"/>
  <c r="K84" i="5"/>
  <c r="L85" i="5"/>
  <c r="K85" i="5"/>
  <c r="L86" i="5"/>
  <c r="K86" i="5"/>
  <c r="L87" i="5"/>
  <c r="K87" i="5"/>
  <c r="L88" i="5"/>
  <c r="K88" i="5"/>
  <c r="L89" i="5"/>
  <c r="K89" i="5"/>
  <c r="L90" i="5"/>
  <c r="K90" i="5"/>
  <c r="L91" i="5"/>
  <c r="K91" i="5"/>
  <c r="L92" i="5"/>
  <c r="K92" i="5"/>
  <c r="L93" i="5"/>
  <c r="K93" i="5"/>
  <c r="I111" i="5"/>
  <c r="L100" i="5"/>
  <c r="K100" i="5"/>
  <c r="L102" i="5"/>
  <c r="K102" i="5"/>
  <c r="L104" i="5"/>
  <c r="K104" i="5"/>
  <c r="L106" i="5"/>
  <c r="K106" i="5"/>
  <c r="K107" i="5"/>
  <c r="L108" i="5"/>
  <c r="K108" i="5"/>
  <c r="I127" i="5"/>
  <c r="L116" i="5"/>
  <c r="K116" i="5"/>
  <c r="K117" i="5"/>
  <c r="L118" i="5"/>
  <c r="K118" i="5"/>
  <c r="K119" i="5"/>
  <c r="L120" i="5"/>
  <c r="K120" i="5"/>
  <c r="K121" i="5"/>
  <c r="L122" i="5"/>
  <c r="K122" i="5"/>
  <c r="K123" i="5"/>
  <c r="L124" i="5"/>
  <c r="K124" i="5"/>
  <c r="K125" i="5"/>
  <c r="L133" i="5"/>
  <c r="K133" i="5"/>
  <c r="K134" i="5"/>
  <c r="L135" i="5"/>
  <c r="K135" i="5"/>
  <c r="L137" i="5"/>
  <c r="K137" i="5"/>
  <c r="L139" i="5"/>
  <c r="K139" i="5"/>
  <c r="L141" i="5"/>
  <c r="K141" i="5"/>
  <c r="I159" i="5"/>
  <c r="K148" i="5"/>
  <c r="L149" i="5"/>
  <c r="K149" i="5"/>
  <c r="K150" i="5"/>
  <c r="L151" i="5"/>
  <c r="K151" i="5"/>
  <c r="K152" i="5"/>
  <c r="L153" i="5"/>
  <c r="K153" i="5"/>
  <c r="K154" i="5"/>
  <c r="L155" i="5"/>
  <c r="K155" i="5"/>
  <c r="K156" i="5"/>
  <c r="L157" i="5"/>
  <c r="K157" i="5"/>
  <c r="L164" i="5"/>
  <c r="K164" i="5"/>
  <c r="L166" i="5"/>
  <c r="K166" i="5"/>
  <c r="L168" i="5"/>
  <c r="K168" i="5"/>
  <c r="L170" i="5"/>
  <c r="K170" i="5"/>
  <c r="L172" i="5"/>
  <c r="K172" i="5"/>
  <c r="I191" i="5"/>
  <c r="L180" i="5"/>
  <c r="K180" i="5"/>
  <c r="K181" i="5"/>
  <c r="L182" i="5"/>
  <c r="K182" i="5"/>
  <c r="K183" i="5"/>
  <c r="L184" i="5"/>
  <c r="K184" i="5"/>
  <c r="K185" i="5"/>
  <c r="L186" i="5"/>
  <c r="K186" i="5"/>
  <c r="K187" i="5"/>
  <c r="L188" i="5"/>
  <c r="K188" i="5"/>
  <c r="K189" i="5"/>
  <c r="L197" i="5"/>
  <c r="K197" i="5"/>
  <c r="L199" i="5"/>
  <c r="K199" i="5"/>
  <c r="L201" i="5"/>
  <c r="K201" i="5"/>
  <c r="L203" i="5"/>
  <c r="K203" i="5"/>
  <c r="L205" i="5"/>
  <c r="K205" i="5"/>
  <c r="I223" i="5"/>
  <c r="K212" i="5"/>
  <c r="L213" i="5"/>
  <c r="K213" i="5"/>
  <c r="K214" i="5"/>
  <c r="L215" i="5"/>
  <c r="K215" i="5"/>
  <c r="K216" i="5"/>
  <c r="L217" i="5"/>
  <c r="K217" i="5"/>
  <c r="K218" i="5"/>
  <c r="L219" i="5"/>
  <c r="K219" i="5"/>
  <c r="K220" i="5"/>
  <c r="L221" i="5"/>
  <c r="K221" i="5"/>
  <c r="K31" i="5"/>
  <c r="J31" i="5" s="1"/>
  <c r="K101" i="5" l="1"/>
  <c r="K70" i="5"/>
  <c r="K43" i="5"/>
  <c r="I47" i="5"/>
  <c r="K136" i="5"/>
  <c r="L117" i="5"/>
  <c r="K109" i="5"/>
  <c r="K138" i="5"/>
  <c r="K143" i="5" s="1"/>
  <c r="J143" i="5" s="1"/>
  <c r="K103" i="5"/>
  <c r="K72" i="5"/>
  <c r="K45" i="5"/>
  <c r="K37" i="5"/>
  <c r="K47" i="5" s="1"/>
  <c r="J47" i="5" s="1"/>
  <c r="L111" i="5"/>
  <c r="K140" i="5"/>
  <c r="K132" i="5"/>
  <c r="K105" i="5"/>
  <c r="K74" i="5"/>
  <c r="K39" i="5"/>
  <c r="K204" i="5"/>
  <c r="K202" i="5"/>
  <c r="K200" i="5"/>
  <c r="K198" i="5"/>
  <c r="K196" i="5"/>
  <c r="L132" i="5"/>
  <c r="L143" i="5" s="1"/>
  <c r="L68" i="5"/>
  <c r="L196" i="5"/>
  <c r="F25" i="1"/>
  <c r="L5" i="5"/>
  <c r="L15" i="5" s="1"/>
  <c r="I25" i="1"/>
  <c r="L79" i="5"/>
  <c r="K95" i="5"/>
  <c r="J95" i="5" s="1"/>
  <c r="L150" i="5"/>
  <c r="L152" i="5"/>
  <c r="L154" i="5"/>
  <c r="L156" i="5"/>
  <c r="L183" i="5"/>
  <c r="L185" i="5"/>
  <c r="L187" i="5"/>
  <c r="L189" i="5"/>
  <c r="L47" i="5"/>
  <c r="F207" i="5"/>
  <c r="F31" i="5"/>
  <c r="F95" i="5"/>
  <c r="F223" i="5"/>
  <c r="L207" i="5"/>
  <c r="K127" i="5"/>
  <c r="J127" i="5" s="1"/>
  <c r="K63" i="5"/>
  <c r="J63" i="5" s="1"/>
  <c r="F143" i="5"/>
  <c r="F63" i="5"/>
  <c r="K223" i="5"/>
  <c r="J223" i="5" s="1"/>
  <c r="K159" i="5"/>
  <c r="J159" i="5" s="1"/>
  <c r="L167" i="5"/>
  <c r="L169" i="5"/>
  <c r="L165" i="5"/>
  <c r="K165" i="5"/>
  <c r="I175" i="5"/>
  <c r="L171" i="5"/>
  <c r="K171" i="5"/>
  <c r="L173" i="5"/>
  <c r="K173" i="5"/>
  <c r="F191" i="5"/>
  <c r="L181" i="5"/>
  <c r="K167" i="5"/>
  <c r="K169" i="5"/>
  <c r="L127" i="5"/>
  <c r="K111" i="5"/>
  <c r="J111" i="5" s="1"/>
  <c r="K79" i="5"/>
  <c r="J79" i="5" s="1"/>
  <c r="L63" i="5"/>
  <c r="L31" i="5"/>
  <c r="F159" i="5"/>
  <c r="L148" i="5"/>
  <c r="K191" i="5"/>
  <c r="J191" i="5" s="1"/>
  <c r="L95" i="5"/>
  <c r="K15" i="5"/>
  <c r="J15" i="5" s="1"/>
  <c r="L223" i="5"/>
  <c r="F79" i="5"/>
  <c r="G13" i="1"/>
  <c r="K207" i="5" l="1"/>
  <c r="J207" i="5" s="1"/>
  <c r="L191" i="5"/>
  <c r="K25" i="1"/>
  <c r="J25" i="1" s="1"/>
  <c r="G9" i="1"/>
  <c r="L25" i="1"/>
  <c r="L159" i="5"/>
  <c r="K175" i="5"/>
  <c r="J175" i="5" s="1"/>
  <c r="L175" i="5"/>
  <c r="G10" i="1" l="1"/>
</calcChain>
</file>

<file path=xl/sharedStrings.xml><?xml version="1.0" encoding="utf-8"?>
<sst xmlns="http://schemas.openxmlformats.org/spreadsheetml/2006/main" count="1359" uniqueCount="102">
  <si>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</si>
  <si>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</si>
  <si>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</si>
  <si>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</si>
  <si>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</si>
  <si>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</si>
  <si>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</si>
  <si>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</si>
  <si>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</si>
  <si>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</si>
  <si>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</si>
  <si>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</si>
  <si>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</si>
  <si>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</si>
  <si>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</si>
  <si>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</si>
  <si>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</si>
  <si>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</si>
  <si>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</si>
  <si>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Lote Trafigura</t>
  </si>
  <si>
    <t>Lote Codelco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</si>
  <si>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</si>
  <si>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</si>
  <si>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</si>
  <si>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</si>
  <si>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</si>
  <si>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</si>
  <si>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</si>
  <si>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</si>
  <si>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</si>
  <si>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</si>
  <si>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</si>
  <si>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</si>
  <si>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</si>
  <si>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</si>
  <si>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</si>
  <si>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</si>
  <si>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LOTES ORIGEN</t>
  </si>
  <si>
    <t>Pucobre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</si>
  <si>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</si>
  <si>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</si>
  <si>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</si>
  <si>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</si>
  <si>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</si>
  <si>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</si>
  <si>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</si>
  <si>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</si>
  <si>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</si>
  <si>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</si>
  <si>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</si>
  <si>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</si>
  <si>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</si>
  <si>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</si>
  <si>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</si>
  <si>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</si>
  <si>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</si>
  <si>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</si>
  <si>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</si>
  <si>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</si>
  <si>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</si>
  <si>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</si>
  <si>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</si>
  <si>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</si>
  <si>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</si>
  <si>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</si>
  <si>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</si>
  <si>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</si>
  <si>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</si>
  <si>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</si>
  <si>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</si>
  <si>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</si>
  <si>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</si>
  <si>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</si>
  <si>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</si>
  <si>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</si>
  <si>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</si>
  <si>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</si>
  <si>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</si>
  <si>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</si>
  <si>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</si>
  <si>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</si>
  <si>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</si>
  <si>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</si>
  <si>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</si>
  <si>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</si>
  <si>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</si>
  <si>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</si>
  <si>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</si>
  <si>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</si>
  <si>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</si>
  <si>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</si>
  <si>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</si>
  <si>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</si>
  <si>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Coquimbo,</t>
  </si>
  <si>
    <t>Julio</t>
  </si>
  <si>
    <t>2207001S</t>
  </si>
  <si>
    <t>SOMINOR</t>
  </si>
  <si>
    <t>KWYB31</t>
  </si>
  <si>
    <t>PRRZ36</t>
  </si>
  <si>
    <t>461001 Al 461006</t>
  </si>
  <si>
    <t>461007 Al 461012</t>
  </si>
  <si>
    <t>CL2T308 07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</si>
</sst>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A]mmm\-yy"/>
    <numFmt numFmtId="165" formatCode="#,##0.000"/>
    <numFmt numFmtId="166" formatCode="0.000"/>
    <numFmt numFmtId="167" formatCode="d/m/yy"/>
    <numFmt numFmtId="168" formatCode="00000"/>
    <numFmt numFmtId="169" formatCode="0.00000"/>
  </numFmts>
  <fonts count="12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Times New Roman"/>
      <family val="1"/>
    </font>
    <font>
      <sz val="12"/>
      <name val="Verdana"/>
      <family val="2"/>
    </font>
    <font>
      <b/>
      <sz val="12"/>
      <name val="Verdana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>
      <alignment vertical="center"/>
    </xf>
  </cellStyleXfs>
  <cellXfs count="185">
    <xf numFmtId="164" fontId="0" fillId="0" borderId="0" xfId="0">
      <alignment vertical="center"/>
    </xf>
    <xf numFmtId="164" fontId="1" fillId="0" borderId="0" xfId="0" applyNumberFormat="1" applyFont="1">
      <alignment vertical="center"/>
    </xf>
    <xf numFmtId="164" fontId="2" fillId="0" borderId="0" xfId="0" applyFont="1" applyAlignment="1"/>
    <xf numFmtId="164" fontId="2" fillId="2" borderId="0" xfId="0" applyFont="1" applyFill="1" applyBorder="1" applyAlignment="1"/>
    <xf numFmtId="165" fontId="2" fillId="2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2" fontId="2" fillId="2" borderId="0" xfId="0" applyNumberFormat="1" applyFont="1" applyFill="1" applyBorder="1" applyAlignment="1"/>
    <xf numFmtId="165" fontId="4" fillId="2" borderId="0" xfId="0" applyNumberFormat="1" applyFont="1" applyFill="1" applyBorder="1" applyAlignment="1"/>
    <xf numFmtId="164" fontId="4" fillId="2" borderId="0" xfId="0" applyFont="1" applyFill="1" applyBorder="1" applyAlignment="1">
      <alignment horizontal="center"/>
    </xf>
    <xf numFmtId="164" fontId="4" fillId="2" borderId="0" xfId="0" applyFont="1" applyFill="1" applyBorder="1" applyAlignment="1"/>
    <xf numFmtId="164" fontId="5" fillId="2" borderId="0" xfId="0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5" fontId="6" fillId="2" borderId="0" xfId="0" applyNumberFormat="1" applyFont="1" applyFill="1" applyBorder="1" applyAlignment="1"/>
    <xf numFmtId="165" fontId="7" fillId="0" borderId="0" xfId="0" applyNumberFormat="1" applyFont="1" applyAlignment="1"/>
    <xf numFmtId="165" fontId="3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center"/>
    </xf>
    <xf numFmtId="165" fontId="8" fillId="0" borderId="0" xfId="0" applyNumberFormat="1" applyFont="1" applyAlignment="1"/>
    <xf numFmtId="165" fontId="2" fillId="2" borderId="0" xfId="0" applyNumberFormat="1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/>
    <xf numFmtId="3" fontId="2" fillId="3" borderId="0" xfId="0" applyNumberFormat="1" applyFont="1" applyFill="1" applyBorder="1" applyAlignment="1">
      <alignment horizontal="left"/>
    </xf>
    <xf numFmtId="164" fontId="3" fillId="0" borderId="0" xfId="0" applyFont="1" applyAlignment="1"/>
    <xf numFmtId="164" fontId="3" fillId="2" borderId="0" xfId="0" applyFont="1" applyFill="1" applyBorder="1" applyAlignment="1"/>
    <xf numFmtId="2" fontId="3" fillId="2" borderId="0" xfId="0" applyNumberFormat="1" applyFont="1" applyFill="1" applyBorder="1" applyAlignment="1"/>
    <xf numFmtId="164" fontId="3" fillId="2" borderId="0" xfId="0" applyFont="1" applyFill="1" applyBorder="1" applyAlignment="1">
      <alignment horizontal="center"/>
    </xf>
    <xf numFmtId="164" fontId="2" fillId="0" borderId="1" xfId="0" applyFont="1" applyBorder="1" applyAlignment="1"/>
    <xf numFmtId="164" fontId="2" fillId="2" borderId="1" xfId="0" applyFont="1" applyFill="1" applyBorder="1" applyAlignment="1">
      <alignment horizontal="right"/>
    </xf>
    <xf numFmtId="164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/>
    <xf numFmtId="164" fontId="2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2" fontId="4" fillId="2" borderId="0" xfId="0" applyNumberFormat="1" applyFont="1" applyFill="1" applyBorder="1" applyAlignment="1"/>
    <xf numFmtId="164" fontId="2" fillId="2" borderId="1" xfId="0" applyFont="1" applyFill="1" applyBorder="1" applyAlignment="1"/>
    <xf numFmtId="169" fontId="2" fillId="2" borderId="1" xfId="0" applyNumberFormat="1" applyFont="1" applyFill="1" applyBorder="1" applyAlignment="1">
      <alignment horizontal="center"/>
    </xf>
    <xf numFmtId="164" fontId="2" fillId="3" borderId="1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64" fontId="9" fillId="2" borderId="1" xfId="0" applyFont="1" applyFill="1" applyBorder="1" applyAlignment="1">
      <alignment horizontal="center" vertical="center"/>
    </xf>
    <xf numFmtId="164" fontId="9" fillId="2" borderId="1" xfId="0" applyFont="1" applyFill="1" applyBorder="1" applyAlignment="1">
      <alignment horizontal="center"/>
    </xf>
    <xf numFmtId="165" fontId="9" fillId="2" borderId="0" xfId="0" applyNumberFormat="1" applyFont="1" applyFill="1" applyBorder="1" applyAlignment="1"/>
    <xf numFmtId="165" fontId="10" fillId="2" borderId="0" xfId="0" applyNumberFormat="1" applyFont="1" applyFill="1" applyBorder="1" applyAlignment="1"/>
    <xf numFmtId="2" fontId="10" fillId="2" borderId="0" xfId="0" applyNumberFormat="1" applyFont="1" applyFill="1" applyBorder="1" applyAlignment="1"/>
    <xf numFmtId="164" fontId="9" fillId="2" borderId="0" xfId="0" applyFont="1" applyFill="1" applyBorder="1" applyAlignment="1">
      <alignment horizontal="center"/>
    </xf>
    <xf numFmtId="164" fontId="9" fillId="2" borderId="0" xfId="0" applyFont="1" applyFill="1" applyBorder="1" applyAlignment="1"/>
    <xf numFmtId="164" fontId="9" fillId="2" borderId="0" xfId="0" applyNumberFormat="1" applyFont="1" applyFill="1" applyBorder="1" applyAlignment="1">
      <alignment horizontal="center"/>
    </xf>
    <xf numFmtId="164" fontId="2" fillId="0" borderId="6" xfId="0" applyFont="1" applyBorder="1" applyAlignment="1"/>
    <xf numFmtId="164" fontId="2" fillId="2" borderId="7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center"/>
    </xf>
    <xf numFmtId="165" fontId="2" fillId="2" borderId="6" xfId="0" applyNumberFormat="1" applyFont="1" applyFill="1" applyBorder="1" applyAlignment="1"/>
    <xf numFmtId="165" fontId="2" fillId="2" borderId="7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/>
    <xf numFmtId="14" fontId="2" fillId="2" borderId="9" xfId="0" applyNumberFormat="1" applyFont="1" applyFill="1" applyBorder="1" applyAlignment="1"/>
    <xf numFmtId="165" fontId="2" fillId="2" borderId="10" xfId="0" applyNumberFormat="1" applyFont="1" applyFill="1" applyBorder="1" applyAlignment="1"/>
    <xf numFmtId="165" fontId="2" fillId="2" borderId="11" xfId="0" applyNumberFormat="1" applyFont="1" applyFill="1" applyBorder="1" applyAlignment="1"/>
    <xf numFmtId="164" fontId="2" fillId="0" borderId="12" xfId="0" applyFont="1" applyBorder="1" applyAlignment="1">
      <alignment horizontal="center"/>
    </xf>
    <xf numFmtId="164" fontId="2" fillId="2" borderId="7" xfId="0" applyFont="1" applyFill="1" applyBorder="1" applyAlignment="1">
      <alignment horizontal="center"/>
    </xf>
    <xf numFmtId="164" fontId="2" fillId="2" borderId="12" xfId="0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2" borderId="14" xfId="0" applyFont="1" applyFill="1" applyBorder="1" applyAlignment="1">
      <alignment horizontal="center"/>
    </xf>
    <xf numFmtId="164" fontId="2" fillId="2" borderId="13" xfId="0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0" borderId="15" xfId="0" applyFont="1" applyBorder="1" applyAlignment="1">
      <alignment horizontal="center"/>
    </xf>
    <xf numFmtId="164" fontId="5" fillId="0" borderId="16" xfId="0" applyFont="1" applyBorder="1" applyAlignment="1">
      <alignment horizontal="center"/>
    </xf>
    <xf numFmtId="168" fontId="5" fillId="0" borderId="17" xfId="0" applyNumberFormat="1" applyFont="1" applyBorder="1" applyAlignment="1">
      <alignment horizontal="center"/>
    </xf>
    <xf numFmtId="165" fontId="5" fillId="0" borderId="16" xfId="0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4" fontId="5" fillId="2" borderId="15" xfId="0" applyNumberFormat="1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164" fontId="5" fillId="2" borderId="3" xfId="0" applyFont="1" applyFill="1" applyBorder="1" applyAlignment="1">
      <alignment horizontal="center"/>
    </xf>
    <xf numFmtId="164" fontId="2" fillId="0" borderId="18" xfId="0" applyFont="1" applyBorder="1" applyAlignment="1">
      <alignment horizontal="center"/>
    </xf>
    <xf numFmtId="164" fontId="5" fillId="0" borderId="19" xfId="0" applyFont="1" applyBorder="1" applyAlignment="1">
      <alignment horizontal="center"/>
    </xf>
    <xf numFmtId="168" fontId="5" fillId="0" borderId="20" xfId="0" applyNumberFormat="1" applyFont="1" applyBorder="1" applyAlignment="1">
      <alignment horizontal="center"/>
    </xf>
    <xf numFmtId="165" fontId="5" fillId="0" borderId="19" xfId="0" applyNumberFormat="1" applyFont="1" applyBorder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165" fontId="2" fillId="2" borderId="21" xfId="0" applyNumberFormat="1" applyFont="1" applyFill="1" applyBorder="1" applyAlignment="1">
      <alignment horizontal="center"/>
    </xf>
    <xf numFmtId="165" fontId="2" fillId="2" borderId="22" xfId="0" applyNumberFormat="1" applyFont="1" applyFill="1" applyBorder="1" applyAlignment="1">
      <alignment horizontal="center"/>
    </xf>
    <xf numFmtId="2" fontId="2" fillId="2" borderId="21" xfId="0" applyNumberFormat="1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" fontId="2" fillId="2" borderId="21" xfId="0" applyNumberFormat="1" applyFont="1" applyFill="1" applyBorder="1" applyAlignment="1">
      <alignment horizontal="center"/>
    </xf>
    <xf numFmtId="164" fontId="5" fillId="2" borderId="4" xfId="0" applyFont="1" applyFill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64" fontId="5" fillId="2" borderId="5" xfId="0" applyFont="1" applyFill="1" applyBorder="1" applyAlignment="1">
      <alignment horizontal="center"/>
    </xf>
    <xf numFmtId="164" fontId="2" fillId="0" borderId="9" xfId="0" applyFont="1" applyBorder="1" applyAlignment="1"/>
    <xf numFmtId="164" fontId="2" fillId="3" borderId="10" xfId="0" applyFont="1" applyFill="1" applyBorder="1" applyAlignment="1">
      <alignment horizontal="center"/>
    </xf>
    <xf numFmtId="164" fontId="2" fillId="2" borderId="10" xfId="0" applyFont="1" applyFill="1" applyBorder="1" applyAlignment="1"/>
    <xf numFmtId="2" fontId="2" fillId="2" borderId="8" xfId="0" applyNumberFormat="1" applyFont="1" applyFill="1" applyBorder="1" applyAlignment="1">
      <alignment horizontal="center"/>
    </xf>
    <xf numFmtId="165" fontId="2" fillId="2" borderId="24" xfId="0" applyNumberFormat="1" applyFont="1" applyFill="1" applyBorder="1" applyAlignment="1">
      <alignment horizontal="center"/>
    </xf>
    <xf numFmtId="14" fontId="5" fillId="2" borderId="25" xfId="0" applyNumberFormat="1" applyFont="1" applyFill="1" applyBorder="1" applyAlignment="1">
      <alignment horizontal="center"/>
    </xf>
    <xf numFmtId="1" fontId="2" fillId="2" borderId="26" xfId="0" applyNumberFormat="1" applyFont="1" applyFill="1" applyBorder="1" applyAlignment="1">
      <alignment horizontal="center"/>
    </xf>
    <xf numFmtId="164" fontId="5" fillId="2" borderId="27" xfId="0" applyFont="1" applyFill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164" fontId="5" fillId="2" borderId="28" xfId="0" applyFont="1" applyFill="1" applyBorder="1" applyAlignment="1">
      <alignment horizontal="center"/>
    </xf>
    <xf numFmtId="164" fontId="5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164" fontId="5" fillId="2" borderId="30" xfId="0" applyFont="1" applyFill="1" applyBorder="1" applyAlignment="1">
      <alignment horizontal="center"/>
    </xf>
    <xf numFmtId="164" fontId="5" fillId="2" borderId="30" xfId="0" applyNumberFormat="1" applyFont="1" applyFill="1" applyBorder="1" applyAlignment="1">
      <alignment horizontal="center"/>
    </xf>
    <xf numFmtId="1" fontId="2" fillId="2" borderId="31" xfId="0" applyNumberFormat="1" applyFont="1" applyFill="1" applyBorder="1" applyAlignment="1">
      <alignment horizontal="center"/>
    </xf>
    <xf numFmtId="164" fontId="5" fillId="2" borderId="16" xfId="0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14" fontId="5" fillId="2" borderId="32" xfId="0" applyNumberFormat="1" applyFont="1" applyFill="1" applyBorder="1" applyAlignment="1">
      <alignment horizontal="center"/>
    </xf>
    <xf numFmtId="1" fontId="2" fillId="2" borderId="33" xfId="0" applyNumberFormat="1" applyFont="1" applyFill="1" applyBorder="1" applyAlignment="1">
      <alignment horizontal="center"/>
    </xf>
    <xf numFmtId="164" fontId="5" fillId="2" borderId="21" xfId="0" applyFon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14" fontId="5" fillId="2" borderId="34" xfId="0" applyNumberFormat="1" applyFont="1" applyFill="1" applyBorder="1" applyAlignment="1">
      <alignment horizontal="center"/>
    </xf>
    <xf numFmtId="1" fontId="2" fillId="2" borderId="35" xfId="0" applyNumberFormat="1" applyFont="1" applyFill="1" applyBorder="1" applyAlignment="1">
      <alignment horizontal="center"/>
    </xf>
    <xf numFmtId="164" fontId="5" fillId="2" borderId="23" xfId="0" applyFont="1" applyFill="1" applyBorder="1" applyAlignment="1">
      <alignment horizontal="center"/>
    </xf>
    <xf numFmtId="164" fontId="5" fillId="2" borderId="23" xfId="0" applyNumberFormat="1" applyFont="1" applyFill="1" applyBorder="1" applyAlignment="1">
      <alignment horizontal="center"/>
    </xf>
    <xf numFmtId="14" fontId="5" fillId="2" borderId="0" xfId="0" applyNumberFormat="1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/>
    </xf>
    <xf numFmtId="14" fontId="5" fillId="2" borderId="18" xfId="0" applyNumberFormat="1" applyFont="1" applyFill="1" applyBorder="1" applyAlignment="1">
      <alignment horizontal="center"/>
    </xf>
    <xf numFmtId="14" fontId="5" fillId="2" borderId="36" xfId="0" applyNumberFormat="1" applyFont="1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64" fontId="5" fillId="2" borderId="8" xfId="0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/>
    <xf numFmtId="14" fontId="11" fillId="2" borderId="9" xfId="0" applyNumberFormat="1" applyFont="1" applyFill="1" applyBorder="1" applyAlignment="1">
      <alignment horizontal="center"/>
    </xf>
    <xf numFmtId="164" fontId="2" fillId="2" borderId="15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64" fontId="5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 wrapText="1"/>
    </xf>
    <xf numFmtId="14" fontId="5" fillId="2" borderId="1" xfId="0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vertical="center"/>
    </xf>
    <xf numFmtId="164" fontId="5" fillId="2" borderId="37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164" fontId="5" fillId="2" borderId="12" xfId="0" applyFont="1" applyFill="1" applyBorder="1" applyAlignment="1">
      <alignment horizontal="center" vertical="center"/>
    </xf>
    <xf numFmtId="164" fontId="5" fillId="2" borderId="37" xfId="0" applyFont="1" applyFill="1" applyBorder="1" applyAlignment="1">
      <alignment horizontal="center" vertical="center"/>
    </xf>
    <xf numFmtId="164" fontId="5" fillId="2" borderId="13" xfId="0" applyFont="1" applyFill="1" applyBorder="1" applyAlignment="1">
      <alignment horizontal="center" vertical="center"/>
    </xf>
    <xf numFmtId="164" fontId="5" fillId="2" borderId="12" xfId="0" applyFont="1" applyFill="1" applyBorder="1" applyAlignment="1">
      <alignment horizontal="center" wrapText="1"/>
    </xf>
    <xf numFmtId="164" fontId="5" fillId="2" borderId="37" xfId="0" applyFont="1" applyFill="1" applyBorder="1" applyAlignment="1">
      <alignment horizontal="center" wrapText="1"/>
    </xf>
    <xf numFmtId="164" fontId="5" fillId="2" borderId="13" xfId="0" applyFont="1" applyFill="1" applyBorder="1" applyAlignment="1">
      <alignment horizontal="center" wrapText="1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vertical="center"/>
    </xf>
    <xf numFmtId="165" fontId="2" fillId="2" borderId="14" xfId="0" applyNumberFormat="1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center" vertical="center"/>
    </xf>
    <xf numFmtId="164" fontId="9" fillId="2" borderId="42" xfId="0" applyFont="1" applyFill="1" applyBorder="1" applyAlignment="1">
      <alignment horizontal="center" vertical="center"/>
    </xf>
    <xf numFmtId="164" fontId="9" fillId="2" borderId="43" xfId="0" applyFont="1" applyFill="1" applyBorder="1" applyAlignment="1">
      <alignment horizontal="center" vertical="center"/>
    </xf>
    <xf numFmtId="164" fontId="9" fillId="2" borderId="42" xfId="0" applyFont="1" applyFill="1" applyBorder="1" applyAlignment="1">
      <alignment horizontal="center" wrapText="1"/>
    </xf>
    <xf numFmtId="164" fontId="9" fillId="2" borderId="43" xfId="0" applyFont="1" applyFill="1" applyBorder="1" applyAlignment="1">
      <alignment horizontal="center" wrapText="1"/>
    </xf>
    <xf numFmtId="165" fontId="10" fillId="2" borderId="44" xfId="0" applyNumberFormat="1" applyFont="1" applyFill="1" applyBorder="1" applyAlignment="1">
      <alignment horizontal="center" vertical="center"/>
    </xf>
    <xf numFmtId="165" fontId="10" fillId="2" borderId="20" xfId="0" applyNumberFormat="1" applyFont="1" applyFill="1" applyBorder="1" applyAlignment="1">
      <alignment horizontal="center" vertical="center"/>
    </xf>
    <xf numFmtId="165" fontId="10" fillId="2" borderId="45" xfId="0" applyNumberFormat="1" applyFont="1" applyFill="1" applyBorder="1" applyAlignment="1">
      <alignment horizontal="center" vertical="center"/>
    </xf>
    <xf numFmtId="164" fontId="9" fillId="2" borderId="40" xfId="0" applyNumberFormat="1" applyFont="1" applyFill="1" applyBorder="1" applyAlignment="1">
      <alignment horizontal="center" vertical="center"/>
    </xf>
    <xf numFmtId="164" fontId="9" fillId="2" borderId="4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 vertical="center"/>
    </xf>
    <xf numFmtId="164" fontId="5" fillId="2" borderId="1" xfId="0" applyFont="1" applyFill="1" applyBorder="1" applyAlignment="1">
      <alignment horizontal="center" wrapText="1"/>
    </xf>
    <xf numFmtId="164" fontId="5" fillId="2" borderId="1" xfId="0" applyFont="1" applyFill="1" applyBorder="1" applyAlignment="1">
      <alignment horizontal="center" vertical="center"/>
    </xf>
    <xf numFmtId="164" fontId="5" fillId="2" borderId="8" xfId="0" applyFont="1" applyFill="1" applyBorder="1" applyAlignment="1">
      <alignment horizontal="center" vertical="center"/>
    </xf>
    <xf numFmtId="164" fontId="5" fillId="2" borderId="8" xfId="0" applyFont="1" applyFill="1" applyBorder="1" applyAlignment="1">
      <alignment horizontal="center" wrapText="1"/>
    </xf>
    <xf numFmtId="165" fontId="2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5"/>
  <sheetViews>
    <sheetView showGridLines="0" tabSelected="1" zoomScale="80" workbookViewId="0">
      <selection activeCell="C532" sqref="C532"/>
    </sheetView>
  </sheetViews>
  <sheetFormatPr baseColWidth="10" defaultColWidth="9" defaultRowHeight="12.75" x14ac:dyDescent="0.2"/>
  <cols>
    <col min="1" max="1" width="8.28515625" customWidth="1"/>
    <col min="2" max="2" width="12.28515625" customWidth="1"/>
    <col min="3" max="3" width="18.7109375" customWidth="1"/>
    <col min="4" max="4" width="18.28515625" customWidth="1"/>
    <col min="5" max="5" width="16.140625" customWidth="1"/>
    <col min="6" max="6" width="14.5703125" customWidth="1"/>
    <col min="7" max="7" width="15.5703125" customWidth="1"/>
    <col min="8" max="11" width="13.140625" customWidth="1"/>
    <col min="12" max="12" width="14.140625" customWidth="1"/>
    <col min="13" max="13" width="21.140625" customWidth="1"/>
    <col min="14" max="14" width="28.140625" customWidth="1"/>
    <col min="15" max="15" width="17.42578125" hidden="1" customWidth="1"/>
    <col min="16" max="16" width="17.42578125" style="1" customWidth="1"/>
    <col min="17" max="256" width="14" customWidth="1"/>
  </cols>
  <sheetData>
    <row r="1" spans="1:16" ht="14.25" customHeight="1" x14ac:dyDescent="0.25">
      <c r="A1" s="2"/>
      <c r="B1" s="3"/>
      <c r="C1" s="3"/>
      <c r="E1" s="4"/>
      <c r="F1" s="4"/>
      <c r="G1" s="4"/>
      <c r="H1" s="5"/>
      <c r="I1" s="4"/>
      <c r="J1" s="6"/>
      <c r="K1" s="4"/>
      <c r="L1" s="7"/>
      <c r="M1" s="8"/>
      <c r="N1" s="9"/>
      <c r="O1" s="10"/>
      <c r="P1" s="11"/>
    </row>
    <row r="2" spans="1:16" ht="18" customHeight="1" x14ac:dyDescent="0.3">
      <c r="A2" s="2"/>
      <c r="B2" s="3"/>
      <c r="C2" s="3"/>
      <c r="D2" s="12" t="s">
        <v>93</v>
      </c>
      <c r="E2" s="4" t="s">
        <v>101</v>
      </c>
      <c r="F2" s="4"/>
      <c r="G2" s="13"/>
      <c r="H2" s="4"/>
      <c r="I2" s="4"/>
      <c r="J2" s="6"/>
      <c r="K2" s="4"/>
      <c r="L2" s="7"/>
      <c r="M2" s="8"/>
      <c r="N2" s="9"/>
      <c r="O2" s="10"/>
      <c r="P2" s="11"/>
    </row>
    <row r="3" spans="1:16" ht="14.25" customHeight="1" x14ac:dyDescent="0.25">
      <c r="A3" s="2"/>
      <c r="B3" s="3"/>
      <c r="C3" s="3"/>
      <c r="D3" s="4"/>
      <c r="E3" s="4"/>
      <c r="F3" s="4"/>
      <c r="G3" s="4"/>
      <c r="H3" s="4"/>
      <c r="I3" s="4"/>
      <c r="J3" s="6"/>
      <c r="K3" s="4"/>
      <c r="L3" s="7"/>
      <c r="M3" s="8"/>
      <c r="N3" s="9"/>
      <c r="O3" s="10"/>
      <c r="P3" s="11"/>
    </row>
    <row r="4" spans="1:16" ht="14.25" customHeight="1" x14ac:dyDescent="0.25">
      <c r="A4" s="2"/>
      <c r="B4" s="3"/>
      <c r="C4" s="3"/>
      <c r="D4" s="4"/>
      <c r="E4" s="14"/>
      <c r="F4" s="14"/>
      <c r="G4" s="15" t="s">
        <v>0</v>
      </c>
      <c r="H4" s="15"/>
      <c r="I4" s="15"/>
      <c r="J4" s="6"/>
      <c r="K4" s="4"/>
      <c r="L4" s="7"/>
      <c r="M4" s="8"/>
      <c r="N4" s="9"/>
      <c r="O4" s="10"/>
      <c r="P4" s="11"/>
    </row>
    <row r="5" spans="1:16" ht="14.25" customHeight="1" x14ac:dyDescent="0.25">
      <c r="A5" s="2"/>
      <c r="B5" s="3"/>
      <c r="C5" s="3"/>
      <c r="D5" s="4"/>
      <c r="E5" s="4"/>
      <c r="F5" s="4"/>
      <c r="G5" s="4"/>
      <c r="H5" s="4"/>
      <c r="I5" s="4"/>
      <c r="J5" s="6"/>
      <c r="K5" s="4"/>
      <c r="L5" s="7"/>
      <c r="M5" s="8"/>
      <c r="N5" s="9"/>
      <c r="O5" s="10"/>
      <c r="P5" s="11"/>
    </row>
    <row r="6" spans="1:16" ht="14.25" customHeight="1" x14ac:dyDescent="0.25">
      <c r="A6" s="2"/>
      <c r="B6" s="3"/>
      <c r="C6" s="3"/>
      <c r="D6" s="4"/>
      <c r="E6" s="4"/>
      <c r="F6" s="4"/>
      <c r="G6" s="4"/>
      <c r="H6" s="4"/>
      <c r="I6" s="4"/>
      <c r="J6" s="6"/>
      <c r="K6" s="4"/>
      <c r="L6" s="7"/>
      <c r="M6" s="8"/>
      <c r="N6" s="9"/>
      <c r="O6" s="10"/>
      <c r="P6" s="11"/>
    </row>
    <row r="7" spans="1:16" ht="14.25" customHeight="1" x14ac:dyDescent="0.25">
      <c r="A7" s="2" t="s">
        <v>1</v>
      </c>
      <c r="B7" s="3"/>
      <c r="C7" s="3"/>
      <c r="D7" s="4"/>
      <c r="E7" s="4"/>
      <c r="F7" s="15" t="s">
        <v>2</v>
      </c>
      <c r="G7" s="4" t="s">
        <v>3</v>
      </c>
      <c r="H7" s="4"/>
      <c r="I7" s="4"/>
      <c r="J7" s="6"/>
      <c r="K7" s="4"/>
      <c r="L7" s="7"/>
      <c r="M7" s="8"/>
      <c r="N7" s="9"/>
      <c r="O7" s="10"/>
      <c r="P7" s="11"/>
    </row>
    <row r="8" spans="1:16" ht="14.25" customHeight="1" x14ac:dyDescent="0.25">
      <c r="A8" s="2" t="s">
        <v>4</v>
      </c>
      <c r="B8" s="3"/>
      <c r="C8" s="3"/>
      <c r="D8" s="4"/>
      <c r="E8" s="4"/>
      <c r="F8" s="15" t="s">
        <v>2</v>
      </c>
      <c r="G8" s="16" t="s">
        <v>96</v>
      </c>
      <c r="H8" s="4"/>
      <c r="I8" s="4"/>
      <c r="J8" s="6"/>
      <c r="K8" s="4"/>
      <c r="L8" s="4"/>
      <c r="M8" s="8"/>
      <c r="N8" s="9"/>
      <c r="O8" s="10"/>
      <c r="P8" s="11"/>
    </row>
    <row r="9" spans="1:16" ht="14.25" customHeight="1" x14ac:dyDescent="0.25">
      <c r="A9" s="2" t="s">
        <v>5</v>
      </c>
      <c r="B9" s="3"/>
      <c r="C9" s="3"/>
      <c r="D9" s="4"/>
      <c r="E9" s="4"/>
      <c r="F9" s="15" t="s">
        <v>2</v>
      </c>
      <c r="G9" s="4">
        <f>SUM(I19:I712)/2</f>
        <v>56.25</v>
      </c>
      <c r="H9" s="15" t="s">
        <v>6</v>
      </c>
      <c r="I9" s="4"/>
      <c r="J9" s="6"/>
      <c r="K9" s="4"/>
      <c r="L9" s="17"/>
      <c r="M9" s="18"/>
      <c r="N9" s="9"/>
      <c r="O9" s="10"/>
      <c r="P9" s="11"/>
    </row>
    <row r="10" spans="1:16" ht="14.25" customHeight="1" x14ac:dyDescent="0.25">
      <c r="A10" s="2" t="s">
        <v>7</v>
      </c>
      <c r="B10" s="3"/>
      <c r="C10" s="3"/>
      <c r="D10" s="4"/>
      <c r="E10" s="4"/>
      <c r="F10" s="15" t="s">
        <v>2</v>
      </c>
      <c r="G10" s="4">
        <f>SUM(K19:K770)/2</f>
        <v>51.375999999999998</v>
      </c>
      <c r="H10" s="15" t="s">
        <v>8</v>
      </c>
      <c r="I10" s="4"/>
      <c r="J10" s="6"/>
      <c r="K10" s="4"/>
      <c r="L10" s="7"/>
      <c r="M10" s="18"/>
      <c r="N10" s="9"/>
      <c r="O10" s="10"/>
      <c r="P10" s="11"/>
    </row>
    <row r="11" spans="1:16" ht="14.25" customHeight="1" x14ac:dyDescent="0.25">
      <c r="A11" s="2" t="s">
        <v>9</v>
      </c>
      <c r="B11" s="3"/>
      <c r="C11" s="3"/>
      <c r="D11" s="4"/>
      <c r="E11" s="4"/>
      <c r="F11" s="15" t="s">
        <v>2</v>
      </c>
      <c r="G11" s="19" t="s">
        <v>94</v>
      </c>
      <c r="H11" s="4"/>
      <c r="I11" s="4"/>
      <c r="J11" s="6"/>
      <c r="K11" s="4"/>
      <c r="L11" s="7"/>
      <c r="M11" s="8"/>
      <c r="N11" s="9"/>
      <c r="O11" s="10"/>
      <c r="P11" s="11"/>
    </row>
    <row r="12" spans="1:16" ht="14.25" customHeight="1" x14ac:dyDescent="0.25">
      <c r="A12" s="2" t="s">
        <v>10</v>
      </c>
      <c r="B12" s="3"/>
      <c r="C12" s="3"/>
      <c r="D12" s="4"/>
      <c r="E12" s="4"/>
      <c r="F12" s="15" t="s">
        <v>2</v>
      </c>
      <c r="G12" s="4" t="s">
        <v>11</v>
      </c>
      <c r="H12" s="4"/>
      <c r="I12" s="4"/>
      <c r="J12" s="6"/>
      <c r="K12" s="4"/>
      <c r="L12" s="7"/>
      <c r="M12" s="8"/>
      <c r="N12" s="9"/>
      <c r="O12" s="10"/>
      <c r="P12" s="11"/>
    </row>
    <row r="13" spans="1:16" ht="14.25" customHeight="1" x14ac:dyDescent="0.25">
      <c r="A13" s="2" t="s">
        <v>12</v>
      </c>
      <c r="B13" s="3"/>
      <c r="C13" s="3"/>
      <c r="D13" s="4"/>
      <c r="E13" s="4"/>
      <c r="F13" s="15" t="s">
        <v>2</v>
      </c>
      <c r="G13" s="20" t="e">
        <f>SUM(B22:B1215)</f>
        <v>#REF!</v>
      </c>
      <c r="H13" s="4"/>
      <c r="I13" s="4"/>
      <c r="J13" s="6"/>
      <c r="K13" s="4"/>
      <c r="L13" s="7"/>
      <c r="M13" s="8"/>
      <c r="N13" s="9"/>
      <c r="O13" s="10"/>
      <c r="P13" s="11"/>
    </row>
    <row r="14" spans="1:16" ht="14.25" customHeight="1" x14ac:dyDescent="0.25">
      <c r="A14" s="2"/>
      <c r="B14" s="3"/>
      <c r="C14" s="3"/>
      <c r="D14" s="4"/>
      <c r="E14" s="4"/>
      <c r="F14" s="15"/>
      <c r="G14" s="4"/>
      <c r="H14" s="4"/>
      <c r="I14" s="4"/>
      <c r="J14" s="6"/>
      <c r="K14" s="4"/>
      <c r="L14" s="7"/>
      <c r="M14" s="8"/>
      <c r="N14" s="9"/>
      <c r="O14" s="10"/>
      <c r="P14" s="11"/>
    </row>
    <row r="15" spans="1:16" ht="14.25" customHeight="1" x14ac:dyDescent="0.25">
      <c r="A15" s="21"/>
      <c r="B15" s="22"/>
      <c r="C15" s="22"/>
      <c r="D15" s="14"/>
      <c r="E15" s="14"/>
      <c r="F15" s="14"/>
      <c r="G15" s="14"/>
      <c r="H15" s="14"/>
      <c r="I15" s="14"/>
      <c r="J15" s="23"/>
      <c r="K15" s="14"/>
      <c r="L15" s="14"/>
      <c r="M15" s="24"/>
      <c r="N15" s="22"/>
      <c r="O15" s="10"/>
      <c r="P15" s="11"/>
    </row>
    <row r="16" spans="1:16" ht="16.5" customHeight="1" x14ac:dyDescent="0.25">
      <c r="A16" s="25" t="s">
        <v>13</v>
      </c>
      <c r="B16" s="26" t="s">
        <v>14</v>
      </c>
      <c r="C16" s="27" t="s">
        <v>95</v>
      </c>
      <c r="D16" s="179" t="s">
        <v>15</v>
      </c>
      <c r="E16" s="179"/>
      <c r="F16" s="179"/>
      <c r="G16" s="28"/>
      <c r="H16" s="29" t="s">
        <v>16</v>
      </c>
      <c r="I16" s="28"/>
      <c r="J16" s="30">
        <v>44748</v>
      </c>
      <c r="K16" s="28"/>
      <c r="L16" s="28"/>
      <c r="M16" s="180" t="s">
        <v>17</v>
      </c>
      <c r="N16" s="181" t="s">
        <v>18</v>
      </c>
      <c r="O16" s="181" t="s">
        <v>19</v>
      </c>
      <c r="P16" s="177" t="s">
        <v>20</v>
      </c>
    </row>
    <row r="17" spans="1:16" ht="14.25" customHeight="1" x14ac:dyDescent="0.25">
      <c r="A17" s="31" t="s">
        <v>21</v>
      </c>
      <c r="B17" s="27" t="s">
        <v>22</v>
      </c>
      <c r="C17" s="27" t="s">
        <v>23</v>
      </c>
      <c r="D17" s="179"/>
      <c r="E17" s="179"/>
      <c r="F17" s="179"/>
      <c r="G17" s="29"/>
      <c r="H17" s="29" t="s">
        <v>24</v>
      </c>
      <c r="I17" s="29"/>
      <c r="J17" s="32" t="s">
        <v>25</v>
      </c>
      <c r="K17" s="29" t="s">
        <v>26</v>
      </c>
      <c r="L17" s="29" t="s">
        <v>27</v>
      </c>
      <c r="M17" s="180"/>
      <c r="N17" s="180"/>
      <c r="O17" s="180"/>
      <c r="P17" s="178"/>
    </row>
    <row r="18" spans="1:16" ht="14.25" customHeight="1" x14ac:dyDescent="0.25">
      <c r="A18" s="31" t="s">
        <v>28</v>
      </c>
      <c r="B18" s="27" t="s">
        <v>29</v>
      </c>
      <c r="C18" s="27" t="s">
        <v>30</v>
      </c>
      <c r="D18" s="29" t="s">
        <v>31</v>
      </c>
      <c r="E18" s="29" t="s">
        <v>32</v>
      </c>
      <c r="F18" s="29" t="s">
        <v>33</v>
      </c>
      <c r="G18" s="29" t="s">
        <v>31</v>
      </c>
      <c r="H18" s="29" t="s">
        <v>32</v>
      </c>
      <c r="I18" s="29" t="s">
        <v>33</v>
      </c>
      <c r="J18" s="32" t="s">
        <v>34</v>
      </c>
      <c r="K18" s="29" t="s">
        <v>35</v>
      </c>
      <c r="L18" s="29" t="s">
        <v>6</v>
      </c>
      <c r="M18" s="180"/>
      <c r="N18" s="180"/>
      <c r="O18" s="180"/>
      <c r="P18" s="178"/>
    </row>
    <row r="19" spans="1:16" ht="14.25" customHeight="1" x14ac:dyDescent="0.25">
      <c r="A19" s="144">
        <v>1</v>
      </c>
      <c r="B19" s="27" t="s">
        <v>97</v>
      </c>
      <c r="C19" s="37">
        <v>2605</v>
      </c>
      <c r="D19" s="29">
        <v>44.91</v>
      </c>
      <c r="E19" s="29">
        <v>16.72</v>
      </c>
      <c r="F19" s="29">
        <f t="shared" ref="F19" si="0">D19-E19</f>
        <v>28.189999999999998</v>
      </c>
      <c r="G19" s="29">
        <v>44.91</v>
      </c>
      <c r="H19" s="29">
        <v>16.72</v>
      </c>
      <c r="I19" s="29">
        <f t="shared" ref="I19" si="1">G19-H19</f>
        <v>28.189999999999998</v>
      </c>
      <c r="J19" s="32">
        <v>8.69</v>
      </c>
      <c r="K19" s="29">
        <f t="shared" ref="K19:K20" si="2">ROUND((I19*(100-J19)/100),3)</f>
        <v>25.74</v>
      </c>
      <c r="L19" s="29">
        <f t="shared" ref="L19:L20" si="3">I19-F19</f>
        <v>0</v>
      </c>
      <c r="M19" s="150">
        <v>44748</v>
      </c>
      <c r="N19" s="148" t="s">
        <v>99</v>
      </c>
      <c r="O19" s="148"/>
      <c r="P19" s="152">
        <v>22070231</v>
      </c>
    </row>
    <row r="20" spans="1:16" ht="14.25" customHeight="1" x14ac:dyDescent="0.25">
      <c r="A20" s="144">
        <v>2</v>
      </c>
      <c r="B20" s="27" t="s">
        <v>98</v>
      </c>
      <c r="C20" s="37">
        <v>2606</v>
      </c>
      <c r="D20" s="29">
        <v>44.41</v>
      </c>
      <c r="E20" s="29">
        <v>16.12</v>
      </c>
      <c r="F20" s="29">
        <f>D20-E20</f>
        <v>28.289999999999996</v>
      </c>
      <c r="G20" s="29">
        <v>44.25</v>
      </c>
      <c r="H20" s="29">
        <v>16.190000000000001</v>
      </c>
      <c r="I20" s="29">
        <v>28.06</v>
      </c>
      <c r="J20" s="32">
        <v>8.64</v>
      </c>
      <c r="K20" s="29">
        <f t="shared" si="2"/>
        <v>25.635999999999999</v>
      </c>
      <c r="L20" s="29">
        <f t="shared" si="3"/>
        <v>-0.22999999999999687</v>
      </c>
      <c r="M20" s="150">
        <v>44748</v>
      </c>
      <c r="N20" s="148" t="s">
        <v>100</v>
      </c>
      <c r="O20" s="148"/>
      <c r="P20" s="149"/>
    </row>
    <row r="21" spans="1:16" ht="14.25" customHeight="1" x14ac:dyDescent="0.25">
      <c r="A21" s="144"/>
      <c r="B21" s="27"/>
      <c r="C21" s="37"/>
      <c r="D21" s="29"/>
      <c r="E21" s="29"/>
      <c r="F21" s="29"/>
      <c r="G21" s="29"/>
      <c r="H21" s="29"/>
      <c r="I21" s="29"/>
      <c r="J21" s="32"/>
      <c r="K21" s="29"/>
      <c r="L21" s="29"/>
      <c r="M21" s="148"/>
      <c r="N21" s="148"/>
      <c r="O21" s="148"/>
      <c r="P21" s="149"/>
    </row>
    <row r="22" spans="1:16" ht="14.25" customHeight="1" x14ac:dyDescent="0.25">
      <c r="A22" s="144"/>
      <c r="B22" s="33"/>
      <c r="C22" s="37"/>
      <c r="D22" s="35"/>
      <c r="E22" s="35"/>
      <c r="F22" s="29"/>
      <c r="G22" s="35"/>
      <c r="H22" s="35"/>
      <c r="I22" s="29"/>
      <c r="J22" s="32"/>
      <c r="K22" s="29"/>
      <c r="L22" s="29"/>
      <c r="M22" s="36"/>
      <c r="N22" s="37"/>
      <c r="O22" s="38"/>
      <c r="P22" s="145"/>
    </row>
    <row r="23" spans="1:16" ht="14.25" customHeight="1" x14ac:dyDescent="0.25">
      <c r="A23" s="144"/>
      <c r="B23" s="33"/>
      <c r="C23" s="34"/>
      <c r="D23" s="35"/>
      <c r="E23" s="35"/>
      <c r="F23" s="29"/>
      <c r="G23" s="35"/>
      <c r="H23" s="35"/>
      <c r="I23" s="29"/>
      <c r="J23" s="32"/>
      <c r="K23" s="29"/>
      <c r="L23" s="29"/>
      <c r="M23" s="36"/>
      <c r="N23" s="37"/>
      <c r="O23" s="38"/>
      <c r="P23" s="145"/>
    </row>
    <row r="24" spans="1:16" ht="14.25" customHeight="1" x14ac:dyDescent="0.25">
      <c r="A24" s="144"/>
      <c r="B24" s="33"/>
      <c r="C24" s="34"/>
      <c r="D24" s="35"/>
      <c r="E24" s="35"/>
      <c r="F24" s="29"/>
      <c r="G24" s="35"/>
      <c r="H24" s="35"/>
      <c r="I24" s="29"/>
      <c r="J24" s="32"/>
      <c r="K24" s="29"/>
      <c r="L24" s="29"/>
      <c r="M24" s="36"/>
      <c r="N24" s="37"/>
      <c r="O24" s="38"/>
      <c r="P24" s="145"/>
    </row>
    <row r="25" spans="1:16" ht="14.25" customHeight="1" x14ac:dyDescent="0.25">
      <c r="A25" s="25"/>
      <c r="B25" s="151"/>
      <c r="C25" s="41"/>
      <c r="D25" s="29">
        <f t="shared" ref="D25:I25" si="4">SUM(D19:D24)</f>
        <v>89.32</v>
      </c>
      <c r="E25" s="29">
        <f t="shared" si="4"/>
        <v>32.840000000000003</v>
      </c>
      <c r="F25" s="29">
        <f t="shared" si="4"/>
        <v>56.47999999999999</v>
      </c>
      <c r="G25" s="29">
        <f t="shared" si="4"/>
        <v>89.16</v>
      </c>
      <c r="H25" s="29">
        <f t="shared" si="4"/>
        <v>32.909999999999997</v>
      </c>
      <c r="I25" s="29">
        <f t="shared" si="4"/>
        <v>56.25</v>
      </c>
      <c r="J25" s="42">
        <f>ROUND((((I25-K25)/I25)*100),5)</f>
        <v>8.6648899999999998</v>
      </c>
      <c r="K25" s="29">
        <f>SUM(K19:K24)</f>
        <v>51.375999999999998</v>
      </c>
      <c r="L25" s="29">
        <f>SUM(L19:L24)</f>
        <v>-0.22999999999999687</v>
      </c>
      <c r="M25" s="24"/>
      <c r="N25" s="22"/>
      <c r="O25" s="10"/>
      <c r="P25" s="146"/>
    </row>
    <row r="26" spans="1:16" ht="14.25" hidden="1" customHeight="1" x14ac:dyDescent="0.25">
      <c r="A26" s="31" t="s">
        <v>21</v>
      </c>
      <c r="B26" s="27" t="s">
        <v>22</v>
      </c>
      <c r="C26" s="27" t="s">
        <v>23</v>
      </c>
      <c r="D26" s="172"/>
      <c r="E26" s="173"/>
      <c r="F26" s="174"/>
      <c r="G26" s="47"/>
      <c r="H26" s="47" t="s">
        <v>24</v>
      </c>
      <c r="I26" s="47"/>
      <c r="J26" s="48" t="s">
        <v>25</v>
      </c>
      <c r="K26" s="47" t="s">
        <v>26</v>
      </c>
      <c r="L26" s="47" t="s">
        <v>27</v>
      </c>
      <c r="M26" s="170"/>
      <c r="N26" s="168"/>
      <c r="O26" s="168"/>
      <c r="P26" s="175"/>
    </row>
    <row r="27" spans="1:16" ht="14.25" hidden="1" customHeight="1" x14ac:dyDescent="0.25">
      <c r="A27" s="31" t="s">
        <v>28</v>
      </c>
      <c r="B27" s="27" t="s">
        <v>29</v>
      </c>
      <c r="C27" s="27" t="s">
        <v>30</v>
      </c>
      <c r="D27" s="47" t="s">
        <v>31</v>
      </c>
      <c r="E27" s="47" t="s">
        <v>32</v>
      </c>
      <c r="F27" s="47" t="s">
        <v>33</v>
      </c>
      <c r="G27" s="47" t="s">
        <v>31</v>
      </c>
      <c r="H27" s="47" t="s">
        <v>32</v>
      </c>
      <c r="I27" s="47" t="s">
        <v>33</v>
      </c>
      <c r="J27" s="48" t="s">
        <v>34</v>
      </c>
      <c r="K27" s="47" t="s">
        <v>35</v>
      </c>
      <c r="L27" s="47" t="s">
        <v>6</v>
      </c>
      <c r="M27" s="171"/>
      <c r="N27" s="169"/>
      <c r="O27" s="169"/>
      <c r="P27" s="176"/>
    </row>
    <row r="28" spans="1:16" ht="14.25" hidden="1" customHeight="1" x14ac:dyDescent="0.25">
      <c r="A28" s="31"/>
      <c r="B28" s="33"/>
      <c r="C28" s="34"/>
      <c r="D28" s="49"/>
      <c r="E28" s="49"/>
      <c r="F28" s="47">
        <f t="shared" ref="F28:F37" si="5">D28-E28</f>
        <v>0</v>
      </c>
      <c r="G28" s="49"/>
      <c r="H28" s="49"/>
      <c r="I28" s="47">
        <f t="shared" ref="I28:I37" si="6">G28-H28</f>
        <v>0</v>
      </c>
      <c r="J28" s="48"/>
      <c r="K28" s="47">
        <f t="shared" ref="K28:K37" si="7">ROUND((I28*(100-J28)/100),3)</f>
        <v>0</v>
      </c>
      <c r="L28" s="47">
        <f t="shared" ref="L28:L37" si="8">I28-F28</f>
        <v>0</v>
      </c>
      <c r="M28" s="50"/>
      <c r="N28" s="51"/>
      <c r="O28" s="52"/>
      <c r="P28" s="147"/>
    </row>
    <row r="29" spans="1:16" ht="14.25" hidden="1" customHeight="1" x14ac:dyDescent="0.25">
      <c r="A29" s="31"/>
      <c r="B29" s="33"/>
      <c r="C29" s="34"/>
      <c r="D29" s="49"/>
      <c r="E29" s="49"/>
      <c r="F29" s="47">
        <f t="shared" si="5"/>
        <v>0</v>
      </c>
      <c r="G29" s="49"/>
      <c r="H29" s="49"/>
      <c r="I29" s="47">
        <f t="shared" si="6"/>
        <v>0</v>
      </c>
      <c r="J29" s="48"/>
      <c r="K29" s="47">
        <f t="shared" si="7"/>
        <v>0</v>
      </c>
      <c r="L29" s="47">
        <f t="shared" si="8"/>
        <v>0</v>
      </c>
      <c r="M29" s="50"/>
      <c r="N29" s="51"/>
      <c r="O29" s="53"/>
      <c r="P29" s="147"/>
    </row>
    <row r="30" spans="1:16" ht="14.25" hidden="1" customHeight="1" x14ac:dyDescent="0.25">
      <c r="A30" s="31"/>
      <c r="B30" s="33"/>
      <c r="C30" s="34"/>
      <c r="D30" s="49"/>
      <c r="E30" s="49"/>
      <c r="F30" s="47">
        <f t="shared" si="5"/>
        <v>0</v>
      </c>
      <c r="G30" s="49"/>
      <c r="H30" s="49"/>
      <c r="I30" s="47">
        <f t="shared" si="6"/>
        <v>0</v>
      </c>
      <c r="J30" s="48"/>
      <c r="K30" s="47">
        <f t="shared" si="7"/>
        <v>0</v>
      </c>
      <c r="L30" s="47">
        <f t="shared" si="8"/>
        <v>0</v>
      </c>
      <c r="M30" s="50"/>
      <c r="N30" s="51"/>
      <c r="O30" s="53"/>
      <c r="P30" s="147"/>
    </row>
    <row r="31" spans="1:16" ht="14.25" hidden="1" customHeight="1" x14ac:dyDescent="0.25">
      <c r="A31" s="31"/>
      <c r="B31" s="33"/>
      <c r="C31" s="34"/>
      <c r="D31" s="49"/>
      <c r="E31" s="49"/>
      <c r="F31" s="47">
        <f t="shared" si="5"/>
        <v>0</v>
      </c>
      <c r="G31" s="49"/>
      <c r="H31" s="49"/>
      <c r="I31" s="47">
        <f t="shared" si="6"/>
        <v>0</v>
      </c>
      <c r="J31" s="48"/>
      <c r="K31" s="47">
        <f t="shared" si="7"/>
        <v>0</v>
      </c>
      <c r="L31" s="47">
        <f t="shared" si="8"/>
        <v>0</v>
      </c>
      <c r="M31" s="50"/>
      <c r="N31" s="51"/>
      <c r="O31" s="53"/>
      <c r="P31" s="147"/>
    </row>
    <row r="32" spans="1:16" ht="14.25" hidden="1" customHeight="1" x14ac:dyDescent="0.25">
      <c r="A32" s="31"/>
      <c r="B32" s="33"/>
      <c r="C32" s="34"/>
      <c r="D32" s="49"/>
      <c r="E32" s="49"/>
      <c r="F32" s="47">
        <f t="shared" si="5"/>
        <v>0</v>
      </c>
      <c r="G32" s="49"/>
      <c r="H32" s="49"/>
      <c r="I32" s="47">
        <f t="shared" si="6"/>
        <v>0</v>
      </c>
      <c r="J32" s="48"/>
      <c r="K32" s="47">
        <f t="shared" si="7"/>
        <v>0</v>
      </c>
      <c r="L32" s="47">
        <f t="shared" si="8"/>
        <v>0</v>
      </c>
      <c r="M32" s="50"/>
      <c r="N32" s="51"/>
      <c r="O32" s="53"/>
      <c r="P32" s="147"/>
    </row>
    <row r="33" spans="1:16" ht="14.25" hidden="1" customHeight="1" x14ac:dyDescent="0.25">
      <c r="A33" s="31"/>
      <c r="B33" s="33"/>
      <c r="C33" s="34"/>
      <c r="D33" s="49"/>
      <c r="E33" s="49"/>
      <c r="F33" s="47">
        <f t="shared" si="5"/>
        <v>0</v>
      </c>
      <c r="G33" s="49"/>
      <c r="H33" s="49"/>
      <c r="I33" s="47">
        <f t="shared" si="6"/>
        <v>0</v>
      </c>
      <c r="J33" s="48"/>
      <c r="K33" s="47">
        <f t="shared" si="7"/>
        <v>0</v>
      </c>
      <c r="L33" s="47">
        <f t="shared" si="8"/>
        <v>0</v>
      </c>
      <c r="M33" s="50"/>
      <c r="N33" s="51"/>
      <c r="O33" s="53"/>
      <c r="P33" s="147"/>
    </row>
    <row r="34" spans="1:16" ht="14.25" hidden="1" customHeight="1" x14ac:dyDescent="0.25">
      <c r="A34" s="31"/>
      <c r="B34" s="33"/>
      <c r="C34" s="34"/>
      <c r="D34" s="49"/>
      <c r="E34" s="49"/>
      <c r="F34" s="47">
        <f t="shared" si="5"/>
        <v>0</v>
      </c>
      <c r="G34" s="49"/>
      <c r="H34" s="49"/>
      <c r="I34" s="47">
        <f t="shared" si="6"/>
        <v>0</v>
      </c>
      <c r="J34" s="48"/>
      <c r="K34" s="47">
        <f t="shared" si="7"/>
        <v>0</v>
      </c>
      <c r="L34" s="47">
        <f t="shared" si="8"/>
        <v>0</v>
      </c>
      <c r="M34" s="50"/>
      <c r="N34" s="51"/>
      <c r="O34" s="53"/>
      <c r="P34" s="147"/>
    </row>
    <row r="35" spans="1:16" ht="14.25" hidden="1" customHeight="1" x14ac:dyDescent="0.25">
      <c r="A35" s="31"/>
      <c r="B35" s="33"/>
      <c r="C35" s="34"/>
      <c r="D35" s="49"/>
      <c r="E35" s="49"/>
      <c r="F35" s="47">
        <f t="shared" si="5"/>
        <v>0</v>
      </c>
      <c r="G35" s="49"/>
      <c r="H35" s="49"/>
      <c r="I35" s="47">
        <f t="shared" si="6"/>
        <v>0</v>
      </c>
      <c r="J35" s="48"/>
      <c r="K35" s="47">
        <f t="shared" si="7"/>
        <v>0</v>
      </c>
      <c r="L35" s="47">
        <f t="shared" si="8"/>
        <v>0</v>
      </c>
      <c r="M35" s="50"/>
      <c r="N35" s="51"/>
      <c r="O35" s="53"/>
      <c r="P35" s="147"/>
    </row>
    <row r="36" spans="1:16" ht="14.25" hidden="1" customHeight="1" x14ac:dyDescent="0.25">
      <c r="A36" s="31"/>
      <c r="B36" s="33"/>
      <c r="C36" s="34"/>
      <c r="D36" s="49"/>
      <c r="E36" s="49"/>
      <c r="F36" s="47">
        <f t="shared" si="5"/>
        <v>0</v>
      </c>
      <c r="G36" s="49"/>
      <c r="H36" s="49"/>
      <c r="I36" s="47">
        <f t="shared" si="6"/>
        <v>0</v>
      </c>
      <c r="J36" s="48"/>
      <c r="K36" s="47">
        <f t="shared" si="7"/>
        <v>0</v>
      </c>
      <c r="L36" s="47">
        <f t="shared" si="8"/>
        <v>0</v>
      </c>
      <c r="M36" s="50"/>
      <c r="N36" s="51"/>
      <c r="O36" s="53"/>
      <c r="P36" s="147"/>
    </row>
    <row r="37" spans="1:16" ht="14.25" hidden="1" customHeight="1" x14ac:dyDescent="0.25">
      <c r="A37" s="31"/>
      <c r="B37" s="33"/>
      <c r="C37" s="34"/>
      <c r="D37" s="49"/>
      <c r="E37" s="49"/>
      <c r="F37" s="47">
        <f t="shared" si="5"/>
        <v>0</v>
      </c>
      <c r="G37" s="49"/>
      <c r="H37" s="49"/>
      <c r="I37" s="47">
        <f t="shared" si="6"/>
        <v>0</v>
      </c>
      <c r="J37" s="48"/>
      <c r="K37" s="47">
        <f t="shared" si="7"/>
        <v>0</v>
      </c>
      <c r="L37" s="47">
        <f t="shared" si="8"/>
        <v>0</v>
      </c>
      <c r="M37" s="50"/>
      <c r="N37" s="51"/>
      <c r="O37" s="53"/>
      <c r="P37" s="147"/>
    </row>
    <row r="38" spans="1:16" ht="3.75" hidden="1" customHeight="1" x14ac:dyDescent="0.25">
      <c r="A38" s="2"/>
      <c r="B38" s="22"/>
      <c r="C38" s="39"/>
      <c r="D38" s="54"/>
      <c r="E38" s="54"/>
      <c r="F38" s="55"/>
      <c r="G38" s="54"/>
      <c r="H38" s="54"/>
      <c r="I38" s="55"/>
      <c r="J38" s="56"/>
      <c r="K38" s="55"/>
      <c r="L38" s="55"/>
      <c r="M38" s="57"/>
      <c r="N38" s="58"/>
      <c r="O38" s="57"/>
      <c r="P38" s="59"/>
    </row>
    <row r="39" spans="1:16" ht="14.25" hidden="1" customHeight="1" x14ac:dyDescent="0.25">
      <c r="A39" s="25"/>
      <c r="B39" s="43">
        <f>(COUNTA(B28:B37))</f>
        <v>0</v>
      </c>
      <c r="C39" s="41" t="s">
        <v>36</v>
      </c>
      <c r="D39" s="47">
        <f t="shared" ref="D39:I39" si="9">SUM(D28:D37)</f>
        <v>0</v>
      </c>
      <c r="E39" s="47">
        <f t="shared" si="9"/>
        <v>0</v>
      </c>
      <c r="F39" s="47">
        <f t="shared" si="9"/>
        <v>0</v>
      </c>
      <c r="G39" s="47">
        <f t="shared" si="9"/>
        <v>0</v>
      </c>
      <c r="H39" s="47">
        <f t="shared" si="9"/>
        <v>0</v>
      </c>
      <c r="I39" s="47">
        <f t="shared" si="9"/>
        <v>0</v>
      </c>
      <c r="J39" s="48" t="e">
        <f>ROUND((((I39-K39)/I39)*100),2)</f>
        <v>#DIV/0!</v>
      </c>
      <c r="K39" s="47">
        <f>SUM(K28:K37)</f>
        <v>0</v>
      </c>
      <c r="L39" s="47">
        <f>SUM(L28:L37)</f>
        <v>0</v>
      </c>
      <c r="M39" s="57"/>
      <c r="N39" s="58"/>
      <c r="O39" s="57"/>
      <c r="P39" s="59"/>
    </row>
    <row r="40" spans="1:16" ht="14.25" hidden="1" customHeight="1" thickBot="1" x14ac:dyDescent="0.3">
      <c r="A40" s="21"/>
      <c r="B40" s="22"/>
      <c r="C40" s="22"/>
      <c r="D40" s="14"/>
      <c r="E40" s="14"/>
      <c r="F40" s="14"/>
      <c r="G40" s="14"/>
      <c r="H40" s="14"/>
      <c r="I40" s="14"/>
      <c r="J40" s="23"/>
      <c r="K40" s="14"/>
      <c r="L40" s="14"/>
      <c r="M40" s="24"/>
      <c r="N40" s="22"/>
      <c r="O40" s="10"/>
      <c r="P40" s="11"/>
    </row>
    <row r="41" spans="1:16" ht="16.5" hidden="1" customHeight="1" thickBot="1" x14ac:dyDescent="0.3">
      <c r="A41" s="60" t="s">
        <v>13</v>
      </c>
      <c r="B41" s="61" t="e">
        <f>+#REF!</f>
        <v>#REF!</v>
      </c>
      <c r="C41" s="62"/>
      <c r="D41" s="162" t="s">
        <v>15</v>
      </c>
      <c r="E41" s="163"/>
      <c r="F41" s="164"/>
      <c r="G41" s="63"/>
      <c r="H41" s="64" t="s">
        <v>16</v>
      </c>
      <c r="I41" s="65"/>
      <c r="J41" s="66"/>
      <c r="K41" s="67"/>
      <c r="L41" s="68"/>
      <c r="M41" s="159" t="s">
        <v>17</v>
      </c>
      <c r="N41" s="156" t="s">
        <v>18</v>
      </c>
      <c r="O41" s="156" t="s">
        <v>37</v>
      </c>
      <c r="P41" s="153" t="s">
        <v>37</v>
      </c>
    </row>
    <row r="42" spans="1:16" ht="14.25" hidden="1" customHeight="1" thickBot="1" x14ac:dyDescent="0.3">
      <c r="A42" s="69" t="s">
        <v>21</v>
      </c>
      <c r="B42" s="70" t="s">
        <v>22</v>
      </c>
      <c r="C42" s="71" t="s">
        <v>23</v>
      </c>
      <c r="D42" s="165"/>
      <c r="E42" s="166"/>
      <c r="F42" s="167"/>
      <c r="G42" s="72"/>
      <c r="H42" s="73" t="s">
        <v>24</v>
      </c>
      <c r="I42" s="74"/>
      <c r="J42" s="75" t="s">
        <v>25</v>
      </c>
      <c r="K42" s="76" t="s">
        <v>26</v>
      </c>
      <c r="L42" s="76" t="s">
        <v>27</v>
      </c>
      <c r="M42" s="160"/>
      <c r="N42" s="157"/>
      <c r="O42" s="157"/>
      <c r="P42" s="154"/>
    </row>
    <row r="43" spans="1:16" ht="14.25" hidden="1" customHeight="1" thickBot="1" x14ac:dyDescent="0.3">
      <c r="A43" s="77" t="s">
        <v>28</v>
      </c>
      <c r="B43" s="78" t="s">
        <v>29</v>
      </c>
      <c r="C43" s="79" t="s">
        <v>30</v>
      </c>
      <c r="D43" s="80" t="s">
        <v>31</v>
      </c>
      <c r="E43" s="80" t="s">
        <v>32</v>
      </c>
      <c r="F43" s="80" t="s">
        <v>33</v>
      </c>
      <c r="G43" s="80" t="s">
        <v>31</v>
      </c>
      <c r="H43" s="73" t="s">
        <v>32</v>
      </c>
      <c r="I43" s="80" t="s">
        <v>33</v>
      </c>
      <c r="J43" s="81" t="s">
        <v>34</v>
      </c>
      <c r="K43" s="82" t="s">
        <v>35</v>
      </c>
      <c r="L43" s="82" t="s">
        <v>6</v>
      </c>
      <c r="M43" s="161"/>
      <c r="N43" s="158"/>
      <c r="O43" s="158"/>
      <c r="P43" s="155"/>
    </row>
    <row r="44" spans="1:16" ht="14.25" hidden="1" customHeight="1" thickBot="1" x14ac:dyDescent="0.3">
      <c r="A44" s="83"/>
      <c r="B44" s="84"/>
      <c r="C44" s="85"/>
      <c r="D44" s="86"/>
      <c r="E44" s="87"/>
      <c r="F44" s="88">
        <f t="shared" ref="F44:F53" si="10">D44-E44</f>
        <v>0</v>
      </c>
      <c r="G44" s="87"/>
      <c r="H44" s="86"/>
      <c r="I44" s="89">
        <f t="shared" ref="I44:I53" si="11">G44-H44</f>
        <v>0</v>
      </c>
      <c r="J44" s="90"/>
      <c r="K44" s="89">
        <f t="shared" ref="K44:K53" si="12">ROUND((I44*(100-J44)/100),3)</f>
        <v>0</v>
      </c>
      <c r="L44" s="91">
        <f t="shared" ref="L44:L53" si="13">I44-F44</f>
        <v>0</v>
      </c>
      <c r="M44" s="92"/>
      <c r="N44" s="93"/>
      <c r="O44" s="94"/>
      <c r="P44" s="44"/>
    </row>
    <row r="45" spans="1:16" ht="14.25" hidden="1" customHeight="1" thickBot="1" x14ac:dyDescent="0.3">
      <c r="A45" s="95"/>
      <c r="B45" s="96"/>
      <c r="C45" s="97"/>
      <c r="D45" s="98"/>
      <c r="E45" s="99"/>
      <c r="F45" s="100">
        <f t="shared" si="10"/>
        <v>0</v>
      </c>
      <c r="G45" s="99"/>
      <c r="H45" s="98"/>
      <c r="I45" s="101">
        <f t="shared" si="11"/>
        <v>0</v>
      </c>
      <c r="J45" s="102"/>
      <c r="K45" s="101">
        <f t="shared" si="12"/>
        <v>0</v>
      </c>
      <c r="L45" s="103">
        <f t="shared" si="13"/>
        <v>0</v>
      </c>
      <c r="M45" s="92"/>
      <c r="N45" s="104"/>
      <c r="O45" s="105"/>
      <c r="P45" s="45"/>
    </row>
    <row r="46" spans="1:16" ht="14.25" hidden="1" customHeight="1" thickBot="1" x14ac:dyDescent="0.3">
      <c r="A46" s="95"/>
      <c r="B46" s="96"/>
      <c r="C46" s="97"/>
      <c r="D46" s="98"/>
      <c r="E46" s="99"/>
      <c r="F46" s="100">
        <f t="shared" si="10"/>
        <v>0</v>
      </c>
      <c r="G46" s="99"/>
      <c r="H46" s="98"/>
      <c r="I46" s="101">
        <f t="shared" si="11"/>
        <v>0</v>
      </c>
      <c r="J46" s="102"/>
      <c r="K46" s="101">
        <f t="shared" si="12"/>
        <v>0</v>
      </c>
      <c r="L46" s="103">
        <f t="shared" si="13"/>
        <v>0</v>
      </c>
      <c r="M46" s="92"/>
      <c r="N46" s="104"/>
      <c r="O46" s="105"/>
      <c r="P46" s="45"/>
    </row>
    <row r="47" spans="1:16" ht="14.25" hidden="1" customHeight="1" thickBot="1" x14ac:dyDescent="0.3">
      <c r="A47" s="95"/>
      <c r="B47" s="96"/>
      <c r="C47" s="97"/>
      <c r="D47" s="98"/>
      <c r="E47" s="99"/>
      <c r="F47" s="100">
        <f t="shared" si="10"/>
        <v>0</v>
      </c>
      <c r="G47" s="99"/>
      <c r="H47" s="98"/>
      <c r="I47" s="101">
        <f t="shared" si="11"/>
        <v>0</v>
      </c>
      <c r="J47" s="102"/>
      <c r="K47" s="101">
        <f t="shared" si="12"/>
        <v>0</v>
      </c>
      <c r="L47" s="103">
        <f t="shared" si="13"/>
        <v>0</v>
      </c>
      <c r="M47" s="92"/>
      <c r="N47" s="104"/>
      <c r="O47" s="105"/>
      <c r="P47" s="45"/>
    </row>
    <row r="48" spans="1:16" ht="14.25" hidden="1" customHeight="1" thickBot="1" x14ac:dyDescent="0.3">
      <c r="A48" s="95"/>
      <c r="B48" s="96"/>
      <c r="C48" s="97"/>
      <c r="D48" s="98"/>
      <c r="E48" s="99"/>
      <c r="F48" s="100">
        <f t="shared" si="10"/>
        <v>0</v>
      </c>
      <c r="G48" s="99"/>
      <c r="H48" s="98"/>
      <c r="I48" s="101">
        <f t="shared" si="11"/>
        <v>0</v>
      </c>
      <c r="J48" s="102"/>
      <c r="K48" s="101">
        <f t="shared" si="12"/>
        <v>0</v>
      </c>
      <c r="L48" s="103">
        <f t="shared" si="13"/>
        <v>0</v>
      </c>
      <c r="M48" s="92"/>
      <c r="N48" s="104"/>
      <c r="O48" s="105"/>
      <c r="P48" s="45"/>
    </row>
    <row r="49" spans="1:16" ht="14.25" hidden="1" customHeight="1" thickBot="1" x14ac:dyDescent="0.3">
      <c r="A49" s="95"/>
      <c r="B49" s="96"/>
      <c r="C49" s="97"/>
      <c r="D49" s="98"/>
      <c r="E49" s="99"/>
      <c r="F49" s="100">
        <f t="shared" si="10"/>
        <v>0</v>
      </c>
      <c r="G49" s="99"/>
      <c r="H49" s="98"/>
      <c r="I49" s="101">
        <f t="shared" si="11"/>
        <v>0</v>
      </c>
      <c r="J49" s="102"/>
      <c r="K49" s="101">
        <f t="shared" si="12"/>
        <v>0</v>
      </c>
      <c r="L49" s="103">
        <f t="shared" si="13"/>
        <v>0</v>
      </c>
      <c r="M49" s="92"/>
      <c r="N49" s="104"/>
      <c r="O49" s="105"/>
      <c r="P49" s="45"/>
    </row>
    <row r="50" spans="1:16" ht="14.25" hidden="1" customHeight="1" thickBot="1" x14ac:dyDescent="0.3">
      <c r="A50" s="95"/>
      <c r="B50" s="96"/>
      <c r="C50" s="97"/>
      <c r="D50" s="98"/>
      <c r="E50" s="99"/>
      <c r="F50" s="100">
        <f t="shared" si="10"/>
        <v>0</v>
      </c>
      <c r="G50" s="99"/>
      <c r="H50" s="98"/>
      <c r="I50" s="101">
        <f t="shared" si="11"/>
        <v>0</v>
      </c>
      <c r="J50" s="102"/>
      <c r="K50" s="101">
        <f t="shared" si="12"/>
        <v>0</v>
      </c>
      <c r="L50" s="103">
        <f t="shared" si="13"/>
        <v>0</v>
      </c>
      <c r="M50" s="92"/>
      <c r="N50" s="104"/>
      <c r="O50" s="105"/>
      <c r="P50" s="45"/>
    </row>
    <row r="51" spans="1:16" ht="14.25" hidden="1" customHeight="1" thickBot="1" x14ac:dyDescent="0.3">
      <c r="A51" s="95"/>
      <c r="B51" s="96"/>
      <c r="C51" s="97"/>
      <c r="D51" s="98"/>
      <c r="E51" s="99"/>
      <c r="F51" s="100">
        <f t="shared" si="10"/>
        <v>0</v>
      </c>
      <c r="G51" s="99"/>
      <c r="H51" s="98"/>
      <c r="I51" s="101">
        <f t="shared" si="11"/>
        <v>0</v>
      </c>
      <c r="J51" s="102"/>
      <c r="K51" s="101">
        <f t="shared" si="12"/>
        <v>0</v>
      </c>
      <c r="L51" s="103">
        <f t="shared" si="13"/>
        <v>0</v>
      </c>
      <c r="M51" s="92"/>
      <c r="N51" s="104"/>
      <c r="O51" s="105"/>
      <c r="P51" s="45"/>
    </row>
    <row r="52" spans="1:16" ht="14.25" hidden="1" customHeight="1" thickBot="1" x14ac:dyDescent="0.3">
      <c r="A52" s="95"/>
      <c r="B52" s="96"/>
      <c r="C52" s="97"/>
      <c r="D52" s="98"/>
      <c r="E52" s="99"/>
      <c r="F52" s="100">
        <f t="shared" si="10"/>
        <v>0</v>
      </c>
      <c r="G52" s="99"/>
      <c r="H52" s="98"/>
      <c r="I52" s="101">
        <f t="shared" si="11"/>
        <v>0</v>
      </c>
      <c r="J52" s="102"/>
      <c r="K52" s="101">
        <f t="shared" si="12"/>
        <v>0</v>
      </c>
      <c r="L52" s="103">
        <f t="shared" si="13"/>
        <v>0</v>
      </c>
      <c r="M52" s="92"/>
      <c r="N52" s="104"/>
      <c r="O52" s="105"/>
      <c r="P52" s="45"/>
    </row>
    <row r="53" spans="1:16" ht="14.25" hidden="1" customHeight="1" thickBot="1" x14ac:dyDescent="0.3">
      <c r="A53" s="95"/>
      <c r="B53" s="96"/>
      <c r="C53" s="97"/>
      <c r="D53" s="98"/>
      <c r="E53" s="99"/>
      <c r="F53" s="100">
        <f t="shared" si="10"/>
        <v>0</v>
      </c>
      <c r="G53" s="99"/>
      <c r="H53" s="98"/>
      <c r="I53" s="101">
        <f t="shared" si="11"/>
        <v>0</v>
      </c>
      <c r="J53" s="102"/>
      <c r="K53" s="101">
        <f t="shared" si="12"/>
        <v>0</v>
      </c>
      <c r="L53" s="103">
        <f t="shared" si="13"/>
        <v>0</v>
      </c>
      <c r="M53" s="92"/>
      <c r="N53" s="106"/>
      <c r="O53" s="107"/>
      <c r="P53" s="46"/>
    </row>
    <row r="54" spans="1:16" ht="3.75" hidden="1" customHeight="1" thickBot="1" x14ac:dyDescent="0.3">
      <c r="A54" s="2"/>
      <c r="B54" s="22"/>
      <c r="C54" s="39"/>
      <c r="D54" s="14"/>
      <c r="E54" s="14"/>
      <c r="F54" s="4"/>
      <c r="G54" s="14"/>
      <c r="H54" s="14"/>
      <c r="I54" s="4"/>
      <c r="J54" s="40"/>
      <c r="K54" s="4"/>
      <c r="L54" s="7"/>
      <c r="M54" s="24"/>
      <c r="N54" s="22"/>
      <c r="O54" s="10"/>
      <c r="P54" s="11"/>
    </row>
    <row r="55" spans="1:16" ht="14.25" hidden="1" customHeight="1" thickBot="1" x14ac:dyDescent="0.3">
      <c r="A55" s="108"/>
      <c r="B55" s="109">
        <f>(COUNTA(B44:B53))</f>
        <v>0</v>
      </c>
      <c r="C55" s="110" t="s">
        <v>36</v>
      </c>
      <c r="D55" s="80">
        <f t="shared" ref="D55:I55" si="14">SUM(D44:D53)</f>
        <v>0</v>
      </c>
      <c r="E55" s="80">
        <f t="shared" si="14"/>
        <v>0</v>
      </c>
      <c r="F55" s="80">
        <f t="shared" si="14"/>
        <v>0</v>
      </c>
      <c r="G55" s="80">
        <f t="shared" si="14"/>
        <v>0</v>
      </c>
      <c r="H55" s="80">
        <f t="shared" si="14"/>
        <v>0</v>
      </c>
      <c r="I55" s="80">
        <f t="shared" si="14"/>
        <v>0</v>
      </c>
      <c r="J55" s="111" t="e">
        <f>ROUND((((I55-K55)/I55)*100),2)</f>
        <v>#DIV/0!</v>
      </c>
      <c r="K55" s="112">
        <f>SUM(K44:K53)</f>
        <v>0</v>
      </c>
      <c r="L55" s="80">
        <f>SUM(L44:L53)</f>
        <v>0</v>
      </c>
      <c r="M55" s="24"/>
      <c r="N55" s="22"/>
      <c r="O55" s="10"/>
      <c r="P55" s="11"/>
    </row>
    <row r="56" spans="1:16" ht="14.25" hidden="1" customHeight="1" thickBot="1" x14ac:dyDescent="0.3">
      <c r="A56" s="21"/>
      <c r="B56" s="22"/>
      <c r="C56" s="22"/>
      <c r="D56" s="14"/>
      <c r="E56" s="14"/>
      <c r="F56" s="14"/>
      <c r="G56" s="14"/>
      <c r="H56" s="14"/>
      <c r="I56" s="14"/>
      <c r="J56" s="23"/>
      <c r="K56" s="14"/>
      <c r="L56" s="14"/>
      <c r="M56" s="24"/>
      <c r="N56" s="22"/>
      <c r="O56" s="10"/>
      <c r="P56" s="11"/>
    </row>
    <row r="57" spans="1:16" ht="16.5" hidden="1" customHeight="1" thickBot="1" x14ac:dyDescent="0.3">
      <c r="A57" s="60" t="s">
        <v>13</v>
      </c>
      <c r="B57" s="61" t="e">
        <f>+B41</f>
        <v>#REF!</v>
      </c>
      <c r="C57" s="62"/>
      <c r="D57" s="162" t="s">
        <v>15</v>
      </c>
      <c r="E57" s="163"/>
      <c r="F57" s="164"/>
      <c r="G57" s="63"/>
      <c r="H57" s="64" t="s">
        <v>16</v>
      </c>
      <c r="I57" s="65"/>
      <c r="J57" s="66"/>
      <c r="K57" s="67"/>
      <c r="L57" s="68"/>
      <c r="M57" s="159" t="s">
        <v>17</v>
      </c>
      <c r="N57" s="156" t="s">
        <v>18</v>
      </c>
      <c r="O57" s="156" t="s">
        <v>37</v>
      </c>
      <c r="P57" s="153" t="s">
        <v>37</v>
      </c>
    </row>
    <row r="58" spans="1:16" ht="14.25" hidden="1" customHeight="1" thickBot="1" x14ac:dyDescent="0.3">
      <c r="A58" s="69" t="s">
        <v>21</v>
      </c>
      <c r="B58" s="70" t="s">
        <v>22</v>
      </c>
      <c r="C58" s="71" t="s">
        <v>23</v>
      </c>
      <c r="D58" s="165"/>
      <c r="E58" s="166"/>
      <c r="F58" s="167"/>
      <c r="G58" s="72"/>
      <c r="H58" s="73" t="s">
        <v>24</v>
      </c>
      <c r="I58" s="74"/>
      <c r="J58" s="75" t="s">
        <v>25</v>
      </c>
      <c r="K58" s="76" t="s">
        <v>26</v>
      </c>
      <c r="L58" s="76" t="s">
        <v>27</v>
      </c>
      <c r="M58" s="160"/>
      <c r="N58" s="157"/>
      <c r="O58" s="157"/>
      <c r="P58" s="154"/>
    </row>
    <row r="59" spans="1:16" ht="14.25" hidden="1" customHeight="1" thickBot="1" x14ac:dyDescent="0.3">
      <c r="A59" s="77" t="s">
        <v>28</v>
      </c>
      <c r="B59" s="78" t="s">
        <v>29</v>
      </c>
      <c r="C59" s="79" t="s">
        <v>30</v>
      </c>
      <c r="D59" s="80" t="s">
        <v>31</v>
      </c>
      <c r="E59" s="80" t="s">
        <v>32</v>
      </c>
      <c r="F59" s="80" t="s">
        <v>33</v>
      </c>
      <c r="G59" s="80" t="s">
        <v>31</v>
      </c>
      <c r="H59" s="73" t="s">
        <v>32</v>
      </c>
      <c r="I59" s="80" t="s">
        <v>33</v>
      </c>
      <c r="J59" s="81" t="s">
        <v>34</v>
      </c>
      <c r="K59" s="82" t="s">
        <v>35</v>
      </c>
      <c r="L59" s="82" t="s">
        <v>6</v>
      </c>
      <c r="M59" s="161"/>
      <c r="N59" s="158"/>
      <c r="O59" s="158"/>
      <c r="P59" s="155"/>
    </row>
    <row r="60" spans="1:16" ht="14.25" hidden="1" customHeight="1" thickBot="1" x14ac:dyDescent="0.3">
      <c r="A60" s="83"/>
      <c r="B60" s="84"/>
      <c r="C60" s="85"/>
      <c r="D60" s="86"/>
      <c r="E60" s="87"/>
      <c r="F60" s="88">
        <f t="shared" ref="F60:F69" si="15">D60-E60</f>
        <v>0</v>
      </c>
      <c r="G60" s="87"/>
      <c r="H60" s="86"/>
      <c r="I60" s="89">
        <f t="shared" ref="I60:I69" si="16">G60-H60</f>
        <v>0</v>
      </c>
      <c r="J60" s="90"/>
      <c r="K60" s="89">
        <f t="shared" ref="K60:K69" si="17">ROUND((I60*(100-J60)/100),3)</f>
        <v>0</v>
      </c>
      <c r="L60" s="91">
        <f t="shared" ref="L60:L69" si="18">I60-F60</f>
        <v>0</v>
      </c>
      <c r="M60" s="113"/>
      <c r="N60" s="114"/>
      <c r="O60" s="115"/>
      <c r="P60" s="116"/>
    </row>
    <row r="61" spans="1:16" ht="14.25" hidden="1" customHeight="1" thickBot="1" x14ac:dyDescent="0.3">
      <c r="A61" s="95"/>
      <c r="B61" s="96"/>
      <c r="C61" s="97"/>
      <c r="D61" s="98"/>
      <c r="E61" s="99"/>
      <c r="F61" s="100">
        <f t="shared" si="15"/>
        <v>0</v>
      </c>
      <c r="G61" s="99"/>
      <c r="H61" s="98"/>
      <c r="I61" s="101">
        <f t="shared" si="16"/>
        <v>0</v>
      </c>
      <c r="J61" s="102"/>
      <c r="K61" s="101">
        <f t="shared" si="17"/>
        <v>0</v>
      </c>
      <c r="L61" s="103">
        <f t="shared" si="18"/>
        <v>0</v>
      </c>
      <c r="M61" s="113"/>
      <c r="N61" s="37"/>
      <c r="O61" s="117"/>
      <c r="P61" s="118"/>
    </row>
    <row r="62" spans="1:16" ht="14.25" hidden="1" customHeight="1" thickBot="1" x14ac:dyDescent="0.3">
      <c r="A62" s="95"/>
      <c r="B62" s="96"/>
      <c r="C62" s="97"/>
      <c r="D62" s="98"/>
      <c r="E62" s="99"/>
      <c r="F62" s="100">
        <f t="shared" si="15"/>
        <v>0</v>
      </c>
      <c r="G62" s="99"/>
      <c r="H62" s="98"/>
      <c r="I62" s="101">
        <f t="shared" si="16"/>
        <v>0</v>
      </c>
      <c r="J62" s="102"/>
      <c r="K62" s="101">
        <f t="shared" si="17"/>
        <v>0</v>
      </c>
      <c r="L62" s="103">
        <f t="shared" si="18"/>
        <v>0</v>
      </c>
      <c r="M62" s="113"/>
      <c r="N62" s="37"/>
      <c r="O62" s="117"/>
      <c r="P62" s="118"/>
    </row>
    <row r="63" spans="1:16" ht="14.25" hidden="1" customHeight="1" thickBot="1" x14ac:dyDescent="0.3">
      <c r="A63" s="95"/>
      <c r="B63" s="96"/>
      <c r="C63" s="97"/>
      <c r="D63" s="98"/>
      <c r="E63" s="99"/>
      <c r="F63" s="100">
        <f t="shared" si="15"/>
        <v>0</v>
      </c>
      <c r="G63" s="99"/>
      <c r="H63" s="98"/>
      <c r="I63" s="101">
        <f t="shared" si="16"/>
        <v>0</v>
      </c>
      <c r="J63" s="102"/>
      <c r="K63" s="101">
        <f t="shared" si="17"/>
        <v>0</v>
      </c>
      <c r="L63" s="103">
        <f t="shared" si="18"/>
        <v>0</v>
      </c>
      <c r="M63" s="113"/>
      <c r="N63" s="37"/>
      <c r="O63" s="117"/>
      <c r="P63" s="118"/>
    </row>
    <row r="64" spans="1:16" ht="14.25" hidden="1" customHeight="1" thickBot="1" x14ac:dyDescent="0.3">
      <c r="A64" s="95"/>
      <c r="B64" s="96"/>
      <c r="C64" s="97"/>
      <c r="D64" s="98"/>
      <c r="E64" s="99"/>
      <c r="F64" s="100">
        <f t="shared" si="15"/>
        <v>0</v>
      </c>
      <c r="G64" s="99"/>
      <c r="H64" s="98"/>
      <c r="I64" s="101">
        <f t="shared" si="16"/>
        <v>0</v>
      </c>
      <c r="J64" s="102"/>
      <c r="K64" s="101">
        <f t="shared" si="17"/>
        <v>0</v>
      </c>
      <c r="L64" s="103">
        <f t="shared" si="18"/>
        <v>0</v>
      </c>
      <c r="M64" s="113"/>
      <c r="N64" s="37"/>
      <c r="O64" s="117"/>
      <c r="P64" s="118"/>
    </row>
    <row r="65" spans="1:16" ht="14.25" hidden="1" customHeight="1" thickBot="1" x14ac:dyDescent="0.3">
      <c r="A65" s="95"/>
      <c r="B65" s="96"/>
      <c r="C65" s="97"/>
      <c r="D65" s="98"/>
      <c r="E65" s="99"/>
      <c r="F65" s="100">
        <f t="shared" si="15"/>
        <v>0</v>
      </c>
      <c r="G65" s="99"/>
      <c r="H65" s="98"/>
      <c r="I65" s="101">
        <f t="shared" si="16"/>
        <v>0</v>
      </c>
      <c r="J65" s="102"/>
      <c r="K65" s="101">
        <f t="shared" si="17"/>
        <v>0</v>
      </c>
      <c r="L65" s="103">
        <f t="shared" si="18"/>
        <v>0</v>
      </c>
      <c r="M65" s="113"/>
      <c r="N65" s="37"/>
      <c r="O65" s="117"/>
      <c r="P65" s="118"/>
    </row>
    <row r="66" spans="1:16" ht="14.25" hidden="1" customHeight="1" thickBot="1" x14ac:dyDescent="0.3">
      <c r="A66" s="95"/>
      <c r="B66" s="96"/>
      <c r="C66" s="97"/>
      <c r="D66" s="98"/>
      <c r="E66" s="99"/>
      <c r="F66" s="100">
        <f t="shared" si="15"/>
        <v>0</v>
      </c>
      <c r="G66" s="99"/>
      <c r="H66" s="98"/>
      <c r="I66" s="101">
        <f t="shared" si="16"/>
        <v>0</v>
      </c>
      <c r="J66" s="102"/>
      <c r="K66" s="101">
        <f t="shared" si="17"/>
        <v>0</v>
      </c>
      <c r="L66" s="103">
        <f t="shared" si="18"/>
        <v>0</v>
      </c>
      <c r="M66" s="113"/>
      <c r="N66" s="37"/>
      <c r="O66" s="117"/>
      <c r="P66" s="118"/>
    </row>
    <row r="67" spans="1:16" ht="14.25" hidden="1" customHeight="1" thickBot="1" x14ac:dyDescent="0.3">
      <c r="A67" s="95"/>
      <c r="B67" s="96"/>
      <c r="C67" s="97"/>
      <c r="D67" s="98"/>
      <c r="E67" s="99"/>
      <c r="F67" s="100">
        <f t="shared" si="15"/>
        <v>0</v>
      </c>
      <c r="G67" s="99"/>
      <c r="H67" s="98"/>
      <c r="I67" s="101">
        <f t="shared" si="16"/>
        <v>0</v>
      </c>
      <c r="J67" s="102"/>
      <c r="K67" s="101">
        <f t="shared" si="17"/>
        <v>0</v>
      </c>
      <c r="L67" s="103">
        <f t="shared" si="18"/>
        <v>0</v>
      </c>
      <c r="M67" s="113"/>
      <c r="N67" s="37"/>
      <c r="O67" s="117"/>
      <c r="P67" s="118"/>
    </row>
    <row r="68" spans="1:16" ht="14.25" hidden="1" customHeight="1" thickBot="1" x14ac:dyDescent="0.3">
      <c r="A68" s="95"/>
      <c r="B68" s="96"/>
      <c r="C68" s="97"/>
      <c r="D68" s="98"/>
      <c r="E68" s="99"/>
      <c r="F68" s="100">
        <f t="shared" si="15"/>
        <v>0</v>
      </c>
      <c r="G68" s="99"/>
      <c r="H68" s="98"/>
      <c r="I68" s="101">
        <f t="shared" si="16"/>
        <v>0</v>
      </c>
      <c r="J68" s="102"/>
      <c r="K68" s="101">
        <f t="shared" si="17"/>
        <v>0</v>
      </c>
      <c r="L68" s="103">
        <f t="shared" si="18"/>
        <v>0</v>
      </c>
      <c r="M68" s="113"/>
      <c r="N68" s="37"/>
      <c r="O68" s="117"/>
      <c r="P68" s="118"/>
    </row>
    <row r="69" spans="1:16" ht="14.25" hidden="1" customHeight="1" thickBot="1" x14ac:dyDescent="0.3">
      <c r="A69" s="95"/>
      <c r="B69" s="96"/>
      <c r="C69" s="97"/>
      <c r="D69" s="98"/>
      <c r="E69" s="99"/>
      <c r="F69" s="100">
        <f t="shared" si="15"/>
        <v>0</v>
      </c>
      <c r="G69" s="99"/>
      <c r="H69" s="98"/>
      <c r="I69" s="101">
        <f t="shared" si="16"/>
        <v>0</v>
      </c>
      <c r="J69" s="102"/>
      <c r="K69" s="101">
        <f t="shared" si="17"/>
        <v>0</v>
      </c>
      <c r="L69" s="103">
        <f t="shared" si="18"/>
        <v>0</v>
      </c>
      <c r="M69" s="113"/>
      <c r="N69" s="119"/>
      <c r="O69" s="120"/>
      <c r="P69" s="121"/>
    </row>
    <row r="70" spans="1:16" ht="3.75" hidden="1" customHeight="1" thickBot="1" x14ac:dyDescent="0.3">
      <c r="A70" s="2"/>
      <c r="B70" s="22"/>
      <c r="C70" s="39"/>
      <c r="D70" s="14"/>
      <c r="E70" s="14"/>
      <c r="F70" s="4"/>
      <c r="G70" s="14"/>
      <c r="H70" s="14"/>
      <c r="I70" s="4"/>
      <c r="J70" s="40"/>
      <c r="K70" s="4"/>
      <c r="L70" s="7"/>
      <c r="M70" s="24"/>
      <c r="N70" s="22"/>
      <c r="O70" s="10"/>
      <c r="P70" s="11"/>
    </row>
    <row r="71" spans="1:16" ht="14.25" hidden="1" customHeight="1" thickBot="1" x14ac:dyDescent="0.3">
      <c r="A71" s="108"/>
      <c r="B71" s="109">
        <f>(COUNTA(B60:B69))</f>
        <v>0</v>
      </c>
      <c r="C71" s="110" t="s">
        <v>36</v>
      </c>
      <c r="D71" s="80">
        <f t="shared" ref="D71:I71" si="19">SUM(D60:D69)</f>
        <v>0</v>
      </c>
      <c r="E71" s="80">
        <f t="shared" si="19"/>
        <v>0</v>
      </c>
      <c r="F71" s="80">
        <f t="shared" si="19"/>
        <v>0</v>
      </c>
      <c r="G71" s="80">
        <f t="shared" si="19"/>
        <v>0</v>
      </c>
      <c r="H71" s="80">
        <f t="shared" si="19"/>
        <v>0</v>
      </c>
      <c r="I71" s="80">
        <f t="shared" si="19"/>
        <v>0</v>
      </c>
      <c r="J71" s="111" t="e">
        <f>ROUND((((I71-K71)/I71)*100),2)</f>
        <v>#DIV/0!</v>
      </c>
      <c r="K71" s="112">
        <f>SUM(K60:K69)</f>
        <v>0</v>
      </c>
      <c r="L71" s="80">
        <f>SUM(L60:L69)</f>
        <v>0</v>
      </c>
      <c r="M71" s="24"/>
      <c r="N71" s="22"/>
      <c r="O71" s="10"/>
      <c r="P71" s="11"/>
    </row>
    <row r="72" spans="1:16" ht="14.25" hidden="1" customHeight="1" thickBot="1" x14ac:dyDescent="0.3">
      <c r="A72" s="21"/>
      <c r="B72" s="22"/>
      <c r="C72" s="22"/>
      <c r="D72" s="14"/>
      <c r="E72" s="14"/>
      <c r="F72" s="14"/>
      <c r="G72" s="14"/>
      <c r="H72" s="14"/>
      <c r="I72" s="14"/>
      <c r="J72" s="23"/>
      <c r="K72" s="14"/>
      <c r="L72" s="14"/>
      <c r="M72" s="24"/>
      <c r="N72" s="22"/>
      <c r="O72" s="10"/>
      <c r="P72" s="11"/>
    </row>
    <row r="73" spans="1:16" ht="16.5" hidden="1" customHeight="1" thickBot="1" x14ac:dyDescent="0.3">
      <c r="A73" s="60" t="s">
        <v>13</v>
      </c>
      <c r="B73" s="61" t="e">
        <f>+B57</f>
        <v>#REF!</v>
      </c>
      <c r="C73" s="62"/>
      <c r="D73" s="162" t="s">
        <v>15</v>
      </c>
      <c r="E73" s="163"/>
      <c r="F73" s="164"/>
      <c r="G73" s="63"/>
      <c r="H73" s="64" t="s">
        <v>16</v>
      </c>
      <c r="I73" s="65"/>
      <c r="J73" s="66"/>
      <c r="K73" s="67"/>
      <c r="L73" s="68"/>
      <c r="M73" s="159" t="s">
        <v>17</v>
      </c>
      <c r="N73" s="156" t="s">
        <v>18</v>
      </c>
      <c r="O73" s="156" t="s">
        <v>37</v>
      </c>
      <c r="P73" s="153" t="s">
        <v>37</v>
      </c>
    </row>
    <row r="74" spans="1:16" ht="14.25" hidden="1" customHeight="1" thickBot="1" x14ac:dyDescent="0.3">
      <c r="A74" s="69" t="s">
        <v>21</v>
      </c>
      <c r="B74" s="70" t="s">
        <v>22</v>
      </c>
      <c r="C74" s="71" t="s">
        <v>23</v>
      </c>
      <c r="D74" s="165"/>
      <c r="E74" s="166"/>
      <c r="F74" s="167"/>
      <c r="G74" s="72"/>
      <c r="H74" s="73" t="s">
        <v>24</v>
      </c>
      <c r="I74" s="74"/>
      <c r="J74" s="75" t="s">
        <v>25</v>
      </c>
      <c r="K74" s="76" t="s">
        <v>26</v>
      </c>
      <c r="L74" s="76" t="s">
        <v>27</v>
      </c>
      <c r="M74" s="160"/>
      <c r="N74" s="157"/>
      <c r="O74" s="157"/>
      <c r="P74" s="154"/>
    </row>
    <row r="75" spans="1:16" ht="14.25" hidden="1" customHeight="1" thickBot="1" x14ac:dyDescent="0.3">
      <c r="A75" s="77" t="s">
        <v>28</v>
      </c>
      <c r="B75" s="78" t="s">
        <v>29</v>
      </c>
      <c r="C75" s="79" t="s">
        <v>30</v>
      </c>
      <c r="D75" s="80" t="s">
        <v>31</v>
      </c>
      <c r="E75" s="80" t="s">
        <v>32</v>
      </c>
      <c r="F75" s="80" t="s">
        <v>33</v>
      </c>
      <c r="G75" s="80" t="s">
        <v>31</v>
      </c>
      <c r="H75" s="73" t="s">
        <v>32</v>
      </c>
      <c r="I75" s="80" t="s">
        <v>33</v>
      </c>
      <c r="J75" s="81" t="s">
        <v>34</v>
      </c>
      <c r="K75" s="82" t="s">
        <v>35</v>
      </c>
      <c r="L75" s="82" t="s">
        <v>6</v>
      </c>
      <c r="M75" s="161"/>
      <c r="N75" s="158"/>
      <c r="O75" s="158"/>
      <c r="P75" s="155"/>
    </row>
    <row r="76" spans="1:16" ht="14.25" hidden="1" customHeight="1" thickBot="1" x14ac:dyDescent="0.3">
      <c r="A76" s="83"/>
      <c r="B76" s="84"/>
      <c r="C76" s="85"/>
      <c r="D76" s="86"/>
      <c r="E76" s="87"/>
      <c r="F76" s="88">
        <f t="shared" ref="F76:F85" si="20">D76-E76</f>
        <v>0</v>
      </c>
      <c r="G76" s="87"/>
      <c r="H76" s="86"/>
      <c r="I76" s="89">
        <f t="shared" ref="I76:I85" si="21">G76-H76</f>
        <v>0</v>
      </c>
      <c r="J76" s="90"/>
      <c r="K76" s="89">
        <f t="shared" ref="K76:K85" si="22">ROUND((I76*(100-J76)/100),3)</f>
        <v>0</v>
      </c>
      <c r="L76" s="91">
        <f t="shared" ref="L76:L85" si="23">I76-F76</f>
        <v>0</v>
      </c>
      <c r="M76" s="92"/>
      <c r="N76" s="93"/>
      <c r="O76" s="94"/>
      <c r="P76" s="44"/>
    </row>
    <row r="77" spans="1:16" ht="14.25" hidden="1" customHeight="1" thickBot="1" x14ac:dyDescent="0.3">
      <c r="A77" s="95"/>
      <c r="B77" s="96"/>
      <c r="C77" s="97"/>
      <c r="D77" s="98"/>
      <c r="E77" s="99"/>
      <c r="F77" s="100">
        <f t="shared" si="20"/>
        <v>0</v>
      </c>
      <c r="G77" s="99"/>
      <c r="H77" s="98"/>
      <c r="I77" s="101">
        <f t="shared" si="21"/>
        <v>0</v>
      </c>
      <c r="J77" s="102"/>
      <c r="K77" s="101">
        <f t="shared" si="22"/>
        <v>0</v>
      </c>
      <c r="L77" s="103">
        <f t="shared" si="23"/>
        <v>0</v>
      </c>
      <c r="M77" s="92"/>
      <c r="N77" s="104"/>
      <c r="O77" s="105"/>
      <c r="P77" s="45"/>
    </row>
    <row r="78" spans="1:16" ht="14.25" hidden="1" customHeight="1" thickBot="1" x14ac:dyDescent="0.3">
      <c r="A78" s="95"/>
      <c r="B78" s="96"/>
      <c r="C78" s="97"/>
      <c r="D78" s="98"/>
      <c r="E78" s="99"/>
      <c r="F78" s="100">
        <f t="shared" si="20"/>
        <v>0</v>
      </c>
      <c r="G78" s="99"/>
      <c r="H78" s="98"/>
      <c r="I78" s="101">
        <f t="shared" si="21"/>
        <v>0</v>
      </c>
      <c r="J78" s="102"/>
      <c r="K78" s="101">
        <f t="shared" si="22"/>
        <v>0</v>
      </c>
      <c r="L78" s="103">
        <f t="shared" si="23"/>
        <v>0</v>
      </c>
      <c r="M78" s="92"/>
      <c r="N78" s="104"/>
      <c r="O78" s="105"/>
      <c r="P78" s="45"/>
    </row>
    <row r="79" spans="1:16" ht="14.25" hidden="1" customHeight="1" thickBot="1" x14ac:dyDescent="0.3">
      <c r="A79" s="95"/>
      <c r="B79" s="96"/>
      <c r="C79" s="97"/>
      <c r="D79" s="98"/>
      <c r="E79" s="99"/>
      <c r="F79" s="100">
        <f t="shared" si="20"/>
        <v>0</v>
      </c>
      <c r="G79" s="99"/>
      <c r="H79" s="98"/>
      <c r="I79" s="101">
        <f t="shared" si="21"/>
        <v>0</v>
      </c>
      <c r="J79" s="102"/>
      <c r="K79" s="101">
        <f t="shared" si="22"/>
        <v>0</v>
      </c>
      <c r="L79" s="103">
        <f t="shared" si="23"/>
        <v>0</v>
      </c>
      <c r="M79" s="92"/>
      <c r="N79" s="104"/>
      <c r="O79" s="105"/>
      <c r="P79" s="45"/>
    </row>
    <row r="80" spans="1:16" ht="14.25" hidden="1" customHeight="1" thickBot="1" x14ac:dyDescent="0.3">
      <c r="A80" s="95"/>
      <c r="B80" s="96"/>
      <c r="C80" s="97"/>
      <c r="D80" s="98"/>
      <c r="E80" s="99"/>
      <c r="F80" s="100">
        <f t="shared" si="20"/>
        <v>0</v>
      </c>
      <c r="G80" s="99"/>
      <c r="H80" s="98"/>
      <c r="I80" s="101">
        <f t="shared" si="21"/>
        <v>0</v>
      </c>
      <c r="J80" s="102"/>
      <c r="K80" s="101">
        <f t="shared" si="22"/>
        <v>0</v>
      </c>
      <c r="L80" s="103">
        <f t="shared" si="23"/>
        <v>0</v>
      </c>
      <c r="M80" s="92"/>
      <c r="N80" s="104"/>
      <c r="O80" s="105"/>
      <c r="P80" s="45"/>
    </row>
    <row r="81" spans="1:16" ht="14.25" hidden="1" customHeight="1" thickBot="1" x14ac:dyDescent="0.3">
      <c r="A81" s="95"/>
      <c r="B81" s="96"/>
      <c r="C81" s="97"/>
      <c r="D81" s="98"/>
      <c r="E81" s="99"/>
      <c r="F81" s="100">
        <f t="shared" si="20"/>
        <v>0</v>
      </c>
      <c r="G81" s="99"/>
      <c r="H81" s="98"/>
      <c r="I81" s="101">
        <f t="shared" si="21"/>
        <v>0</v>
      </c>
      <c r="J81" s="102"/>
      <c r="K81" s="101">
        <f t="shared" si="22"/>
        <v>0</v>
      </c>
      <c r="L81" s="103">
        <f t="shared" si="23"/>
        <v>0</v>
      </c>
      <c r="M81" s="92"/>
      <c r="N81" s="104"/>
      <c r="O81" s="105"/>
      <c r="P81" s="45"/>
    </row>
    <row r="82" spans="1:16" ht="14.25" hidden="1" customHeight="1" thickBot="1" x14ac:dyDescent="0.3">
      <c r="A82" s="95"/>
      <c r="B82" s="96"/>
      <c r="C82" s="97"/>
      <c r="D82" s="98"/>
      <c r="E82" s="99"/>
      <c r="F82" s="100">
        <f t="shared" si="20"/>
        <v>0</v>
      </c>
      <c r="G82" s="99"/>
      <c r="H82" s="98"/>
      <c r="I82" s="101">
        <f t="shared" si="21"/>
        <v>0</v>
      </c>
      <c r="J82" s="102"/>
      <c r="K82" s="101">
        <f t="shared" si="22"/>
        <v>0</v>
      </c>
      <c r="L82" s="103">
        <f t="shared" si="23"/>
        <v>0</v>
      </c>
      <c r="M82" s="92"/>
      <c r="N82" s="104"/>
      <c r="O82" s="105"/>
      <c r="P82" s="45"/>
    </row>
    <row r="83" spans="1:16" ht="14.25" hidden="1" customHeight="1" thickBot="1" x14ac:dyDescent="0.3">
      <c r="A83" s="95"/>
      <c r="B83" s="96"/>
      <c r="C83" s="97"/>
      <c r="D83" s="98"/>
      <c r="E83" s="99"/>
      <c r="F83" s="100">
        <f t="shared" si="20"/>
        <v>0</v>
      </c>
      <c r="G83" s="99"/>
      <c r="H83" s="98"/>
      <c r="I83" s="101">
        <f t="shared" si="21"/>
        <v>0</v>
      </c>
      <c r="J83" s="102"/>
      <c r="K83" s="101">
        <f t="shared" si="22"/>
        <v>0</v>
      </c>
      <c r="L83" s="103">
        <f t="shared" si="23"/>
        <v>0</v>
      </c>
      <c r="M83" s="92"/>
      <c r="N83" s="104"/>
      <c r="O83" s="105"/>
      <c r="P83" s="45"/>
    </row>
    <row r="84" spans="1:16" ht="14.25" hidden="1" customHeight="1" thickBot="1" x14ac:dyDescent="0.3">
      <c r="A84" s="95"/>
      <c r="B84" s="96"/>
      <c r="C84" s="97"/>
      <c r="D84" s="98"/>
      <c r="E84" s="99"/>
      <c r="F84" s="100">
        <f t="shared" si="20"/>
        <v>0</v>
      </c>
      <c r="G84" s="99"/>
      <c r="H84" s="98"/>
      <c r="I84" s="101">
        <f t="shared" si="21"/>
        <v>0</v>
      </c>
      <c r="J84" s="102"/>
      <c r="K84" s="101">
        <f t="shared" si="22"/>
        <v>0</v>
      </c>
      <c r="L84" s="103">
        <f t="shared" si="23"/>
        <v>0</v>
      </c>
      <c r="M84" s="92"/>
      <c r="N84" s="104"/>
      <c r="O84" s="105"/>
      <c r="P84" s="45"/>
    </row>
    <row r="85" spans="1:16" ht="14.25" hidden="1" customHeight="1" thickBot="1" x14ac:dyDescent="0.3">
      <c r="A85" s="95"/>
      <c r="B85" s="96"/>
      <c r="C85" s="97"/>
      <c r="D85" s="98"/>
      <c r="E85" s="99"/>
      <c r="F85" s="100">
        <f t="shared" si="20"/>
        <v>0</v>
      </c>
      <c r="G85" s="99"/>
      <c r="H85" s="98"/>
      <c r="I85" s="101">
        <f t="shared" si="21"/>
        <v>0</v>
      </c>
      <c r="J85" s="102"/>
      <c r="K85" s="101">
        <f t="shared" si="22"/>
        <v>0</v>
      </c>
      <c r="L85" s="103">
        <f t="shared" si="23"/>
        <v>0</v>
      </c>
      <c r="M85" s="92"/>
      <c r="N85" s="106"/>
      <c r="O85" s="107"/>
      <c r="P85" s="46"/>
    </row>
    <row r="86" spans="1:16" ht="3.75" hidden="1" customHeight="1" thickBot="1" x14ac:dyDescent="0.3">
      <c r="A86" s="2"/>
      <c r="B86" s="22"/>
      <c r="C86" s="39"/>
      <c r="D86" s="14"/>
      <c r="E86" s="14"/>
      <c r="F86" s="4"/>
      <c r="G86" s="14"/>
      <c r="H86" s="14"/>
      <c r="I86" s="4"/>
      <c r="J86" s="40"/>
      <c r="K86" s="4"/>
      <c r="L86" s="7"/>
      <c r="M86" s="24"/>
      <c r="N86" s="22"/>
      <c r="O86" s="10"/>
      <c r="P86" s="11"/>
    </row>
    <row r="87" spans="1:16" ht="14.25" hidden="1" customHeight="1" thickBot="1" x14ac:dyDescent="0.3">
      <c r="A87" s="108"/>
      <c r="B87" s="109">
        <f>(COUNTA(B76:B85))</f>
        <v>0</v>
      </c>
      <c r="C87" s="110" t="s">
        <v>36</v>
      </c>
      <c r="D87" s="80">
        <f t="shared" ref="D87:I87" si="24">SUM(D76:D85)</f>
        <v>0</v>
      </c>
      <c r="E87" s="80">
        <f t="shared" si="24"/>
        <v>0</v>
      </c>
      <c r="F87" s="80">
        <f t="shared" si="24"/>
        <v>0</v>
      </c>
      <c r="G87" s="80">
        <f t="shared" si="24"/>
        <v>0</v>
      </c>
      <c r="H87" s="80">
        <f t="shared" si="24"/>
        <v>0</v>
      </c>
      <c r="I87" s="80">
        <f t="shared" si="24"/>
        <v>0</v>
      </c>
      <c r="J87" s="111" t="e">
        <f>ROUND((((I87-K87)/I87)*100),2)</f>
        <v>#DIV/0!</v>
      </c>
      <c r="K87" s="112">
        <f>SUM(K76:K85)</f>
        <v>0</v>
      </c>
      <c r="L87" s="80">
        <f>SUM(L76:L85)</f>
        <v>0</v>
      </c>
      <c r="M87" s="24"/>
      <c r="N87" s="22"/>
      <c r="O87" s="10"/>
      <c r="P87" s="11"/>
    </row>
    <row r="88" spans="1:16" ht="14.25" hidden="1" customHeight="1" thickBot="1" x14ac:dyDescent="0.3">
      <c r="A88" s="21"/>
      <c r="B88" s="22"/>
      <c r="C88" s="22"/>
      <c r="D88" s="14"/>
      <c r="E88" s="14"/>
      <c r="F88" s="14"/>
      <c r="G88" s="14"/>
      <c r="H88" s="14"/>
      <c r="I88" s="14"/>
      <c r="J88" s="23"/>
      <c r="K88" s="14"/>
      <c r="L88" s="14"/>
      <c r="M88" s="24"/>
      <c r="N88" s="22"/>
      <c r="O88" s="10"/>
      <c r="P88" s="11"/>
    </row>
    <row r="89" spans="1:16" ht="16.5" hidden="1" customHeight="1" thickBot="1" x14ac:dyDescent="0.3">
      <c r="A89" s="60" t="s">
        <v>13</v>
      </c>
      <c r="B89" s="61" t="e">
        <f>+B73</f>
        <v>#REF!</v>
      </c>
      <c r="C89" s="62"/>
      <c r="D89" s="162" t="s">
        <v>15</v>
      </c>
      <c r="E89" s="163"/>
      <c r="F89" s="164"/>
      <c r="G89" s="63"/>
      <c r="H89" s="64" t="s">
        <v>16</v>
      </c>
      <c r="I89" s="65"/>
      <c r="J89" s="66"/>
      <c r="K89" s="67"/>
      <c r="L89" s="68"/>
      <c r="M89" s="159" t="s">
        <v>17</v>
      </c>
      <c r="N89" s="156" t="s">
        <v>18</v>
      </c>
      <c r="O89" s="156" t="s">
        <v>37</v>
      </c>
      <c r="P89" s="153" t="s">
        <v>37</v>
      </c>
    </row>
    <row r="90" spans="1:16" ht="14.25" hidden="1" customHeight="1" thickBot="1" x14ac:dyDescent="0.3">
      <c r="A90" s="69" t="s">
        <v>21</v>
      </c>
      <c r="B90" s="70" t="s">
        <v>22</v>
      </c>
      <c r="C90" s="71" t="s">
        <v>23</v>
      </c>
      <c r="D90" s="165"/>
      <c r="E90" s="166"/>
      <c r="F90" s="167"/>
      <c r="G90" s="72"/>
      <c r="H90" s="73" t="s">
        <v>24</v>
      </c>
      <c r="I90" s="74"/>
      <c r="J90" s="75" t="s">
        <v>25</v>
      </c>
      <c r="K90" s="76" t="s">
        <v>26</v>
      </c>
      <c r="L90" s="76" t="s">
        <v>27</v>
      </c>
      <c r="M90" s="160"/>
      <c r="N90" s="157"/>
      <c r="O90" s="157"/>
      <c r="P90" s="154"/>
    </row>
    <row r="91" spans="1:16" ht="14.25" hidden="1" customHeight="1" thickBot="1" x14ac:dyDescent="0.3">
      <c r="A91" s="77" t="s">
        <v>28</v>
      </c>
      <c r="B91" s="78" t="s">
        <v>29</v>
      </c>
      <c r="C91" s="79" t="s">
        <v>30</v>
      </c>
      <c r="D91" s="80" t="s">
        <v>31</v>
      </c>
      <c r="E91" s="80" t="s">
        <v>32</v>
      </c>
      <c r="F91" s="80" t="s">
        <v>33</v>
      </c>
      <c r="G91" s="80" t="s">
        <v>31</v>
      </c>
      <c r="H91" s="73" t="s">
        <v>32</v>
      </c>
      <c r="I91" s="80" t="s">
        <v>33</v>
      </c>
      <c r="J91" s="81" t="s">
        <v>34</v>
      </c>
      <c r="K91" s="82" t="s">
        <v>35</v>
      </c>
      <c r="L91" s="82" t="s">
        <v>6</v>
      </c>
      <c r="M91" s="161"/>
      <c r="N91" s="158"/>
      <c r="O91" s="158"/>
      <c r="P91" s="155"/>
    </row>
    <row r="92" spans="1:16" ht="14.25" hidden="1" customHeight="1" x14ac:dyDescent="0.25">
      <c r="A92" s="83"/>
      <c r="B92" s="84"/>
      <c r="C92" s="85"/>
      <c r="D92" s="86"/>
      <c r="E92" s="87"/>
      <c r="F92" s="88">
        <f t="shared" ref="F92:F101" si="25">D92-E92</f>
        <v>0</v>
      </c>
      <c r="G92" s="87"/>
      <c r="H92" s="86"/>
      <c r="I92" s="89">
        <f t="shared" ref="I92:I101" si="26">G92-H92</f>
        <v>0</v>
      </c>
      <c r="J92" s="90"/>
      <c r="K92" s="89">
        <f t="shared" ref="K92:K101" si="27">ROUND((I92*(100-J92)/100),3)</f>
        <v>0</v>
      </c>
      <c r="L92" s="91">
        <f t="shared" ref="L92:L101" si="28">I92-F92</f>
        <v>0</v>
      </c>
      <c r="M92" s="113"/>
      <c r="N92" s="122"/>
      <c r="O92" s="123"/>
      <c r="P92" s="124"/>
    </row>
    <row r="93" spans="1:16" ht="14.25" hidden="1" customHeight="1" x14ac:dyDescent="0.25">
      <c r="A93" s="95"/>
      <c r="B93" s="96"/>
      <c r="C93" s="97"/>
      <c r="D93" s="98"/>
      <c r="E93" s="99"/>
      <c r="F93" s="100">
        <f t="shared" si="25"/>
        <v>0</v>
      </c>
      <c r="G93" s="99"/>
      <c r="H93" s="98"/>
      <c r="I93" s="101">
        <f t="shared" si="26"/>
        <v>0</v>
      </c>
      <c r="J93" s="102"/>
      <c r="K93" s="101">
        <f t="shared" si="27"/>
        <v>0</v>
      </c>
      <c r="L93" s="103">
        <f t="shared" si="28"/>
        <v>0</v>
      </c>
      <c r="M93" s="125"/>
      <c r="N93" s="126"/>
      <c r="O93" s="127"/>
      <c r="P93" s="128"/>
    </row>
    <row r="94" spans="1:16" ht="14.25" hidden="1" customHeight="1" x14ac:dyDescent="0.25">
      <c r="A94" s="95"/>
      <c r="B94" s="96"/>
      <c r="C94" s="97"/>
      <c r="D94" s="98"/>
      <c r="E94" s="99"/>
      <c r="F94" s="100">
        <f t="shared" si="25"/>
        <v>0</v>
      </c>
      <c r="G94" s="99"/>
      <c r="H94" s="98"/>
      <c r="I94" s="101">
        <f t="shared" si="26"/>
        <v>0</v>
      </c>
      <c r="J94" s="102"/>
      <c r="K94" s="101">
        <f t="shared" si="27"/>
        <v>0</v>
      </c>
      <c r="L94" s="103">
        <f t="shared" si="28"/>
        <v>0</v>
      </c>
      <c r="M94" s="125"/>
      <c r="N94" s="126"/>
      <c r="O94" s="127"/>
      <c r="P94" s="128"/>
    </row>
    <row r="95" spans="1:16" ht="14.25" hidden="1" customHeight="1" x14ac:dyDescent="0.25">
      <c r="A95" s="95"/>
      <c r="B95" s="96"/>
      <c r="C95" s="97"/>
      <c r="D95" s="98"/>
      <c r="E95" s="99"/>
      <c r="F95" s="100">
        <f t="shared" si="25"/>
        <v>0</v>
      </c>
      <c r="G95" s="99"/>
      <c r="H95" s="98"/>
      <c r="I95" s="101">
        <f t="shared" si="26"/>
        <v>0</v>
      </c>
      <c r="J95" s="102"/>
      <c r="K95" s="101">
        <f t="shared" si="27"/>
        <v>0</v>
      </c>
      <c r="L95" s="103">
        <f t="shared" si="28"/>
        <v>0</v>
      </c>
      <c r="M95" s="125"/>
      <c r="N95" s="126"/>
      <c r="O95" s="127"/>
      <c r="P95" s="128"/>
    </row>
    <row r="96" spans="1:16" ht="14.25" hidden="1" customHeight="1" x14ac:dyDescent="0.25">
      <c r="A96" s="95"/>
      <c r="B96" s="96"/>
      <c r="C96" s="97"/>
      <c r="D96" s="98"/>
      <c r="E96" s="99"/>
      <c r="F96" s="100">
        <f t="shared" si="25"/>
        <v>0</v>
      </c>
      <c r="G96" s="99"/>
      <c r="H96" s="98"/>
      <c r="I96" s="101">
        <f t="shared" si="26"/>
        <v>0</v>
      </c>
      <c r="J96" s="102"/>
      <c r="K96" s="101">
        <f t="shared" si="27"/>
        <v>0</v>
      </c>
      <c r="L96" s="103">
        <f t="shared" si="28"/>
        <v>0</v>
      </c>
      <c r="M96" s="125"/>
      <c r="N96" s="126"/>
      <c r="O96" s="127"/>
      <c r="P96" s="128"/>
    </row>
    <row r="97" spans="1:16" ht="14.25" hidden="1" customHeight="1" x14ac:dyDescent="0.25">
      <c r="A97" s="95"/>
      <c r="B97" s="96"/>
      <c r="C97" s="97"/>
      <c r="D97" s="98"/>
      <c r="E97" s="99"/>
      <c r="F97" s="100">
        <f t="shared" si="25"/>
        <v>0</v>
      </c>
      <c r="G97" s="99"/>
      <c r="H97" s="98"/>
      <c r="I97" s="101">
        <f t="shared" si="26"/>
        <v>0</v>
      </c>
      <c r="J97" s="102"/>
      <c r="K97" s="101">
        <f t="shared" si="27"/>
        <v>0</v>
      </c>
      <c r="L97" s="103">
        <f t="shared" si="28"/>
        <v>0</v>
      </c>
      <c r="M97" s="125"/>
      <c r="N97" s="126"/>
      <c r="O97" s="127"/>
      <c r="P97" s="128"/>
    </row>
    <row r="98" spans="1:16" ht="14.25" hidden="1" customHeight="1" x14ac:dyDescent="0.25">
      <c r="A98" s="95"/>
      <c r="B98" s="96"/>
      <c r="C98" s="97"/>
      <c r="D98" s="98"/>
      <c r="E98" s="99"/>
      <c r="F98" s="100">
        <f t="shared" si="25"/>
        <v>0</v>
      </c>
      <c r="G98" s="99"/>
      <c r="H98" s="98"/>
      <c r="I98" s="101">
        <f t="shared" si="26"/>
        <v>0</v>
      </c>
      <c r="J98" s="102"/>
      <c r="K98" s="101">
        <f t="shared" si="27"/>
        <v>0</v>
      </c>
      <c r="L98" s="103">
        <f t="shared" si="28"/>
        <v>0</v>
      </c>
      <c r="M98" s="125"/>
      <c r="N98" s="126"/>
      <c r="O98" s="127"/>
      <c r="P98" s="128"/>
    </row>
    <row r="99" spans="1:16" ht="14.25" hidden="1" customHeight="1" x14ac:dyDescent="0.25">
      <c r="A99" s="95"/>
      <c r="B99" s="96"/>
      <c r="C99" s="97"/>
      <c r="D99" s="98"/>
      <c r="E99" s="99"/>
      <c r="F99" s="100">
        <f t="shared" si="25"/>
        <v>0</v>
      </c>
      <c r="G99" s="99"/>
      <c r="H99" s="98"/>
      <c r="I99" s="101">
        <f t="shared" si="26"/>
        <v>0</v>
      </c>
      <c r="J99" s="102"/>
      <c r="K99" s="101">
        <f t="shared" si="27"/>
        <v>0</v>
      </c>
      <c r="L99" s="103">
        <f t="shared" si="28"/>
        <v>0</v>
      </c>
      <c r="M99" s="125"/>
      <c r="N99" s="126"/>
      <c r="O99" s="127"/>
      <c r="P99" s="128"/>
    </row>
    <row r="100" spans="1:16" ht="14.25" hidden="1" customHeight="1" x14ac:dyDescent="0.25">
      <c r="A100" s="95"/>
      <c r="B100" s="96"/>
      <c r="C100" s="97"/>
      <c r="D100" s="98"/>
      <c r="E100" s="99"/>
      <c r="F100" s="100">
        <f t="shared" si="25"/>
        <v>0</v>
      </c>
      <c r="G100" s="99"/>
      <c r="H100" s="98"/>
      <c r="I100" s="101">
        <f t="shared" si="26"/>
        <v>0</v>
      </c>
      <c r="J100" s="102"/>
      <c r="K100" s="101">
        <f t="shared" si="27"/>
        <v>0</v>
      </c>
      <c r="L100" s="103">
        <f t="shared" si="28"/>
        <v>0</v>
      </c>
      <c r="M100" s="125"/>
      <c r="N100" s="126"/>
      <c r="O100" s="127"/>
      <c r="P100" s="128"/>
    </row>
    <row r="101" spans="1:16" ht="14.25" hidden="1" customHeight="1" thickBot="1" x14ac:dyDescent="0.3">
      <c r="A101" s="95"/>
      <c r="B101" s="96"/>
      <c r="C101" s="97"/>
      <c r="D101" s="98"/>
      <c r="E101" s="99"/>
      <c r="F101" s="100">
        <f t="shared" si="25"/>
        <v>0</v>
      </c>
      <c r="G101" s="99"/>
      <c r="H101" s="98"/>
      <c r="I101" s="101">
        <f t="shared" si="26"/>
        <v>0</v>
      </c>
      <c r="J101" s="102"/>
      <c r="K101" s="101">
        <f t="shared" si="27"/>
        <v>0</v>
      </c>
      <c r="L101" s="103">
        <f t="shared" si="28"/>
        <v>0</v>
      </c>
      <c r="M101" s="129"/>
      <c r="N101" s="130"/>
      <c r="O101" s="131"/>
      <c r="P101" s="132"/>
    </row>
    <row r="102" spans="1:16" ht="3.75" hidden="1" customHeight="1" thickBot="1" x14ac:dyDescent="0.3">
      <c r="A102" s="2"/>
      <c r="B102" s="22"/>
      <c r="C102" s="39"/>
      <c r="D102" s="14"/>
      <c r="E102" s="14"/>
      <c r="F102" s="4"/>
      <c r="G102" s="14"/>
      <c r="H102" s="14"/>
      <c r="I102" s="4"/>
      <c r="J102" s="40"/>
      <c r="K102" s="4"/>
      <c r="L102" s="7"/>
      <c r="M102" s="133">
        <v>42392</v>
      </c>
      <c r="N102" s="22"/>
      <c r="O102" s="10"/>
      <c r="P102" s="11"/>
    </row>
    <row r="103" spans="1:16" ht="14.25" hidden="1" customHeight="1" thickBot="1" x14ac:dyDescent="0.3">
      <c r="A103" s="108"/>
      <c r="B103" s="109">
        <f>(COUNTA(B92:B101))</f>
        <v>0</v>
      </c>
      <c r="C103" s="110" t="s">
        <v>36</v>
      </c>
      <c r="D103" s="80">
        <f t="shared" ref="D103:I103" si="29">SUM(D92:D101)</f>
        <v>0</v>
      </c>
      <c r="E103" s="80">
        <f t="shared" si="29"/>
        <v>0</v>
      </c>
      <c r="F103" s="80">
        <f t="shared" si="29"/>
        <v>0</v>
      </c>
      <c r="G103" s="80">
        <f t="shared" si="29"/>
        <v>0</v>
      </c>
      <c r="H103" s="80">
        <f t="shared" si="29"/>
        <v>0</v>
      </c>
      <c r="I103" s="80">
        <f t="shared" si="29"/>
        <v>0</v>
      </c>
      <c r="J103" s="111" t="e">
        <f>ROUND((((I103-K103)/I103)*100),2)</f>
        <v>#DIV/0!</v>
      </c>
      <c r="K103" s="112">
        <f>SUM(K92:K101)</f>
        <v>0</v>
      </c>
      <c r="L103" s="80">
        <f>SUM(L92:L101)</f>
        <v>0</v>
      </c>
      <c r="M103" s="24"/>
      <c r="N103" s="22"/>
      <c r="O103" s="10"/>
      <c r="P103" s="11"/>
    </row>
    <row r="104" spans="1:16" ht="14.25" hidden="1" customHeight="1" thickBot="1" x14ac:dyDescent="0.3">
      <c r="A104" s="21"/>
      <c r="B104" s="22"/>
      <c r="C104" s="22"/>
      <c r="D104" s="14"/>
      <c r="E104" s="14"/>
      <c r="F104" s="14"/>
      <c r="G104" s="14"/>
      <c r="H104" s="14"/>
      <c r="I104" s="14"/>
      <c r="J104" s="23"/>
      <c r="K104" s="14"/>
      <c r="L104" s="14"/>
      <c r="M104" s="24"/>
      <c r="N104" s="22"/>
      <c r="O104" s="10"/>
      <c r="P104" s="11"/>
    </row>
    <row r="105" spans="1:16" ht="16.5" hidden="1" customHeight="1" thickBot="1" x14ac:dyDescent="0.3">
      <c r="A105" s="60" t="s">
        <v>13</v>
      </c>
      <c r="B105" s="61" t="e">
        <f>+B89</f>
        <v>#REF!</v>
      </c>
      <c r="C105" s="62"/>
      <c r="D105" s="162" t="s">
        <v>15</v>
      </c>
      <c r="E105" s="163"/>
      <c r="F105" s="164"/>
      <c r="G105" s="63"/>
      <c r="H105" s="64" t="s">
        <v>16</v>
      </c>
      <c r="I105" s="65"/>
      <c r="J105" s="66"/>
      <c r="K105" s="67"/>
      <c r="L105" s="68"/>
      <c r="M105" s="159" t="s">
        <v>17</v>
      </c>
      <c r="N105" s="156" t="s">
        <v>18</v>
      </c>
      <c r="O105" s="156" t="s">
        <v>37</v>
      </c>
      <c r="P105" s="153" t="s">
        <v>37</v>
      </c>
    </row>
    <row r="106" spans="1:16" ht="14.25" hidden="1" customHeight="1" thickBot="1" x14ac:dyDescent="0.3">
      <c r="A106" s="69" t="s">
        <v>21</v>
      </c>
      <c r="B106" s="70" t="s">
        <v>22</v>
      </c>
      <c r="C106" s="71" t="s">
        <v>23</v>
      </c>
      <c r="D106" s="165"/>
      <c r="E106" s="166"/>
      <c r="F106" s="167"/>
      <c r="G106" s="72"/>
      <c r="H106" s="73" t="s">
        <v>24</v>
      </c>
      <c r="I106" s="74"/>
      <c r="J106" s="75" t="s">
        <v>25</v>
      </c>
      <c r="K106" s="76" t="s">
        <v>26</v>
      </c>
      <c r="L106" s="76" t="s">
        <v>27</v>
      </c>
      <c r="M106" s="160"/>
      <c r="N106" s="157"/>
      <c r="O106" s="157"/>
      <c r="P106" s="154"/>
    </row>
    <row r="107" spans="1:16" ht="14.25" hidden="1" customHeight="1" thickBot="1" x14ac:dyDescent="0.3">
      <c r="A107" s="77" t="s">
        <v>28</v>
      </c>
      <c r="B107" s="78" t="s">
        <v>29</v>
      </c>
      <c r="C107" s="79" t="s">
        <v>30</v>
      </c>
      <c r="D107" s="80" t="s">
        <v>31</v>
      </c>
      <c r="E107" s="80" t="s">
        <v>32</v>
      </c>
      <c r="F107" s="80" t="s">
        <v>33</v>
      </c>
      <c r="G107" s="80" t="s">
        <v>31</v>
      </c>
      <c r="H107" s="73" t="s">
        <v>32</v>
      </c>
      <c r="I107" s="80" t="s">
        <v>33</v>
      </c>
      <c r="J107" s="81" t="s">
        <v>34</v>
      </c>
      <c r="K107" s="82" t="s">
        <v>35</v>
      </c>
      <c r="L107" s="82" t="s">
        <v>6</v>
      </c>
      <c r="M107" s="161"/>
      <c r="N107" s="158"/>
      <c r="O107" s="158"/>
      <c r="P107" s="155"/>
    </row>
    <row r="108" spans="1:16" ht="14.25" hidden="1" customHeight="1" thickBot="1" x14ac:dyDescent="0.3">
      <c r="A108" s="83"/>
      <c r="B108" s="84"/>
      <c r="C108" s="85"/>
      <c r="D108" s="86"/>
      <c r="E108" s="87"/>
      <c r="F108" s="88">
        <f t="shared" ref="F108:F117" si="30">D108-E108</f>
        <v>0</v>
      </c>
      <c r="G108" s="87"/>
      <c r="H108" s="86"/>
      <c r="I108" s="89">
        <f t="shared" ref="I108:I117" si="31">G108-H108</f>
        <v>0</v>
      </c>
      <c r="J108" s="90"/>
      <c r="K108" s="89">
        <f t="shared" ref="K108:K117" si="32">ROUND((I108*(100-J108)/100),3)</f>
        <v>0</v>
      </c>
      <c r="L108" s="91">
        <f t="shared" ref="L108:L117" si="33">I108-F108</f>
        <v>0</v>
      </c>
      <c r="M108" s="92"/>
      <c r="N108" s="93"/>
      <c r="O108" s="123"/>
      <c r="P108" s="124"/>
    </row>
    <row r="109" spans="1:16" ht="14.25" hidden="1" customHeight="1" thickBot="1" x14ac:dyDescent="0.3">
      <c r="A109" s="95"/>
      <c r="B109" s="96"/>
      <c r="C109" s="97"/>
      <c r="D109" s="98"/>
      <c r="E109" s="99"/>
      <c r="F109" s="100">
        <f t="shared" si="30"/>
        <v>0</v>
      </c>
      <c r="G109" s="99"/>
      <c r="H109" s="98"/>
      <c r="I109" s="101">
        <f t="shared" si="31"/>
        <v>0</v>
      </c>
      <c r="J109" s="102"/>
      <c r="K109" s="101">
        <f t="shared" si="32"/>
        <v>0</v>
      </c>
      <c r="L109" s="103">
        <f t="shared" si="33"/>
        <v>0</v>
      </c>
      <c r="M109" s="92"/>
      <c r="N109" s="104"/>
      <c r="O109" s="127"/>
      <c r="P109" s="128"/>
    </row>
    <row r="110" spans="1:16" ht="14.25" hidden="1" customHeight="1" thickBot="1" x14ac:dyDescent="0.3">
      <c r="A110" s="95"/>
      <c r="B110" s="96"/>
      <c r="C110" s="97"/>
      <c r="D110" s="98"/>
      <c r="E110" s="99"/>
      <c r="F110" s="100">
        <f t="shared" si="30"/>
        <v>0</v>
      </c>
      <c r="G110" s="99"/>
      <c r="H110" s="98"/>
      <c r="I110" s="101">
        <f t="shared" si="31"/>
        <v>0</v>
      </c>
      <c r="J110" s="102"/>
      <c r="K110" s="101">
        <f t="shared" si="32"/>
        <v>0</v>
      </c>
      <c r="L110" s="103">
        <f t="shared" si="33"/>
        <v>0</v>
      </c>
      <c r="M110" s="92"/>
      <c r="N110" s="104"/>
      <c r="O110" s="127"/>
      <c r="P110" s="128"/>
    </row>
    <row r="111" spans="1:16" ht="14.25" hidden="1" customHeight="1" thickBot="1" x14ac:dyDescent="0.3">
      <c r="A111" s="95"/>
      <c r="B111" s="96"/>
      <c r="C111" s="97"/>
      <c r="D111" s="98"/>
      <c r="E111" s="99"/>
      <c r="F111" s="100">
        <f t="shared" si="30"/>
        <v>0</v>
      </c>
      <c r="G111" s="99"/>
      <c r="H111" s="98"/>
      <c r="I111" s="101">
        <f t="shared" si="31"/>
        <v>0</v>
      </c>
      <c r="J111" s="102"/>
      <c r="K111" s="101">
        <f t="shared" si="32"/>
        <v>0</v>
      </c>
      <c r="L111" s="103">
        <f t="shared" si="33"/>
        <v>0</v>
      </c>
      <c r="M111" s="92"/>
      <c r="N111" s="104"/>
      <c r="O111" s="127"/>
      <c r="P111" s="128"/>
    </row>
    <row r="112" spans="1:16" ht="14.25" hidden="1" customHeight="1" thickBot="1" x14ac:dyDescent="0.3">
      <c r="A112" s="95"/>
      <c r="B112" s="96"/>
      <c r="C112" s="97"/>
      <c r="D112" s="98"/>
      <c r="E112" s="99"/>
      <c r="F112" s="100">
        <f t="shared" si="30"/>
        <v>0</v>
      </c>
      <c r="G112" s="99"/>
      <c r="H112" s="98"/>
      <c r="I112" s="101">
        <f t="shared" si="31"/>
        <v>0</v>
      </c>
      <c r="J112" s="102"/>
      <c r="K112" s="101">
        <f t="shared" si="32"/>
        <v>0</v>
      </c>
      <c r="L112" s="103">
        <f t="shared" si="33"/>
        <v>0</v>
      </c>
      <c r="M112" s="92"/>
      <c r="N112" s="104"/>
      <c r="O112" s="127"/>
      <c r="P112" s="128"/>
    </row>
    <row r="113" spans="1:16" ht="14.25" hidden="1" customHeight="1" thickBot="1" x14ac:dyDescent="0.3">
      <c r="A113" s="95"/>
      <c r="B113" s="96"/>
      <c r="C113" s="97"/>
      <c r="D113" s="98"/>
      <c r="E113" s="99"/>
      <c r="F113" s="100">
        <f t="shared" si="30"/>
        <v>0</v>
      </c>
      <c r="G113" s="99"/>
      <c r="H113" s="98"/>
      <c r="I113" s="101">
        <f t="shared" si="31"/>
        <v>0</v>
      </c>
      <c r="J113" s="102"/>
      <c r="K113" s="101">
        <f t="shared" si="32"/>
        <v>0</v>
      </c>
      <c r="L113" s="103">
        <f t="shared" si="33"/>
        <v>0</v>
      </c>
      <c r="M113" s="92"/>
      <c r="N113" s="104"/>
      <c r="O113" s="127"/>
      <c r="P113" s="128"/>
    </row>
    <row r="114" spans="1:16" ht="14.25" hidden="1" customHeight="1" thickBot="1" x14ac:dyDescent="0.3">
      <c r="A114" s="95"/>
      <c r="B114" s="96"/>
      <c r="C114" s="97"/>
      <c r="D114" s="98"/>
      <c r="E114" s="99"/>
      <c r="F114" s="100">
        <f t="shared" si="30"/>
        <v>0</v>
      </c>
      <c r="G114" s="99"/>
      <c r="H114" s="98"/>
      <c r="I114" s="101">
        <f t="shared" si="31"/>
        <v>0</v>
      </c>
      <c r="J114" s="102"/>
      <c r="K114" s="101">
        <f t="shared" si="32"/>
        <v>0</v>
      </c>
      <c r="L114" s="103">
        <f t="shared" si="33"/>
        <v>0</v>
      </c>
      <c r="M114" s="92"/>
      <c r="N114" s="102"/>
      <c r="O114" s="127"/>
      <c r="P114" s="128"/>
    </row>
    <row r="115" spans="1:16" ht="14.25" hidden="1" customHeight="1" thickBot="1" x14ac:dyDescent="0.3">
      <c r="A115" s="95"/>
      <c r="B115" s="96"/>
      <c r="C115" s="97"/>
      <c r="D115" s="98"/>
      <c r="E115" s="99"/>
      <c r="F115" s="100">
        <f t="shared" si="30"/>
        <v>0</v>
      </c>
      <c r="G115" s="99"/>
      <c r="H115" s="98"/>
      <c r="I115" s="101">
        <f t="shared" si="31"/>
        <v>0</v>
      </c>
      <c r="J115" s="102"/>
      <c r="K115" s="101">
        <f t="shared" si="32"/>
        <v>0</v>
      </c>
      <c r="L115" s="103">
        <f t="shared" si="33"/>
        <v>0</v>
      </c>
      <c r="M115" s="92"/>
      <c r="N115" s="102"/>
      <c r="O115" s="127"/>
      <c r="P115" s="128"/>
    </row>
    <row r="116" spans="1:16" ht="14.25" hidden="1" customHeight="1" thickBot="1" x14ac:dyDescent="0.3">
      <c r="A116" s="95"/>
      <c r="B116" s="96"/>
      <c r="C116" s="97"/>
      <c r="D116" s="98"/>
      <c r="E116" s="99"/>
      <c r="F116" s="100">
        <f t="shared" si="30"/>
        <v>0</v>
      </c>
      <c r="G116" s="99"/>
      <c r="H116" s="98"/>
      <c r="I116" s="101">
        <f t="shared" si="31"/>
        <v>0</v>
      </c>
      <c r="J116" s="102"/>
      <c r="K116" s="101">
        <f t="shared" si="32"/>
        <v>0</v>
      </c>
      <c r="L116" s="103">
        <f t="shared" si="33"/>
        <v>0</v>
      </c>
      <c r="M116" s="92"/>
      <c r="N116" s="104"/>
      <c r="O116" s="127"/>
      <c r="P116" s="128"/>
    </row>
    <row r="117" spans="1:16" ht="14.25" hidden="1" customHeight="1" thickBot="1" x14ac:dyDescent="0.3">
      <c r="A117" s="95"/>
      <c r="B117" s="96"/>
      <c r="C117" s="97"/>
      <c r="D117" s="98"/>
      <c r="E117" s="99"/>
      <c r="F117" s="100">
        <f t="shared" si="30"/>
        <v>0</v>
      </c>
      <c r="G117" s="99"/>
      <c r="H117" s="98"/>
      <c r="I117" s="101">
        <f t="shared" si="31"/>
        <v>0</v>
      </c>
      <c r="J117" s="102"/>
      <c r="K117" s="101">
        <f t="shared" si="32"/>
        <v>0</v>
      </c>
      <c r="L117" s="103">
        <f t="shared" si="33"/>
        <v>0</v>
      </c>
      <c r="M117" s="92"/>
      <c r="N117" s="134"/>
      <c r="O117" s="131"/>
      <c r="P117" s="132"/>
    </row>
    <row r="118" spans="1:16" ht="3.75" hidden="1" customHeight="1" thickBot="1" x14ac:dyDescent="0.3">
      <c r="A118" s="2"/>
      <c r="B118" s="22"/>
      <c r="C118" s="39"/>
      <c r="D118" s="14"/>
      <c r="E118" s="14"/>
      <c r="F118" s="4"/>
      <c r="G118" s="14"/>
      <c r="H118" s="14"/>
      <c r="I118" s="4"/>
      <c r="J118" s="40"/>
      <c r="K118" s="4"/>
      <c r="L118" s="7"/>
      <c r="M118" s="24"/>
      <c r="N118" s="22"/>
      <c r="O118" s="10"/>
      <c r="P118" s="11"/>
    </row>
    <row r="119" spans="1:16" ht="14.25" hidden="1" customHeight="1" thickBot="1" x14ac:dyDescent="0.3">
      <c r="A119" s="108"/>
      <c r="B119" s="109">
        <f>(COUNTA(B108:B117))</f>
        <v>0</v>
      </c>
      <c r="C119" s="110" t="s">
        <v>36</v>
      </c>
      <c r="D119" s="80">
        <f t="shared" ref="D119:I119" si="34">SUM(D108:D117)</f>
        <v>0</v>
      </c>
      <c r="E119" s="80">
        <f t="shared" si="34"/>
        <v>0</v>
      </c>
      <c r="F119" s="80">
        <f t="shared" si="34"/>
        <v>0</v>
      </c>
      <c r="G119" s="80">
        <f t="shared" si="34"/>
        <v>0</v>
      </c>
      <c r="H119" s="80">
        <f t="shared" si="34"/>
        <v>0</v>
      </c>
      <c r="I119" s="80">
        <f t="shared" si="34"/>
        <v>0</v>
      </c>
      <c r="J119" s="111" t="e">
        <f>ROUND((((I119-K119)/I119)*100),2)</f>
        <v>#DIV/0!</v>
      </c>
      <c r="K119" s="112">
        <f>SUM(K108:K117)</f>
        <v>0</v>
      </c>
      <c r="L119" s="80">
        <f>SUM(L108:L117)</f>
        <v>0</v>
      </c>
      <c r="M119" s="24"/>
      <c r="N119" s="22"/>
      <c r="O119" s="10"/>
      <c r="P119" s="11"/>
    </row>
    <row r="120" spans="1:16" ht="14.25" hidden="1" customHeight="1" thickBot="1" x14ac:dyDescent="0.3">
      <c r="A120" s="21"/>
      <c r="B120" s="22"/>
      <c r="C120" s="22"/>
      <c r="D120" s="14"/>
      <c r="E120" s="14"/>
      <c r="F120" s="14"/>
      <c r="G120" s="14"/>
      <c r="H120" s="14"/>
      <c r="I120" s="14"/>
      <c r="J120" s="23"/>
      <c r="K120" s="14"/>
      <c r="L120" s="14"/>
      <c r="M120" s="24"/>
      <c r="N120" s="22"/>
      <c r="O120" s="10"/>
      <c r="P120" s="11"/>
    </row>
    <row r="121" spans="1:16" ht="16.5" hidden="1" customHeight="1" thickBot="1" x14ac:dyDescent="0.3">
      <c r="A121" s="60" t="s">
        <v>13</v>
      </c>
      <c r="B121" s="61" t="s">
        <v>38</v>
      </c>
      <c r="C121" s="62"/>
      <c r="D121" s="162" t="s">
        <v>15</v>
      </c>
      <c r="E121" s="163"/>
      <c r="F121" s="164"/>
      <c r="G121" s="63"/>
      <c r="H121" s="64" t="s">
        <v>16</v>
      </c>
      <c r="I121" s="65"/>
      <c r="J121" s="66"/>
      <c r="K121" s="67"/>
      <c r="L121" s="68"/>
      <c r="M121" s="159" t="s">
        <v>17</v>
      </c>
      <c r="N121" s="156" t="s">
        <v>18</v>
      </c>
      <c r="O121" s="156" t="s">
        <v>37</v>
      </c>
      <c r="P121" s="153" t="s">
        <v>37</v>
      </c>
    </row>
    <row r="122" spans="1:16" ht="14.25" hidden="1" customHeight="1" thickBot="1" x14ac:dyDescent="0.3">
      <c r="A122" s="69" t="s">
        <v>21</v>
      </c>
      <c r="B122" s="70" t="s">
        <v>22</v>
      </c>
      <c r="C122" s="71" t="s">
        <v>23</v>
      </c>
      <c r="D122" s="165"/>
      <c r="E122" s="166"/>
      <c r="F122" s="167"/>
      <c r="G122" s="72"/>
      <c r="H122" s="73" t="s">
        <v>24</v>
      </c>
      <c r="I122" s="74"/>
      <c r="J122" s="75" t="s">
        <v>25</v>
      </c>
      <c r="K122" s="76" t="s">
        <v>26</v>
      </c>
      <c r="L122" s="76" t="s">
        <v>27</v>
      </c>
      <c r="M122" s="160"/>
      <c r="N122" s="157"/>
      <c r="O122" s="157"/>
      <c r="P122" s="154"/>
    </row>
    <row r="123" spans="1:16" ht="14.25" hidden="1" customHeight="1" thickBot="1" x14ac:dyDescent="0.3">
      <c r="A123" s="77" t="s">
        <v>28</v>
      </c>
      <c r="B123" s="78" t="s">
        <v>29</v>
      </c>
      <c r="C123" s="79" t="s">
        <v>30</v>
      </c>
      <c r="D123" s="80" t="s">
        <v>31</v>
      </c>
      <c r="E123" s="80" t="s">
        <v>32</v>
      </c>
      <c r="F123" s="80" t="s">
        <v>33</v>
      </c>
      <c r="G123" s="80" t="s">
        <v>31</v>
      </c>
      <c r="H123" s="73" t="s">
        <v>32</v>
      </c>
      <c r="I123" s="80" t="s">
        <v>33</v>
      </c>
      <c r="J123" s="81" t="s">
        <v>34</v>
      </c>
      <c r="K123" s="82" t="s">
        <v>35</v>
      </c>
      <c r="L123" s="82" t="s">
        <v>6</v>
      </c>
      <c r="M123" s="161"/>
      <c r="N123" s="158"/>
      <c r="O123" s="158"/>
      <c r="P123" s="155"/>
    </row>
    <row r="124" spans="1:16" ht="14.25" hidden="1" customHeight="1" thickBot="1" x14ac:dyDescent="0.3">
      <c r="A124" s="83"/>
      <c r="B124" s="84"/>
      <c r="C124" s="85"/>
      <c r="D124" s="86"/>
      <c r="E124" s="87"/>
      <c r="F124" s="88">
        <f t="shared" ref="F124:F133" si="35">D124-E124</f>
        <v>0</v>
      </c>
      <c r="G124" s="87"/>
      <c r="H124" s="86"/>
      <c r="I124" s="89">
        <f t="shared" ref="I124:I133" si="36">G124-H124</f>
        <v>0</v>
      </c>
      <c r="J124" s="90"/>
      <c r="K124" s="89">
        <f t="shared" ref="K124:K133" si="37">ROUND((I124*(100-J124)/100),3)</f>
        <v>0</v>
      </c>
      <c r="L124" s="91">
        <f t="shared" ref="L124:L133" si="38">I124-F124</f>
        <v>0</v>
      </c>
      <c r="M124" s="92"/>
      <c r="N124" s="93"/>
      <c r="O124" s="94"/>
      <c r="P124" s="44"/>
    </row>
    <row r="125" spans="1:16" ht="14.25" hidden="1" customHeight="1" thickBot="1" x14ac:dyDescent="0.3">
      <c r="A125" s="95"/>
      <c r="B125" s="96"/>
      <c r="C125" s="97"/>
      <c r="D125" s="98"/>
      <c r="E125" s="99"/>
      <c r="F125" s="100">
        <f t="shared" si="35"/>
        <v>0</v>
      </c>
      <c r="G125" s="99"/>
      <c r="H125" s="98"/>
      <c r="I125" s="101">
        <f t="shared" si="36"/>
        <v>0</v>
      </c>
      <c r="J125" s="102"/>
      <c r="K125" s="101">
        <f t="shared" si="37"/>
        <v>0</v>
      </c>
      <c r="L125" s="103">
        <f t="shared" si="38"/>
        <v>0</v>
      </c>
      <c r="M125" s="92"/>
      <c r="N125" s="104"/>
      <c r="O125" s="105"/>
      <c r="P125" s="45"/>
    </row>
    <row r="126" spans="1:16" ht="14.25" hidden="1" customHeight="1" x14ac:dyDescent="0.25">
      <c r="A126" s="95"/>
      <c r="B126" s="96"/>
      <c r="C126" s="97"/>
      <c r="D126" s="98"/>
      <c r="E126" s="99"/>
      <c r="F126" s="100">
        <f t="shared" si="35"/>
        <v>0</v>
      </c>
      <c r="G126" s="99"/>
      <c r="H126" s="98"/>
      <c r="I126" s="101">
        <f t="shared" si="36"/>
        <v>0</v>
      </c>
      <c r="J126" s="102"/>
      <c r="K126" s="101">
        <f t="shared" si="37"/>
        <v>0</v>
      </c>
      <c r="L126" s="103">
        <f t="shared" si="38"/>
        <v>0</v>
      </c>
      <c r="M126" s="92"/>
      <c r="N126" s="104"/>
      <c r="O126" s="105"/>
      <c r="P126" s="45"/>
    </row>
    <row r="127" spans="1:16" ht="14.25" hidden="1" customHeight="1" x14ac:dyDescent="0.25">
      <c r="A127" s="95"/>
      <c r="B127" s="96"/>
      <c r="C127" s="97"/>
      <c r="D127" s="98"/>
      <c r="E127" s="99"/>
      <c r="F127" s="100">
        <f t="shared" si="35"/>
        <v>0</v>
      </c>
      <c r="G127" s="99"/>
      <c r="H127" s="98"/>
      <c r="I127" s="101">
        <f t="shared" si="36"/>
        <v>0</v>
      </c>
      <c r="J127" s="102"/>
      <c r="K127" s="101">
        <f t="shared" si="37"/>
        <v>0</v>
      </c>
      <c r="L127" s="103">
        <f t="shared" si="38"/>
        <v>0</v>
      </c>
      <c r="M127" s="135"/>
      <c r="N127" s="104"/>
      <c r="O127" s="105"/>
      <c r="P127" s="45"/>
    </row>
    <row r="128" spans="1:16" ht="14.25" hidden="1" customHeight="1" x14ac:dyDescent="0.25">
      <c r="A128" s="95"/>
      <c r="B128" s="96"/>
      <c r="C128" s="97"/>
      <c r="D128" s="98"/>
      <c r="E128" s="99"/>
      <c r="F128" s="100">
        <f t="shared" si="35"/>
        <v>0</v>
      </c>
      <c r="G128" s="99"/>
      <c r="H128" s="98"/>
      <c r="I128" s="101">
        <f t="shared" si="36"/>
        <v>0</v>
      </c>
      <c r="J128" s="102"/>
      <c r="K128" s="101">
        <f t="shared" si="37"/>
        <v>0</v>
      </c>
      <c r="L128" s="103">
        <f t="shared" si="38"/>
        <v>0</v>
      </c>
      <c r="M128" s="135"/>
      <c r="N128" s="104"/>
      <c r="O128" s="105"/>
      <c r="P128" s="45"/>
    </row>
    <row r="129" spans="1:16" ht="14.25" hidden="1" customHeight="1" x14ac:dyDescent="0.25">
      <c r="A129" s="95"/>
      <c r="B129" s="96"/>
      <c r="C129" s="97"/>
      <c r="D129" s="98"/>
      <c r="E129" s="99"/>
      <c r="F129" s="100">
        <f t="shared" si="35"/>
        <v>0</v>
      </c>
      <c r="G129" s="99"/>
      <c r="H129" s="98"/>
      <c r="I129" s="101">
        <f t="shared" si="36"/>
        <v>0</v>
      </c>
      <c r="J129" s="102"/>
      <c r="K129" s="101">
        <f t="shared" si="37"/>
        <v>0</v>
      </c>
      <c r="L129" s="103">
        <f t="shared" si="38"/>
        <v>0</v>
      </c>
      <c r="M129" s="135"/>
      <c r="N129" s="104"/>
      <c r="O129" s="105"/>
      <c r="P129" s="45"/>
    </row>
    <row r="130" spans="1:16" ht="14.25" hidden="1" customHeight="1" x14ac:dyDescent="0.25">
      <c r="A130" s="95"/>
      <c r="B130" s="96"/>
      <c r="C130" s="97"/>
      <c r="D130" s="98"/>
      <c r="E130" s="99"/>
      <c r="F130" s="100">
        <f t="shared" si="35"/>
        <v>0</v>
      </c>
      <c r="G130" s="99"/>
      <c r="H130" s="98"/>
      <c r="I130" s="101">
        <f t="shared" si="36"/>
        <v>0</v>
      </c>
      <c r="J130" s="102"/>
      <c r="K130" s="101">
        <f t="shared" si="37"/>
        <v>0</v>
      </c>
      <c r="L130" s="103">
        <f t="shared" si="38"/>
        <v>0</v>
      </c>
      <c r="M130" s="135"/>
      <c r="N130" s="104"/>
      <c r="O130" s="105"/>
      <c r="P130" s="45"/>
    </row>
    <row r="131" spans="1:16" ht="14.25" hidden="1" customHeight="1" x14ac:dyDescent="0.25">
      <c r="A131" s="95"/>
      <c r="B131" s="96"/>
      <c r="C131" s="97"/>
      <c r="D131" s="98"/>
      <c r="E131" s="99"/>
      <c r="F131" s="100">
        <f t="shared" si="35"/>
        <v>0</v>
      </c>
      <c r="G131" s="99"/>
      <c r="H131" s="98"/>
      <c r="I131" s="101">
        <f t="shared" si="36"/>
        <v>0</v>
      </c>
      <c r="J131" s="102"/>
      <c r="K131" s="101">
        <f t="shared" si="37"/>
        <v>0</v>
      </c>
      <c r="L131" s="103">
        <f t="shared" si="38"/>
        <v>0</v>
      </c>
      <c r="M131" s="135"/>
      <c r="N131" s="104"/>
      <c r="O131" s="105"/>
      <c r="P131" s="45"/>
    </row>
    <row r="132" spans="1:16" ht="14.25" hidden="1" customHeight="1" x14ac:dyDescent="0.25">
      <c r="A132" s="95"/>
      <c r="B132" s="96"/>
      <c r="C132" s="97"/>
      <c r="D132" s="98"/>
      <c r="E132" s="99"/>
      <c r="F132" s="100">
        <f t="shared" si="35"/>
        <v>0</v>
      </c>
      <c r="G132" s="99"/>
      <c r="H132" s="98"/>
      <c r="I132" s="101">
        <f t="shared" si="36"/>
        <v>0</v>
      </c>
      <c r="J132" s="102"/>
      <c r="K132" s="101">
        <f t="shared" si="37"/>
        <v>0</v>
      </c>
      <c r="L132" s="103">
        <f t="shared" si="38"/>
        <v>0</v>
      </c>
      <c r="M132" s="135"/>
      <c r="N132" s="104"/>
      <c r="O132" s="105"/>
      <c r="P132" s="45"/>
    </row>
    <row r="133" spans="1:16" ht="14.25" hidden="1" customHeight="1" thickBot="1" x14ac:dyDescent="0.3">
      <c r="A133" s="95"/>
      <c r="B133" s="96"/>
      <c r="C133" s="97"/>
      <c r="D133" s="98"/>
      <c r="E133" s="99"/>
      <c r="F133" s="100">
        <f t="shared" si="35"/>
        <v>0</v>
      </c>
      <c r="G133" s="99"/>
      <c r="H133" s="98"/>
      <c r="I133" s="101">
        <f t="shared" si="36"/>
        <v>0</v>
      </c>
      <c r="J133" s="102"/>
      <c r="K133" s="101">
        <f t="shared" si="37"/>
        <v>0</v>
      </c>
      <c r="L133" s="103">
        <f t="shared" si="38"/>
        <v>0</v>
      </c>
      <c r="M133" s="136"/>
      <c r="N133" s="106"/>
      <c r="O133" s="107"/>
      <c r="P133" s="46"/>
    </row>
    <row r="134" spans="1:16" ht="3.75" hidden="1" customHeight="1" thickBot="1" x14ac:dyDescent="0.3">
      <c r="A134" s="2"/>
      <c r="B134" s="22"/>
      <c r="C134" s="39"/>
      <c r="D134" s="14"/>
      <c r="E134" s="14"/>
      <c r="F134" s="4"/>
      <c r="G134" s="14"/>
      <c r="H134" s="14"/>
      <c r="I134" s="4"/>
      <c r="J134" s="40"/>
      <c r="K134" s="4"/>
      <c r="L134" s="7"/>
      <c r="M134" s="24"/>
      <c r="N134" s="22"/>
      <c r="O134" s="10"/>
      <c r="P134" s="11"/>
    </row>
    <row r="135" spans="1:16" ht="14.25" hidden="1" customHeight="1" thickBot="1" x14ac:dyDescent="0.3">
      <c r="A135" s="108"/>
      <c r="B135" s="109">
        <f>(COUNTA(B124:B133))</f>
        <v>0</v>
      </c>
      <c r="C135" s="110" t="s">
        <v>36</v>
      </c>
      <c r="D135" s="80">
        <f t="shared" ref="D135:I135" si="39">SUM(D124:D133)</f>
        <v>0</v>
      </c>
      <c r="E135" s="80">
        <f t="shared" si="39"/>
        <v>0</v>
      </c>
      <c r="F135" s="80">
        <f t="shared" si="39"/>
        <v>0</v>
      </c>
      <c r="G135" s="80">
        <f t="shared" si="39"/>
        <v>0</v>
      </c>
      <c r="H135" s="80">
        <f t="shared" si="39"/>
        <v>0</v>
      </c>
      <c r="I135" s="80">
        <f t="shared" si="39"/>
        <v>0</v>
      </c>
      <c r="J135" s="111" t="e">
        <f>ROUND((((I135-K135)/I135)*100),2)</f>
        <v>#DIV/0!</v>
      </c>
      <c r="K135" s="112">
        <f>SUM(K124:K133)</f>
        <v>0</v>
      </c>
      <c r="L135" s="80">
        <f>SUM(L124:L133)</f>
        <v>0</v>
      </c>
      <c r="M135" s="24"/>
      <c r="N135" s="22"/>
      <c r="O135" s="10"/>
      <c r="P135" s="11"/>
    </row>
    <row r="136" spans="1:16" ht="14.25" hidden="1" customHeight="1" thickBot="1" x14ac:dyDescent="0.3">
      <c r="A136" s="21"/>
      <c r="B136" s="22"/>
      <c r="C136" s="22"/>
      <c r="D136" s="14"/>
      <c r="E136" s="14"/>
      <c r="F136" s="14"/>
      <c r="G136" s="14"/>
      <c r="H136" s="14"/>
      <c r="I136" s="14"/>
      <c r="J136" s="23"/>
      <c r="K136" s="14"/>
      <c r="L136" s="14"/>
      <c r="M136" s="24"/>
      <c r="N136" s="22"/>
      <c r="O136" s="10"/>
      <c r="P136" s="11"/>
    </row>
    <row r="137" spans="1:16" ht="16.5" hidden="1" customHeight="1" thickBot="1" x14ac:dyDescent="0.3">
      <c r="A137" s="60" t="s">
        <v>13</v>
      </c>
      <c r="B137" s="61" t="s">
        <v>38</v>
      </c>
      <c r="C137" s="62"/>
      <c r="D137" s="162" t="s">
        <v>15</v>
      </c>
      <c r="E137" s="163"/>
      <c r="F137" s="164"/>
      <c r="G137" s="63"/>
      <c r="H137" s="64" t="s">
        <v>16</v>
      </c>
      <c r="I137" s="65"/>
      <c r="J137" s="66"/>
      <c r="K137" s="67"/>
      <c r="L137" s="68"/>
      <c r="M137" s="159" t="s">
        <v>17</v>
      </c>
      <c r="N137" s="156" t="s">
        <v>18</v>
      </c>
      <c r="O137" s="156" t="s">
        <v>37</v>
      </c>
      <c r="P137" s="153" t="s">
        <v>37</v>
      </c>
    </row>
    <row r="138" spans="1:16" ht="14.25" hidden="1" customHeight="1" thickBot="1" x14ac:dyDescent="0.3">
      <c r="A138" s="69" t="s">
        <v>21</v>
      </c>
      <c r="B138" s="70" t="s">
        <v>22</v>
      </c>
      <c r="C138" s="71" t="s">
        <v>23</v>
      </c>
      <c r="D138" s="165"/>
      <c r="E138" s="166"/>
      <c r="F138" s="167"/>
      <c r="G138" s="72"/>
      <c r="H138" s="73" t="s">
        <v>24</v>
      </c>
      <c r="I138" s="74"/>
      <c r="J138" s="75" t="s">
        <v>25</v>
      </c>
      <c r="K138" s="76" t="s">
        <v>26</v>
      </c>
      <c r="L138" s="76" t="s">
        <v>27</v>
      </c>
      <c r="M138" s="160"/>
      <c r="N138" s="157"/>
      <c r="O138" s="157"/>
      <c r="P138" s="154"/>
    </row>
    <row r="139" spans="1:16" ht="14.25" hidden="1" customHeight="1" thickBot="1" x14ac:dyDescent="0.3">
      <c r="A139" s="77" t="s">
        <v>28</v>
      </c>
      <c r="B139" s="78" t="s">
        <v>29</v>
      </c>
      <c r="C139" s="79" t="s">
        <v>30</v>
      </c>
      <c r="D139" s="80" t="s">
        <v>31</v>
      </c>
      <c r="E139" s="80" t="s">
        <v>32</v>
      </c>
      <c r="F139" s="80" t="s">
        <v>33</v>
      </c>
      <c r="G139" s="80" t="s">
        <v>31</v>
      </c>
      <c r="H139" s="73" t="s">
        <v>32</v>
      </c>
      <c r="I139" s="80" t="s">
        <v>33</v>
      </c>
      <c r="J139" s="81" t="s">
        <v>34</v>
      </c>
      <c r="K139" s="82" t="s">
        <v>35</v>
      </c>
      <c r="L139" s="82" t="s">
        <v>6</v>
      </c>
      <c r="M139" s="161"/>
      <c r="N139" s="158"/>
      <c r="O139" s="158"/>
      <c r="P139" s="155"/>
    </row>
    <row r="140" spans="1:16" ht="14.25" hidden="1" customHeight="1" thickBot="1" x14ac:dyDescent="0.3">
      <c r="A140" s="83"/>
      <c r="B140" s="84"/>
      <c r="C140" s="85"/>
      <c r="D140" s="86"/>
      <c r="E140" s="87"/>
      <c r="F140" s="88">
        <f t="shared" ref="F140:F149" si="40">D140-E140</f>
        <v>0</v>
      </c>
      <c r="G140" s="87"/>
      <c r="H140" s="86"/>
      <c r="I140" s="89">
        <f t="shared" ref="I140:I149" si="41">G140-H140</f>
        <v>0</v>
      </c>
      <c r="J140" s="90"/>
      <c r="K140" s="89">
        <f t="shared" ref="K140:K149" si="42">ROUND((I140*(100-J140)/100),3)</f>
        <v>0</v>
      </c>
      <c r="L140" s="91">
        <f t="shared" ref="L140:L149" si="43">I140-F140</f>
        <v>0</v>
      </c>
      <c r="M140" s="92"/>
      <c r="N140" s="93"/>
      <c r="O140" s="94"/>
      <c r="P140" s="44"/>
    </row>
    <row r="141" spans="1:16" ht="14.25" hidden="1" customHeight="1" thickBot="1" x14ac:dyDescent="0.3">
      <c r="A141" s="95"/>
      <c r="B141" s="96"/>
      <c r="C141" s="97"/>
      <c r="D141" s="98"/>
      <c r="E141" s="99"/>
      <c r="F141" s="100">
        <f t="shared" si="40"/>
        <v>0</v>
      </c>
      <c r="G141" s="99"/>
      <c r="H141" s="98"/>
      <c r="I141" s="101">
        <f t="shared" si="41"/>
        <v>0</v>
      </c>
      <c r="J141" s="102"/>
      <c r="K141" s="101">
        <f t="shared" si="42"/>
        <v>0</v>
      </c>
      <c r="L141" s="103">
        <f t="shared" si="43"/>
        <v>0</v>
      </c>
      <c r="M141" s="92"/>
      <c r="N141" s="104"/>
      <c r="O141" s="105"/>
      <c r="P141" s="45"/>
    </row>
    <row r="142" spans="1:16" ht="14.25" hidden="1" customHeight="1" thickBot="1" x14ac:dyDescent="0.3">
      <c r="A142" s="95"/>
      <c r="B142" s="96"/>
      <c r="C142" s="97"/>
      <c r="D142" s="98"/>
      <c r="E142" s="99"/>
      <c r="F142" s="100">
        <f t="shared" si="40"/>
        <v>0</v>
      </c>
      <c r="G142" s="99"/>
      <c r="H142" s="98"/>
      <c r="I142" s="101">
        <f t="shared" si="41"/>
        <v>0</v>
      </c>
      <c r="J142" s="102"/>
      <c r="K142" s="101">
        <f t="shared" si="42"/>
        <v>0</v>
      </c>
      <c r="L142" s="103">
        <f t="shared" si="43"/>
        <v>0</v>
      </c>
      <c r="M142" s="92"/>
      <c r="N142" s="104"/>
      <c r="O142" s="105"/>
      <c r="P142" s="45"/>
    </row>
    <row r="143" spans="1:16" ht="14.25" hidden="1" customHeight="1" thickBot="1" x14ac:dyDescent="0.3">
      <c r="A143" s="95"/>
      <c r="B143" s="96"/>
      <c r="C143" s="97"/>
      <c r="D143" s="98"/>
      <c r="E143" s="99"/>
      <c r="F143" s="100">
        <f t="shared" si="40"/>
        <v>0</v>
      </c>
      <c r="G143" s="99"/>
      <c r="H143" s="98"/>
      <c r="I143" s="101">
        <f t="shared" si="41"/>
        <v>0</v>
      </c>
      <c r="J143" s="102"/>
      <c r="K143" s="101">
        <f t="shared" si="42"/>
        <v>0</v>
      </c>
      <c r="L143" s="103">
        <f t="shared" si="43"/>
        <v>0</v>
      </c>
      <c r="M143" s="92"/>
      <c r="N143" s="104"/>
      <c r="O143" s="105"/>
      <c r="P143" s="45"/>
    </row>
    <row r="144" spans="1:16" ht="14.25" hidden="1" customHeight="1" thickBot="1" x14ac:dyDescent="0.3">
      <c r="A144" s="95"/>
      <c r="B144" s="96"/>
      <c r="C144" s="97"/>
      <c r="D144" s="98"/>
      <c r="E144" s="99"/>
      <c r="F144" s="100">
        <f t="shared" si="40"/>
        <v>0</v>
      </c>
      <c r="G144" s="99"/>
      <c r="H144" s="98"/>
      <c r="I144" s="101">
        <f t="shared" si="41"/>
        <v>0</v>
      </c>
      <c r="J144" s="102"/>
      <c r="K144" s="101">
        <f t="shared" si="42"/>
        <v>0</v>
      </c>
      <c r="L144" s="103">
        <f t="shared" si="43"/>
        <v>0</v>
      </c>
      <c r="M144" s="92"/>
      <c r="N144" s="104"/>
      <c r="O144" s="105"/>
      <c r="P144" s="45"/>
    </row>
    <row r="145" spans="1:16" ht="14.25" hidden="1" customHeight="1" thickBot="1" x14ac:dyDescent="0.3">
      <c r="A145" s="95"/>
      <c r="B145" s="96"/>
      <c r="C145" s="97"/>
      <c r="D145" s="98"/>
      <c r="E145" s="99"/>
      <c r="F145" s="100">
        <f t="shared" si="40"/>
        <v>0</v>
      </c>
      <c r="G145" s="99"/>
      <c r="H145" s="98"/>
      <c r="I145" s="101">
        <f t="shared" si="41"/>
        <v>0</v>
      </c>
      <c r="J145" s="102"/>
      <c r="K145" s="101">
        <f t="shared" si="42"/>
        <v>0</v>
      </c>
      <c r="L145" s="103">
        <f t="shared" si="43"/>
        <v>0</v>
      </c>
      <c r="M145" s="92"/>
      <c r="N145" s="104"/>
      <c r="O145" s="105"/>
      <c r="P145" s="45"/>
    </row>
    <row r="146" spans="1:16" ht="14.25" hidden="1" customHeight="1" thickBot="1" x14ac:dyDescent="0.3">
      <c r="A146" s="95"/>
      <c r="B146" s="96"/>
      <c r="C146" s="97"/>
      <c r="D146" s="98"/>
      <c r="E146" s="99"/>
      <c r="F146" s="100">
        <f t="shared" si="40"/>
        <v>0</v>
      </c>
      <c r="G146" s="99"/>
      <c r="H146" s="98"/>
      <c r="I146" s="101">
        <f t="shared" si="41"/>
        <v>0</v>
      </c>
      <c r="J146" s="102"/>
      <c r="K146" s="101">
        <f t="shared" si="42"/>
        <v>0</v>
      </c>
      <c r="L146" s="103">
        <f t="shared" si="43"/>
        <v>0</v>
      </c>
      <c r="M146" s="92"/>
      <c r="N146" s="102"/>
      <c r="O146" s="105"/>
      <c r="P146" s="45"/>
    </row>
    <row r="147" spans="1:16" ht="14.25" hidden="1" customHeight="1" thickBot="1" x14ac:dyDescent="0.3">
      <c r="A147" s="95"/>
      <c r="B147" s="96"/>
      <c r="C147" s="97"/>
      <c r="D147" s="98"/>
      <c r="E147" s="99"/>
      <c r="F147" s="100">
        <f t="shared" si="40"/>
        <v>0</v>
      </c>
      <c r="G147" s="99"/>
      <c r="H147" s="98"/>
      <c r="I147" s="101">
        <f t="shared" si="41"/>
        <v>0</v>
      </c>
      <c r="J147" s="102"/>
      <c r="K147" s="101">
        <f t="shared" si="42"/>
        <v>0</v>
      </c>
      <c r="L147" s="103">
        <f t="shared" si="43"/>
        <v>0</v>
      </c>
      <c r="M147" s="92"/>
      <c r="N147" s="102"/>
      <c r="O147" s="105"/>
      <c r="P147" s="45"/>
    </row>
    <row r="148" spans="1:16" ht="14.25" hidden="1" customHeight="1" thickBot="1" x14ac:dyDescent="0.3">
      <c r="A148" s="95"/>
      <c r="B148" s="96"/>
      <c r="C148" s="97"/>
      <c r="D148" s="98"/>
      <c r="E148" s="99"/>
      <c r="F148" s="100">
        <f t="shared" si="40"/>
        <v>0</v>
      </c>
      <c r="G148" s="99"/>
      <c r="H148" s="98"/>
      <c r="I148" s="101">
        <f t="shared" si="41"/>
        <v>0</v>
      </c>
      <c r="J148" s="102"/>
      <c r="K148" s="101">
        <f t="shared" si="42"/>
        <v>0</v>
      </c>
      <c r="L148" s="103">
        <f t="shared" si="43"/>
        <v>0</v>
      </c>
      <c r="M148" s="92"/>
      <c r="N148" s="104"/>
      <c r="O148" s="105"/>
      <c r="P148" s="45"/>
    </row>
    <row r="149" spans="1:16" ht="14.25" hidden="1" customHeight="1" thickBot="1" x14ac:dyDescent="0.3">
      <c r="A149" s="95"/>
      <c r="B149" s="96"/>
      <c r="C149" s="97"/>
      <c r="D149" s="98"/>
      <c r="E149" s="99"/>
      <c r="F149" s="100">
        <f t="shared" si="40"/>
        <v>0</v>
      </c>
      <c r="G149" s="99"/>
      <c r="H149" s="98"/>
      <c r="I149" s="101">
        <f t="shared" si="41"/>
        <v>0</v>
      </c>
      <c r="J149" s="102"/>
      <c r="K149" s="101">
        <f t="shared" si="42"/>
        <v>0</v>
      </c>
      <c r="L149" s="103">
        <f t="shared" si="43"/>
        <v>0</v>
      </c>
      <c r="M149" s="92"/>
      <c r="N149" s="134"/>
      <c r="O149" s="107"/>
      <c r="P149" s="46"/>
    </row>
    <row r="150" spans="1:16" ht="3.75" hidden="1" customHeight="1" thickBot="1" x14ac:dyDescent="0.3">
      <c r="A150" s="2"/>
      <c r="B150" s="22"/>
      <c r="C150" s="39"/>
      <c r="D150" s="14"/>
      <c r="E150" s="14"/>
      <c r="F150" s="4"/>
      <c r="G150" s="14"/>
      <c r="H150" s="14"/>
      <c r="I150" s="4"/>
      <c r="J150" s="40"/>
      <c r="K150" s="4"/>
      <c r="L150" s="7"/>
      <c r="M150" s="24"/>
      <c r="N150" s="22"/>
      <c r="O150" s="10"/>
      <c r="P150" s="11"/>
    </row>
    <row r="151" spans="1:16" ht="14.25" hidden="1" customHeight="1" thickBot="1" x14ac:dyDescent="0.3">
      <c r="A151" s="108"/>
      <c r="B151" s="109">
        <f>(COUNTA(B140:B149))</f>
        <v>0</v>
      </c>
      <c r="C151" s="110" t="s">
        <v>36</v>
      </c>
      <c r="D151" s="80">
        <f t="shared" ref="D151:I151" si="44">SUM(D140:D149)</f>
        <v>0</v>
      </c>
      <c r="E151" s="80">
        <f t="shared" si="44"/>
        <v>0</v>
      </c>
      <c r="F151" s="80">
        <f t="shared" si="44"/>
        <v>0</v>
      </c>
      <c r="G151" s="80">
        <f t="shared" si="44"/>
        <v>0</v>
      </c>
      <c r="H151" s="80">
        <f t="shared" si="44"/>
        <v>0</v>
      </c>
      <c r="I151" s="80">
        <f t="shared" si="44"/>
        <v>0</v>
      </c>
      <c r="J151" s="111" t="e">
        <f>ROUND((((I151-K151)/I151)*100),2)</f>
        <v>#DIV/0!</v>
      </c>
      <c r="K151" s="112">
        <f>SUM(K140:K149)</f>
        <v>0</v>
      </c>
      <c r="L151" s="80">
        <f>SUM(L140:L149)</f>
        <v>0</v>
      </c>
      <c r="M151" s="24"/>
      <c r="N151" s="22"/>
      <c r="O151" s="10"/>
      <c r="P151" s="11"/>
    </row>
    <row r="152" spans="1:16" ht="14.25" hidden="1" customHeight="1" thickBot="1" x14ac:dyDescent="0.3">
      <c r="A152" s="21"/>
      <c r="B152" s="22"/>
      <c r="C152" s="22"/>
      <c r="D152" s="14"/>
      <c r="E152" s="14"/>
      <c r="F152" s="14"/>
      <c r="G152" s="14"/>
      <c r="H152" s="14"/>
      <c r="I152" s="14"/>
      <c r="J152" s="23"/>
      <c r="K152" s="14"/>
      <c r="L152" s="14"/>
      <c r="M152" s="24"/>
      <c r="N152" s="22"/>
      <c r="O152" s="10"/>
      <c r="P152" s="11"/>
    </row>
    <row r="153" spans="1:16" ht="16.5" hidden="1" customHeight="1" thickBot="1" x14ac:dyDescent="0.3">
      <c r="A153" s="60" t="s">
        <v>13</v>
      </c>
      <c r="B153" s="61" t="s">
        <v>38</v>
      </c>
      <c r="C153" s="62"/>
      <c r="D153" s="162" t="s">
        <v>15</v>
      </c>
      <c r="E153" s="163"/>
      <c r="F153" s="164"/>
      <c r="G153" s="63"/>
      <c r="H153" s="64" t="s">
        <v>16</v>
      </c>
      <c r="I153" s="65"/>
      <c r="J153" s="66"/>
      <c r="K153" s="67"/>
      <c r="L153" s="68"/>
      <c r="M153" s="159" t="s">
        <v>17</v>
      </c>
      <c r="N153" s="156" t="s">
        <v>18</v>
      </c>
      <c r="O153" s="156" t="s">
        <v>37</v>
      </c>
      <c r="P153" s="153" t="s">
        <v>37</v>
      </c>
    </row>
    <row r="154" spans="1:16" ht="14.25" hidden="1" customHeight="1" thickBot="1" x14ac:dyDescent="0.3">
      <c r="A154" s="69" t="s">
        <v>21</v>
      </c>
      <c r="B154" s="70" t="s">
        <v>22</v>
      </c>
      <c r="C154" s="71" t="s">
        <v>23</v>
      </c>
      <c r="D154" s="165"/>
      <c r="E154" s="166"/>
      <c r="F154" s="167"/>
      <c r="G154" s="72"/>
      <c r="H154" s="73" t="s">
        <v>24</v>
      </c>
      <c r="I154" s="74"/>
      <c r="J154" s="75" t="s">
        <v>25</v>
      </c>
      <c r="K154" s="76" t="s">
        <v>26</v>
      </c>
      <c r="L154" s="76" t="s">
        <v>27</v>
      </c>
      <c r="M154" s="160"/>
      <c r="N154" s="157"/>
      <c r="O154" s="157"/>
      <c r="P154" s="154"/>
    </row>
    <row r="155" spans="1:16" ht="14.25" hidden="1" customHeight="1" thickBot="1" x14ac:dyDescent="0.3">
      <c r="A155" s="77" t="s">
        <v>28</v>
      </c>
      <c r="B155" s="78" t="s">
        <v>29</v>
      </c>
      <c r="C155" s="79" t="s">
        <v>30</v>
      </c>
      <c r="D155" s="80" t="s">
        <v>31</v>
      </c>
      <c r="E155" s="80" t="s">
        <v>32</v>
      </c>
      <c r="F155" s="80" t="s">
        <v>33</v>
      </c>
      <c r="G155" s="80" t="s">
        <v>31</v>
      </c>
      <c r="H155" s="73" t="s">
        <v>32</v>
      </c>
      <c r="I155" s="80" t="s">
        <v>33</v>
      </c>
      <c r="J155" s="81" t="s">
        <v>34</v>
      </c>
      <c r="K155" s="82" t="s">
        <v>35</v>
      </c>
      <c r="L155" s="82" t="s">
        <v>6</v>
      </c>
      <c r="M155" s="161"/>
      <c r="N155" s="158"/>
      <c r="O155" s="158"/>
      <c r="P155" s="155"/>
    </row>
    <row r="156" spans="1:16" ht="14.25" hidden="1" customHeight="1" thickBot="1" x14ac:dyDescent="0.3">
      <c r="A156" s="83"/>
      <c r="B156" s="84"/>
      <c r="C156" s="85"/>
      <c r="D156" s="86"/>
      <c r="E156" s="87"/>
      <c r="F156" s="88">
        <f t="shared" ref="F156:F165" si="45">D156-E156</f>
        <v>0</v>
      </c>
      <c r="G156" s="87"/>
      <c r="H156" s="86"/>
      <c r="I156" s="89">
        <f t="shared" ref="I156:I165" si="46">G156-H156</f>
        <v>0</v>
      </c>
      <c r="J156" s="90"/>
      <c r="K156" s="89">
        <f t="shared" ref="K156:K165" si="47">ROUND((I156*(100-J156)/100),3)</f>
        <v>0</v>
      </c>
      <c r="L156" s="88">
        <f t="shared" ref="L156:L165" si="48">I156-F156</f>
        <v>0</v>
      </c>
      <c r="M156" s="137"/>
      <c r="N156" s="138"/>
      <c r="O156" s="139"/>
      <c r="P156" s="140"/>
    </row>
    <row r="157" spans="1:16" ht="14.25" hidden="1" customHeight="1" thickBot="1" x14ac:dyDescent="0.3">
      <c r="A157" s="95"/>
      <c r="B157" s="96"/>
      <c r="C157" s="97"/>
      <c r="D157" s="98"/>
      <c r="E157" s="99"/>
      <c r="F157" s="100">
        <f t="shared" si="45"/>
        <v>0</v>
      </c>
      <c r="G157" s="99"/>
      <c r="H157" s="98"/>
      <c r="I157" s="101">
        <f t="shared" si="46"/>
        <v>0</v>
      </c>
      <c r="J157" s="102"/>
      <c r="K157" s="101">
        <f t="shared" si="47"/>
        <v>0</v>
      </c>
      <c r="L157" s="100">
        <f t="shared" si="48"/>
        <v>0</v>
      </c>
      <c r="M157" s="137"/>
      <c r="N157" s="138"/>
      <c r="O157" s="139"/>
      <c r="P157" s="140"/>
    </row>
    <row r="158" spans="1:16" ht="14.25" hidden="1" customHeight="1" thickBot="1" x14ac:dyDescent="0.3">
      <c r="A158" s="95"/>
      <c r="B158" s="96"/>
      <c r="C158" s="97"/>
      <c r="D158" s="98"/>
      <c r="E158" s="99"/>
      <c r="F158" s="100">
        <f t="shared" si="45"/>
        <v>0</v>
      </c>
      <c r="G158" s="99"/>
      <c r="H158" s="98"/>
      <c r="I158" s="101">
        <f t="shared" si="46"/>
        <v>0</v>
      </c>
      <c r="J158" s="102"/>
      <c r="K158" s="101">
        <f t="shared" si="47"/>
        <v>0</v>
      </c>
      <c r="L158" s="100">
        <f t="shared" si="48"/>
        <v>0</v>
      </c>
      <c r="M158" s="137"/>
      <c r="N158" s="138"/>
      <c r="O158" s="139"/>
      <c r="P158" s="140"/>
    </row>
    <row r="159" spans="1:16" ht="14.25" hidden="1" customHeight="1" thickBot="1" x14ac:dyDescent="0.3">
      <c r="A159" s="95"/>
      <c r="B159" s="96"/>
      <c r="C159" s="97"/>
      <c r="D159" s="98"/>
      <c r="E159" s="99"/>
      <c r="F159" s="100">
        <f t="shared" si="45"/>
        <v>0</v>
      </c>
      <c r="G159" s="99"/>
      <c r="H159" s="98"/>
      <c r="I159" s="101">
        <f t="shared" si="46"/>
        <v>0</v>
      </c>
      <c r="J159" s="102"/>
      <c r="K159" s="101">
        <f t="shared" si="47"/>
        <v>0</v>
      </c>
      <c r="L159" s="100">
        <f t="shared" si="48"/>
        <v>0</v>
      </c>
      <c r="M159" s="137"/>
      <c r="N159" s="138"/>
      <c r="O159" s="139"/>
      <c r="P159" s="140"/>
    </row>
    <row r="160" spans="1:16" ht="14.25" hidden="1" customHeight="1" thickBot="1" x14ac:dyDescent="0.3">
      <c r="A160" s="95"/>
      <c r="B160" s="96"/>
      <c r="C160" s="97"/>
      <c r="D160" s="98"/>
      <c r="E160" s="99"/>
      <c r="F160" s="100">
        <f t="shared" si="45"/>
        <v>0</v>
      </c>
      <c r="G160" s="99"/>
      <c r="H160" s="98"/>
      <c r="I160" s="101">
        <f t="shared" si="46"/>
        <v>0</v>
      </c>
      <c r="J160" s="102"/>
      <c r="K160" s="101">
        <f t="shared" si="47"/>
        <v>0</v>
      </c>
      <c r="L160" s="100">
        <f t="shared" si="48"/>
        <v>0</v>
      </c>
      <c r="M160" s="137"/>
      <c r="N160" s="138"/>
      <c r="O160" s="139"/>
      <c r="P160" s="140"/>
    </row>
    <row r="161" spans="1:16" ht="14.25" hidden="1" customHeight="1" thickBot="1" x14ac:dyDescent="0.3">
      <c r="A161" s="95"/>
      <c r="B161" s="96"/>
      <c r="C161" s="97"/>
      <c r="D161" s="98"/>
      <c r="E161" s="99"/>
      <c r="F161" s="100">
        <f t="shared" si="45"/>
        <v>0</v>
      </c>
      <c r="G161" s="99"/>
      <c r="H161" s="98"/>
      <c r="I161" s="101">
        <f t="shared" si="46"/>
        <v>0</v>
      </c>
      <c r="J161" s="102"/>
      <c r="K161" s="101">
        <f t="shared" si="47"/>
        <v>0</v>
      </c>
      <c r="L161" s="100">
        <f t="shared" si="48"/>
        <v>0</v>
      </c>
      <c r="M161" s="137"/>
      <c r="N161" s="138"/>
      <c r="O161" s="139"/>
      <c r="P161" s="140"/>
    </row>
    <row r="162" spans="1:16" ht="14.25" hidden="1" customHeight="1" thickBot="1" x14ac:dyDescent="0.3">
      <c r="A162" s="95"/>
      <c r="B162" s="96"/>
      <c r="C162" s="97"/>
      <c r="D162" s="98"/>
      <c r="E162" s="99"/>
      <c r="F162" s="100">
        <f t="shared" si="45"/>
        <v>0</v>
      </c>
      <c r="G162" s="99"/>
      <c r="H162" s="98"/>
      <c r="I162" s="101">
        <f t="shared" si="46"/>
        <v>0</v>
      </c>
      <c r="J162" s="102"/>
      <c r="K162" s="101">
        <f t="shared" si="47"/>
        <v>0</v>
      </c>
      <c r="L162" s="100">
        <f t="shared" si="48"/>
        <v>0</v>
      </c>
      <c r="M162" s="137"/>
      <c r="N162" s="138"/>
      <c r="O162" s="139"/>
      <c r="P162" s="140"/>
    </row>
    <row r="163" spans="1:16" ht="14.25" hidden="1" customHeight="1" thickBot="1" x14ac:dyDescent="0.3">
      <c r="A163" s="95"/>
      <c r="B163" s="96"/>
      <c r="C163" s="97"/>
      <c r="D163" s="98"/>
      <c r="E163" s="99"/>
      <c r="F163" s="100">
        <f t="shared" si="45"/>
        <v>0</v>
      </c>
      <c r="G163" s="99"/>
      <c r="H163" s="98"/>
      <c r="I163" s="101">
        <f t="shared" si="46"/>
        <v>0</v>
      </c>
      <c r="J163" s="102"/>
      <c r="K163" s="101">
        <f t="shared" si="47"/>
        <v>0</v>
      </c>
      <c r="L163" s="100">
        <f t="shared" si="48"/>
        <v>0</v>
      </c>
      <c r="M163" s="137"/>
      <c r="N163" s="138"/>
      <c r="O163" s="139"/>
      <c r="P163" s="140"/>
    </row>
    <row r="164" spans="1:16" ht="14.25" hidden="1" customHeight="1" thickBot="1" x14ac:dyDescent="0.3">
      <c r="A164" s="95"/>
      <c r="B164" s="96"/>
      <c r="C164" s="97"/>
      <c r="D164" s="98"/>
      <c r="E164" s="99"/>
      <c r="F164" s="100">
        <f t="shared" si="45"/>
        <v>0</v>
      </c>
      <c r="G164" s="99"/>
      <c r="H164" s="98"/>
      <c r="I164" s="101">
        <f t="shared" si="46"/>
        <v>0</v>
      </c>
      <c r="J164" s="102"/>
      <c r="K164" s="101">
        <f t="shared" si="47"/>
        <v>0</v>
      </c>
      <c r="L164" s="100">
        <f t="shared" si="48"/>
        <v>0</v>
      </c>
      <c r="M164" s="137"/>
      <c r="N164" s="138"/>
      <c r="O164" s="139"/>
      <c r="P164" s="140"/>
    </row>
    <row r="165" spans="1:16" ht="14.25" hidden="1" customHeight="1" thickBot="1" x14ac:dyDescent="0.3">
      <c r="A165" s="95"/>
      <c r="B165" s="96"/>
      <c r="C165" s="97"/>
      <c r="D165" s="98"/>
      <c r="E165" s="99"/>
      <c r="F165" s="100">
        <f t="shared" si="45"/>
        <v>0</v>
      </c>
      <c r="G165" s="99"/>
      <c r="H165" s="98"/>
      <c r="I165" s="101">
        <f t="shared" si="46"/>
        <v>0</v>
      </c>
      <c r="J165" s="102"/>
      <c r="K165" s="101">
        <f t="shared" si="47"/>
        <v>0</v>
      </c>
      <c r="L165" s="100">
        <f t="shared" si="48"/>
        <v>0</v>
      </c>
      <c r="M165" s="137"/>
      <c r="N165" s="138"/>
      <c r="O165" s="139"/>
      <c r="P165" s="140"/>
    </row>
    <row r="166" spans="1:16" ht="3.75" hidden="1" customHeight="1" thickBot="1" x14ac:dyDescent="0.3">
      <c r="A166" s="2"/>
      <c r="B166" s="22"/>
      <c r="C166" s="39"/>
      <c r="D166" s="14"/>
      <c r="E166" s="14"/>
      <c r="F166" s="4"/>
      <c r="G166" s="14"/>
      <c r="H166" s="14"/>
      <c r="I166" s="4"/>
      <c r="J166" s="40"/>
      <c r="K166" s="4"/>
      <c r="L166" s="7"/>
      <c r="M166" s="24"/>
      <c r="N166" s="22"/>
      <c r="O166" s="10"/>
      <c r="P166" s="11"/>
    </row>
    <row r="167" spans="1:16" ht="14.25" hidden="1" customHeight="1" thickBot="1" x14ac:dyDescent="0.3">
      <c r="A167" s="108"/>
      <c r="B167" s="109">
        <f>(COUNTA(B156:B165))</f>
        <v>0</v>
      </c>
      <c r="C167" s="110" t="s">
        <v>36</v>
      </c>
      <c r="D167" s="80">
        <f t="shared" ref="D167:I167" si="49">SUM(D156:D165)</f>
        <v>0</v>
      </c>
      <c r="E167" s="80">
        <f t="shared" si="49"/>
        <v>0</v>
      </c>
      <c r="F167" s="80">
        <f t="shared" si="49"/>
        <v>0</v>
      </c>
      <c r="G167" s="80">
        <f t="shared" si="49"/>
        <v>0</v>
      </c>
      <c r="H167" s="80">
        <f t="shared" si="49"/>
        <v>0</v>
      </c>
      <c r="I167" s="80">
        <f t="shared" si="49"/>
        <v>0</v>
      </c>
      <c r="J167" s="111" t="e">
        <f>ROUND((((I167-K167)/I167)*100),2)</f>
        <v>#DIV/0!</v>
      </c>
      <c r="K167" s="112">
        <f>SUM(K156:K165)</f>
        <v>0</v>
      </c>
      <c r="L167" s="80">
        <f>SUM(L156:L165)</f>
        <v>0</v>
      </c>
      <c r="M167" s="24"/>
      <c r="N167" s="22"/>
      <c r="O167" s="10"/>
      <c r="P167" s="11"/>
    </row>
    <row r="168" spans="1:16" ht="14.25" hidden="1" customHeight="1" thickBot="1" x14ac:dyDescent="0.3">
      <c r="A168" s="21"/>
      <c r="B168" s="22"/>
      <c r="C168" s="22"/>
      <c r="D168" s="14"/>
      <c r="E168" s="14"/>
      <c r="F168" s="14"/>
      <c r="G168" s="14"/>
      <c r="H168" s="14"/>
      <c r="I168" s="14"/>
      <c r="J168" s="23"/>
      <c r="K168" s="14"/>
      <c r="L168" s="14"/>
      <c r="M168" s="24"/>
      <c r="N168" s="22"/>
      <c r="O168" s="10"/>
      <c r="P168" s="11"/>
    </row>
    <row r="169" spans="1:16" ht="16.5" hidden="1" customHeight="1" thickBot="1" x14ac:dyDescent="0.3">
      <c r="A169" s="60" t="s">
        <v>13</v>
      </c>
      <c r="B169" s="61" t="s">
        <v>38</v>
      </c>
      <c r="C169" s="62"/>
      <c r="D169" s="162" t="s">
        <v>15</v>
      </c>
      <c r="E169" s="163"/>
      <c r="F169" s="164"/>
      <c r="G169" s="63"/>
      <c r="H169" s="64" t="s">
        <v>16</v>
      </c>
      <c r="I169" s="65"/>
      <c r="J169" s="66"/>
      <c r="K169" s="67"/>
      <c r="L169" s="68"/>
      <c r="M169" s="159" t="s">
        <v>17</v>
      </c>
      <c r="N169" s="156" t="s">
        <v>18</v>
      </c>
      <c r="O169" s="156" t="s">
        <v>37</v>
      </c>
      <c r="P169" s="153" t="s">
        <v>37</v>
      </c>
    </row>
    <row r="170" spans="1:16" ht="14.25" hidden="1" customHeight="1" thickBot="1" x14ac:dyDescent="0.3">
      <c r="A170" s="69" t="s">
        <v>21</v>
      </c>
      <c r="B170" s="70" t="s">
        <v>22</v>
      </c>
      <c r="C170" s="71" t="s">
        <v>23</v>
      </c>
      <c r="D170" s="165"/>
      <c r="E170" s="166"/>
      <c r="F170" s="167"/>
      <c r="G170" s="72"/>
      <c r="H170" s="73" t="s">
        <v>24</v>
      </c>
      <c r="I170" s="74"/>
      <c r="J170" s="75" t="s">
        <v>25</v>
      </c>
      <c r="K170" s="76" t="s">
        <v>26</v>
      </c>
      <c r="L170" s="76" t="s">
        <v>27</v>
      </c>
      <c r="M170" s="160"/>
      <c r="N170" s="157"/>
      <c r="O170" s="157"/>
      <c r="P170" s="154"/>
    </row>
    <row r="171" spans="1:16" ht="14.25" hidden="1" customHeight="1" thickBot="1" x14ac:dyDescent="0.3">
      <c r="A171" s="77" t="s">
        <v>28</v>
      </c>
      <c r="B171" s="78" t="s">
        <v>29</v>
      </c>
      <c r="C171" s="79" t="s">
        <v>30</v>
      </c>
      <c r="D171" s="80" t="s">
        <v>31</v>
      </c>
      <c r="E171" s="80" t="s">
        <v>32</v>
      </c>
      <c r="F171" s="80" t="s">
        <v>33</v>
      </c>
      <c r="G171" s="80" t="s">
        <v>31</v>
      </c>
      <c r="H171" s="73" t="s">
        <v>32</v>
      </c>
      <c r="I171" s="80" t="s">
        <v>33</v>
      </c>
      <c r="J171" s="81" t="s">
        <v>34</v>
      </c>
      <c r="K171" s="82" t="s">
        <v>35</v>
      </c>
      <c r="L171" s="82" t="s">
        <v>6</v>
      </c>
      <c r="M171" s="161"/>
      <c r="N171" s="158"/>
      <c r="O171" s="158"/>
      <c r="P171" s="155"/>
    </row>
    <row r="172" spans="1:16" ht="14.25" hidden="1" customHeight="1" thickBot="1" x14ac:dyDescent="0.3">
      <c r="A172" s="83"/>
      <c r="B172" s="84"/>
      <c r="C172" s="85"/>
      <c r="D172" s="86"/>
      <c r="E172" s="87"/>
      <c r="F172" s="88">
        <f t="shared" ref="F172:F181" si="50">D172-E172</f>
        <v>0</v>
      </c>
      <c r="G172" s="87"/>
      <c r="H172" s="86"/>
      <c r="I172" s="89">
        <f t="shared" ref="I172:I181" si="51">G172-H172</f>
        <v>0</v>
      </c>
      <c r="J172" s="90"/>
      <c r="K172" s="89">
        <f t="shared" ref="K172:K181" si="52">ROUND((I172*(100-J172)/100),3)</f>
        <v>0</v>
      </c>
      <c r="L172" s="88">
        <f t="shared" ref="L172:L181" si="53">I172-F172</f>
        <v>0</v>
      </c>
      <c r="M172" s="137"/>
      <c r="N172" s="138"/>
      <c r="O172" s="139"/>
      <c r="P172" s="140"/>
    </row>
    <row r="173" spans="1:16" ht="14.25" hidden="1" customHeight="1" thickBot="1" x14ac:dyDescent="0.3">
      <c r="A173" s="95"/>
      <c r="B173" s="96"/>
      <c r="C173" s="97"/>
      <c r="D173" s="98"/>
      <c r="E173" s="99"/>
      <c r="F173" s="100">
        <f t="shared" si="50"/>
        <v>0</v>
      </c>
      <c r="G173" s="99"/>
      <c r="H173" s="98"/>
      <c r="I173" s="101">
        <f t="shared" si="51"/>
        <v>0</v>
      </c>
      <c r="J173" s="102"/>
      <c r="K173" s="101">
        <f t="shared" si="52"/>
        <v>0</v>
      </c>
      <c r="L173" s="100">
        <f t="shared" si="53"/>
        <v>0</v>
      </c>
      <c r="M173" s="137"/>
      <c r="N173" s="138"/>
      <c r="O173" s="139"/>
      <c r="P173" s="140"/>
    </row>
    <row r="174" spans="1:16" ht="14.25" hidden="1" customHeight="1" thickBot="1" x14ac:dyDescent="0.3">
      <c r="A174" s="95"/>
      <c r="B174" s="96"/>
      <c r="C174" s="97"/>
      <c r="D174" s="98"/>
      <c r="E174" s="99"/>
      <c r="F174" s="100">
        <f t="shared" si="50"/>
        <v>0</v>
      </c>
      <c r="G174" s="99"/>
      <c r="H174" s="98"/>
      <c r="I174" s="101">
        <f t="shared" si="51"/>
        <v>0</v>
      </c>
      <c r="J174" s="102"/>
      <c r="K174" s="101">
        <f t="shared" si="52"/>
        <v>0</v>
      </c>
      <c r="L174" s="100">
        <f t="shared" si="53"/>
        <v>0</v>
      </c>
      <c r="M174" s="137"/>
      <c r="N174" s="138"/>
      <c r="O174" s="139"/>
      <c r="P174" s="140"/>
    </row>
    <row r="175" spans="1:16" ht="14.25" hidden="1" customHeight="1" thickBot="1" x14ac:dyDescent="0.3">
      <c r="A175" s="95"/>
      <c r="B175" s="96"/>
      <c r="C175" s="97"/>
      <c r="D175" s="98"/>
      <c r="E175" s="99"/>
      <c r="F175" s="100">
        <f t="shared" si="50"/>
        <v>0</v>
      </c>
      <c r="G175" s="99"/>
      <c r="H175" s="98"/>
      <c r="I175" s="101">
        <f t="shared" si="51"/>
        <v>0</v>
      </c>
      <c r="J175" s="102"/>
      <c r="K175" s="101">
        <f t="shared" si="52"/>
        <v>0</v>
      </c>
      <c r="L175" s="100">
        <f t="shared" si="53"/>
        <v>0</v>
      </c>
      <c r="M175" s="137"/>
      <c r="N175" s="138"/>
      <c r="O175" s="139"/>
      <c r="P175" s="140"/>
    </row>
    <row r="176" spans="1:16" ht="14.25" hidden="1" customHeight="1" thickBot="1" x14ac:dyDescent="0.3">
      <c r="A176" s="95"/>
      <c r="B176" s="96"/>
      <c r="C176" s="97"/>
      <c r="D176" s="98"/>
      <c r="E176" s="99"/>
      <c r="F176" s="100">
        <f t="shared" si="50"/>
        <v>0</v>
      </c>
      <c r="G176" s="99"/>
      <c r="H176" s="98"/>
      <c r="I176" s="101">
        <f t="shared" si="51"/>
        <v>0</v>
      </c>
      <c r="J176" s="102"/>
      <c r="K176" s="101">
        <f t="shared" si="52"/>
        <v>0</v>
      </c>
      <c r="L176" s="100">
        <f t="shared" si="53"/>
        <v>0</v>
      </c>
      <c r="M176" s="137"/>
      <c r="N176" s="138"/>
      <c r="O176" s="139"/>
      <c r="P176" s="140"/>
    </row>
    <row r="177" spans="1:16" ht="14.25" hidden="1" customHeight="1" thickBot="1" x14ac:dyDescent="0.3">
      <c r="A177" s="95"/>
      <c r="B177" s="96"/>
      <c r="C177" s="97"/>
      <c r="D177" s="98"/>
      <c r="E177" s="99"/>
      <c r="F177" s="100">
        <f t="shared" si="50"/>
        <v>0</v>
      </c>
      <c r="G177" s="99"/>
      <c r="H177" s="98"/>
      <c r="I177" s="101">
        <f t="shared" si="51"/>
        <v>0</v>
      </c>
      <c r="J177" s="102"/>
      <c r="K177" s="101">
        <f t="shared" si="52"/>
        <v>0</v>
      </c>
      <c r="L177" s="100">
        <f t="shared" si="53"/>
        <v>0</v>
      </c>
      <c r="M177" s="137"/>
      <c r="N177" s="111"/>
      <c r="O177" s="139"/>
      <c r="P177" s="140"/>
    </row>
    <row r="178" spans="1:16" ht="14.25" hidden="1" customHeight="1" thickBot="1" x14ac:dyDescent="0.3">
      <c r="A178" s="95"/>
      <c r="B178" s="96"/>
      <c r="C178" s="97"/>
      <c r="D178" s="98"/>
      <c r="E178" s="99"/>
      <c r="F178" s="100">
        <f t="shared" si="50"/>
        <v>0</v>
      </c>
      <c r="G178" s="99"/>
      <c r="H178" s="98"/>
      <c r="I178" s="101">
        <f t="shared" si="51"/>
        <v>0</v>
      </c>
      <c r="J178" s="102"/>
      <c r="K178" s="101">
        <f t="shared" si="52"/>
        <v>0</v>
      </c>
      <c r="L178" s="100">
        <f t="shared" si="53"/>
        <v>0</v>
      </c>
      <c r="M178" s="137"/>
      <c r="N178" s="111"/>
      <c r="O178" s="139"/>
      <c r="P178" s="140"/>
    </row>
    <row r="179" spans="1:16" ht="14.25" hidden="1" customHeight="1" thickBot="1" x14ac:dyDescent="0.3">
      <c r="A179" s="95"/>
      <c r="B179" s="96"/>
      <c r="C179" s="97"/>
      <c r="D179" s="98"/>
      <c r="E179" s="99"/>
      <c r="F179" s="100">
        <f t="shared" si="50"/>
        <v>0</v>
      </c>
      <c r="G179" s="99"/>
      <c r="H179" s="98"/>
      <c r="I179" s="101">
        <f t="shared" si="51"/>
        <v>0</v>
      </c>
      <c r="J179" s="102"/>
      <c r="K179" s="101">
        <f t="shared" si="52"/>
        <v>0</v>
      </c>
      <c r="L179" s="100">
        <f t="shared" si="53"/>
        <v>0</v>
      </c>
      <c r="M179" s="137"/>
      <c r="N179" s="138"/>
      <c r="O179" s="139"/>
      <c r="P179" s="140"/>
    </row>
    <row r="180" spans="1:16" ht="14.25" hidden="1" customHeight="1" thickBot="1" x14ac:dyDescent="0.3">
      <c r="A180" s="95"/>
      <c r="B180" s="96"/>
      <c r="C180" s="97"/>
      <c r="D180" s="98"/>
      <c r="E180" s="99"/>
      <c r="F180" s="100">
        <f t="shared" si="50"/>
        <v>0</v>
      </c>
      <c r="G180" s="99"/>
      <c r="H180" s="98"/>
      <c r="I180" s="101">
        <f t="shared" si="51"/>
        <v>0</v>
      </c>
      <c r="J180" s="102"/>
      <c r="K180" s="101">
        <f t="shared" si="52"/>
        <v>0</v>
      </c>
      <c r="L180" s="100">
        <f t="shared" si="53"/>
        <v>0</v>
      </c>
      <c r="M180" s="137"/>
      <c r="N180" s="138"/>
      <c r="O180" s="139"/>
      <c r="P180" s="140"/>
    </row>
    <row r="181" spans="1:16" ht="14.25" hidden="1" customHeight="1" thickBot="1" x14ac:dyDescent="0.3">
      <c r="A181" s="95"/>
      <c r="B181" s="96"/>
      <c r="C181" s="97"/>
      <c r="D181" s="98"/>
      <c r="E181" s="99"/>
      <c r="F181" s="100">
        <f t="shared" si="50"/>
        <v>0</v>
      </c>
      <c r="G181" s="99"/>
      <c r="H181" s="98"/>
      <c r="I181" s="101">
        <f t="shared" si="51"/>
        <v>0</v>
      </c>
      <c r="J181" s="102"/>
      <c r="K181" s="101">
        <f t="shared" si="52"/>
        <v>0</v>
      </c>
      <c r="L181" s="100">
        <f t="shared" si="53"/>
        <v>0</v>
      </c>
      <c r="M181" s="137"/>
      <c r="N181" s="138"/>
      <c r="O181" s="139"/>
      <c r="P181" s="140"/>
    </row>
    <row r="182" spans="1:16" ht="3.75" hidden="1" customHeight="1" thickBot="1" x14ac:dyDescent="0.3">
      <c r="A182" s="2"/>
      <c r="B182" s="22"/>
      <c r="C182" s="39"/>
      <c r="D182" s="14"/>
      <c r="E182" s="14"/>
      <c r="F182" s="4"/>
      <c r="G182" s="14"/>
      <c r="H182" s="14"/>
      <c r="I182" s="4"/>
      <c r="J182" s="40"/>
      <c r="K182" s="4"/>
      <c r="L182" s="7"/>
      <c r="M182" s="24"/>
      <c r="N182" s="22"/>
      <c r="O182" s="10"/>
      <c r="P182" s="11"/>
    </row>
    <row r="183" spans="1:16" ht="14.25" hidden="1" customHeight="1" thickBot="1" x14ac:dyDescent="0.3">
      <c r="A183" s="108"/>
      <c r="B183" s="109">
        <f>(COUNTA(B172:B181))</f>
        <v>0</v>
      </c>
      <c r="C183" s="110" t="s">
        <v>36</v>
      </c>
      <c r="D183" s="80">
        <f t="shared" ref="D183:I183" si="54">SUM(D172:D181)</f>
        <v>0</v>
      </c>
      <c r="E183" s="80">
        <f t="shared" si="54"/>
        <v>0</v>
      </c>
      <c r="F183" s="80">
        <f t="shared" si="54"/>
        <v>0</v>
      </c>
      <c r="G183" s="80">
        <f t="shared" si="54"/>
        <v>0</v>
      </c>
      <c r="H183" s="80">
        <f t="shared" si="54"/>
        <v>0</v>
      </c>
      <c r="I183" s="80">
        <f t="shared" si="54"/>
        <v>0</v>
      </c>
      <c r="J183" s="111" t="e">
        <f>ROUND((((I183-K183)/I183)*100),2)</f>
        <v>#DIV/0!</v>
      </c>
      <c r="K183" s="112">
        <f>SUM(K172:K181)</f>
        <v>0</v>
      </c>
      <c r="L183" s="80">
        <f>SUM(L172:L181)</f>
        <v>0</v>
      </c>
      <c r="M183" s="24"/>
      <c r="N183" s="22"/>
      <c r="O183" s="10"/>
      <c r="P183" s="11"/>
    </row>
    <row r="184" spans="1:16" ht="14.25" hidden="1" customHeight="1" thickBot="1" x14ac:dyDescent="0.3">
      <c r="A184" s="21"/>
      <c r="B184" s="22"/>
      <c r="C184" s="22"/>
      <c r="D184" s="14"/>
      <c r="E184" s="14"/>
      <c r="F184" s="14"/>
      <c r="G184" s="14"/>
      <c r="H184" s="14"/>
      <c r="I184" s="14"/>
      <c r="J184" s="23"/>
      <c r="K184" s="14"/>
      <c r="L184" s="14"/>
      <c r="M184" s="24"/>
      <c r="N184" s="22"/>
      <c r="O184" s="10"/>
      <c r="P184" s="11"/>
    </row>
    <row r="185" spans="1:16" ht="16.5" hidden="1" customHeight="1" thickBot="1" x14ac:dyDescent="0.3">
      <c r="A185" s="60" t="s">
        <v>13</v>
      </c>
      <c r="B185" s="61" t="s">
        <v>38</v>
      </c>
      <c r="C185" s="62"/>
      <c r="D185" s="162" t="s">
        <v>15</v>
      </c>
      <c r="E185" s="163"/>
      <c r="F185" s="164"/>
      <c r="G185" s="63"/>
      <c r="H185" s="64" t="s">
        <v>16</v>
      </c>
      <c r="I185" s="65"/>
      <c r="J185" s="66"/>
      <c r="K185" s="67"/>
      <c r="L185" s="68"/>
      <c r="M185" s="159" t="s">
        <v>17</v>
      </c>
      <c r="N185" s="156" t="s">
        <v>18</v>
      </c>
      <c r="O185" s="156" t="s">
        <v>37</v>
      </c>
      <c r="P185" s="153" t="s">
        <v>37</v>
      </c>
    </row>
    <row r="186" spans="1:16" ht="14.25" hidden="1" customHeight="1" thickBot="1" x14ac:dyDescent="0.3">
      <c r="A186" s="69" t="s">
        <v>21</v>
      </c>
      <c r="B186" s="70" t="s">
        <v>22</v>
      </c>
      <c r="C186" s="71" t="s">
        <v>23</v>
      </c>
      <c r="D186" s="165"/>
      <c r="E186" s="166"/>
      <c r="F186" s="167"/>
      <c r="G186" s="72"/>
      <c r="H186" s="73" t="s">
        <v>24</v>
      </c>
      <c r="I186" s="74"/>
      <c r="J186" s="75" t="s">
        <v>25</v>
      </c>
      <c r="K186" s="76" t="s">
        <v>26</v>
      </c>
      <c r="L186" s="76" t="s">
        <v>27</v>
      </c>
      <c r="M186" s="160"/>
      <c r="N186" s="157"/>
      <c r="O186" s="157"/>
      <c r="P186" s="154"/>
    </row>
    <row r="187" spans="1:16" ht="14.25" hidden="1" customHeight="1" thickBot="1" x14ac:dyDescent="0.3">
      <c r="A187" s="77" t="s">
        <v>28</v>
      </c>
      <c r="B187" s="78" t="s">
        <v>29</v>
      </c>
      <c r="C187" s="79" t="s">
        <v>30</v>
      </c>
      <c r="D187" s="80" t="s">
        <v>31</v>
      </c>
      <c r="E187" s="80" t="s">
        <v>32</v>
      </c>
      <c r="F187" s="80" t="s">
        <v>33</v>
      </c>
      <c r="G187" s="80" t="s">
        <v>31</v>
      </c>
      <c r="H187" s="73" t="s">
        <v>32</v>
      </c>
      <c r="I187" s="80" t="s">
        <v>33</v>
      </c>
      <c r="J187" s="81" t="s">
        <v>34</v>
      </c>
      <c r="K187" s="82" t="s">
        <v>35</v>
      </c>
      <c r="L187" s="82" t="s">
        <v>6</v>
      </c>
      <c r="M187" s="161"/>
      <c r="N187" s="158"/>
      <c r="O187" s="158"/>
      <c r="P187" s="155"/>
    </row>
    <row r="188" spans="1:16" ht="14.25" hidden="1" customHeight="1" thickBot="1" x14ac:dyDescent="0.3">
      <c r="A188" s="83"/>
      <c r="B188" s="84"/>
      <c r="C188" s="85"/>
      <c r="D188" s="86"/>
      <c r="E188" s="87"/>
      <c r="F188" s="88">
        <f t="shared" ref="F188:F197" si="55">D188-E188</f>
        <v>0</v>
      </c>
      <c r="G188" s="87"/>
      <c r="H188" s="86"/>
      <c r="I188" s="89">
        <f t="shared" ref="I188:I197" si="56">G188-H188</f>
        <v>0</v>
      </c>
      <c r="J188" s="90"/>
      <c r="K188" s="89">
        <f t="shared" ref="K188:K197" si="57">ROUND((I188*(100-J188)/100),3)</f>
        <v>0</v>
      </c>
      <c r="L188" s="88">
        <f t="shared" ref="L188:L197" si="58">I188-F188</f>
        <v>0</v>
      </c>
      <c r="M188" s="137"/>
      <c r="N188" s="138"/>
      <c r="O188" s="139"/>
      <c r="P188" s="140"/>
    </row>
    <row r="189" spans="1:16" ht="14.25" hidden="1" customHeight="1" thickBot="1" x14ac:dyDescent="0.3">
      <c r="A189" s="95"/>
      <c r="B189" s="96"/>
      <c r="C189" s="97"/>
      <c r="D189" s="98"/>
      <c r="E189" s="99"/>
      <c r="F189" s="100">
        <f t="shared" si="55"/>
        <v>0</v>
      </c>
      <c r="G189" s="99"/>
      <c r="H189" s="98"/>
      <c r="I189" s="101">
        <f t="shared" si="56"/>
        <v>0</v>
      </c>
      <c r="J189" s="102"/>
      <c r="K189" s="101">
        <f t="shared" si="57"/>
        <v>0</v>
      </c>
      <c r="L189" s="100">
        <f t="shared" si="58"/>
        <v>0</v>
      </c>
      <c r="M189" s="137"/>
      <c r="N189" s="138"/>
      <c r="O189" s="139"/>
      <c r="P189" s="140"/>
    </row>
    <row r="190" spans="1:16" ht="14.25" hidden="1" customHeight="1" thickBot="1" x14ac:dyDescent="0.3">
      <c r="A190" s="95"/>
      <c r="B190" s="96"/>
      <c r="C190" s="97"/>
      <c r="D190" s="98"/>
      <c r="E190" s="99"/>
      <c r="F190" s="100">
        <f t="shared" si="55"/>
        <v>0</v>
      </c>
      <c r="G190" s="99"/>
      <c r="H190" s="98"/>
      <c r="I190" s="101">
        <f t="shared" si="56"/>
        <v>0</v>
      </c>
      <c r="J190" s="102"/>
      <c r="K190" s="101">
        <f t="shared" si="57"/>
        <v>0</v>
      </c>
      <c r="L190" s="100">
        <f t="shared" si="58"/>
        <v>0</v>
      </c>
      <c r="M190" s="137"/>
      <c r="N190" s="138"/>
      <c r="O190" s="139"/>
      <c r="P190" s="140"/>
    </row>
    <row r="191" spans="1:16" ht="14.25" hidden="1" customHeight="1" thickBot="1" x14ac:dyDescent="0.3">
      <c r="A191" s="95"/>
      <c r="B191" s="96"/>
      <c r="C191" s="97"/>
      <c r="D191" s="98"/>
      <c r="E191" s="99"/>
      <c r="F191" s="100">
        <f t="shared" si="55"/>
        <v>0</v>
      </c>
      <c r="G191" s="99"/>
      <c r="H191" s="98"/>
      <c r="I191" s="101">
        <f t="shared" si="56"/>
        <v>0</v>
      </c>
      <c r="J191" s="102"/>
      <c r="K191" s="101">
        <f t="shared" si="57"/>
        <v>0</v>
      </c>
      <c r="L191" s="100">
        <f t="shared" si="58"/>
        <v>0</v>
      </c>
      <c r="M191" s="137"/>
      <c r="N191" s="138"/>
      <c r="O191" s="139"/>
      <c r="P191" s="140"/>
    </row>
    <row r="192" spans="1:16" ht="14.25" hidden="1" customHeight="1" thickBot="1" x14ac:dyDescent="0.3">
      <c r="A192" s="95"/>
      <c r="B192" s="96"/>
      <c r="C192" s="97"/>
      <c r="D192" s="98"/>
      <c r="E192" s="99"/>
      <c r="F192" s="100">
        <f t="shared" si="55"/>
        <v>0</v>
      </c>
      <c r="G192" s="99"/>
      <c r="H192" s="98"/>
      <c r="I192" s="101">
        <f t="shared" si="56"/>
        <v>0</v>
      </c>
      <c r="J192" s="102"/>
      <c r="K192" s="101">
        <f t="shared" si="57"/>
        <v>0</v>
      </c>
      <c r="L192" s="100">
        <f t="shared" si="58"/>
        <v>0</v>
      </c>
      <c r="M192" s="137"/>
      <c r="N192" s="138"/>
      <c r="O192" s="139"/>
      <c r="P192" s="140"/>
    </row>
    <row r="193" spans="1:16" ht="14.25" hidden="1" customHeight="1" thickBot="1" x14ac:dyDescent="0.3">
      <c r="A193" s="95"/>
      <c r="B193" s="96"/>
      <c r="C193" s="97"/>
      <c r="D193" s="98"/>
      <c r="E193" s="99"/>
      <c r="F193" s="100">
        <f t="shared" si="55"/>
        <v>0</v>
      </c>
      <c r="G193" s="99"/>
      <c r="H193" s="98"/>
      <c r="I193" s="101">
        <f t="shared" si="56"/>
        <v>0</v>
      </c>
      <c r="J193" s="102"/>
      <c r="K193" s="101">
        <f t="shared" si="57"/>
        <v>0</v>
      </c>
      <c r="L193" s="100">
        <f t="shared" si="58"/>
        <v>0</v>
      </c>
      <c r="M193" s="137"/>
      <c r="N193" s="138"/>
      <c r="O193" s="139"/>
      <c r="P193" s="140"/>
    </row>
    <row r="194" spans="1:16" ht="14.25" hidden="1" customHeight="1" thickBot="1" x14ac:dyDescent="0.3">
      <c r="A194" s="95"/>
      <c r="B194" s="96"/>
      <c r="C194" s="97"/>
      <c r="D194" s="98"/>
      <c r="E194" s="99"/>
      <c r="F194" s="100">
        <f t="shared" si="55"/>
        <v>0</v>
      </c>
      <c r="G194" s="99"/>
      <c r="H194" s="98"/>
      <c r="I194" s="101">
        <f t="shared" si="56"/>
        <v>0</v>
      </c>
      <c r="J194" s="102"/>
      <c r="K194" s="101">
        <f t="shared" si="57"/>
        <v>0</v>
      </c>
      <c r="L194" s="100">
        <f t="shared" si="58"/>
        <v>0</v>
      </c>
      <c r="M194" s="137"/>
      <c r="N194" s="138"/>
      <c r="O194" s="139"/>
      <c r="P194" s="140"/>
    </row>
    <row r="195" spans="1:16" ht="14.25" hidden="1" customHeight="1" thickBot="1" x14ac:dyDescent="0.3">
      <c r="A195" s="95"/>
      <c r="B195" s="96"/>
      <c r="C195" s="97"/>
      <c r="D195" s="98"/>
      <c r="E195" s="99"/>
      <c r="F195" s="100">
        <f t="shared" si="55"/>
        <v>0</v>
      </c>
      <c r="G195" s="99"/>
      <c r="H195" s="98"/>
      <c r="I195" s="101">
        <f t="shared" si="56"/>
        <v>0</v>
      </c>
      <c r="J195" s="102"/>
      <c r="K195" s="101">
        <f t="shared" si="57"/>
        <v>0</v>
      </c>
      <c r="L195" s="100">
        <f t="shared" si="58"/>
        <v>0</v>
      </c>
      <c r="M195" s="137"/>
      <c r="N195" s="138"/>
      <c r="O195" s="139"/>
      <c r="P195" s="140"/>
    </row>
    <row r="196" spans="1:16" ht="14.25" hidden="1" customHeight="1" thickBot="1" x14ac:dyDescent="0.3">
      <c r="A196" s="95"/>
      <c r="B196" s="96"/>
      <c r="C196" s="97"/>
      <c r="D196" s="98"/>
      <c r="E196" s="99"/>
      <c r="F196" s="100">
        <f t="shared" si="55"/>
        <v>0</v>
      </c>
      <c r="G196" s="99"/>
      <c r="H196" s="98"/>
      <c r="I196" s="101">
        <f t="shared" si="56"/>
        <v>0</v>
      </c>
      <c r="J196" s="102"/>
      <c r="K196" s="101">
        <f t="shared" si="57"/>
        <v>0</v>
      </c>
      <c r="L196" s="100">
        <f t="shared" si="58"/>
        <v>0</v>
      </c>
      <c r="M196" s="137"/>
      <c r="N196" s="138"/>
      <c r="O196" s="139"/>
      <c r="P196" s="140"/>
    </row>
    <row r="197" spans="1:16" ht="14.25" hidden="1" customHeight="1" thickBot="1" x14ac:dyDescent="0.3">
      <c r="A197" s="95"/>
      <c r="B197" s="96"/>
      <c r="C197" s="97"/>
      <c r="D197" s="98"/>
      <c r="E197" s="99"/>
      <c r="F197" s="100">
        <f t="shared" si="55"/>
        <v>0</v>
      </c>
      <c r="G197" s="99"/>
      <c r="H197" s="98"/>
      <c r="I197" s="101">
        <f t="shared" si="56"/>
        <v>0</v>
      </c>
      <c r="J197" s="102"/>
      <c r="K197" s="101">
        <f t="shared" si="57"/>
        <v>0</v>
      </c>
      <c r="L197" s="100">
        <f t="shared" si="58"/>
        <v>0</v>
      </c>
      <c r="M197" s="137"/>
      <c r="N197" s="138"/>
      <c r="O197" s="139"/>
      <c r="P197" s="140"/>
    </row>
    <row r="198" spans="1:16" ht="3.75" hidden="1" customHeight="1" thickBot="1" x14ac:dyDescent="0.3">
      <c r="A198" s="2"/>
      <c r="B198" s="22"/>
      <c r="C198" s="39"/>
      <c r="D198" s="14"/>
      <c r="E198" s="14"/>
      <c r="F198" s="4"/>
      <c r="G198" s="14"/>
      <c r="H198" s="14"/>
      <c r="I198" s="4"/>
      <c r="J198" s="40"/>
      <c r="K198" s="4"/>
      <c r="L198" s="7"/>
      <c r="M198" s="24"/>
      <c r="N198" s="22"/>
      <c r="O198" s="10"/>
      <c r="P198" s="11"/>
    </row>
    <row r="199" spans="1:16" ht="14.25" hidden="1" customHeight="1" thickBot="1" x14ac:dyDescent="0.3">
      <c r="A199" s="108"/>
      <c r="B199" s="109">
        <f>(COUNTA(B188:B197))</f>
        <v>0</v>
      </c>
      <c r="C199" s="110" t="s">
        <v>36</v>
      </c>
      <c r="D199" s="80">
        <f t="shared" ref="D199:I199" si="59">SUM(D188:D197)</f>
        <v>0</v>
      </c>
      <c r="E199" s="80">
        <f t="shared" si="59"/>
        <v>0</v>
      </c>
      <c r="F199" s="80">
        <f t="shared" si="59"/>
        <v>0</v>
      </c>
      <c r="G199" s="80">
        <f t="shared" si="59"/>
        <v>0</v>
      </c>
      <c r="H199" s="80">
        <f t="shared" si="59"/>
        <v>0</v>
      </c>
      <c r="I199" s="80">
        <f t="shared" si="59"/>
        <v>0</v>
      </c>
      <c r="J199" s="111" t="e">
        <f>ROUND((((I199-K199)/I199)*100),2)</f>
        <v>#DIV/0!</v>
      </c>
      <c r="K199" s="112">
        <f>SUM(K188:K197)</f>
        <v>0</v>
      </c>
      <c r="L199" s="80">
        <f>SUM(L188:L197)</f>
        <v>0</v>
      </c>
      <c r="M199" s="24"/>
      <c r="N199" s="22"/>
      <c r="O199" s="10"/>
      <c r="P199" s="11"/>
    </row>
    <row r="200" spans="1:16" ht="14.25" hidden="1" customHeight="1" thickBot="1" x14ac:dyDescent="0.3">
      <c r="A200" s="21"/>
      <c r="B200" s="22"/>
      <c r="C200" s="22"/>
      <c r="D200" s="14"/>
      <c r="E200" s="14"/>
      <c r="F200" s="14"/>
      <c r="G200" s="14"/>
      <c r="H200" s="14"/>
      <c r="I200" s="14"/>
      <c r="J200" s="23"/>
      <c r="K200" s="14"/>
      <c r="L200" s="14"/>
      <c r="M200" s="24"/>
      <c r="N200" s="22"/>
      <c r="O200" s="10"/>
      <c r="P200" s="11"/>
    </row>
    <row r="201" spans="1:16" ht="16.5" hidden="1" customHeight="1" thickBot="1" x14ac:dyDescent="0.3">
      <c r="A201" s="60" t="s">
        <v>13</v>
      </c>
      <c r="B201" s="61" t="s">
        <v>38</v>
      </c>
      <c r="C201" s="62"/>
      <c r="D201" s="162" t="s">
        <v>15</v>
      </c>
      <c r="E201" s="163"/>
      <c r="F201" s="164"/>
      <c r="G201" s="63"/>
      <c r="H201" s="64" t="s">
        <v>16</v>
      </c>
      <c r="I201" s="65"/>
      <c r="J201" s="66"/>
      <c r="K201" s="67"/>
      <c r="L201" s="68"/>
      <c r="M201" s="159" t="s">
        <v>17</v>
      </c>
      <c r="N201" s="156" t="s">
        <v>18</v>
      </c>
      <c r="O201" s="156" t="s">
        <v>37</v>
      </c>
      <c r="P201" s="153" t="s">
        <v>37</v>
      </c>
    </row>
    <row r="202" spans="1:16" ht="14.25" hidden="1" customHeight="1" thickBot="1" x14ac:dyDescent="0.3">
      <c r="A202" s="69" t="s">
        <v>21</v>
      </c>
      <c r="B202" s="70" t="s">
        <v>22</v>
      </c>
      <c r="C202" s="71" t="s">
        <v>23</v>
      </c>
      <c r="D202" s="165"/>
      <c r="E202" s="166"/>
      <c r="F202" s="167"/>
      <c r="G202" s="72"/>
      <c r="H202" s="73" t="s">
        <v>24</v>
      </c>
      <c r="I202" s="74"/>
      <c r="J202" s="75" t="s">
        <v>25</v>
      </c>
      <c r="K202" s="76" t="s">
        <v>26</v>
      </c>
      <c r="L202" s="76" t="s">
        <v>27</v>
      </c>
      <c r="M202" s="160"/>
      <c r="N202" s="157"/>
      <c r="O202" s="157"/>
      <c r="P202" s="154"/>
    </row>
    <row r="203" spans="1:16" ht="14.25" hidden="1" customHeight="1" thickBot="1" x14ac:dyDescent="0.3">
      <c r="A203" s="77" t="s">
        <v>28</v>
      </c>
      <c r="B203" s="78" t="s">
        <v>29</v>
      </c>
      <c r="C203" s="79" t="s">
        <v>30</v>
      </c>
      <c r="D203" s="80" t="s">
        <v>31</v>
      </c>
      <c r="E203" s="80" t="s">
        <v>32</v>
      </c>
      <c r="F203" s="80" t="s">
        <v>33</v>
      </c>
      <c r="G203" s="80" t="s">
        <v>31</v>
      </c>
      <c r="H203" s="73" t="s">
        <v>32</v>
      </c>
      <c r="I203" s="80" t="s">
        <v>33</v>
      </c>
      <c r="J203" s="81" t="s">
        <v>34</v>
      </c>
      <c r="K203" s="82" t="s">
        <v>35</v>
      </c>
      <c r="L203" s="82" t="s">
        <v>6</v>
      </c>
      <c r="M203" s="161"/>
      <c r="N203" s="158"/>
      <c r="O203" s="158"/>
      <c r="P203" s="155"/>
    </row>
    <row r="204" spans="1:16" ht="14.25" hidden="1" customHeight="1" thickBot="1" x14ac:dyDescent="0.3">
      <c r="A204" s="83"/>
      <c r="B204" s="84"/>
      <c r="C204" s="85"/>
      <c r="D204" s="86"/>
      <c r="E204" s="87"/>
      <c r="F204" s="88">
        <f t="shared" ref="F204:F213" si="60">D204-E204</f>
        <v>0</v>
      </c>
      <c r="G204" s="87"/>
      <c r="H204" s="86"/>
      <c r="I204" s="89">
        <f t="shared" ref="I204:I213" si="61">G204-H204</f>
        <v>0</v>
      </c>
      <c r="J204" s="90"/>
      <c r="K204" s="89">
        <f t="shared" ref="K204:K213" si="62">ROUND((I204*(100-J204)/100),3)</f>
        <v>0</v>
      </c>
      <c r="L204" s="88">
        <f t="shared" ref="L204:L213" si="63">I204-F204</f>
        <v>0</v>
      </c>
      <c r="M204" s="137"/>
      <c r="N204" s="138"/>
      <c r="O204" s="139"/>
      <c r="P204" s="140"/>
    </row>
    <row r="205" spans="1:16" ht="14.25" hidden="1" customHeight="1" thickBot="1" x14ac:dyDescent="0.3">
      <c r="A205" s="95"/>
      <c r="B205" s="96"/>
      <c r="C205" s="97"/>
      <c r="D205" s="98"/>
      <c r="E205" s="99"/>
      <c r="F205" s="100">
        <f t="shared" si="60"/>
        <v>0</v>
      </c>
      <c r="G205" s="99"/>
      <c r="H205" s="98"/>
      <c r="I205" s="101">
        <f t="shared" si="61"/>
        <v>0</v>
      </c>
      <c r="J205" s="102"/>
      <c r="K205" s="101">
        <f t="shared" si="62"/>
        <v>0</v>
      </c>
      <c r="L205" s="100">
        <f t="shared" si="63"/>
        <v>0</v>
      </c>
      <c r="M205" s="137"/>
      <c r="N205" s="138"/>
      <c r="O205" s="139"/>
      <c r="P205" s="140"/>
    </row>
    <row r="206" spans="1:16" ht="14.25" hidden="1" customHeight="1" thickBot="1" x14ac:dyDescent="0.3">
      <c r="A206" s="95"/>
      <c r="B206" s="96"/>
      <c r="C206" s="97"/>
      <c r="D206" s="98"/>
      <c r="E206" s="99"/>
      <c r="F206" s="100">
        <f t="shared" si="60"/>
        <v>0</v>
      </c>
      <c r="G206" s="99"/>
      <c r="H206" s="98"/>
      <c r="I206" s="101">
        <f t="shared" si="61"/>
        <v>0</v>
      </c>
      <c r="J206" s="102"/>
      <c r="K206" s="101">
        <f t="shared" si="62"/>
        <v>0</v>
      </c>
      <c r="L206" s="100">
        <f t="shared" si="63"/>
        <v>0</v>
      </c>
      <c r="M206" s="137"/>
      <c r="N206" s="138"/>
      <c r="O206" s="139"/>
      <c r="P206" s="140"/>
    </row>
    <row r="207" spans="1:16" ht="14.25" hidden="1" customHeight="1" thickBot="1" x14ac:dyDescent="0.3">
      <c r="A207" s="95"/>
      <c r="B207" s="96"/>
      <c r="C207" s="97"/>
      <c r="D207" s="98"/>
      <c r="E207" s="99"/>
      <c r="F207" s="100">
        <f t="shared" si="60"/>
        <v>0</v>
      </c>
      <c r="G207" s="99"/>
      <c r="H207" s="98"/>
      <c r="I207" s="101">
        <f t="shared" si="61"/>
        <v>0</v>
      </c>
      <c r="J207" s="102"/>
      <c r="K207" s="101">
        <f t="shared" si="62"/>
        <v>0</v>
      </c>
      <c r="L207" s="100">
        <f t="shared" si="63"/>
        <v>0</v>
      </c>
      <c r="M207" s="137"/>
      <c r="N207" s="138"/>
      <c r="O207" s="139"/>
      <c r="P207" s="140"/>
    </row>
    <row r="208" spans="1:16" ht="14.25" hidden="1" customHeight="1" thickBot="1" x14ac:dyDescent="0.3">
      <c r="A208" s="95"/>
      <c r="B208" s="96"/>
      <c r="C208" s="97"/>
      <c r="D208" s="98"/>
      <c r="E208" s="99"/>
      <c r="F208" s="100">
        <f t="shared" si="60"/>
        <v>0</v>
      </c>
      <c r="G208" s="99"/>
      <c r="H208" s="98"/>
      <c r="I208" s="101">
        <f t="shared" si="61"/>
        <v>0</v>
      </c>
      <c r="J208" s="102"/>
      <c r="K208" s="101">
        <f t="shared" si="62"/>
        <v>0</v>
      </c>
      <c r="L208" s="100">
        <f t="shared" si="63"/>
        <v>0</v>
      </c>
      <c r="M208" s="137"/>
      <c r="N208" s="138"/>
      <c r="O208" s="139"/>
      <c r="P208" s="140"/>
    </row>
    <row r="209" spans="1:16" ht="14.25" hidden="1" customHeight="1" thickBot="1" x14ac:dyDescent="0.3">
      <c r="A209" s="95"/>
      <c r="B209" s="96"/>
      <c r="C209" s="97"/>
      <c r="D209" s="98"/>
      <c r="E209" s="99"/>
      <c r="F209" s="100">
        <f t="shared" si="60"/>
        <v>0</v>
      </c>
      <c r="G209" s="99"/>
      <c r="H209" s="98"/>
      <c r="I209" s="101">
        <f t="shared" si="61"/>
        <v>0</v>
      </c>
      <c r="J209" s="102"/>
      <c r="K209" s="101">
        <f t="shared" si="62"/>
        <v>0</v>
      </c>
      <c r="L209" s="100">
        <f t="shared" si="63"/>
        <v>0</v>
      </c>
      <c r="M209" s="137"/>
      <c r="N209" s="111"/>
      <c r="O209" s="139"/>
      <c r="P209" s="140"/>
    </row>
    <row r="210" spans="1:16" ht="14.25" hidden="1" customHeight="1" thickBot="1" x14ac:dyDescent="0.3">
      <c r="A210" s="95"/>
      <c r="B210" s="96"/>
      <c r="C210" s="97"/>
      <c r="D210" s="98"/>
      <c r="E210" s="99"/>
      <c r="F210" s="100">
        <f t="shared" si="60"/>
        <v>0</v>
      </c>
      <c r="G210" s="99"/>
      <c r="H210" s="98"/>
      <c r="I210" s="101">
        <f t="shared" si="61"/>
        <v>0</v>
      </c>
      <c r="J210" s="102"/>
      <c r="K210" s="101">
        <f t="shared" si="62"/>
        <v>0</v>
      </c>
      <c r="L210" s="100">
        <f t="shared" si="63"/>
        <v>0</v>
      </c>
      <c r="M210" s="137"/>
      <c r="N210" s="111"/>
      <c r="O210" s="139"/>
      <c r="P210" s="140"/>
    </row>
    <row r="211" spans="1:16" ht="14.25" hidden="1" customHeight="1" thickBot="1" x14ac:dyDescent="0.3">
      <c r="A211" s="95"/>
      <c r="B211" s="96"/>
      <c r="C211" s="97"/>
      <c r="D211" s="98"/>
      <c r="E211" s="99"/>
      <c r="F211" s="100">
        <f t="shared" si="60"/>
        <v>0</v>
      </c>
      <c r="G211" s="99"/>
      <c r="H211" s="98"/>
      <c r="I211" s="101">
        <f t="shared" si="61"/>
        <v>0</v>
      </c>
      <c r="J211" s="102"/>
      <c r="K211" s="101">
        <f t="shared" si="62"/>
        <v>0</v>
      </c>
      <c r="L211" s="100">
        <f t="shared" si="63"/>
        <v>0</v>
      </c>
      <c r="M211" s="137"/>
      <c r="N211" s="111"/>
      <c r="O211" s="139"/>
      <c r="P211" s="140"/>
    </row>
    <row r="212" spans="1:16" ht="14.25" hidden="1" customHeight="1" thickBot="1" x14ac:dyDescent="0.3">
      <c r="A212" s="95"/>
      <c r="B212" s="96"/>
      <c r="C212" s="97"/>
      <c r="D212" s="98"/>
      <c r="E212" s="99"/>
      <c r="F212" s="100">
        <f t="shared" si="60"/>
        <v>0</v>
      </c>
      <c r="G212" s="99"/>
      <c r="H212" s="98"/>
      <c r="I212" s="101">
        <f t="shared" si="61"/>
        <v>0</v>
      </c>
      <c r="J212" s="102"/>
      <c r="K212" s="101">
        <f t="shared" si="62"/>
        <v>0</v>
      </c>
      <c r="L212" s="100">
        <f t="shared" si="63"/>
        <v>0</v>
      </c>
      <c r="M212" s="137"/>
      <c r="N212" s="111"/>
      <c r="O212" s="139"/>
      <c r="P212" s="140"/>
    </row>
    <row r="213" spans="1:16" ht="14.25" hidden="1" customHeight="1" thickBot="1" x14ac:dyDescent="0.3">
      <c r="A213" s="95"/>
      <c r="B213" s="96"/>
      <c r="C213" s="97"/>
      <c r="D213" s="98"/>
      <c r="E213" s="99"/>
      <c r="F213" s="100">
        <f t="shared" si="60"/>
        <v>0</v>
      </c>
      <c r="G213" s="99"/>
      <c r="H213" s="98"/>
      <c r="I213" s="101">
        <f t="shared" si="61"/>
        <v>0</v>
      </c>
      <c r="J213" s="102"/>
      <c r="K213" s="101">
        <f t="shared" si="62"/>
        <v>0</v>
      </c>
      <c r="L213" s="100">
        <f t="shared" si="63"/>
        <v>0</v>
      </c>
      <c r="M213" s="137"/>
      <c r="N213" s="111"/>
      <c r="O213" s="139"/>
      <c r="P213" s="140"/>
    </row>
    <row r="214" spans="1:16" ht="3.75" hidden="1" customHeight="1" thickBot="1" x14ac:dyDescent="0.3">
      <c r="A214" s="2"/>
      <c r="B214" s="22"/>
      <c r="C214" s="39"/>
      <c r="D214" s="14"/>
      <c r="E214" s="14"/>
      <c r="F214" s="4"/>
      <c r="G214" s="14"/>
      <c r="H214" s="14"/>
      <c r="I214" s="4"/>
      <c r="J214" s="40"/>
      <c r="K214" s="4"/>
      <c r="L214" s="7"/>
      <c r="M214" s="24"/>
      <c r="N214" s="22"/>
      <c r="O214" s="10"/>
      <c r="P214" s="11"/>
    </row>
    <row r="215" spans="1:16" ht="14.25" hidden="1" customHeight="1" thickBot="1" x14ac:dyDescent="0.3">
      <c r="A215" s="108"/>
      <c r="B215" s="109">
        <f>(COUNTA(B204:B213))</f>
        <v>0</v>
      </c>
      <c r="C215" s="110" t="s">
        <v>36</v>
      </c>
      <c r="D215" s="80">
        <f t="shared" ref="D215:I215" si="64">SUM(D204:D213)</f>
        <v>0</v>
      </c>
      <c r="E215" s="80">
        <f t="shared" si="64"/>
        <v>0</v>
      </c>
      <c r="F215" s="80">
        <f t="shared" si="64"/>
        <v>0</v>
      </c>
      <c r="G215" s="80">
        <f t="shared" si="64"/>
        <v>0</v>
      </c>
      <c r="H215" s="80">
        <f t="shared" si="64"/>
        <v>0</v>
      </c>
      <c r="I215" s="80">
        <f t="shared" si="64"/>
        <v>0</v>
      </c>
      <c r="J215" s="111" t="e">
        <f>ROUND((((I215-K215)/I215)*100),2)</f>
        <v>#DIV/0!</v>
      </c>
      <c r="K215" s="112">
        <f>SUM(K204:K213)</f>
        <v>0</v>
      </c>
      <c r="L215" s="80">
        <f>SUM(L204:L213)</f>
        <v>0</v>
      </c>
      <c r="M215" s="24"/>
      <c r="N215" s="22"/>
      <c r="O215" s="10"/>
      <c r="P215" s="11"/>
    </row>
    <row r="216" spans="1:16" ht="14.25" hidden="1" customHeight="1" thickBot="1" x14ac:dyDescent="0.3">
      <c r="A216" s="21"/>
      <c r="B216" s="22"/>
      <c r="C216" s="22"/>
      <c r="D216" s="14"/>
      <c r="E216" s="14"/>
      <c r="F216" s="14"/>
      <c r="G216" s="14"/>
      <c r="H216" s="14"/>
      <c r="I216" s="14"/>
      <c r="J216" s="23"/>
      <c r="K216" s="14"/>
      <c r="L216" s="14"/>
      <c r="M216" s="24"/>
      <c r="N216" s="22"/>
      <c r="O216" s="10"/>
      <c r="P216" s="11"/>
    </row>
    <row r="217" spans="1:16" ht="16.5" hidden="1" customHeight="1" thickBot="1" x14ac:dyDescent="0.3">
      <c r="A217" s="60" t="s">
        <v>13</v>
      </c>
      <c r="B217" s="61" t="s">
        <v>38</v>
      </c>
      <c r="C217" s="62"/>
      <c r="D217" s="162" t="s">
        <v>15</v>
      </c>
      <c r="E217" s="163"/>
      <c r="F217" s="164"/>
      <c r="G217" s="63"/>
      <c r="H217" s="64" t="s">
        <v>16</v>
      </c>
      <c r="I217" s="65"/>
      <c r="J217" s="66"/>
      <c r="K217" s="67"/>
      <c r="L217" s="68"/>
      <c r="M217" s="159" t="s">
        <v>17</v>
      </c>
      <c r="N217" s="156" t="s">
        <v>18</v>
      </c>
      <c r="O217" s="156" t="s">
        <v>37</v>
      </c>
      <c r="P217" s="153" t="s">
        <v>37</v>
      </c>
    </row>
    <row r="218" spans="1:16" ht="14.25" hidden="1" customHeight="1" thickBot="1" x14ac:dyDescent="0.3">
      <c r="A218" s="69" t="s">
        <v>21</v>
      </c>
      <c r="B218" s="70" t="s">
        <v>22</v>
      </c>
      <c r="C218" s="71" t="s">
        <v>23</v>
      </c>
      <c r="D218" s="165"/>
      <c r="E218" s="166"/>
      <c r="F218" s="167"/>
      <c r="G218" s="72"/>
      <c r="H218" s="73" t="s">
        <v>24</v>
      </c>
      <c r="I218" s="74"/>
      <c r="J218" s="75" t="s">
        <v>25</v>
      </c>
      <c r="K218" s="76" t="s">
        <v>26</v>
      </c>
      <c r="L218" s="76" t="s">
        <v>27</v>
      </c>
      <c r="M218" s="160"/>
      <c r="N218" s="157"/>
      <c r="O218" s="157"/>
      <c r="P218" s="154"/>
    </row>
    <row r="219" spans="1:16" ht="14.25" hidden="1" customHeight="1" thickBot="1" x14ac:dyDescent="0.3">
      <c r="A219" s="77" t="s">
        <v>28</v>
      </c>
      <c r="B219" s="78" t="s">
        <v>29</v>
      </c>
      <c r="C219" s="79" t="s">
        <v>30</v>
      </c>
      <c r="D219" s="80" t="s">
        <v>31</v>
      </c>
      <c r="E219" s="80" t="s">
        <v>32</v>
      </c>
      <c r="F219" s="80" t="s">
        <v>33</v>
      </c>
      <c r="G219" s="80" t="s">
        <v>31</v>
      </c>
      <c r="H219" s="73" t="s">
        <v>32</v>
      </c>
      <c r="I219" s="80" t="s">
        <v>33</v>
      </c>
      <c r="J219" s="81" t="s">
        <v>34</v>
      </c>
      <c r="K219" s="82" t="s">
        <v>35</v>
      </c>
      <c r="L219" s="82" t="s">
        <v>6</v>
      </c>
      <c r="M219" s="161"/>
      <c r="N219" s="158"/>
      <c r="O219" s="158"/>
      <c r="P219" s="155"/>
    </row>
    <row r="220" spans="1:16" ht="14.25" hidden="1" customHeight="1" thickBot="1" x14ac:dyDescent="0.3">
      <c r="A220" s="83"/>
      <c r="B220" s="84"/>
      <c r="C220" s="85"/>
      <c r="D220" s="86"/>
      <c r="E220" s="87"/>
      <c r="F220" s="88">
        <f t="shared" ref="F220:F229" si="65">D220-E220</f>
        <v>0</v>
      </c>
      <c r="G220" s="87"/>
      <c r="H220" s="86"/>
      <c r="I220" s="89">
        <f t="shared" ref="I220:I229" si="66">G220-H220</f>
        <v>0</v>
      </c>
      <c r="J220" s="90"/>
      <c r="K220" s="89">
        <f t="shared" ref="K220:K229" si="67">ROUND((I220*(100-J220)/100),3)</f>
        <v>0</v>
      </c>
      <c r="L220" s="88">
        <f t="shared" ref="L220:L229" si="68">I220-F220</f>
        <v>0</v>
      </c>
      <c r="M220" s="137"/>
      <c r="N220" s="138"/>
      <c r="O220" s="139"/>
      <c r="P220" s="140"/>
    </row>
    <row r="221" spans="1:16" ht="14.25" hidden="1" customHeight="1" thickBot="1" x14ac:dyDescent="0.3">
      <c r="A221" s="95"/>
      <c r="B221" s="96"/>
      <c r="C221" s="97"/>
      <c r="D221" s="98"/>
      <c r="E221" s="99"/>
      <c r="F221" s="100">
        <f t="shared" si="65"/>
        <v>0</v>
      </c>
      <c r="G221" s="99"/>
      <c r="H221" s="98"/>
      <c r="I221" s="101">
        <f t="shared" si="66"/>
        <v>0</v>
      </c>
      <c r="J221" s="102"/>
      <c r="K221" s="101">
        <f t="shared" si="67"/>
        <v>0</v>
      </c>
      <c r="L221" s="100">
        <f t="shared" si="68"/>
        <v>0</v>
      </c>
      <c r="M221" s="137"/>
      <c r="N221" s="138"/>
      <c r="O221" s="139"/>
      <c r="P221" s="140"/>
    </row>
    <row r="222" spans="1:16" ht="14.25" hidden="1" customHeight="1" thickBot="1" x14ac:dyDescent="0.3">
      <c r="A222" s="95"/>
      <c r="B222" s="96"/>
      <c r="C222" s="97"/>
      <c r="D222" s="98"/>
      <c r="E222" s="99"/>
      <c r="F222" s="100">
        <f t="shared" si="65"/>
        <v>0</v>
      </c>
      <c r="G222" s="99"/>
      <c r="H222" s="98"/>
      <c r="I222" s="101">
        <f t="shared" si="66"/>
        <v>0</v>
      </c>
      <c r="J222" s="102"/>
      <c r="K222" s="101">
        <f t="shared" si="67"/>
        <v>0</v>
      </c>
      <c r="L222" s="100">
        <f t="shared" si="68"/>
        <v>0</v>
      </c>
      <c r="M222" s="137"/>
      <c r="N222" s="138"/>
      <c r="O222" s="139"/>
      <c r="P222" s="140"/>
    </row>
    <row r="223" spans="1:16" ht="14.25" hidden="1" customHeight="1" thickBot="1" x14ac:dyDescent="0.3">
      <c r="A223" s="95"/>
      <c r="B223" s="96"/>
      <c r="C223" s="97"/>
      <c r="D223" s="98"/>
      <c r="E223" s="99"/>
      <c r="F223" s="100">
        <f t="shared" si="65"/>
        <v>0</v>
      </c>
      <c r="G223" s="99"/>
      <c r="H223" s="98"/>
      <c r="I223" s="101">
        <f t="shared" si="66"/>
        <v>0</v>
      </c>
      <c r="J223" s="102"/>
      <c r="K223" s="101">
        <f t="shared" si="67"/>
        <v>0</v>
      </c>
      <c r="L223" s="100">
        <f t="shared" si="68"/>
        <v>0</v>
      </c>
      <c r="M223" s="137"/>
      <c r="N223" s="138"/>
      <c r="O223" s="139"/>
      <c r="P223" s="140"/>
    </row>
    <row r="224" spans="1:16" ht="14.25" hidden="1" customHeight="1" thickBot="1" x14ac:dyDescent="0.3">
      <c r="A224" s="95"/>
      <c r="B224" s="96"/>
      <c r="C224" s="97"/>
      <c r="D224" s="98"/>
      <c r="E224" s="99"/>
      <c r="F224" s="100">
        <f t="shared" si="65"/>
        <v>0</v>
      </c>
      <c r="G224" s="99"/>
      <c r="H224" s="98"/>
      <c r="I224" s="101">
        <f t="shared" si="66"/>
        <v>0</v>
      </c>
      <c r="J224" s="102"/>
      <c r="K224" s="101">
        <f t="shared" si="67"/>
        <v>0</v>
      </c>
      <c r="L224" s="100">
        <f t="shared" si="68"/>
        <v>0</v>
      </c>
      <c r="M224" s="137"/>
      <c r="N224" s="138"/>
      <c r="O224" s="139"/>
      <c r="P224" s="140"/>
    </row>
    <row r="225" spans="1:16" ht="14.25" hidden="1" customHeight="1" thickBot="1" x14ac:dyDescent="0.3">
      <c r="A225" s="95"/>
      <c r="B225" s="96"/>
      <c r="C225" s="97"/>
      <c r="D225" s="98"/>
      <c r="E225" s="99"/>
      <c r="F225" s="100">
        <f t="shared" si="65"/>
        <v>0</v>
      </c>
      <c r="G225" s="99"/>
      <c r="H225" s="98"/>
      <c r="I225" s="101">
        <f t="shared" si="66"/>
        <v>0</v>
      </c>
      <c r="J225" s="102"/>
      <c r="K225" s="101">
        <f t="shared" si="67"/>
        <v>0</v>
      </c>
      <c r="L225" s="100">
        <f t="shared" si="68"/>
        <v>0</v>
      </c>
      <c r="M225" s="137"/>
      <c r="N225" s="138"/>
      <c r="O225" s="139"/>
      <c r="P225" s="140"/>
    </row>
    <row r="226" spans="1:16" ht="14.25" hidden="1" customHeight="1" thickBot="1" x14ac:dyDescent="0.3">
      <c r="A226" s="95"/>
      <c r="B226" s="96"/>
      <c r="C226" s="97"/>
      <c r="D226" s="98"/>
      <c r="E226" s="99"/>
      <c r="F226" s="100">
        <f t="shared" si="65"/>
        <v>0</v>
      </c>
      <c r="G226" s="99"/>
      <c r="H226" s="98"/>
      <c r="I226" s="101">
        <f t="shared" si="66"/>
        <v>0</v>
      </c>
      <c r="J226" s="102"/>
      <c r="K226" s="101">
        <f t="shared" si="67"/>
        <v>0</v>
      </c>
      <c r="L226" s="100">
        <f t="shared" si="68"/>
        <v>0</v>
      </c>
      <c r="M226" s="137"/>
      <c r="N226" s="138"/>
      <c r="O226" s="139"/>
      <c r="P226" s="140"/>
    </row>
    <row r="227" spans="1:16" ht="14.25" hidden="1" customHeight="1" thickBot="1" x14ac:dyDescent="0.3">
      <c r="A227" s="95"/>
      <c r="B227" s="96"/>
      <c r="C227" s="97"/>
      <c r="D227" s="98"/>
      <c r="E227" s="99"/>
      <c r="F227" s="100">
        <f t="shared" si="65"/>
        <v>0</v>
      </c>
      <c r="G227" s="99"/>
      <c r="H227" s="98"/>
      <c r="I227" s="101">
        <f t="shared" si="66"/>
        <v>0</v>
      </c>
      <c r="J227" s="102"/>
      <c r="K227" s="101">
        <f t="shared" si="67"/>
        <v>0</v>
      </c>
      <c r="L227" s="100">
        <f t="shared" si="68"/>
        <v>0</v>
      </c>
      <c r="M227" s="139"/>
      <c r="N227" s="111"/>
      <c r="O227" s="139"/>
      <c r="P227" s="140"/>
    </row>
    <row r="228" spans="1:16" ht="14.25" hidden="1" customHeight="1" thickBot="1" x14ac:dyDescent="0.3">
      <c r="A228" s="95"/>
      <c r="B228" s="96"/>
      <c r="C228" s="97"/>
      <c r="D228" s="98"/>
      <c r="E228" s="99"/>
      <c r="F228" s="100">
        <f t="shared" si="65"/>
        <v>0</v>
      </c>
      <c r="G228" s="99"/>
      <c r="H228" s="98"/>
      <c r="I228" s="101">
        <f t="shared" si="66"/>
        <v>0</v>
      </c>
      <c r="J228" s="102"/>
      <c r="K228" s="101">
        <f t="shared" si="67"/>
        <v>0</v>
      </c>
      <c r="L228" s="100">
        <f t="shared" si="68"/>
        <v>0</v>
      </c>
      <c r="M228" s="139"/>
      <c r="N228" s="111"/>
      <c r="O228" s="139"/>
      <c r="P228" s="140"/>
    </row>
    <row r="229" spans="1:16" ht="14.25" hidden="1" customHeight="1" thickBot="1" x14ac:dyDescent="0.3">
      <c r="A229" s="95"/>
      <c r="B229" s="96"/>
      <c r="C229" s="97"/>
      <c r="D229" s="98"/>
      <c r="E229" s="99"/>
      <c r="F229" s="100">
        <f t="shared" si="65"/>
        <v>0</v>
      </c>
      <c r="G229" s="99"/>
      <c r="H229" s="98"/>
      <c r="I229" s="101">
        <f t="shared" si="66"/>
        <v>0</v>
      </c>
      <c r="J229" s="102"/>
      <c r="K229" s="101">
        <f t="shared" si="67"/>
        <v>0</v>
      </c>
      <c r="L229" s="100">
        <f t="shared" si="68"/>
        <v>0</v>
      </c>
      <c r="M229" s="139"/>
      <c r="N229" s="111"/>
      <c r="O229" s="139"/>
      <c r="P229" s="140"/>
    </row>
    <row r="230" spans="1:16" ht="3.75" hidden="1" customHeight="1" thickBot="1" x14ac:dyDescent="0.3">
      <c r="A230" s="2"/>
      <c r="B230" s="22"/>
      <c r="C230" s="39"/>
      <c r="D230" s="14"/>
      <c r="E230" s="14"/>
      <c r="F230" s="4"/>
      <c r="G230" s="14"/>
      <c r="H230" s="14"/>
      <c r="I230" s="4"/>
      <c r="J230" s="40"/>
      <c r="K230" s="4"/>
      <c r="L230" s="7"/>
      <c r="M230" s="24"/>
      <c r="N230" s="22"/>
      <c r="O230" s="10"/>
      <c r="P230" s="11"/>
    </row>
    <row r="231" spans="1:16" ht="14.25" hidden="1" customHeight="1" thickBot="1" x14ac:dyDescent="0.3">
      <c r="A231" s="108"/>
      <c r="B231" s="109">
        <f>(COUNTA(B220:B229))</f>
        <v>0</v>
      </c>
      <c r="C231" s="110" t="s">
        <v>36</v>
      </c>
      <c r="D231" s="80">
        <f t="shared" ref="D231:I231" si="69">SUM(D220:D229)</f>
        <v>0</v>
      </c>
      <c r="E231" s="80">
        <f t="shared" si="69"/>
        <v>0</v>
      </c>
      <c r="F231" s="80">
        <f t="shared" si="69"/>
        <v>0</v>
      </c>
      <c r="G231" s="80">
        <f t="shared" si="69"/>
        <v>0</v>
      </c>
      <c r="H231" s="80">
        <f t="shared" si="69"/>
        <v>0</v>
      </c>
      <c r="I231" s="80">
        <f t="shared" si="69"/>
        <v>0</v>
      </c>
      <c r="J231" s="111" t="e">
        <f>ROUND((((I231-K231)/I231)*100),2)</f>
        <v>#DIV/0!</v>
      </c>
      <c r="K231" s="112">
        <f>SUM(K220:K229)</f>
        <v>0</v>
      </c>
      <c r="L231" s="80">
        <f>SUM(L220:L229)</f>
        <v>0</v>
      </c>
      <c r="M231" s="24"/>
      <c r="N231" s="22"/>
      <c r="O231" s="10"/>
      <c r="P231" s="11"/>
    </row>
    <row r="232" spans="1:16" ht="14.25" hidden="1" customHeight="1" thickBot="1" x14ac:dyDescent="0.3">
      <c r="A232" s="21"/>
      <c r="B232" s="22"/>
      <c r="C232" s="22"/>
      <c r="D232" s="14"/>
      <c r="E232" s="14"/>
      <c r="F232" s="14"/>
      <c r="G232" s="14"/>
      <c r="H232" s="14"/>
      <c r="I232" s="14"/>
      <c r="J232" s="23"/>
      <c r="K232" s="14"/>
      <c r="L232" s="14"/>
      <c r="M232" s="24"/>
      <c r="N232" s="22"/>
      <c r="O232" s="10"/>
      <c r="P232" s="11"/>
    </row>
    <row r="233" spans="1:16" ht="16.5" hidden="1" customHeight="1" thickBot="1" x14ac:dyDescent="0.3">
      <c r="A233" s="60" t="s">
        <v>13</v>
      </c>
      <c r="B233" s="61" t="str">
        <f>+B217</f>
        <v>Pucobre</v>
      </c>
      <c r="C233" s="62"/>
      <c r="D233" s="162" t="s">
        <v>15</v>
      </c>
      <c r="E233" s="163"/>
      <c r="F233" s="164"/>
      <c r="G233" s="63"/>
      <c r="H233" s="64" t="s">
        <v>16</v>
      </c>
      <c r="I233" s="65"/>
      <c r="J233" s="66"/>
      <c r="K233" s="67"/>
      <c r="L233" s="68"/>
      <c r="M233" s="159" t="s">
        <v>17</v>
      </c>
      <c r="N233" s="156" t="s">
        <v>18</v>
      </c>
      <c r="O233" s="156" t="s">
        <v>37</v>
      </c>
      <c r="P233" s="153" t="s">
        <v>37</v>
      </c>
    </row>
    <row r="234" spans="1:16" ht="14.25" hidden="1" customHeight="1" thickBot="1" x14ac:dyDescent="0.3">
      <c r="A234" s="69" t="s">
        <v>21</v>
      </c>
      <c r="B234" s="70" t="s">
        <v>22</v>
      </c>
      <c r="C234" s="71" t="s">
        <v>23</v>
      </c>
      <c r="D234" s="165"/>
      <c r="E234" s="166"/>
      <c r="F234" s="167"/>
      <c r="G234" s="72"/>
      <c r="H234" s="73" t="s">
        <v>24</v>
      </c>
      <c r="I234" s="74"/>
      <c r="J234" s="75" t="s">
        <v>25</v>
      </c>
      <c r="K234" s="76" t="s">
        <v>26</v>
      </c>
      <c r="L234" s="76" t="s">
        <v>27</v>
      </c>
      <c r="M234" s="160"/>
      <c r="N234" s="157"/>
      <c r="O234" s="157"/>
      <c r="P234" s="154"/>
    </row>
    <row r="235" spans="1:16" ht="14.25" hidden="1" customHeight="1" thickBot="1" x14ac:dyDescent="0.3">
      <c r="A235" s="77" t="s">
        <v>28</v>
      </c>
      <c r="B235" s="78" t="s">
        <v>29</v>
      </c>
      <c r="C235" s="79" t="s">
        <v>30</v>
      </c>
      <c r="D235" s="80" t="s">
        <v>31</v>
      </c>
      <c r="E235" s="80" t="s">
        <v>32</v>
      </c>
      <c r="F235" s="80" t="s">
        <v>33</v>
      </c>
      <c r="G235" s="80" t="s">
        <v>31</v>
      </c>
      <c r="H235" s="73" t="s">
        <v>32</v>
      </c>
      <c r="I235" s="80" t="s">
        <v>33</v>
      </c>
      <c r="J235" s="81" t="s">
        <v>34</v>
      </c>
      <c r="K235" s="82" t="s">
        <v>35</v>
      </c>
      <c r="L235" s="82" t="s">
        <v>6</v>
      </c>
      <c r="M235" s="161"/>
      <c r="N235" s="158"/>
      <c r="O235" s="158"/>
      <c r="P235" s="155"/>
    </row>
    <row r="236" spans="1:16" ht="14.25" hidden="1" customHeight="1" thickBot="1" x14ac:dyDescent="0.3">
      <c r="A236" s="83"/>
      <c r="B236" s="84"/>
      <c r="C236" s="85"/>
      <c r="D236" s="86"/>
      <c r="E236" s="87"/>
      <c r="F236" s="88">
        <f t="shared" ref="F236:F245" si="70">D236-E236</f>
        <v>0</v>
      </c>
      <c r="G236" s="87"/>
      <c r="H236" s="86"/>
      <c r="I236" s="89">
        <f t="shared" ref="I236:I245" si="71">G236-H236</f>
        <v>0</v>
      </c>
      <c r="J236" s="90"/>
      <c r="K236" s="89">
        <f t="shared" ref="K236:K245" si="72">ROUND((I236*(100-J236)/100),3)</f>
        <v>0</v>
      </c>
      <c r="L236" s="88">
        <f t="shared" ref="L236:L245" si="73">I236-F236</f>
        <v>0</v>
      </c>
      <c r="M236" s="137"/>
      <c r="N236" s="111"/>
      <c r="O236" s="139"/>
      <c r="P236" s="140"/>
    </row>
    <row r="237" spans="1:16" ht="14.25" hidden="1" customHeight="1" thickBot="1" x14ac:dyDescent="0.3">
      <c r="A237" s="95"/>
      <c r="B237" s="96"/>
      <c r="C237" s="97"/>
      <c r="D237" s="98"/>
      <c r="E237" s="99"/>
      <c r="F237" s="100">
        <f t="shared" si="70"/>
        <v>0</v>
      </c>
      <c r="G237" s="99"/>
      <c r="H237" s="98"/>
      <c r="I237" s="101">
        <f t="shared" si="71"/>
        <v>0</v>
      </c>
      <c r="J237" s="102"/>
      <c r="K237" s="101">
        <f t="shared" si="72"/>
        <v>0</v>
      </c>
      <c r="L237" s="100">
        <f t="shared" si="73"/>
        <v>0</v>
      </c>
      <c r="M237" s="137"/>
      <c r="N237" s="138"/>
      <c r="O237" s="139"/>
      <c r="P237" s="140"/>
    </row>
    <row r="238" spans="1:16" ht="14.25" hidden="1" customHeight="1" thickBot="1" x14ac:dyDescent="0.3">
      <c r="A238" s="95"/>
      <c r="B238" s="96"/>
      <c r="C238" s="97"/>
      <c r="D238" s="98"/>
      <c r="E238" s="99"/>
      <c r="F238" s="100">
        <f t="shared" si="70"/>
        <v>0</v>
      </c>
      <c r="G238" s="99"/>
      <c r="H238" s="98"/>
      <c r="I238" s="101">
        <f t="shared" si="71"/>
        <v>0</v>
      </c>
      <c r="J238" s="102"/>
      <c r="K238" s="101">
        <f t="shared" si="72"/>
        <v>0</v>
      </c>
      <c r="L238" s="100">
        <f t="shared" si="73"/>
        <v>0</v>
      </c>
      <c r="M238" s="137"/>
      <c r="N238" s="138"/>
      <c r="O238" s="139"/>
      <c r="P238" s="140"/>
    </row>
    <row r="239" spans="1:16" ht="14.25" hidden="1" customHeight="1" thickBot="1" x14ac:dyDescent="0.3">
      <c r="A239" s="95"/>
      <c r="B239" s="96"/>
      <c r="C239" s="97"/>
      <c r="D239" s="98"/>
      <c r="E239" s="99"/>
      <c r="F239" s="100">
        <f t="shared" si="70"/>
        <v>0</v>
      </c>
      <c r="G239" s="99"/>
      <c r="H239" s="98"/>
      <c r="I239" s="101">
        <f t="shared" si="71"/>
        <v>0</v>
      </c>
      <c r="J239" s="102"/>
      <c r="K239" s="101">
        <f t="shared" si="72"/>
        <v>0</v>
      </c>
      <c r="L239" s="100">
        <f t="shared" si="73"/>
        <v>0</v>
      </c>
      <c r="M239" s="137"/>
      <c r="N239" s="138"/>
      <c r="O239" s="139"/>
      <c r="P239" s="140"/>
    </row>
    <row r="240" spans="1:16" ht="14.25" hidden="1" customHeight="1" thickBot="1" x14ac:dyDescent="0.3">
      <c r="A240" s="95"/>
      <c r="B240" s="96"/>
      <c r="C240" s="97"/>
      <c r="D240" s="98"/>
      <c r="E240" s="99"/>
      <c r="F240" s="100">
        <f t="shared" si="70"/>
        <v>0</v>
      </c>
      <c r="G240" s="99"/>
      <c r="H240" s="98"/>
      <c r="I240" s="101">
        <f t="shared" si="71"/>
        <v>0</v>
      </c>
      <c r="J240" s="102"/>
      <c r="K240" s="101">
        <f t="shared" si="72"/>
        <v>0</v>
      </c>
      <c r="L240" s="100">
        <f t="shared" si="73"/>
        <v>0</v>
      </c>
      <c r="M240" s="137"/>
      <c r="N240" s="138"/>
      <c r="O240" s="139"/>
      <c r="P240" s="140"/>
    </row>
    <row r="241" spans="1:16" ht="14.25" hidden="1" customHeight="1" thickBot="1" x14ac:dyDescent="0.3">
      <c r="A241" s="95"/>
      <c r="B241" s="96"/>
      <c r="C241" s="97"/>
      <c r="D241" s="98"/>
      <c r="E241" s="99"/>
      <c r="F241" s="100">
        <f t="shared" si="70"/>
        <v>0</v>
      </c>
      <c r="G241" s="99"/>
      <c r="H241" s="98"/>
      <c r="I241" s="101">
        <f t="shared" si="71"/>
        <v>0</v>
      </c>
      <c r="J241" s="102"/>
      <c r="K241" s="101">
        <f t="shared" si="72"/>
        <v>0</v>
      </c>
      <c r="L241" s="100">
        <f t="shared" si="73"/>
        <v>0</v>
      </c>
      <c r="M241" s="137"/>
      <c r="N241" s="138"/>
      <c r="O241" s="139"/>
      <c r="P241" s="140"/>
    </row>
    <row r="242" spans="1:16" ht="14.25" hidden="1" customHeight="1" thickBot="1" x14ac:dyDescent="0.3">
      <c r="A242" s="95"/>
      <c r="B242" s="96"/>
      <c r="C242" s="97"/>
      <c r="D242" s="98"/>
      <c r="E242" s="99"/>
      <c r="F242" s="100">
        <f t="shared" si="70"/>
        <v>0</v>
      </c>
      <c r="G242" s="99"/>
      <c r="H242" s="98"/>
      <c r="I242" s="101">
        <f t="shared" si="71"/>
        <v>0</v>
      </c>
      <c r="J242" s="102"/>
      <c r="K242" s="101">
        <f t="shared" si="72"/>
        <v>0</v>
      </c>
      <c r="L242" s="100">
        <f t="shared" si="73"/>
        <v>0</v>
      </c>
      <c r="M242" s="137"/>
      <c r="N242" s="111"/>
      <c r="O242" s="139"/>
      <c r="P242" s="140"/>
    </row>
    <row r="243" spans="1:16" ht="14.25" hidden="1" customHeight="1" thickBot="1" x14ac:dyDescent="0.3">
      <c r="A243" s="95"/>
      <c r="B243" s="96"/>
      <c r="C243" s="97"/>
      <c r="D243" s="98"/>
      <c r="E243" s="99"/>
      <c r="F243" s="100">
        <f t="shared" si="70"/>
        <v>0</v>
      </c>
      <c r="G243" s="99"/>
      <c r="H243" s="98"/>
      <c r="I243" s="101">
        <f t="shared" si="71"/>
        <v>0</v>
      </c>
      <c r="J243" s="102"/>
      <c r="K243" s="101">
        <f t="shared" si="72"/>
        <v>0</v>
      </c>
      <c r="L243" s="100">
        <f t="shared" si="73"/>
        <v>0</v>
      </c>
      <c r="M243" s="137"/>
      <c r="N243" s="111"/>
      <c r="O243" s="139"/>
      <c r="P243" s="140"/>
    </row>
    <row r="244" spans="1:16" ht="14.25" hidden="1" customHeight="1" thickBot="1" x14ac:dyDescent="0.3">
      <c r="A244" s="95"/>
      <c r="B244" s="96"/>
      <c r="C244" s="97"/>
      <c r="D244" s="98"/>
      <c r="E244" s="99"/>
      <c r="F244" s="100">
        <f t="shared" si="70"/>
        <v>0</v>
      </c>
      <c r="G244" s="99"/>
      <c r="H244" s="98"/>
      <c r="I244" s="101">
        <f t="shared" si="71"/>
        <v>0</v>
      </c>
      <c r="J244" s="102"/>
      <c r="K244" s="101">
        <f t="shared" si="72"/>
        <v>0</v>
      </c>
      <c r="L244" s="100">
        <f t="shared" si="73"/>
        <v>0</v>
      </c>
      <c r="M244" s="137"/>
      <c r="N244" s="111"/>
      <c r="O244" s="139"/>
      <c r="P244" s="140"/>
    </row>
    <row r="245" spans="1:16" ht="14.25" hidden="1" customHeight="1" thickBot="1" x14ac:dyDescent="0.3">
      <c r="A245" s="95"/>
      <c r="B245" s="96"/>
      <c r="C245" s="97"/>
      <c r="D245" s="98"/>
      <c r="E245" s="99"/>
      <c r="F245" s="100">
        <f t="shared" si="70"/>
        <v>0</v>
      </c>
      <c r="G245" s="99"/>
      <c r="H245" s="98"/>
      <c r="I245" s="101">
        <f t="shared" si="71"/>
        <v>0</v>
      </c>
      <c r="J245" s="102"/>
      <c r="K245" s="101">
        <f t="shared" si="72"/>
        <v>0</v>
      </c>
      <c r="L245" s="100">
        <f t="shared" si="73"/>
        <v>0</v>
      </c>
      <c r="M245" s="137"/>
      <c r="N245" s="111"/>
      <c r="O245" s="139"/>
      <c r="P245" s="140"/>
    </row>
    <row r="246" spans="1:16" ht="3.75" hidden="1" customHeight="1" thickBot="1" x14ac:dyDescent="0.3">
      <c r="A246" s="2"/>
      <c r="B246" s="22"/>
      <c r="C246" s="39"/>
      <c r="D246" s="14"/>
      <c r="E246" s="14"/>
      <c r="F246" s="4"/>
      <c r="G246" s="14"/>
      <c r="H246" s="14"/>
      <c r="I246" s="4"/>
      <c r="J246" s="40"/>
      <c r="K246" s="4"/>
      <c r="L246" s="7"/>
      <c r="M246" s="24"/>
      <c r="N246" s="22"/>
      <c r="O246" s="10"/>
      <c r="P246" s="11"/>
    </row>
    <row r="247" spans="1:16" ht="14.25" hidden="1" customHeight="1" thickBot="1" x14ac:dyDescent="0.3">
      <c r="A247" s="108"/>
      <c r="B247" s="109">
        <f>(COUNTA(B236:B245))</f>
        <v>0</v>
      </c>
      <c r="C247" s="110" t="s">
        <v>36</v>
      </c>
      <c r="D247" s="80">
        <f t="shared" ref="D247:I247" si="74">SUM(D236:D245)</f>
        <v>0</v>
      </c>
      <c r="E247" s="80">
        <f t="shared" si="74"/>
        <v>0</v>
      </c>
      <c r="F247" s="80">
        <f t="shared" si="74"/>
        <v>0</v>
      </c>
      <c r="G247" s="80">
        <f t="shared" si="74"/>
        <v>0</v>
      </c>
      <c r="H247" s="80">
        <f t="shared" si="74"/>
        <v>0</v>
      </c>
      <c r="I247" s="80">
        <f t="shared" si="74"/>
        <v>0</v>
      </c>
      <c r="J247" s="111" t="e">
        <f>ROUND((((I247-K247)/I247)*100),2)</f>
        <v>#DIV/0!</v>
      </c>
      <c r="K247" s="112">
        <f>SUM(K236:K245)</f>
        <v>0</v>
      </c>
      <c r="L247" s="80">
        <f>SUM(L236:L245)</f>
        <v>0</v>
      </c>
      <c r="M247" s="24"/>
      <c r="N247" s="22"/>
      <c r="O247" s="10"/>
      <c r="P247" s="11"/>
    </row>
    <row r="248" spans="1:16" ht="14.25" hidden="1" customHeight="1" thickBot="1" x14ac:dyDescent="0.3">
      <c r="A248" s="21"/>
      <c r="B248" s="22"/>
      <c r="C248" s="22"/>
      <c r="D248" s="14"/>
      <c r="E248" s="14"/>
      <c r="F248" s="14"/>
      <c r="G248" s="14"/>
      <c r="H248" s="14"/>
      <c r="I248" s="14"/>
      <c r="J248" s="23"/>
      <c r="K248" s="14"/>
      <c r="L248" s="14"/>
      <c r="M248" s="24"/>
      <c r="N248" s="22"/>
      <c r="O248" s="10"/>
      <c r="P248" s="11"/>
    </row>
    <row r="249" spans="1:16" ht="16.5" hidden="1" customHeight="1" thickBot="1" x14ac:dyDescent="0.3">
      <c r="A249" s="60" t="s">
        <v>13</v>
      </c>
      <c r="B249" s="61" t="str">
        <f>+B233</f>
        <v>Pucobre</v>
      </c>
      <c r="C249" s="62"/>
      <c r="D249" s="162" t="s">
        <v>15</v>
      </c>
      <c r="E249" s="163"/>
      <c r="F249" s="164"/>
      <c r="G249" s="63"/>
      <c r="H249" s="64" t="s">
        <v>16</v>
      </c>
      <c r="I249" s="65"/>
      <c r="J249" s="66"/>
      <c r="K249" s="67"/>
      <c r="L249" s="68"/>
      <c r="M249" s="159" t="s">
        <v>17</v>
      </c>
      <c r="N249" s="156" t="s">
        <v>18</v>
      </c>
      <c r="O249" s="156" t="s">
        <v>37</v>
      </c>
      <c r="P249" s="153" t="s">
        <v>37</v>
      </c>
    </row>
    <row r="250" spans="1:16" ht="14.25" hidden="1" customHeight="1" thickBot="1" x14ac:dyDescent="0.3">
      <c r="A250" s="69" t="s">
        <v>21</v>
      </c>
      <c r="B250" s="70" t="s">
        <v>22</v>
      </c>
      <c r="C250" s="71" t="s">
        <v>23</v>
      </c>
      <c r="D250" s="165"/>
      <c r="E250" s="166"/>
      <c r="F250" s="167"/>
      <c r="G250" s="72"/>
      <c r="H250" s="73" t="s">
        <v>24</v>
      </c>
      <c r="I250" s="74"/>
      <c r="J250" s="75" t="s">
        <v>25</v>
      </c>
      <c r="K250" s="76" t="s">
        <v>26</v>
      </c>
      <c r="L250" s="76" t="s">
        <v>27</v>
      </c>
      <c r="M250" s="160"/>
      <c r="N250" s="157"/>
      <c r="O250" s="157"/>
      <c r="P250" s="154"/>
    </row>
    <row r="251" spans="1:16" ht="14.25" hidden="1" customHeight="1" thickBot="1" x14ac:dyDescent="0.3">
      <c r="A251" s="77" t="s">
        <v>28</v>
      </c>
      <c r="B251" s="78" t="s">
        <v>29</v>
      </c>
      <c r="C251" s="79" t="s">
        <v>30</v>
      </c>
      <c r="D251" s="80" t="s">
        <v>31</v>
      </c>
      <c r="E251" s="80" t="s">
        <v>32</v>
      </c>
      <c r="F251" s="80" t="s">
        <v>33</v>
      </c>
      <c r="G251" s="80" t="s">
        <v>31</v>
      </c>
      <c r="H251" s="73" t="s">
        <v>32</v>
      </c>
      <c r="I251" s="80" t="s">
        <v>33</v>
      </c>
      <c r="J251" s="81" t="s">
        <v>34</v>
      </c>
      <c r="K251" s="82" t="s">
        <v>35</v>
      </c>
      <c r="L251" s="82" t="s">
        <v>6</v>
      </c>
      <c r="M251" s="161"/>
      <c r="N251" s="158"/>
      <c r="O251" s="158"/>
      <c r="P251" s="155"/>
    </row>
    <row r="252" spans="1:16" ht="14.25" hidden="1" customHeight="1" thickBot="1" x14ac:dyDescent="0.3">
      <c r="A252" s="83"/>
      <c r="B252" s="84"/>
      <c r="C252" s="85"/>
      <c r="D252" s="86"/>
      <c r="E252" s="87"/>
      <c r="F252" s="88">
        <f t="shared" ref="F252:F261" si="75">D252-E252</f>
        <v>0</v>
      </c>
      <c r="G252" s="87"/>
      <c r="H252" s="86"/>
      <c r="I252" s="89">
        <f t="shared" ref="I252:I261" si="76">G252-H252</f>
        <v>0</v>
      </c>
      <c r="J252" s="90"/>
      <c r="K252" s="89">
        <f t="shared" ref="K252:K261" si="77">ROUND((I252*(100-J252)/100),3)</f>
        <v>0</v>
      </c>
      <c r="L252" s="88">
        <f t="shared" ref="L252:L261" si="78">I252-F252</f>
        <v>0</v>
      </c>
      <c r="M252" s="137"/>
      <c r="N252" s="111"/>
      <c r="O252" s="139"/>
      <c r="P252" s="140"/>
    </row>
    <row r="253" spans="1:16" ht="14.25" hidden="1" customHeight="1" thickBot="1" x14ac:dyDescent="0.3">
      <c r="A253" s="95"/>
      <c r="B253" s="96"/>
      <c r="C253" s="97"/>
      <c r="D253" s="98"/>
      <c r="E253" s="99"/>
      <c r="F253" s="100">
        <f t="shared" si="75"/>
        <v>0</v>
      </c>
      <c r="G253" s="99"/>
      <c r="H253" s="98"/>
      <c r="I253" s="101">
        <f t="shared" si="76"/>
        <v>0</v>
      </c>
      <c r="J253" s="102"/>
      <c r="K253" s="101">
        <f t="shared" si="77"/>
        <v>0</v>
      </c>
      <c r="L253" s="100">
        <f t="shared" si="78"/>
        <v>0</v>
      </c>
      <c r="M253" s="137"/>
      <c r="N253" s="111"/>
      <c r="O253" s="139"/>
      <c r="P253" s="140"/>
    </row>
    <row r="254" spans="1:16" ht="14.25" hidden="1" customHeight="1" thickBot="1" x14ac:dyDescent="0.3">
      <c r="A254" s="95"/>
      <c r="B254" s="96"/>
      <c r="C254" s="97"/>
      <c r="D254" s="98"/>
      <c r="E254" s="99"/>
      <c r="F254" s="100">
        <f t="shared" si="75"/>
        <v>0</v>
      </c>
      <c r="G254" s="99"/>
      <c r="H254" s="98"/>
      <c r="I254" s="101">
        <f t="shared" si="76"/>
        <v>0</v>
      </c>
      <c r="J254" s="102"/>
      <c r="K254" s="101">
        <f t="shared" si="77"/>
        <v>0</v>
      </c>
      <c r="L254" s="100">
        <f t="shared" si="78"/>
        <v>0</v>
      </c>
      <c r="M254" s="137"/>
      <c r="N254" s="111"/>
      <c r="O254" s="139"/>
      <c r="P254" s="140"/>
    </row>
    <row r="255" spans="1:16" ht="14.25" hidden="1" customHeight="1" thickBot="1" x14ac:dyDescent="0.3">
      <c r="A255" s="95"/>
      <c r="B255" s="96"/>
      <c r="C255" s="97"/>
      <c r="D255" s="98"/>
      <c r="E255" s="99"/>
      <c r="F255" s="100">
        <f t="shared" si="75"/>
        <v>0</v>
      </c>
      <c r="G255" s="99"/>
      <c r="H255" s="98"/>
      <c r="I255" s="101">
        <f t="shared" si="76"/>
        <v>0</v>
      </c>
      <c r="J255" s="102"/>
      <c r="K255" s="101">
        <f t="shared" si="77"/>
        <v>0</v>
      </c>
      <c r="L255" s="100">
        <f t="shared" si="78"/>
        <v>0</v>
      </c>
      <c r="M255" s="137"/>
      <c r="N255" s="111"/>
      <c r="O255" s="139"/>
      <c r="P255" s="140"/>
    </row>
    <row r="256" spans="1:16" ht="14.25" hidden="1" customHeight="1" thickBot="1" x14ac:dyDescent="0.3">
      <c r="A256" s="95"/>
      <c r="B256" s="96"/>
      <c r="C256" s="97"/>
      <c r="D256" s="98"/>
      <c r="E256" s="99"/>
      <c r="F256" s="100">
        <f t="shared" si="75"/>
        <v>0</v>
      </c>
      <c r="G256" s="99"/>
      <c r="H256" s="98"/>
      <c r="I256" s="101">
        <f t="shared" si="76"/>
        <v>0</v>
      </c>
      <c r="J256" s="102"/>
      <c r="K256" s="101">
        <f t="shared" si="77"/>
        <v>0</v>
      </c>
      <c r="L256" s="100">
        <f t="shared" si="78"/>
        <v>0</v>
      </c>
      <c r="M256" s="137"/>
      <c r="N256" s="111"/>
      <c r="O256" s="139"/>
      <c r="P256" s="140"/>
    </row>
    <row r="257" spans="1:16" ht="14.25" hidden="1" customHeight="1" thickBot="1" x14ac:dyDescent="0.3">
      <c r="A257" s="95"/>
      <c r="B257" s="96"/>
      <c r="C257" s="97"/>
      <c r="D257" s="98"/>
      <c r="E257" s="99"/>
      <c r="F257" s="100">
        <f t="shared" si="75"/>
        <v>0</v>
      </c>
      <c r="G257" s="99"/>
      <c r="H257" s="98"/>
      <c r="I257" s="101">
        <f t="shared" si="76"/>
        <v>0</v>
      </c>
      <c r="J257" s="102"/>
      <c r="K257" s="101">
        <f t="shared" si="77"/>
        <v>0</v>
      </c>
      <c r="L257" s="100">
        <f t="shared" si="78"/>
        <v>0</v>
      </c>
      <c r="M257" s="137"/>
      <c r="N257" s="138"/>
      <c r="O257" s="139"/>
      <c r="P257" s="140"/>
    </row>
    <row r="258" spans="1:16" ht="14.25" hidden="1" customHeight="1" thickBot="1" x14ac:dyDescent="0.3">
      <c r="A258" s="95"/>
      <c r="B258" s="96"/>
      <c r="C258" s="97"/>
      <c r="D258" s="98"/>
      <c r="E258" s="99"/>
      <c r="F258" s="100">
        <f t="shared" si="75"/>
        <v>0</v>
      </c>
      <c r="G258" s="99"/>
      <c r="H258" s="98"/>
      <c r="I258" s="101">
        <f t="shared" si="76"/>
        <v>0</v>
      </c>
      <c r="J258" s="102"/>
      <c r="K258" s="101">
        <f t="shared" si="77"/>
        <v>0</v>
      </c>
      <c r="L258" s="100">
        <f t="shared" si="78"/>
        <v>0</v>
      </c>
      <c r="M258" s="137"/>
      <c r="N258" s="138"/>
      <c r="O258" s="139"/>
      <c r="P258" s="140"/>
    </row>
    <row r="259" spans="1:16" ht="14.25" hidden="1" customHeight="1" thickBot="1" x14ac:dyDescent="0.3">
      <c r="A259" s="95"/>
      <c r="B259" s="96"/>
      <c r="C259" s="97"/>
      <c r="D259" s="98"/>
      <c r="E259" s="99"/>
      <c r="F259" s="100">
        <f t="shared" si="75"/>
        <v>0</v>
      </c>
      <c r="G259" s="99"/>
      <c r="H259" s="98"/>
      <c r="I259" s="101">
        <f t="shared" si="76"/>
        <v>0</v>
      </c>
      <c r="J259" s="102"/>
      <c r="K259" s="101">
        <f t="shared" si="77"/>
        <v>0</v>
      </c>
      <c r="L259" s="100">
        <f t="shared" si="78"/>
        <v>0</v>
      </c>
      <c r="M259" s="139"/>
      <c r="N259" s="111"/>
      <c r="O259" s="139"/>
      <c r="P259" s="140"/>
    </row>
    <row r="260" spans="1:16" ht="14.25" hidden="1" customHeight="1" thickBot="1" x14ac:dyDescent="0.3">
      <c r="A260" s="95"/>
      <c r="B260" s="96"/>
      <c r="C260" s="97"/>
      <c r="D260" s="98"/>
      <c r="E260" s="99"/>
      <c r="F260" s="100">
        <f t="shared" si="75"/>
        <v>0</v>
      </c>
      <c r="G260" s="99"/>
      <c r="H260" s="98"/>
      <c r="I260" s="101">
        <f t="shared" si="76"/>
        <v>0</v>
      </c>
      <c r="J260" s="102"/>
      <c r="K260" s="101">
        <f t="shared" si="77"/>
        <v>0</v>
      </c>
      <c r="L260" s="100">
        <f t="shared" si="78"/>
        <v>0</v>
      </c>
      <c r="M260" s="139"/>
      <c r="N260" s="111"/>
      <c r="O260" s="139"/>
      <c r="P260" s="140"/>
    </row>
    <row r="261" spans="1:16" ht="14.25" hidden="1" customHeight="1" thickBot="1" x14ac:dyDescent="0.3">
      <c r="A261" s="95"/>
      <c r="B261" s="96"/>
      <c r="C261" s="97"/>
      <c r="D261" s="98"/>
      <c r="E261" s="99"/>
      <c r="F261" s="100">
        <f t="shared" si="75"/>
        <v>0</v>
      </c>
      <c r="G261" s="99"/>
      <c r="H261" s="98"/>
      <c r="I261" s="101">
        <f t="shared" si="76"/>
        <v>0</v>
      </c>
      <c r="J261" s="102"/>
      <c r="K261" s="101">
        <f t="shared" si="77"/>
        <v>0</v>
      </c>
      <c r="L261" s="100">
        <f t="shared" si="78"/>
        <v>0</v>
      </c>
      <c r="M261" s="139"/>
      <c r="N261" s="111"/>
      <c r="O261" s="139"/>
      <c r="P261" s="140"/>
    </row>
    <row r="262" spans="1:16" ht="3.75" hidden="1" customHeight="1" thickBot="1" x14ac:dyDescent="0.3">
      <c r="A262" s="2"/>
      <c r="B262" s="22"/>
      <c r="C262" s="39"/>
      <c r="D262" s="14"/>
      <c r="E262" s="14"/>
      <c r="F262" s="4"/>
      <c r="G262" s="14"/>
      <c r="H262" s="14"/>
      <c r="I262" s="4"/>
      <c r="J262" s="40"/>
      <c r="K262" s="4"/>
      <c r="L262" s="7"/>
      <c r="M262" s="24"/>
      <c r="N262" s="22"/>
      <c r="O262" s="10"/>
      <c r="P262" s="11"/>
    </row>
    <row r="263" spans="1:16" ht="14.25" hidden="1" customHeight="1" thickBot="1" x14ac:dyDescent="0.3">
      <c r="A263" s="108"/>
      <c r="B263" s="109">
        <f>(COUNTA(B252:B261))</f>
        <v>0</v>
      </c>
      <c r="C263" s="110" t="s">
        <v>36</v>
      </c>
      <c r="D263" s="80">
        <f t="shared" ref="D263:I263" si="79">SUM(D252:D261)</f>
        <v>0</v>
      </c>
      <c r="E263" s="80">
        <f t="shared" si="79"/>
        <v>0</v>
      </c>
      <c r="F263" s="80">
        <f t="shared" si="79"/>
        <v>0</v>
      </c>
      <c r="G263" s="80">
        <f t="shared" si="79"/>
        <v>0</v>
      </c>
      <c r="H263" s="80">
        <f t="shared" si="79"/>
        <v>0</v>
      </c>
      <c r="I263" s="80">
        <f t="shared" si="79"/>
        <v>0</v>
      </c>
      <c r="J263" s="111" t="e">
        <f>ROUND((((I263-K263)/I263)*100),2)</f>
        <v>#DIV/0!</v>
      </c>
      <c r="K263" s="112">
        <f>SUM(K252:K261)</f>
        <v>0</v>
      </c>
      <c r="L263" s="80">
        <f>SUM(L252:L261)</f>
        <v>0</v>
      </c>
      <c r="M263" s="24"/>
      <c r="N263" s="22"/>
      <c r="O263" s="10"/>
      <c r="P263" s="11"/>
    </row>
    <row r="264" spans="1:16" ht="14.25" hidden="1" customHeight="1" thickBot="1" x14ac:dyDescent="0.3">
      <c r="A264" s="21"/>
      <c r="B264" s="22"/>
      <c r="C264" s="22"/>
      <c r="D264" s="14"/>
      <c r="E264" s="14"/>
      <c r="F264" s="14"/>
      <c r="G264" s="14"/>
      <c r="H264" s="14"/>
      <c r="I264" s="14"/>
      <c r="J264" s="23"/>
      <c r="K264" s="14"/>
      <c r="L264" s="14"/>
      <c r="M264" s="24"/>
      <c r="N264" s="22"/>
      <c r="O264" s="10"/>
      <c r="P264" s="11"/>
    </row>
    <row r="265" spans="1:16" ht="16.5" hidden="1" customHeight="1" thickBot="1" x14ac:dyDescent="0.3">
      <c r="A265" s="60" t="s">
        <v>13</v>
      </c>
      <c r="B265" s="61" t="str">
        <f>+B249</f>
        <v>Pucobre</v>
      </c>
      <c r="C265" s="62"/>
      <c r="D265" s="162" t="s">
        <v>15</v>
      </c>
      <c r="E265" s="163"/>
      <c r="F265" s="164"/>
      <c r="G265" s="63"/>
      <c r="H265" s="64" t="s">
        <v>16</v>
      </c>
      <c r="I265" s="65"/>
      <c r="J265" s="66"/>
      <c r="K265" s="67"/>
      <c r="L265" s="68"/>
      <c r="M265" s="159" t="s">
        <v>17</v>
      </c>
      <c r="N265" s="156" t="s">
        <v>18</v>
      </c>
      <c r="O265" s="156" t="s">
        <v>37</v>
      </c>
      <c r="P265" s="153" t="s">
        <v>37</v>
      </c>
    </row>
    <row r="266" spans="1:16" ht="14.25" hidden="1" customHeight="1" thickBot="1" x14ac:dyDescent="0.3">
      <c r="A266" s="69" t="s">
        <v>21</v>
      </c>
      <c r="B266" s="70" t="s">
        <v>22</v>
      </c>
      <c r="C266" s="71" t="s">
        <v>23</v>
      </c>
      <c r="D266" s="165"/>
      <c r="E266" s="166"/>
      <c r="F266" s="167"/>
      <c r="G266" s="72"/>
      <c r="H266" s="73" t="s">
        <v>24</v>
      </c>
      <c r="I266" s="74"/>
      <c r="J266" s="75" t="s">
        <v>25</v>
      </c>
      <c r="K266" s="76" t="s">
        <v>26</v>
      </c>
      <c r="L266" s="76" t="s">
        <v>27</v>
      </c>
      <c r="M266" s="160"/>
      <c r="N266" s="157"/>
      <c r="O266" s="157"/>
      <c r="P266" s="154"/>
    </row>
    <row r="267" spans="1:16" ht="14.25" hidden="1" customHeight="1" thickBot="1" x14ac:dyDescent="0.3">
      <c r="A267" s="77" t="s">
        <v>28</v>
      </c>
      <c r="B267" s="78" t="s">
        <v>29</v>
      </c>
      <c r="C267" s="79" t="s">
        <v>30</v>
      </c>
      <c r="D267" s="80" t="s">
        <v>31</v>
      </c>
      <c r="E267" s="80" t="s">
        <v>32</v>
      </c>
      <c r="F267" s="80" t="s">
        <v>33</v>
      </c>
      <c r="G267" s="80" t="s">
        <v>31</v>
      </c>
      <c r="H267" s="73" t="s">
        <v>32</v>
      </c>
      <c r="I267" s="80" t="s">
        <v>33</v>
      </c>
      <c r="J267" s="81" t="s">
        <v>34</v>
      </c>
      <c r="K267" s="82" t="s">
        <v>35</v>
      </c>
      <c r="L267" s="82" t="s">
        <v>6</v>
      </c>
      <c r="M267" s="161"/>
      <c r="N267" s="158"/>
      <c r="O267" s="158"/>
      <c r="P267" s="155"/>
    </row>
    <row r="268" spans="1:16" ht="14.25" hidden="1" customHeight="1" thickBot="1" x14ac:dyDescent="0.3">
      <c r="A268" s="83"/>
      <c r="B268" s="84"/>
      <c r="C268" s="85"/>
      <c r="D268" s="86"/>
      <c r="E268" s="87"/>
      <c r="F268" s="88">
        <f t="shared" ref="F268:F277" si="80">D268-E268</f>
        <v>0</v>
      </c>
      <c r="G268" s="87"/>
      <c r="H268" s="86"/>
      <c r="I268" s="89">
        <f t="shared" ref="I268:I277" si="81">G268-H268</f>
        <v>0</v>
      </c>
      <c r="J268" s="90"/>
      <c r="K268" s="89">
        <f t="shared" ref="K268:K277" si="82">ROUND((I268*(100-J268)/100),3)</f>
        <v>0</v>
      </c>
      <c r="L268" s="88">
        <f t="shared" ref="L268:L277" si="83">I268-F268</f>
        <v>0</v>
      </c>
      <c r="M268" s="137"/>
      <c r="N268" s="111"/>
      <c r="O268" s="139"/>
      <c r="P268" s="140"/>
    </row>
    <row r="269" spans="1:16" ht="14.25" hidden="1" customHeight="1" thickBot="1" x14ac:dyDescent="0.3">
      <c r="A269" s="95"/>
      <c r="B269" s="96"/>
      <c r="C269" s="97"/>
      <c r="D269" s="98"/>
      <c r="E269" s="99"/>
      <c r="F269" s="100">
        <f t="shared" si="80"/>
        <v>0</v>
      </c>
      <c r="G269" s="99"/>
      <c r="H269" s="98"/>
      <c r="I269" s="101">
        <f t="shared" si="81"/>
        <v>0</v>
      </c>
      <c r="J269" s="102"/>
      <c r="K269" s="101">
        <f t="shared" si="82"/>
        <v>0</v>
      </c>
      <c r="L269" s="100">
        <f t="shared" si="83"/>
        <v>0</v>
      </c>
      <c r="M269" s="137"/>
      <c r="N269" s="111"/>
      <c r="O269" s="139"/>
      <c r="P269" s="140"/>
    </row>
    <row r="270" spans="1:16" ht="14.25" hidden="1" customHeight="1" thickBot="1" x14ac:dyDescent="0.3">
      <c r="A270" s="95"/>
      <c r="B270" s="96"/>
      <c r="C270" s="97"/>
      <c r="D270" s="98"/>
      <c r="E270" s="99"/>
      <c r="F270" s="100">
        <f t="shared" si="80"/>
        <v>0</v>
      </c>
      <c r="G270" s="99"/>
      <c r="H270" s="98"/>
      <c r="I270" s="101">
        <f t="shared" si="81"/>
        <v>0</v>
      </c>
      <c r="J270" s="102"/>
      <c r="K270" s="101">
        <f t="shared" si="82"/>
        <v>0</v>
      </c>
      <c r="L270" s="100">
        <f t="shared" si="83"/>
        <v>0</v>
      </c>
      <c r="M270" s="137"/>
      <c r="N270" s="111"/>
      <c r="O270" s="139"/>
      <c r="P270" s="140"/>
    </row>
    <row r="271" spans="1:16" ht="14.25" hidden="1" customHeight="1" thickBot="1" x14ac:dyDescent="0.3">
      <c r="A271" s="95"/>
      <c r="B271" s="96"/>
      <c r="C271" s="97"/>
      <c r="D271" s="98"/>
      <c r="E271" s="99"/>
      <c r="F271" s="100">
        <f t="shared" si="80"/>
        <v>0</v>
      </c>
      <c r="G271" s="99"/>
      <c r="H271" s="98"/>
      <c r="I271" s="101">
        <f t="shared" si="81"/>
        <v>0</v>
      </c>
      <c r="J271" s="102"/>
      <c r="K271" s="101">
        <f t="shared" si="82"/>
        <v>0</v>
      </c>
      <c r="L271" s="100">
        <f t="shared" si="83"/>
        <v>0</v>
      </c>
      <c r="M271" s="137"/>
      <c r="N271" s="111"/>
      <c r="O271" s="139"/>
      <c r="P271" s="140"/>
    </row>
    <row r="272" spans="1:16" ht="14.25" hidden="1" customHeight="1" thickBot="1" x14ac:dyDescent="0.3">
      <c r="A272" s="95"/>
      <c r="B272" s="96"/>
      <c r="C272" s="97"/>
      <c r="D272" s="98"/>
      <c r="E272" s="99"/>
      <c r="F272" s="100">
        <f t="shared" si="80"/>
        <v>0</v>
      </c>
      <c r="G272" s="99"/>
      <c r="H272" s="98"/>
      <c r="I272" s="101">
        <f t="shared" si="81"/>
        <v>0</v>
      </c>
      <c r="J272" s="102"/>
      <c r="K272" s="101">
        <f t="shared" si="82"/>
        <v>0</v>
      </c>
      <c r="L272" s="100">
        <f t="shared" si="83"/>
        <v>0</v>
      </c>
      <c r="M272" s="137"/>
      <c r="N272" s="111"/>
      <c r="O272" s="139"/>
      <c r="P272" s="140"/>
    </row>
    <row r="273" spans="1:16" ht="14.25" hidden="1" customHeight="1" thickBot="1" x14ac:dyDescent="0.3">
      <c r="A273" s="95"/>
      <c r="B273" s="96"/>
      <c r="C273" s="97"/>
      <c r="D273" s="98"/>
      <c r="E273" s="99"/>
      <c r="F273" s="100">
        <f t="shared" si="80"/>
        <v>0</v>
      </c>
      <c r="G273" s="99"/>
      <c r="H273" s="98"/>
      <c r="I273" s="101">
        <f t="shared" si="81"/>
        <v>0</v>
      </c>
      <c r="J273" s="102"/>
      <c r="K273" s="101">
        <f t="shared" si="82"/>
        <v>0</v>
      </c>
      <c r="L273" s="100">
        <f t="shared" si="83"/>
        <v>0</v>
      </c>
      <c r="M273" s="137"/>
      <c r="N273" s="111"/>
      <c r="O273" s="139"/>
      <c r="P273" s="140"/>
    </row>
    <row r="274" spans="1:16" ht="14.25" hidden="1" customHeight="1" thickBot="1" x14ac:dyDescent="0.3">
      <c r="A274" s="95"/>
      <c r="B274" s="96"/>
      <c r="C274" s="97"/>
      <c r="D274" s="98"/>
      <c r="E274" s="99"/>
      <c r="F274" s="100">
        <f t="shared" si="80"/>
        <v>0</v>
      </c>
      <c r="G274" s="99"/>
      <c r="H274" s="98"/>
      <c r="I274" s="101">
        <f t="shared" si="81"/>
        <v>0</v>
      </c>
      <c r="J274" s="102"/>
      <c r="K274" s="101">
        <f t="shared" si="82"/>
        <v>0</v>
      </c>
      <c r="L274" s="100">
        <f t="shared" si="83"/>
        <v>0</v>
      </c>
      <c r="M274" s="137"/>
      <c r="N274" s="111"/>
      <c r="O274" s="139"/>
      <c r="P274" s="140"/>
    </row>
    <row r="275" spans="1:16" ht="14.25" hidden="1" customHeight="1" thickBot="1" x14ac:dyDescent="0.3">
      <c r="A275" s="95"/>
      <c r="B275" s="96"/>
      <c r="C275" s="97"/>
      <c r="D275" s="98"/>
      <c r="E275" s="99"/>
      <c r="F275" s="100">
        <f t="shared" si="80"/>
        <v>0</v>
      </c>
      <c r="G275" s="99"/>
      <c r="H275" s="98"/>
      <c r="I275" s="101">
        <f t="shared" si="81"/>
        <v>0</v>
      </c>
      <c r="J275" s="102"/>
      <c r="K275" s="101">
        <f t="shared" si="82"/>
        <v>0</v>
      </c>
      <c r="L275" s="100">
        <f t="shared" si="83"/>
        <v>0</v>
      </c>
      <c r="M275" s="137"/>
      <c r="N275" s="111"/>
      <c r="O275" s="139"/>
      <c r="P275" s="140"/>
    </row>
    <row r="276" spans="1:16" ht="14.25" hidden="1" customHeight="1" thickBot="1" x14ac:dyDescent="0.3">
      <c r="A276" s="95"/>
      <c r="B276" s="96"/>
      <c r="C276" s="97"/>
      <c r="D276" s="98"/>
      <c r="E276" s="99"/>
      <c r="F276" s="100">
        <f t="shared" si="80"/>
        <v>0</v>
      </c>
      <c r="G276" s="99"/>
      <c r="H276" s="98"/>
      <c r="I276" s="101">
        <f t="shared" si="81"/>
        <v>0</v>
      </c>
      <c r="J276" s="102"/>
      <c r="K276" s="101">
        <f t="shared" si="82"/>
        <v>0</v>
      </c>
      <c r="L276" s="100">
        <f t="shared" si="83"/>
        <v>0</v>
      </c>
      <c r="M276" s="137"/>
      <c r="N276" s="138"/>
      <c r="O276" s="139"/>
      <c r="P276" s="140"/>
    </row>
    <row r="277" spans="1:16" ht="14.25" hidden="1" customHeight="1" thickBot="1" x14ac:dyDescent="0.3">
      <c r="A277" s="95"/>
      <c r="B277" s="96"/>
      <c r="C277" s="97"/>
      <c r="D277" s="98"/>
      <c r="E277" s="99"/>
      <c r="F277" s="100">
        <f t="shared" si="80"/>
        <v>0</v>
      </c>
      <c r="G277" s="99"/>
      <c r="H277" s="98"/>
      <c r="I277" s="101">
        <f t="shared" si="81"/>
        <v>0</v>
      </c>
      <c r="J277" s="102"/>
      <c r="K277" s="101">
        <f t="shared" si="82"/>
        <v>0</v>
      </c>
      <c r="L277" s="100">
        <f t="shared" si="83"/>
        <v>0</v>
      </c>
      <c r="M277" s="137"/>
      <c r="N277" s="138"/>
      <c r="O277" s="139"/>
      <c r="P277" s="140"/>
    </row>
    <row r="278" spans="1:16" ht="3.75" hidden="1" customHeight="1" thickBot="1" x14ac:dyDescent="0.3">
      <c r="A278" s="2"/>
      <c r="B278" s="22"/>
      <c r="C278" s="39"/>
      <c r="D278" s="14"/>
      <c r="E278" s="14"/>
      <c r="F278" s="4"/>
      <c r="G278" s="14"/>
      <c r="H278" s="14"/>
      <c r="I278" s="4"/>
      <c r="J278" s="40"/>
      <c r="K278" s="4"/>
      <c r="L278" s="7"/>
      <c r="M278" s="24"/>
      <c r="N278" s="22"/>
      <c r="O278" s="10"/>
      <c r="P278" s="11"/>
    </row>
    <row r="279" spans="1:16" ht="14.25" hidden="1" customHeight="1" thickBot="1" x14ac:dyDescent="0.3">
      <c r="A279" s="108"/>
      <c r="B279" s="109">
        <f>(COUNTA(B268:B277))</f>
        <v>0</v>
      </c>
      <c r="C279" s="110" t="s">
        <v>36</v>
      </c>
      <c r="D279" s="80">
        <f t="shared" ref="D279:I279" si="84">SUM(D268:D277)</f>
        <v>0</v>
      </c>
      <c r="E279" s="80">
        <f t="shared" si="84"/>
        <v>0</v>
      </c>
      <c r="F279" s="80">
        <f t="shared" si="84"/>
        <v>0</v>
      </c>
      <c r="G279" s="80">
        <f t="shared" si="84"/>
        <v>0</v>
      </c>
      <c r="H279" s="80">
        <f t="shared" si="84"/>
        <v>0</v>
      </c>
      <c r="I279" s="80">
        <f t="shared" si="84"/>
        <v>0</v>
      </c>
      <c r="J279" s="111" t="e">
        <f>ROUND((((I279-K279)/I279)*100),2)</f>
        <v>#DIV/0!</v>
      </c>
      <c r="K279" s="112">
        <f>SUM(K268:K277)</f>
        <v>0</v>
      </c>
      <c r="L279" s="80">
        <f>SUM(L268:L277)</f>
        <v>0</v>
      </c>
      <c r="M279" s="24"/>
      <c r="N279" s="22"/>
      <c r="O279" s="10"/>
      <c r="P279" s="11"/>
    </row>
    <row r="280" spans="1:16" ht="14.25" hidden="1" customHeight="1" thickBot="1" x14ac:dyDescent="0.3">
      <c r="A280" s="21"/>
      <c r="B280" s="22"/>
      <c r="C280" s="22"/>
      <c r="D280" s="14"/>
      <c r="E280" s="14"/>
      <c r="F280" s="14"/>
      <c r="G280" s="14"/>
      <c r="H280" s="14"/>
      <c r="I280" s="14"/>
      <c r="J280" s="23"/>
      <c r="K280" s="14"/>
      <c r="L280" s="14"/>
      <c r="M280" s="24"/>
      <c r="N280" s="22"/>
      <c r="O280" s="10"/>
      <c r="P280" s="11"/>
    </row>
    <row r="281" spans="1:16" ht="16.5" hidden="1" customHeight="1" thickBot="1" x14ac:dyDescent="0.3">
      <c r="A281" s="60" t="s">
        <v>13</v>
      </c>
      <c r="B281" s="61" t="str">
        <f>+B265</f>
        <v>Pucobre</v>
      </c>
      <c r="C281" s="62"/>
      <c r="D281" s="162" t="s">
        <v>15</v>
      </c>
      <c r="E281" s="163"/>
      <c r="F281" s="164"/>
      <c r="G281" s="63"/>
      <c r="H281" s="64" t="s">
        <v>16</v>
      </c>
      <c r="I281" s="65"/>
      <c r="J281" s="66"/>
      <c r="K281" s="67"/>
      <c r="L281" s="68"/>
      <c r="M281" s="159" t="s">
        <v>17</v>
      </c>
      <c r="N281" s="156" t="s">
        <v>18</v>
      </c>
      <c r="O281" s="156" t="s">
        <v>37</v>
      </c>
      <c r="P281" s="153" t="s">
        <v>37</v>
      </c>
    </row>
    <row r="282" spans="1:16" ht="14.25" hidden="1" customHeight="1" thickBot="1" x14ac:dyDescent="0.3">
      <c r="A282" s="69" t="s">
        <v>21</v>
      </c>
      <c r="B282" s="70" t="s">
        <v>22</v>
      </c>
      <c r="C282" s="71" t="s">
        <v>23</v>
      </c>
      <c r="D282" s="165"/>
      <c r="E282" s="166"/>
      <c r="F282" s="167"/>
      <c r="G282" s="72"/>
      <c r="H282" s="73" t="s">
        <v>24</v>
      </c>
      <c r="I282" s="74"/>
      <c r="J282" s="75" t="s">
        <v>25</v>
      </c>
      <c r="K282" s="76" t="s">
        <v>26</v>
      </c>
      <c r="L282" s="76" t="s">
        <v>27</v>
      </c>
      <c r="M282" s="160"/>
      <c r="N282" s="157"/>
      <c r="O282" s="157"/>
      <c r="P282" s="154"/>
    </row>
    <row r="283" spans="1:16" ht="14.25" hidden="1" customHeight="1" thickBot="1" x14ac:dyDescent="0.3">
      <c r="A283" s="77" t="s">
        <v>28</v>
      </c>
      <c r="B283" s="78" t="s">
        <v>29</v>
      </c>
      <c r="C283" s="79" t="s">
        <v>30</v>
      </c>
      <c r="D283" s="80" t="s">
        <v>31</v>
      </c>
      <c r="E283" s="80" t="s">
        <v>32</v>
      </c>
      <c r="F283" s="80" t="s">
        <v>33</v>
      </c>
      <c r="G283" s="80" t="s">
        <v>31</v>
      </c>
      <c r="H283" s="73" t="s">
        <v>32</v>
      </c>
      <c r="I283" s="80" t="s">
        <v>33</v>
      </c>
      <c r="J283" s="81" t="s">
        <v>34</v>
      </c>
      <c r="K283" s="82" t="s">
        <v>35</v>
      </c>
      <c r="L283" s="82" t="s">
        <v>6</v>
      </c>
      <c r="M283" s="161"/>
      <c r="N283" s="158"/>
      <c r="O283" s="158"/>
      <c r="P283" s="155"/>
    </row>
    <row r="284" spans="1:16" ht="14.25" hidden="1" customHeight="1" thickBot="1" x14ac:dyDescent="0.3">
      <c r="A284" s="83"/>
      <c r="B284" s="84"/>
      <c r="C284" s="85"/>
      <c r="D284" s="86"/>
      <c r="E284" s="87"/>
      <c r="F284" s="88">
        <f t="shared" ref="F284:F293" si="85">D284-E284</f>
        <v>0</v>
      </c>
      <c r="G284" s="87"/>
      <c r="H284" s="86"/>
      <c r="I284" s="89">
        <f>G284-H284</f>
        <v>0</v>
      </c>
      <c r="J284" s="90"/>
      <c r="K284" s="89">
        <f>ROUND((I284*(100-J284)/100),3)</f>
        <v>0</v>
      </c>
      <c r="L284" s="88">
        <f>I284-F284</f>
        <v>0</v>
      </c>
      <c r="M284" s="137"/>
      <c r="N284" s="138"/>
      <c r="O284" s="139"/>
      <c r="P284" s="140"/>
    </row>
    <row r="285" spans="1:16" ht="14.25" hidden="1" customHeight="1" thickBot="1" x14ac:dyDescent="0.3">
      <c r="A285" s="95"/>
      <c r="B285" s="96"/>
      <c r="C285" s="97"/>
      <c r="D285" s="98"/>
      <c r="E285" s="99"/>
      <c r="F285" s="100">
        <f t="shared" si="85"/>
        <v>0</v>
      </c>
      <c r="G285" s="87"/>
      <c r="H285" s="86"/>
      <c r="I285" s="89">
        <f>G285-H285</f>
        <v>0</v>
      </c>
      <c r="J285" s="102"/>
      <c r="K285" s="101">
        <f>ROUND((I285*(100-J285)/100),3)</f>
        <v>0</v>
      </c>
      <c r="L285" s="100">
        <f>I285-F285</f>
        <v>0</v>
      </c>
      <c r="M285" s="137"/>
      <c r="N285" s="111"/>
      <c r="O285" s="139"/>
      <c r="P285" s="140"/>
    </row>
    <row r="286" spans="1:16" ht="14.25" hidden="1" customHeight="1" thickBot="1" x14ac:dyDescent="0.3">
      <c r="A286" s="95"/>
      <c r="B286" s="96"/>
      <c r="C286" s="97"/>
      <c r="D286" s="98"/>
      <c r="E286" s="99"/>
      <c r="F286" s="100">
        <f t="shared" si="85"/>
        <v>0</v>
      </c>
      <c r="G286" s="99"/>
      <c r="H286" s="98"/>
      <c r="I286" s="101">
        <f>G286-H286</f>
        <v>0</v>
      </c>
      <c r="J286" s="102"/>
      <c r="K286" s="101">
        <f>ROUND((I286*(100-J286)/100),3)</f>
        <v>0</v>
      </c>
      <c r="L286" s="100">
        <f>I286-F286</f>
        <v>0</v>
      </c>
      <c r="M286" s="137"/>
      <c r="N286" s="111"/>
      <c r="O286" s="139"/>
      <c r="P286" s="140"/>
    </row>
    <row r="287" spans="1:16" ht="14.25" hidden="1" customHeight="1" thickBot="1" x14ac:dyDescent="0.3">
      <c r="A287" s="95"/>
      <c r="B287" s="96"/>
      <c r="C287" s="97"/>
      <c r="D287" s="98"/>
      <c r="E287" s="99"/>
      <c r="F287" s="100">
        <f t="shared" si="85"/>
        <v>0</v>
      </c>
      <c r="G287" s="99"/>
      <c r="H287" s="98"/>
      <c r="I287" s="101">
        <f>G287-H287</f>
        <v>0</v>
      </c>
      <c r="J287" s="102"/>
      <c r="K287" s="101">
        <f>ROUND((I287*(100-J287)/100),3)</f>
        <v>0</v>
      </c>
      <c r="L287" s="100">
        <f>I287-F287</f>
        <v>0</v>
      </c>
      <c r="M287" s="139"/>
      <c r="N287" s="111"/>
      <c r="O287" s="139"/>
      <c r="P287" s="140"/>
    </row>
    <row r="288" spans="1:16" ht="14.25" hidden="1" customHeight="1" thickBot="1" x14ac:dyDescent="0.3">
      <c r="A288" s="95"/>
      <c r="B288" s="96"/>
      <c r="C288" s="97"/>
      <c r="D288" s="98"/>
      <c r="E288" s="99"/>
      <c r="F288" s="100">
        <f t="shared" si="85"/>
        <v>0</v>
      </c>
      <c r="G288" s="99"/>
      <c r="H288" s="98"/>
      <c r="I288" s="101">
        <f>G288-H288</f>
        <v>0</v>
      </c>
      <c r="J288" s="102"/>
      <c r="K288" s="101">
        <f>ROUND((I288*(100-J288)/100),3)</f>
        <v>0</v>
      </c>
      <c r="L288" s="100">
        <f>I288-F288</f>
        <v>0</v>
      </c>
      <c r="M288" s="139"/>
      <c r="N288" s="111"/>
      <c r="O288" s="139"/>
      <c r="P288" s="140"/>
    </row>
    <row r="289" spans="1:16" ht="14.25" hidden="1" customHeight="1" thickBot="1" x14ac:dyDescent="0.3">
      <c r="A289" s="95"/>
      <c r="B289" s="96"/>
      <c r="C289" s="97"/>
      <c r="D289" s="98"/>
      <c r="E289" s="99"/>
      <c r="F289" s="100">
        <f t="shared" si="85"/>
        <v>0</v>
      </c>
      <c r="G289" s="99"/>
      <c r="H289" s="98"/>
      <c r="I289" s="101">
        <v>0</v>
      </c>
      <c r="J289" s="102"/>
      <c r="K289" s="101">
        <v>0</v>
      </c>
      <c r="L289" s="100">
        <v>0</v>
      </c>
      <c r="M289" s="139"/>
      <c r="N289" s="111"/>
      <c r="O289" s="139"/>
      <c r="P289" s="140"/>
    </row>
    <row r="290" spans="1:16" ht="14.25" hidden="1" customHeight="1" thickBot="1" x14ac:dyDescent="0.3">
      <c r="A290" s="95"/>
      <c r="B290" s="96"/>
      <c r="C290" s="97"/>
      <c r="D290" s="98"/>
      <c r="E290" s="99"/>
      <c r="F290" s="100">
        <f t="shared" si="85"/>
        <v>0</v>
      </c>
      <c r="G290" s="99"/>
      <c r="H290" s="98"/>
      <c r="I290" s="101">
        <f>G290-H290</f>
        <v>0</v>
      </c>
      <c r="J290" s="102"/>
      <c r="K290" s="101">
        <f>ROUND((I290*(100-J290)/100),3)</f>
        <v>0</v>
      </c>
      <c r="L290" s="100">
        <f>I290-F290</f>
        <v>0</v>
      </c>
      <c r="M290" s="139"/>
      <c r="N290" s="111"/>
      <c r="O290" s="139"/>
      <c r="P290" s="140"/>
    </row>
    <row r="291" spans="1:16" ht="14.25" hidden="1" customHeight="1" thickBot="1" x14ac:dyDescent="0.3">
      <c r="A291" s="95"/>
      <c r="B291" s="96"/>
      <c r="C291" s="97"/>
      <c r="D291" s="98"/>
      <c r="E291" s="99"/>
      <c r="F291" s="100">
        <f t="shared" si="85"/>
        <v>0</v>
      </c>
      <c r="G291" s="99"/>
      <c r="H291" s="98"/>
      <c r="I291" s="101">
        <f>G291-H291</f>
        <v>0</v>
      </c>
      <c r="J291" s="102"/>
      <c r="K291" s="101">
        <f>ROUND((I291*(100-J291)/100),3)</f>
        <v>0</v>
      </c>
      <c r="L291" s="100">
        <f>I291-F291</f>
        <v>0</v>
      </c>
      <c r="M291" s="139"/>
      <c r="N291" s="111"/>
      <c r="O291" s="139"/>
      <c r="P291" s="140"/>
    </row>
    <row r="292" spans="1:16" ht="14.25" hidden="1" customHeight="1" thickBot="1" x14ac:dyDescent="0.3">
      <c r="A292" s="95"/>
      <c r="B292" s="96"/>
      <c r="C292" s="97"/>
      <c r="D292" s="98"/>
      <c r="E292" s="99"/>
      <c r="F292" s="100">
        <f t="shared" si="85"/>
        <v>0</v>
      </c>
      <c r="G292" s="99"/>
      <c r="H292" s="98"/>
      <c r="I292" s="101">
        <f>G292-H292</f>
        <v>0</v>
      </c>
      <c r="J292" s="102"/>
      <c r="K292" s="101">
        <f>ROUND((I292*(100-J292)/100),3)</f>
        <v>0</v>
      </c>
      <c r="L292" s="100">
        <f>I292-F292</f>
        <v>0</v>
      </c>
      <c r="M292" s="139"/>
      <c r="N292" s="111"/>
      <c r="O292" s="139"/>
      <c r="P292" s="140"/>
    </row>
    <row r="293" spans="1:16" ht="14.25" hidden="1" customHeight="1" thickBot="1" x14ac:dyDescent="0.3">
      <c r="A293" s="95"/>
      <c r="B293" s="96"/>
      <c r="C293" s="97"/>
      <c r="D293" s="98"/>
      <c r="E293" s="99"/>
      <c r="F293" s="100">
        <f t="shared" si="85"/>
        <v>0</v>
      </c>
      <c r="G293" s="99"/>
      <c r="H293" s="98"/>
      <c r="I293" s="101">
        <f>G293-H293</f>
        <v>0</v>
      </c>
      <c r="J293" s="102"/>
      <c r="K293" s="101">
        <f>ROUND((I293*(100-J293)/100),3)</f>
        <v>0</v>
      </c>
      <c r="L293" s="100">
        <f>I293-F293</f>
        <v>0</v>
      </c>
      <c r="M293" s="139"/>
      <c r="N293" s="111"/>
      <c r="O293" s="139"/>
      <c r="P293" s="140"/>
    </row>
    <row r="294" spans="1:16" ht="3.75" hidden="1" customHeight="1" thickBot="1" x14ac:dyDescent="0.3">
      <c r="A294" s="2"/>
      <c r="B294" s="22"/>
      <c r="C294" s="39"/>
      <c r="D294" s="14"/>
      <c r="E294" s="14"/>
      <c r="F294" s="4"/>
      <c r="G294" s="14"/>
      <c r="H294" s="14"/>
      <c r="I294" s="4"/>
      <c r="J294" s="40"/>
      <c r="K294" s="4"/>
      <c r="L294" s="7"/>
      <c r="M294" s="24"/>
      <c r="N294" s="22"/>
      <c r="O294" s="10"/>
      <c r="P294" s="11"/>
    </row>
    <row r="295" spans="1:16" ht="14.25" hidden="1" customHeight="1" thickBot="1" x14ac:dyDescent="0.3">
      <c r="A295" s="108"/>
      <c r="B295" s="109">
        <f>(COUNTA(B284:B293))</f>
        <v>0</v>
      </c>
      <c r="C295" s="110" t="s">
        <v>36</v>
      </c>
      <c r="D295" s="80">
        <f t="shared" ref="D295:I295" si="86">SUM(D284:D293)</f>
        <v>0</v>
      </c>
      <c r="E295" s="80">
        <f t="shared" si="86"/>
        <v>0</v>
      </c>
      <c r="F295" s="80">
        <f t="shared" si="86"/>
        <v>0</v>
      </c>
      <c r="G295" s="80">
        <f t="shared" si="86"/>
        <v>0</v>
      </c>
      <c r="H295" s="80">
        <f t="shared" si="86"/>
        <v>0</v>
      </c>
      <c r="I295" s="80">
        <f t="shared" si="86"/>
        <v>0</v>
      </c>
      <c r="J295" s="111" t="e">
        <f>ROUND((((I295-K295)/I295)*100),2)</f>
        <v>#DIV/0!</v>
      </c>
      <c r="K295" s="112">
        <f>SUM(K284:K293)</f>
        <v>0</v>
      </c>
      <c r="L295" s="80">
        <f>SUM(L284:L293)</f>
        <v>0</v>
      </c>
      <c r="M295" s="24"/>
      <c r="N295" s="22"/>
      <c r="O295" s="10"/>
      <c r="P295" s="11"/>
    </row>
    <row r="296" spans="1:16" ht="14.25" hidden="1" customHeight="1" thickBot="1" x14ac:dyDescent="0.3">
      <c r="A296" s="21"/>
      <c r="B296" s="22"/>
      <c r="C296" s="22"/>
      <c r="D296" s="14"/>
      <c r="E296" s="14"/>
      <c r="F296" s="14"/>
      <c r="G296" s="14"/>
      <c r="H296" s="14"/>
      <c r="I296" s="14"/>
      <c r="J296" s="23"/>
      <c r="K296" s="14"/>
      <c r="L296" s="14"/>
      <c r="M296" s="24"/>
      <c r="N296" s="22"/>
      <c r="O296" s="10"/>
      <c r="P296" s="11"/>
    </row>
    <row r="297" spans="1:16" ht="16.5" hidden="1" customHeight="1" thickBot="1" x14ac:dyDescent="0.3">
      <c r="A297" s="60" t="s">
        <v>13</v>
      </c>
      <c r="B297" s="61" t="str">
        <f>+B281</f>
        <v>Pucobre</v>
      </c>
      <c r="C297" s="62"/>
      <c r="D297" s="162" t="s">
        <v>15</v>
      </c>
      <c r="E297" s="163"/>
      <c r="F297" s="164"/>
      <c r="G297" s="63"/>
      <c r="H297" s="64" t="s">
        <v>16</v>
      </c>
      <c r="I297" s="65"/>
      <c r="J297" s="66"/>
      <c r="K297" s="67"/>
      <c r="L297" s="68"/>
      <c r="M297" s="159" t="s">
        <v>17</v>
      </c>
      <c r="N297" s="156" t="s">
        <v>18</v>
      </c>
      <c r="O297" s="156" t="s">
        <v>37</v>
      </c>
      <c r="P297" s="153" t="s">
        <v>37</v>
      </c>
    </row>
    <row r="298" spans="1:16" ht="14.25" hidden="1" customHeight="1" thickBot="1" x14ac:dyDescent="0.3">
      <c r="A298" s="69" t="s">
        <v>21</v>
      </c>
      <c r="B298" s="70" t="s">
        <v>22</v>
      </c>
      <c r="C298" s="71" t="s">
        <v>23</v>
      </c>
      <c r="D298" s="165"/>
      <c r="E298" s="166"/>
      <c r="F298" s="167"/>
      <c r="G298" s="72"/>
      <c r="H298" s="73" t="s">
        <v>24</v>
      </c>
      <c r="I298" s="74"/>
      <c r="J298" s="75" t="s">
        <v>25</v>
      </c>
      <c r="K298" s="76" t="s">
        <v>26</v>
      </c>
      <c r="L298" s="76" t="s">
        <v>27</v>
      </c>
      <c r="M298" s="160"/>
      <c r="N298" s="157"/>
      <c r="O298" s="157"/>
      <c r="P298" s="154"/>
    </row>
    <row r="299" spans="1:16" ht="14.25" hidden="1" customHeight="1" thickBot="1" x14ac:dyDescent="0.3">
      <c r="A299" s="77" t="s">
        <v>28</v>
      </c>
      <c r="B299" s="78" t="s">
        <v>29</v>
      </c>
      <c r="C299" s="79" t="s">
        <v>30</v>
      </c>
      <c r="D299" s="80" t="s">
        <v>31</v>
      </c>
      <c r="E299" s="80" t="s">
        <v>32</v>
      </c>
      <c r="F299" s="80" t="s">
        <v>33</v>
      </c>
      <c r="G299" s="80" t="s">
        <v>31</v>
      </c>
      <c r="H299" s="73" t="s">
        <v>32</v>
      </c>
      <c r="I299" s="80" t="s">
        <v>33</v>
      </c>
      <c r="J299" s="81" t="s">
        <v>34</v>
      </c>
      <c r="K299" s="82" t="s">
        <v>35</v>
      </c>
      <c r="L299" s="82" t="s">
        <v>6</v>
      </c>
      <c r="M299" s="161"/>
      <c r="N299" s="158"/>
      <c r="O299" s="158"/>
      <c r="P299" s="155"/>
    </row>
    <row r="300" spans="1:16" ht="14.25" hidden="1" customHeight="1" thickBot="1" x14ac:dyDescent="0.3">
      <c r="A300" s="83"/>
      <c r="B300" s="84"/>
      <c r="C300" s="85"/>
      <c r="D300" s="86"/>
      <c r="E300" s="87"/>
      <c r="F300" s="88">
        <f t="shared" ref="F300:F309" si="87">D300-E300</f>
        <v>0</v>
      </c>
      <c r="G300" s="87"/>
      <c r="H300" s="86"/>
      <c r="I300" s="89">
        <f t="shared" ref="I300:I309" si="88">G300-H300</f>
        <v>0</v>
      </c>
      <c r="J300" s="90"/>
      <c r="K300" s="89">
        <f t="shared" ref="K300:K309" si="89">ROUND((I300*(100-J300)/100),3)</f>
        <v>0</v>
      </c>
      <c r="L300" s="88">
        <f t="shared" ref="L300:L309" si="90">I300-F300</f>
        <v>0</v>
      </c>
      <c r="M300" s="137"/>
      <c r="N300" s="111"/>
      <c r="O300" s="139"/>
      <c r="P300" s="140"/>
    </row>
    <row r="301" spans="1:16" ht="14.25" hidden="1" customHeight="1" thickBot="1" x14ac:dyDescent="0.3">
      <c r="A301" s="95"/>
      <c r="B301" s="96"/>
      <c r="C301" s="97"/>
      <c r="D301" s="98"/>
      <c r="E301" s="99"/>
      <c r="F301" s="100">
        <f t="shared" si="87"/>
        <v>0</v>
      </c>
      <c r="G301" s="99"/>
      <c r="H301" s="98"/>
      <c r="I301" s="101">
        <f t="shared" si="88"/>
        <v>0</v>
      </c>
      <c r="J301" s="102"/>
      <c r="K301" s="101">
        <f t="shared" si="89"/>
        <v>0</v>
      </c>
      <c r="L301" s="100">
        <f t="shared" si="90"/>
        <v>0</v>
      </c>
      <c r="M301" s="137"/>
      <c r="N301" s="111"/>
      <c r="O301" s="139"/>
      <c r="P301" s="140"/>
    </row>
    <row r="302" spans="1:16" ht="14.25" hidden="1" customHeight="1" thickBot="1" x14ac:dyDescent="0.3">
      <c r="A302" s="95"/>
      <c r="B302" s="96"/>
      <c r="C302" s="97"/>
      <c r="D302" s="98"/>
      <c r="E302" s="99"/>
      <c r="F302" s="100">
        <f t="shared" si="87"/>
        <v>0</v>
      </c>
      <c r="G302" s="99"/>
      <c r="H302" s="98"/>
      <c r="I302" s="101">
        <f t="shared" si="88"/>
        <v>0</v>
      </c>
      <c r="J302" s="102"/>
      <c r="K302" s="101">
        <f t="shared" si="89"/>
        <v>0</v>
      </c>
      <c r="L302" s="100">
        <f t="shared" si="90"/>
        <v>0</v>
      </c>
      <c r="M302" s="137"/>
      <c r="N302" s="111"/>
      <c r="O302" s="139"/>
      <c r="P302" s="140"/>
    </row>
    <row r="303" spans="1:16" ht="14.25" hidden="1" customHeight="1" thickBot="1" x14ac:dyDescent="0.3">
      <c r="A303" s="95"/>
      <c r="B303" s="96"/>
      <c r="C303" s="97"/>
      <c r="D303" s="98"/>
      <c r="E303" s="99"/>
      <c r="F303" s="100">
        <f t="shared" si="87"/>
        <v>0</v>
      </c>
      <c r="G303" s="99"/>
      <c r="H303" s="98"/>
      <c r="I303" s="101">
        <f t="shared" si="88"/>
        <v>0</v>
      </c>
      <c r="J303" s="102"/>
      <c r="K303" s="101">
        <f t="shared" si="89"/>
        <v>0</v>
      </c>
      <c r="L303" s="100">
        <f t="shared" si="90"/>
        <v>0</v>
      </c>
      <c r="M303" s="137"/>
      <c r="N303" s="138"/>
      <c r="O303" s="139"/>
      <c r="P303" s="140"/>
    </row>
    <row r="304" spans="1:16" ht="14.25" hidden="1" customHeight="1" thickBot="1" x14ac:dyDescent="0.3">
      <c r="A304" s="95"/>
      <c r="B304" s="96"/>
      <c r="C304" s="97"/>
      <c r="D304" s="98"/>
      <c r="E304" s="99"/>
      <c r="F304" s="100">
        <f t="shared" si="87"/>
        <v>0</v>
      </c>
      <c r="G304" s="99"/>
      <c r="H304" s="98"/>
      <c r="I304" s="101">
        <f t="shared" si="88"/>
        <v>0</v>
      </c>
      <c r="J304" s="102"/>
      <c r="K304" s="101">
        <f t="shared" si="89"/>
        <v>0</v>
      </c>
      <c r="L304" s="100">
        <f t="shared" si="90"/>
        <v>0</v>
      </c>
      <c r="M304" s="137"/>
      <c r="N304" s="111"/>
      <c r="O304" s="139"/>
      <c r="P304" s="140"/>
    </row>
    <row r="305" spans="1:16" ht="14.25" hidden="1" customHeight="1" thickBot="1" x14ac:dyDescent="0.3">
      <c r="A305" s="95"/>
      <c r="B305" s="96"/>
      <c r="C305" s="97"/>
      <c r="D305" s="98"/>
      <c r="E305" s="99"/>
      <c r="F305" s="100">
        <f t="shared" si="87"/>
        <v>0</v>
      </c>
      <c r="G305" s="99"/>
      <c r="H305" s="98"/>
      <c r="I305" s="101">
        <f t="shared" si="88"/>
        <v>0</v>
      </c>
      <c r="J305" s="102"/>
      <c r="K305" s="101">
        <f t="shared" si="89"/>
        <v>0</v>
      </c>
      <c r="L305" s="100">
        <f t="shared" si="90"/>
        <v>0</v>
      </c>
      <c r="M305" s="137"/>
      <c r="N305" s="111"/>
      <c r="O305" s="139"/>
      <c r="P305" s="140"/>
    </row>
    <row r="306" spans="1:16" ht="14.25" hidden="1" customHeight="1" thickBot="1" x14ac:dyDescent="0.3">
      <c r="A306" s="95"/>
      <c r="B306" s="96"/>
      <c r="C306" s="97"/>
      <c r="D306" s="98"/>
      <c r="E306" s="99"/>
      <c r="F306" s="100">
        <f t="shared" si="87"/>
        <v>0</v>
      </c>
      <c r="G306" s="99"/>
      <c r="H306" s="98"/>
      <c r="I306" s="101">
        <f t="shared" si="88"/>
        <v>0</v>
      </c>
      <c r="J306" s="102"/>
      <c r="K306" s="101">
        <f t="shared" si="89"/>
        <v>0</v>
      </c>
      <c r="L306" s="100">
        <f t="shared" si="90"/>
        <v>0</v>
      </c>
      <c r="M306" s="137"/>
      <c r="N306" s="138"/>
      <c r="O306" s="139"/>
      <c r="P306" s="140"/>
    </row>
    <row r="307" spans="1:16" ht="14.25" hidden="1" customHeight="1" thickBot="1" x14ac:dyDescent="0.3">
      <c r="A307" s="95"/>
      <c r="B307" s="96"/>
      <c r="C307" s="97"/>
      <c r="D307" s="98"/>
      <c r="E307" s="99"/>
      <c r="F307" s="100">
        <f t="shared" si="87"/>
        <v>0</v>
      </c>
      <c r="G307" s="99"/>
      <c r="H307" s="98"/>
      <c r="I307" s="101">
        <f t="shared" si="88"/>
        <v>0</v>
      </c>
      <c r="J307" s="102"/>
      <c r="K307" s="101">
        <f t="shared" si="89"/>
        <v>0</v>
      </c>
      <c r="L307" s="100">
        <f t="shared" si="90"/>
        <v>0</v>
      </c>
      <c r="M307" s="137"/>
      <c r="N307" s="111"/>
      <c r="O307" s="139"/>
      <c r="P307" s="140"/>
    </row>
    <row r="308" spans="1:16" ht="14.25" hidden="1" customHeight="1" thickBot="1" x14ac:dyDescent="0.3">
      <c r="A308" s="95"/>
      <c r="B308" s="96"/>
      <c r="C308" s="97"/>
      <c r="D308" s="98"/>
      <c r="E308" s="99"/>
      <c r="F308" s="100">
        <f t="shared" si="87"/>
        <v>0</v>
      </c>
      <c r="G308" s="99"/>
      <c r="H308" s="98"/>
      <c r="I308" s="101">
        <f t="shared" si="88"/>
        <v>0</v>
      </c>
      <c r="J308" s="102"/>
      <c r="K308" s="101">
        <f t="shared" si="89"/>
        <v>0</v>
      </c>
      <c r="L308" s="100">
        <f t="shared" si="90"/>
        <v>0</v>
      </c>
      <c r="M308" s="137"/>
      <c r="N308" s="111"/>
      <c r="O308" s="139"/>
      <c r="P308" s="140"/>
    </row>
    <row r="309" spans="1:16" ht="14.25" hidden="1" customHeight="1" thickBot="1" x14ac:dyDescent="0.3">
      <c r="A309" s="95"/>
      <c r="B309" s="96"/>
      <c r="C309" s="97"/>
      <c r="D309" s="98"/>
      <c r="E309" s="99"/>
      <c r="F309" s="100">
        <f t="shared" si="87"/>
        <v>0</v>
      </c>
      <c r="G309" s="99"/>
      <c r="H309" s="98"/>
      <c r="I309" s="101">
        <f t="shared" si="88"/>
        <v>0</v>
      </c>
      <c r="J309" s="102"/>
      <c r="K309" s="101">
        <f t="shared" si="89"/>
        <v>0</v>
      </c>
      <c r="L309" s="100">
        <f t="shared" si="90"/>
        <v>0</v>
      </c>
      <c r="M309" s="137"/>
      <c r="N309" s="138"/>
      <c r="O309" s="139"/>
      <c r="P309" s="140"/>
    </row>
    <row r="310" spans="1:16" ht="3.75" hidden="1" customHeight="1" thickBot="1" x14ac:dyDescent="0.3">
      <c r="A310" s="2"/>
      <c r="B310" s="22"/>
      <c r="C310" s="39"/>
      <c r="D310" s="14"/>
      <c r="E310" s="14"/>
      <c r="F310" s="4"/>
      <c r="G310" s="14"/>
      <c r="H310" s="14"/>
      <c r="I310" s="4"/>
      <c r="J310" s="40"/>
      <c r="K310" s="4"/>
      <c r="L310" s="7"/>
      <c r="M310" s="24"/>
      <c r="N310" s="22"/>
      <c r="O310" s="10"/>
      <c r="P310" s="11"/>
    </row>
    <row r="311" spans="1:16" ht="14.25" hidden="1" customHeight="1" thickBot="1" x14ac:dyDescent="0.3">
      <c r="A311" s="108"/>
      <c r="B311" s="109">
        <f>(COUNTA(B300:B309))</f>
        <v>0</v>
      </c>
      <c r="C311" s="110" t="s">
        <v>36</v>
      </c>
      <c r="D311" s="80">
        <f t="shared" ref="D311:I311" si="91">SUM(D300:D309)</f>
        <v>0</v>
      </c>
      <c r="E311" s="80">
        <f t="shared" si="91"/>
        <v>0</v>
      </c>
      <c r="F311" s="80">
        <f t="shared" si="91"/>
        <v>0</v>
      </c>
      <c r="G311" s="80">
        <f t="shared" si="91"/>
        <v>0</v>
      </c>
      <c r="H311" s="80">
        <f t="shared" si="91"/>
        <v>0</v>
      </c>
      <c r="I311" s="80">
        <f t="shared" si="91"/>
        <v>0</v>
      </c>
      <c r="J311" s="111" t="e">
        <f>ROUND((((I311-K311)/I311)*100),2)</f>
        <v>#DIV/0!</v>
      </c>
      <c r="K311" s="112">
        <f>SUM(K300:K309)</f>
        <v>0</v>
      </c>
      <c r="L311" s="80">
        <f>SUM(L300:L309)</f>
        <v>0</v>
      </c>
      <c r="M311" s="24"/>
      <c r="N311" s="22"/>
      <c r="O311" s="10"/>
      <c r="P311" s="11"/>
    </row>
    <row r="312" spans="1:16" ht="14.25" hidden="1" customHeight="1" thickBot="1" x14ac:dyDescent="0.3">
      <c r="A312" s="21"/>
      <c r="B312" s="22"/>
      <c r="C312" s="22"/>
      <c r="D312" s="14"/>
      <c r="E312" s="14"/>
      <c r="F312" s="14"/>
      <c r="G312" s="14"/>
      <c r="H312" s="14"/>
      <c r="I312" s="14"/>
      <c r="J312" s="23"/>
      <c r="K312" s="14"/>
      <c r="L312" s="14"/>
      <c r="M312" s="24"/>
      <c r="N312" s="22"/>
      <c r="O312" s="10"/>
      <c r="P312" s="11"/>
    </row>
    <row r="313" spans="1:16" ht="16.5" hidden="1" customHeight="1" thickBot="1" x14ac:dyDescent="0.3">
      <c r="A313" s="60" t="s">
        <v>13</v>
      </c>
      <c r="B313" s="61" t="str">
        <f>+B297</f>
        <v>Pucobre</v>
      </c>
      <c r="C313" s="62"/>
      <c r="D313" s="162" t="s">
        <v>15</v>
      </c>
      <c r="E313" s="163"/>
      <c r="F313" s="164"/>
      <c r="G313" s="63"/>
      <c r="H313" s="64" t="s">
        <v>16</v>
      </c>
      <c r="I313" s="65"/>
      <c r="J313" s="66"/>
      <c r="K313" s="67"/>
      <c r="L313" s="68"/>
      <c r="M313" s="159" t="s">
        <v>17</v>
      </c>
      <c r="N313" s="156" t="s">
        <v>18</v>
      </c>
      <c r="O313" s="156" t="s">
        <v>37</v>
      </c>
      <c r="P313" s="153" t="s">
        <v>37</v>
      </c>
    </row>
    <row r="314" spans="1:16" ht="14.25" hidden="1" customHeight="1" thickBot="1" x14ac:dyDescent="0.3">
      <c r="A314" s="69" t="s">
        <v>21</v>
      </c>
      <c r="B314" s="70" t="s">
        <v>22</v>
      </c>
      <c r="C314" s="71" t="s">
        <v>23</v>
      </c>
      <c r="D314" s="165"/>
      <c r="E314" s="166"/>
      <c r="F314" s="167"/>
      <c r="G314" s="72"/>
      <c r="H314" s="73" t="s">
        <v>24</v>
      </c>
      <c r="I314" s="74"/>
      <c r="J314" s="75" t="s">
        <v>25</v>
      </c>
      <c r="K314" s="76" t="s">
        <v>26</v>
      </c>
      <c r="L314" s="76" t="s">
        <v>27</v>
      </c>
      <c r="M314" s="160"/>
      <c r="N314" s="157"/>
      <c r="O314" s="157"/>
      <c r="P314" s="154"/>
    </row>
    <row r="315" spans="1:16" ht="14.25" hidden="1" customHeight="1" thickBot="1" x14ac:dyDescent="0.3">
      <c r="A315" s="77" t="s">
        <v>28</v>
      </c>
      <c r="B315" s="78" t="s">
        <v>29</v>
      </c>
      <c r="C315" s="79" t="s">
        <v>30</v>
      </c>
      <c r="D315" s="80" t="s">
        <v>31</v>
      </c>
      <c r="E315" s="80" t="s">
        <v>32</v>
      </c>
      <c r="F315" s="80" t="s">
        <v>33</v>
      </c>
      <c r="G315" s="80" t="s">
        <v>31</v>
      </c>
      <c r="H315" s="73" t="s">
        <v>32</v>
      </c>
      <c r="I315" s="80" t="s">
        <v>33</v>
      </c>
      <c r="J315" s="81" t="s">
        <v>34</v>
      </c>
      <c r="K315" s="82" t="s">
        <v>35</v>
      </c>
      <c r="L315" s="82" t="s">
        <v>6</v>
      </c>
      <c r="M315" s="161"/>
      <c r="N315" s="158"/>
      <c r="O315" s="158"/>
      <c r="P315" s="155"/>
    </row>
    <row r="316" spans="1:16" ht="14.25" hidden="1" customHeight="1" thickBot="1" x14ac:dyDescent="0.3">
      <c r="A316" s="83"/>
      <c r="B316" s="84"/>
      <c r="C316" s="85"/>
      <c r="D316" s="86"/>
      <c r="E316" s="87"/>
      <c r="F316" s="88">
        <f t="shared" ref="F316:F325" si="92">D316-E316</f>
        <v>0</v>
      </c>
      <c r="G316" s="87"/>
      <c r="H316" s="86"/>
      <c r="I316" s="89">
        <f t="shared" ref="I316:I325" si="93">G316-H316</f>
        <v>0</v>
      </c>
      <c r="J316" s="90"/>
      <c r="K316" s="89">
        <f t="shared" ref="K316:K325" si="94">ROUND((I316*(100-J316)/100),3)</f>
        <v>0</v>
      </c>
      <c r="L316" s="88">
        <f t="shared" ref="L316:L325" si="95">I316-F316</f>
        <v>0</v>
      </c>
      <c r="M316" s="137"/>
      <c r="N316" s="111"/>
      <c r="O316" s="139"/>
      <c r="P316" s="140"/>
    </row>
    <row r="317" spans="1:16" ht="14.25" hidden="1" customHeight="1" thickBot="1" x14ac:dyDescent="0.3">
      <c r="A317" s="95"/>
      <c r="B317" s="96"/>
      <c r="C317" s="97"/>
      <c r="D317" s="98"/>
      <c r="E317" s="99"/>
      <c r="F317" s="100">
        <f t="shared" si="92"/>
        <v>0</v>
      </c>
      <c r="G317" s="99"/>
      <c r="H317" s="98"/>
      <c r="I317" s="101">
        <f t="shared" si="93"/>
        <v>0</v>
      </c>
      <c r="J317" s="102"/>
      <c r="K317" s="101">
        <f t="shared" si="94"/>
        <v>0</v>
      </c>
      <c r="L317" s="100">
        <f t="shared" si="95"/>
        <v>0</v>
      </c>
      <c r="M317" s="137"/>
      <c r="N317" s="138"/>
      <c r="O317" s="139"/>
      <c r="P317" s="140"/>
    </row>
    <row r="318" spans="1:16" ht="14.25" hidden="1" customHeight="1" thickBot="1" x14ac:dyDescent="0.3">
      <c r="A318" s="95"/>
      <c r="B318" s="96"/>
      <c r="C318" s="97"/>
      <c r="D318" s="98"/>
      <c r="E318" s="99"/>
      <c r="F318" s="100">
        <f t="shared" si="92"/>
        <v>0</v>
      </c>
      <c r="G318" s="99"/>
      <c r="H318" s="98"/>
      <c r="I318" s="101">
        <f t="shared" si="93"/>
        <v>0</v>
      </c>
      <c r="J318" s="102"/>
      <c r="K318" s="101">
        <f t="shared" si="94"/>
        <v>0</v>
      </c>
      <c r="L318" s="100">
        <f t="shared" si="95"/>
        <v>0</v>
      </c>
      <c r="M318" s="139"/>
      <c r="N318" s="111"/>
      <c r="O318" s="139"/>
      <c r="P318" s="140"/>
    </row>
    <row r="319" spans="1:16" ht="14.25" hidden="1" customHeight="1" thickBot="1" x14ac:dyDescent="0.3">
      <c r="A319" s="95"/>
      <c r="B319" s="96"/>
      <c r="C319" s="97"/>
      <c r="D319" s="98"/>
      <c r="E319" s="99"/>
      <c r="F319" s="100">
        <f t="shared" si="92"/>
        <v>0</v>
      </c>
      <c r="G319" s="99"/>
      <c r="H319" s="98"/>
      <c r="I319" s="101">
        <f t="shared" si="93"/>
        <v>0</v>
      </c>
      <c r="J319" s="102"/>
      <c r="K319" s="101">
        <f t="shared" si="94"/>
        <v>0</v>
      </c>
      <c r="L319" s="100">
        <f t="shared" si="95"/>
        <v>0</v>
      </c>
      <c r="M319" s="139"/>
      <c r="N319" s="111"/>
      <c r="O319" s="139"/>
      <c r="P319" s="140"/>
    </row>
    <row r="320" spans="1:16" ht="14.25" hidden="1" customHeight="1" thickBot="1" x14ac:dyDescent="0.3">
      <c r="A320" s="95"/>
      <c r="B320" s="96"/>
      <c r="C320" s="97"/>
      <c r="D320" s="98"/>
      <c r="E320" s="99"/>
      <c r="F320" s="100">
        <f t="shared" si="92"/>
        <v>0</v>
      </c>
      <c r="G320" s="99"/>
      <c r="H320" s="98"/>
      <c r="I320" s="101">
        <f t="shared" si="93"/>
        <v>0</v>
      </c>
      <c r="J320" s="102"/>
      <c r="K320" s="101">
        <f t="shared" si="94"/>
        <v>0</v>
      </c>
      <c r="L320" s="100">
        <f t="shared" si="95"/>
        <v>0</v>
      </c>
      <c r="M320" s="139"/>
      <c r="N320" s="111"/>
      <c r="O320" s="139"/>
      <c r="P320" s="140"/>
    </row>
    <row r="321" spans="1:16" ht="14.25" hidden="1" customHeight="1" thickBot="1" x14ac:dyDescent="0.3">
      <c r="A321" s="95"/>
      <c r="B321" s="96"/>
      <c r="C321" s="97"/>
      <c r="D321" s="98"/>
      <c r="E321" s="99"/>
      <c r="F321" s="100">
        <f t="shared" si="92"/>
        <v>0</v>
      </c>
      <c r="G321" s="99"/>
      <c r="H321" s="98"/>
      <c r="I321" s="101">
        <f t="shared" si="93"/>
        <v>0</v>
      </c>
      <c r="J321" s="102"/>
      <c r="K321" s="101">
        <f t="shared" si="94"/>
        <v>0</v>
      </c>
      <c r="L321" s="100">
        <f t="shared" si="95"/>
        <v>0</v>
      </c>
      <c r="M321" s="139"/>
      <c r="N321" s="111"/>
      <c r="O321" s="139"/>
      <c r="P321" s="140"/>
    </row>
    <row r="322" spans="1:16" ht="14.25" hidden="1" customHeight="1" thickBot="1" x14ac:dyDescent="0.3">
      <c r="A322" s="95"/>
      <c r="B322" s="96"/>
      <c r="C322" s="97"/>
      <c r="D322" s="98"/>
      <c r="E322" s="99"/>
      <c r="F322" s="100">
        <f t="shared" si="92"/>
        <v>0</v>
      </c>
      <c r="G322" s="99"/>
      <c r="H322" s="98"/>
      <c r="I322" s="101">
        <f t="shared" si="93"/>
        <v>0</v>
      </c>
      <c r="J322" s="102"/>
      <c r="K322" s="101">
        <f t="shared" si="94"/>
        <v>0</v>
      </c>
      <c r="L322" s="100">
        <f t="shared" si="95"/>
        <v>0</v>
      </c>
      <c r="M322" s="139"/>
      <c r="N322" s="111"/>
      <c r="O322" s="139"/>
      <c r="P322" s="140"/>
    </row>
    <row r="323" spans="1:16" ht="14.25" hidden="1" customHeight="1" thickBot="1" x14ac:dyDescent="0.3">
      <c r="A323" s="95"/>
      <c r="B323" s="96"/>
      <c r="C323" s="97"/>
      <c r="D323" s="98"/>
      <c r="E323" s="99"/>
      <c r="F323" s="100">
        <f t="shared" si="92"/>
        <v>0</v>
      </c>
      <c r="G323" s="99"/>
      <c r="H323" s="98"/>
      <c r="I323" s="101">
        <f t="shared" si="93"/>
        <v>0</v>
      </c>
      <c r="J323" s="102"/>
      <c r="K323" s="101">
        <f t="shared" si="94"/>
        <v>0</v>
      </c>
      <c r="L323" s="100">
        <f t="shared" si="95"/>
        <v>0</v>
      </c>
      <c r="M323" s="139"/>
      <c r="N323" s="111"/>
      <c r="O323" s="139"/>
      <c r="P323" s="140"/>
    </row>
    <row r="324" spans="1:16" ht="14.25" hidden="1" customHeight="1" thickBot="1" x14ac:dyDescent="0.3">
      <c r="A324" s="95"/>
      <c r="B324" s="96"/>
      <c r="C324" s="97"/>
      <c r="D324" s="98"/>
      <c r="E324" s="99"/>
      <c r="F324" s="100">
        <f t="shared" si="92"/>
        <v>0</v>
      </c>
      <c r="G324" s="99"/>
      <c r="H324" s="98"/>
      <c r="I324" s="101">
        <f t="shared" si="93"/>
        <v>0</v>
      </c>
      <c r="J324" s="102"/>
      <c r="K324" s="101">
        <f t="shared" si="94"/>
        <v>0</v>
      </c>
      <c r="L324" s="100">
        <f t="shared" si="95"/>
        <v>0</v>
      </c>
      <c r="M324" s="139"/>
      <c r="N324" s="111"/>
      <c r="O324" s="139"/>
      <c r="P324" s="140"/>
    </row>
    <row r="325" spans="1:16" ht="14.25" hidden="1" customHeight="1" thickBot="1" x14ac:dyDescent="0.3">
      <c r="A325" s="95"/>
      <c r="B325" s="96"/>
      <c r="C325" s="97"/>
      <c r="D325" s="98"/>
      <c r="E325" s="99"/>
      <c r="F325" s="100">
        <f t="shared" si="92"/>
        <v>0</v>
      </c>
      <c r="G325" s="99"/>
      <c r="H325" s="98"/>
      <c r="I325" s="101">
        <f t="shared" si="93"/>
        <v>0</v>
      </c>
      <c r="J325" s="102"/>
      <c r="K325" s="101">
        <f t="shared" si="94"/>
        <v>0</v>
      </c>
      <c r="L325" s="100">
        <f t="shared" si="95"/>
        <v>0</v>
      </c>
      <c r="M325" s="139"/>
      <c r="N325" s="111"/>
      <c r="O325" s="139"/>
      <c r="P325" s="140"/>
    </row>
    <row r="326" spans="1:16" ht="3.75" hidden="1" customHeight="1" thickBot="1" x14ac:dyDescent="0.3">
      <c r="A326" s="2"/>
      <c r="B326" s="22"/>
      <c r="C326" s="39"/>
      <c r="D326" s="14"/>
      <c r="E326" s="14"/>
      <c r="F326" s="4"/>
      <c r="G326" s="14"/>
      <c r="H326" s="14"/>
      <c r="I326" s="4"/>
      <c r="J326" s="40"/>
      <c r="K326" s="4"/>
      <c r="L326" s="7"/>
      <c r="M326" s="24"/>
      <c r="N326" s="22"/>
      <c r="O326" s="10"/>
      <c r="P326" s="11"/>
    </row>
    <row r="327" spans="1:16" ht="14.25" hidden="1" customHeight="1" thickBot="1" x14ac:dyDescent="0.3">
      <c r="A327" s="108"/>
      <c r="B327" s="109">
        <f>(COUNTA(B316:B325))</f>
        <v>0</v>
      </c>
      <c r="C327" s="110" t="s">
        <v>36</v>
      </c>
      <c r="D327" s="80">
        <f t="shared" ref="D327:I327" si="96">SUM(D316:D325)</f>
        <v>0</v>
      </c>
      <c r="E327" s="80">
        <f t="shared" si="96"/>
        <v>0</v>
      </c>
      <c r="F327" s="80">
        <f t="shared" si="96"/>
        <v>0</v>
      </c>
      <c r="G327" s="80">
        <f t="shared" si="96"/>
        <v>0</v>
      </c>
      <c r="H327" s="80">
        <f t="shared" si="96"/>
        <v>0</v>
      </c>
      <c r="I327" s="80">
        <f t="shared" si="96"/>
        <v>0</v>
      </c>
      <c r="J327" s="111" t="e">
        <f>ROUND((((I327-K327)/I327)*100),2)</f>
        <v>#DIV/0!</v>
      </c>
      <c r="K327" s="112">
        <f>SUM(K316:K325)</f>
        <v>0</v>
      </c>
      <c r="L327" s="80">
        <f>SUM(L316:L325)</f>
        <v>0</v>
      </c>
      <c r="M327" s="24"/>
      <c r="N327" s="22"/>
      <c r="O327" s="10"/>
      <c r="P327" s="11"/>
    </row>
    <row r="328" spans="1:16" ht="14.25" hidden="1" customHeight="1" thickBot="1" x14ac:dyDescent="0.3">
      <c r="A328" s="21"/>
      <c r="B328" s="22"/>
      <c r="C328" s="22"/>
      <c r="D328" s="14"/>
      <c r="E328" s="14"/>
      <c r="F328" s="14"/>
      <c r="G328" s="14"/>
      <c r="H328" s="14"/>
      <c r="I328" s="14"/>
      <c r="J328" s="23"/>
      <c r="K328" s="14"/>
      <c r="L328" s="14"/>
      <c r="M328" s="24"/>
      <c r="N328" s="22"/>
      <c r="O328" s="10"/>
      <c r="P328" s="11"/>
    </row>
    <row r="329" spans="1:16" ht="16.5" hidden="1" customHeight="1" thickBot="1" x14ac:dyDescent="0.3">
      <c r="A329" s="60" t="s">
        <v>13</v>
      </c>
      <c r="B329" s="61" t="s">
        <v>38</v>
      </c>
      <c r="C329" s="62"/>
      <c r="D329" s="162" t="s">
        <v>15</v>
      </c>
      <c r="E329" s="163"/>
      <c r="F329" s="164"/>
      <c r="G329" s="63"/>
      <c r="H329" s="64" t="s">
        <v>16</v>
      </c>
      <c r="I329" s="65"/>
      <c r="J329" s="66"/>
      <c r="K329" s="67"/>
      <c r="L329" s="68"/>
      <c r="M329" s="159" t="s">
        <v>17</v>
      </c>
      <c r="N329" s="156" t="s">
        <v>18</v>
      </c>
      <c r="O329" s="156" t="s">
        <v>37</v>
      </c>
      <c r="P329" s="153" t="s">
        <v>37</v>
      </c>
    </row>
    <row r="330" spans="1:16" ht="14.25" hidden="1" customHeight="1" thickBot="1" x14ac:dyDescent="0.3">
      <c r="A330" s="69" t="s">
        <v>21</v>
      </c>
      <c r="B330" s="70" t="s">
        <v>22</v>
      </c>
      <c r="C330" s="71" t="s">
        <v>23</v>
      </c>
      <c r="D330" s="165"/>
      <c r="E330" s="166"/>
      <c r="F330" s="167"/>
      <c r="G330" s="72"/>
      <c r="H330" s="73" t="s">
        <v>24</v>
      </c>
      <c r="I330" s="74"/>
      <c r="J330" s="75" t="s">
        <v>25</v>
      </c>
      <c r="K330" s="76" t="s">
        <v>26</v>
      </c>
      <c r="L330" s="76" t="s">
        <v>27</v>
      </c>
      <c r="M330" s="160"/>
      <c r="N330" s="157"/>
      <c r="O330" s="157"/>
      <c r="P330" s="154"/>
    </row>
    <row r="331" spans="1:16" ht="14.25" hidden="1" customHeight="1" thickBot="1" x14ac:dyDescent="0.3">
      <c r="A331" s="77" t="s">
        <v>28</v>
      </c>
      <c r="B331" s="78" t="s">
        <v>29</v>
      </c>
      <c r="C331" s="79" t="s">
        <v>30</v>
      </c>
      <c r="D331" s="80" t="s">
        <v>31</v>
      </c>
      <c r="E331" s="80" t="s">
        <v>32</v>
      </c>
      <c r="F331" s="80" t="s">
        <v>33</v>
      </c>
      <c r="G331" s="80" t="s">
        <v>31</v>
      </c>
      <c r="H331" s="73" t="s">
        <v>32</v>
      </c>
      <c r="I331" s="80" t="s">
        <v>33</v>
      </c>
      <c r="J331" s="81" t="s">
        <v>34</v>
      </c>
      <c r="K331" s="82" t="s">
        <v>35</v>
      </c>
      <c r="L331" s="82" t="s">
        <v>6</v>
      </c>
      <c r="M331" s="161"/>
      <c r="N331" s="158"/>
      <c r="O331" s="158"/>
      <c r="P331" s="155"/>
    </row>
    <row r="332" spans="1:16" ht="14.25" hidden="1" customHeight="1" thickBot="1" x14ac:dyDescent="0.3">
      <c r="A332" s="83"/>
      <c r="B332" s="84"/>
      <c r="C332" s="85"/>
      <c r="D332" s="86"/>
      <c r="E332" s="87"/>
      <c r="F332" s="88">
        <f t="shared" ref="F332:F341" si="97">D332-E332</f>
        <v>0</v>
      </c>
      <c r="G332" s="87"/>
      <c r="H332" s="86"/>
      <c r="I332" s="89">
        <f t="shared" ref="I332:I341" si="98">G332-H332</f>
        <v>0</v>
      </c>
      <c r="J332" s="90"/>
      <c r="K332" s="89">
        <f t="shared" ref="K332:K341" si="99">ROUND((I332*(100-J332)/100),3)</f>
        <v>0</v>
      </c>
      <c r="L332" s="88">
        <f t="shared" ref="L332:L341" si="100">I332-F332</f>
        <v>0</v>
      </c>
      <c r="M332" s="137"/>
      <c r="N332" s="138"/>
      <c r="O332" s="139"/>
      <c r="P332" s="140"/>
    </row>
    <row r="333" spans="1:16" ht="14.25" hidden="1" customHeight="1" thickBot="1" x14ac:dyDescent="0.3">
      <c r="A333" s="95"/>
      <c r="B333" s="96"/>
      <c r="C333" s="97"/>
      <c r="D333" s="98"/>
      <c r="E333" s="99"/>
      <c r="F333" s="100">
        <f t="shared" si="97"/>
        <v>0</v>
      </c>
      <c r="G333" s="99"/>
      <c r="H333" s="98"/>
      <c r="I333" s="101">
        <f t="shared" si="98"/>
        <v>0</v>
      </c>
      <c r="J333" s="102"/>
      <c r="K333" s="101">
        <f t="shared" si="99"/>
        <v>0</v>
      </c>
      <c r="L333" s="100">
        <f t="shared" si="100"/>
        <v>0</v>
      </c>
      <c r="M333" s="137"/>
      <c r="N333" s="111"/>
      <c r="O333" s="139"/>
      <c r="P333" s="140"/>
    </row>
    <row r="334" spans="1:16" ht="14.25" hidden="1" customHeight="1" thickBot="1" x14ac:dyDescent="0.3">
      <c r="A334" s="95"/>
      <c r="B334" s="96"/>
      <c r="C334" s="97"/>
      <c r="D334" s="98"/>
      <c r="E334" s="99"/>
      <c r="F334" s="100">
        <f t="shared" si="97"/>
        <v>0</v>
      </c>
      <c r="G334" s="99"/>
      <c r="H334" s="98"/>
      <c r="I334" s="101">
        <f t="shared" si="98"/>
        <v>0</v>
      </c>
      <c r="J334" s="102"/>
      <c r="K334" s="101">
        <f t="shared" si="99"/>
        <v>0</v>
      </c>
      <c r="L334" s="100">
        <f t="shared" si="100"/>
        <v>0</v>
      </c>
      <c r="M334" s="137"/>
      <c r="N334" s="111"/>
      <c r="O334" s="139"/>
      <c r="P334" s="140"/>
    </row>
    <row r="335" spans="1:16" ht="14.25" hidden="1" customHeight="1" thickBot="1" x14ac:dyDescent="0.3">
      <c r="A335" s="95"/>
      <c r="B335" s="96"/>
      <c r="C335" s="97"/>
      <c r="D335" s="98"/>
      <c r="E335" s="99"/>
      <c r="F335" s="100">
        <f t="shared" si="97"/>
        <v>0</v>
      </c>
      <c r="G335" s="99"/>
      <c r="H335" s="98"/>
      <c r="I335" s="101">
        <f t="shared" si="98"/>
        <v>0</v>
      </c>
      <c r="J335" s="102"/>
      <c r="K335" s="101">
        <f t="shared" si="99"/>
        <v>0</v>
      </c>
      <c r="L335" s="100">
        <f t="shared" si="100"/>
        <v>0</v>
      </c>
      <c r="M335" s="137"/>
      <c r="N335" s="138"/>
      <c r="O335" s="139"/>
      <c r="P335" s="140"/>
    </row>
    <row r="336" spans="1:16" ht="14.25" hidden="1" customHeight="1" thickBot="1" x14ac:dyDescent="0.3">
      <c r="A336" s="95"/>
      <c r="B336" s="96"/>
      <c r="C336" s="97"/>
      <c r="D336" s="98"/>
      <c r="E336" s="99"/>
      <c r="F336" s="100">
        <f t="shared" si="97"/>
        <v>0</v>
      </c>
      <c r="G336" s="99"/>
      <c r="H336" s="98"/>
      <c r="I336" s="101">
        <f t="shared" si="98"/>
        <v>0</v>
      </c>
      <c r="J336" s="102"/>
      <c r="K336" s="101">
        <f t="shared" si="99"/>
        <v>0</v>
      </c>
      <c r="L336" s="100">
        <f t="shared" si="100"/>
        <v>0</v>
      </c>
      <c r="M336" s="137"/>
      <c r="N336" s="111"/>
      <c r="O336" s="139"/>
      <c r="P336" s="140"/>
    </row>
    <row r="337" spans="1:16" ht="14.25" hidden="1" customHeight="1" thickBot="1" x14ac:dyDescent="0.3">
      <c r="A337" s="95"/>
      <c r="B337" s="96"/>
      <c r="C337" s="97"/>
      <c r="D337" s="98"/>
      <c r="E337" s="99"/>
      <c r="F337" s="100">
        <f t="shared" si="97"/>
        <v>0</v>
      </c>
      <c r="G337" s="99"/>
      <c r="H337" s="98"/>
      <c r="I337" s="101">
        <f t="shared" si="98"/>
        <v>0</v>
      </c>
      <c r="J337" s="102"/>
      <c r="K337" s="101">
        <f t="shared" si="99"/>
        <v>0</v>
      </c>
      <c r="L337" s="100">
        <f t="shared" si="100"/>
        <v>0</v>
      </c>
      <c r="M337" s="137"/>
      <c r="N337" s="111"/>
      <c r="O337" s="139"/>
      <c r="P337" s="140"/>
    </row>
    <row r="338" spans="1:16" ht="14.25" hidden="1" customHeight="1" thickBot="1" x14ac:dyDescent="0.3">
      <c r="A338" s="95"/>
      <c r="B338" s="96"/>
      <c r="C338" s="97"/>
      <c r="D338" s="98"/>
      <c r="E338" s="99"/>
      <c r="F338" s="100">
        <f t="shared" si="97"/>
        <v>0</v>
      </c>
      <c r="G338" s="99"/>
      <c r="H338" s="98"/>
      <c r="I338" s="101">
        <f t="shared" si="98"/>
        <v>0</v>
      </c>
      <c r="J338" s="102"/>
      <c r="K338" s="101">
        <f t="shared" si="99"/>
        <v>0</v>
      </c>
      <c r="L338" s="100">
        <f t="shared" si="100"/>
        <v>0</v>
      </c>
      <c r="M338" s="137"/>
      <c r="N338" s="111"/>
      <c r="O338" s="139"/>
      <c r="P338" s="140"/>
    </row>
    <row r="339" spans="1:16" ht="14.25" hidden="1" customHeight="1" thickBot="1" x14ac:dyDescent="0.3">
      <c r="A339" s="95"/>
      <c r="B339" s="96"/>
      <c r="C339" s="97"/>
      <c r="D339" s="98"/>
      <c r="E339" s="99"/>
      <c r="F339" s="100">
        <f t="shared" si="97"/>
        <v>0</v>
      </c>
      <c r="G339" s="99"/>
      <c r="H339" s="98"/>
      <c r="I339" s="101">
        <f t="shared" si="98"/>
        <v>0</v>
      </c>
      <c r="J339" s="102"/>
      <c r="K339" s="101">
        <f t="shared" si="99"/>
        <v>0</v>
      </c>
      <c r="L339" s="100">
        <f t="shared" si="100"/>
        <v>0</v>
      </c>
      <c r="M339" s="137"/>
      <c r="N339" s="111"/>
      <c r="O339" s="139"/>
      <c r="P339" s="140"/>
    </row>
    <row r="340" spans="1:16" ht="14.25" hidden="1" customHeight="1" thickBot="1" x14ac:dyDescent="0.3">
      <c r="A340" s="95"/>
      <c r="B340" s="96"/>
      <c r="C340" s="97"/>
      <c r="D340" s="98"/>
      <c r="E340" s="99"/>
      <c r="F340" s="100">
        <f t="shared" si="97"/>
        <v>0</v>
      </c>
      <c r="G340" s="99"/>
      <c r="H340" s="98"/>
      <c r="I340" s="101">
        <f t="shared" si="98"/>
        <v>0</v>
      </c>
      <c r="J340" s="102"/>
      <c r="K340" s="101">
        <f t="shared" si="99"/>
        <v>0</v>
      </c>
      <c r="L340" s="100">
        <f t="shared" si="100"/>
        <v>0</v>
      </c>
      <c r="M340" s="137"/>
      <c r="N340" s="138"/>
      <c r="O340" s="139"/>
      <c r="P340" s="140"/>
    </row>
    <row r="341" spans="1:16" ht="14.25" hidden="1" customHeight="1" thickBot="1" x14ac:dyDescent="0.3">
      <c r="A341" s="95"/>
      <c r="B341" s="96"/>
      <c r="C341" s="97"/>
      <c r="D341" s="98"/>
      <c r="E341" s="99"/>
      <c r="F341" s="100">
        <f t="shared" si="97"/>
        <v>0</v>
      </c>
      <c r="G341" s="99"/>
      <c r="H341" s="98"/>
      <c r="I341" s="101">
        <f t="shared" si="98"/>
        <v>0</v>
      </c>
      <c r="J341" s="102"/>
      <c r="K341" s="101">
        <f t="shared" si="99"/>
        <v>0</v>
      </c>
      <c r="L341" s="100">
        <f t="shared" si="100"/>
        <v>0</v>
      </c>
      <c r="M341" s="137"/>
      <c r="N341" s="138"/>
      <c r="O341" s="139"/>
      <c r="P341" s="140"/>
    </row>
    <row r="342" spans="1:16" ht="3.75" hidden="1" customHeight="1" thickBot="1" x14ac:dyDescent="0.3">
      <c r="A342" s="2"/>
      <c r="B342" s="22"/>
      <c r="C342" s="39"/>
      <c r="D342" s="14"/>
      <c r="E342" s="14"/>
      <c r="F342" s="4"/>
      <c r="G342" s="14"/>
      <c r="H342" s="14"/>
      <c r="I342" s="4"/>
      <c r="J342" s="40"/>
      <c r="K342" s="4"/>
      <c r="L342" s="7"/>
      <c r="M342" s="24"/>
      <c r="N342" s="22"/>
      <c r="O342" s="10"/>
      <c r="P342" s="11"/>
    </row>
    <row r="343" spans="1:16" ht="14.25" hidden="1" customHeight="1" thickBot="1" x14ac:dyDescent="0.3">
      <c r="A343" s="108"/>
      <c r="B343" s="109">
        <f>(COUNTA(B332:B341))</f>
        <v>0</v>
      </c>
      <c r="C343" s="110" t="s">
        <v>36</v>
      </c>
      <c r="D343" s="80">
        <f t="shared" ref="D343:I343" si="101">SUM(D332:D341)</f>
        <v>0</v>
      </c>
      <c r="E343" s="80">
        <f t="shared" si="101"/>
        <v>0</v>
      </c>
      <c r="F343" s="80">
        <f t="shared" si="101"/>
        <v>0</v>
      </c>
      <c r="G343" s="80">
        <f t="shared" si="101"/>
        <v>0</v>
      </c>
      <c r="H343" s="80">
        <f t="shared" si="101"/>
        <v>0</v>
      </c>
      <c r="I343" s="80">
        <f t="shared" si="101"/>
        <v>0</v>
      </c>
      <c r="J343" s="111" t="e">
        <f>ROUND((((I343-K343)/I343)*100),2)</f>
        <v>#DIV/0!</v>
      </c>
      <c r="K343" s="112">
        <f>SUM(K332:K341)</f>
        <v>0</v>
      </c>
      <c r="L343" s="80">
        <f>SUM(L332:L341)</f>
        <v>0</v>
      </c>
      <c r="M343" s="24"/>
      <c r="N343" s="22"/>
      <c r="O343" s="10"/>
      <c r="P343" s="11"/>
    </row>
    <row r="344" spans="1:16" ht="14.25" hidden="1" customHeight="1" thickBot="1" x14ac:dyDescent="0.3">
      <c r="A344" s="21"/>
      <c r="B344" s="22"/>
      <c r="C344" s="22"/>
      <c r="D344" s="14"/>
      <c r="E344" s="14"/>
      <c r="F344" s="14"/>
      <c r="G344" s="14"/>
      <c r="H344" s="14"/>
      <c r="I344" s="14"/>
      <c r="J344" s="23"/>
      <c r="K344" s="14"/>
      <c r="L344" s="14"/>
      <c r="M344" s="24"/>
      <c r="N344" s="22"/>
      <c r="O344" s="10"/>
      <c r="P344" s="11"/>
    </row>
    <row r="345" spans="1:16" ht="16.5" hidden="1" customHeight="1" thickBot="1" x14ac:dyDescent="0.3">
      <c r="A345" s="60" t="s">
        <v>13</v>
      </c>
      <c r="B345" s="61" t="str">
        <f>+B329</f>
        <v>Pucobre</v>
      </c>
      <c r="C345" s="62"/>
      <c r="D345" s="162" t="s">
        <v>15</v>
      </c>
      <c r="E345" s="163"/>
      <c r="F345" s="164"/>
      <c r="G345" s="63"/>
      <c r="H345" s="64" t="s">
        <v>16</v>
      </c>
      <c r="I345" s="65"/>
      <c r="J345" s="66"/>
      <c r="K345" s="67"/>
      <c r="L345" s="68"/>
      <c r="M345" s="159" t="s">
        <v>17</v>
      </c>
      <c r="N345" s="156" t="s">
        <v>18</v>
      </c>
      <c r="O345" s="156" t="s">
        <v>37</v>
      </c>
      <c r="P345" s="153" t="s">
        <v>37</v>
      </c>
    </row>
    <row r="346" spans="1:16" ht="14.25" hidden="1" customHeight="1" thickBot="1" x14ac:dyDescent="0.3">
      <c r="A346" s="69" t="s">
        <v>21</v>
      </c>
      <c r="B346" s="70" t="s">
        <v>22</v>
      </c>
      <c r="C346" s="71" t="s">
        <v>23</v>
      </c>
      <c r="D346" s="165"/>
      <c r="E346" s="166"/>
      <c r="F346" s="167"/>
      <c r="G346" s="72"/>
      <c r="H346" s="73" t="s">
        <v>24</v>
      </c>
      <c r="I346" s="74"/>
      <c r="J346" s="75" t="s">
        <v>25</v>
      </c>
      <c r="K346" s="76" t="s">
        <v>26</v>
      </c>
      <c r="L346" s="76" t="s">
        <v>27</v>
      </c>
      <c r="M346" s="160"/>
      <c r="N346" s="157"/>
      <c r="O346" s="157"/>
      <c r="P346" s="154"/>
    </row>
    <row r="347" spans="1:16" ht="14.25" hidden="1" customHeight="1" thickBot="1" x14ac:dyDescent="0.3">
      <c r="A347" s="77" t="s">
        <v>28</v>
      </c>
      <c r="B347" s="78" t="s">
        <v>29</v>
      </c>
      <c r="C347" s="79" t="s">
        <v>30</v>
      </c>
      <c r="D347" s="80" t="s">
        <v>31</v>
      </c>
      <c r="E347" s="80" t="s">
        <v>32</v>
      </c>
      <c r="F347" s="80" t="s">
        <v>33</v>
      </c>
      <c r="G347" s="80" t="s">
        <v>31</v>
      </c>
      <c r="H347" s="73" t="s">
        <v>32</v>
      </c>
      <c r="I347" s="80" t="s">
        <v>33</v>
      </c>
      <c r="J347" s="81" t="s">
        <v>34</v>
      </c>
      <c r="K347" s="82" t="s">
        <v>35</v>
      </c>
      <c r="L347" s="82" t="s">
        <v>6</v>
      </c>
      <c r="M347" s="161"/>
      <c r="N347" s="158"/>
      <c r="O347" s="158"/>
      <c r="P347" s="155"/>
    </row>
    <row r="348" spans="1:16" ht="14.25" hidden="1" customHeight="1" thickBot="1" x14ac:dyDescent="0.3">
      <c r="A348" s="83"/>
      <c r="B348" s="84"/>
      <c r="C348" s="85"/>
      <c r="D348" s="86"/>
      <c r="E348" s="87"/>
      <c r="F348" s="88">
        <f t="shared" ref="F348:F357" si="102">D348-E348</f>
        <v>0</v>
      </c>
      <c r="G348" s="87"/>
      <c r="H348" s="86"/>
      <c r="I348" s="89">
        <f t="shared" ref="I348:I357" si="103">G348-H348</f>
        <v>0</v>
      </c>
      <c r="J348" s="90"/>
      <c r="K348" s="89">
        <f t="shared" ref="K348:K357" si="104">ROUND((I348*(100-J348)/100),3)</f>
        <v>0</v>
      </c>
      <c r="L348" s="88">
        <f t="shared" ref="L348:L357" si="105">I348-F348</f>
        <v>0</v>
      </c>
      <c r="M348" s="137"/>
      <c r="N348" s="138"/>
      <c r="O348" s="139"/>
      <c r="P348" s="140"/>
    </row>
    <row r="349" spans="1:16" ht="14.25" hidden="1" customHeight="1" thickBot="1" x14ac:dyDescent="0.3">
      <c r="A349" s="95"/>
      <c r="B349" s="96"/>
      <c r="C349" s="97"/>
      <c r="D349" s="98"/>
      <c r="E349" s="99"/>
      <c r="F349" s="100">
        <f t="shared" si="102"/>
        <v>0</v>
      </c>
      <c r="G349" s="99"/>
      <c r="H349" s="98"/>
      <c r="I349" s="101">
        <f t="shared" si="103"/>
        <v>0</v>
      </c>
      <c r="J349" s="102"/>
      <c r="K349" s="101">
        <f t="shared" si="104"/>
        <v>0</v>
      </c>
      <c r="L349" s="100">
        <f t="shared" si="105"/>
        <v>0</v>
      </c>
      <c r="M349" s="137"/>
      <c r="N349" s="111"/>
      <c r="O349" s="139"/>
      <c r="P349" s="140"/>
    </row>
    <row r="350" spans="1:16" ht="14.25" hidden="1" customHeight="1" thickBot="1" x14ac:dyDescent="0.3">
      <c r="A350" s="95"/>
      <c r="B350" s="96"/>
      <c r="C350" s="97"/>
      <c r="D350" s="98"/>
      <c r="E350" s="99"/>
      <c r="F350" s="100">
        <f t="shared" si="102"/>
        <v>0</v>
      </c>
      <c r="G350" s="99"/>
      <c r="H350" s="98"/>
      <c r="I350" s="101">
        <f t="shared" si="103"/>
        <v>0</v>
      </c>
      <c r="J350" s="102"/>
      <c r="K350" s="101">
        <f t="shared" si="104"/>
        <v>0</v>
      </c>
      <c r="L350" s="100">
        <f t="shared" si="105"/>
        <v>0</v>
      </c>
      <c r="M350" s="137"/>
      <c r="N350" s="111"/>
      <c r="O350" s="139"/>
      <c r="P350" s="140"/>
    </row>
    <row r="351" spans="1:16" ht="14.25" hidden="1" customHeight="1" thickBot="1" x14ac:dyDescent="0.3">
      <c r="A351" s="95"/>
      <c r="B351" s="96"/>
      <c r="C351" s="97"/>
      <c r="D351" s="98"/>
      <c r="E351" s="99"/>
      <c r="F351" s="100">
        <f t="shared" si="102"/>
        <v>0</v>
      </c>
      <c r="G351" s="99"/>
      <c r="H351" s="98"/>
      <c r="I351" s="101">
        <f t="shared" si="103"/>
        <v>0</v>
      </c>
      <c r="J351" s="102"/>
      <c r="K351" s="101">
        <f t="shared" si="104"/>
        <v>0</v>
      </c>
      <c r="L351" s="100">
        <f t="shared" si="105"/>
        <v>0</v>
      </c>
      <c r="M351" s="137"/>
      <c r="N351" s="111"/>
      <c r="O351" s="139"/>
      <c r="P351" s="140"/>
    </row>
    <row r="352" spans="1:16" ht="14.25" hidden="1" customHeight="1" thickBot="1" x14ac:dyDescent="0.3">
      <c r="A352" s="95"/>
      <c r="B352" s="96"/>
      <c r="C352" s="97"/>
      <c r="D352" s="98"/>
      <c r="E352" s="99"/>
      <c r="F352" s="100">
        <f t="shared" si="102"/>
        <v>0</v>
      </c>
      <c r="G352" s="99"/>
      <c r="H352" s="98"/>
      <c r="I352" s="101">
        <f t="shared" si="103"/>
        <v>0</v>
      </c>
      <c r="J352" s="102"/>
      <c r="K352" s="101">
        <f t="shared" si="104"/>
        <v>0</v>
      </c>
      <c r="L352" s="100">
        <f t="shared" si="105"/>
        <v>0</v>
      </c>
      <c r="M352" s="137"/>
      <c r="N352" s="111"/>
      <c r="O352" s="139"/>
      <c r="P352" s="140"/>
    </row>
    <row r="353" spans="1:16" ht="14.25" hidden="1" customHeight="1" thickBot="1" x14ac:dyDescent="0.3">
      <c r="A353" s="95"/>
      <c r="B353" s="96"/>
      <c r="C353" s="97"/>
      <c r="D353" s="98"/>
      <c r="E353" s="99"/>
      <c r="F353" s="100">
        <f t="shared" si="102"/>
        <v>0</v>
      </c>
      <c r="G353" s="99"/>
      <c r="H353" s="98"/>
      <c r="I353" s="101">
        <f t="shared" si="103"/>
        <v>0</v>
      </c>
      <c r="J353" s="102"/>
      <c r="K353" s="101">
        <f t="shared" si="104"/>
        <v>0</v>
      </c>
      <c r="L353" s="100">
        <f t="shared" si="105"/>
        <v>0</v>
      </c>
      <c r="M353" s="137"/>
      <c r="N353" s="111"/>
      <c r="O353" s="139"/>
      <c r="P353" s="140"/>
    </row>
    <row r="354" spans="1:16" ht="14.25" hidden="1" customHeight="1" thickBot="1" x14ac:dyDescent="0.3">
      <c r="A354" s="95"/>
      <c r="B354" s="96"/>
      <c r="C354" s="97"/>
      <c r="D354" s="98"/>
      <c r="E354" s="99"/>
      <c r="F354" s="100">
        <f t="shared" si="102"/>
        <v>0</v>
      </c>
      <c r="G354" s="99"/>
      <c r="H354" s="98"/>
      <c r="I354" s="101">
        <f t="shared" si="103"/>
        <v>0</v>
      </c>
      <c r="J354" s="102"/>
      <c r="K354" s="101">
        <f t="shared" si="104"/>
        <v>0</v>
      </c>
      <c r="L354" s="100">
        <f t="shared" si="105"/>
        <v>0</v>
      </c>
      <c r="M354" s="137"/>
      <c r="N354" s="111"/>
      <c r="O354" s="139"/>
      <c r="P354" s="140"/>
    </row>
    <row r="355" spans="1:16" ht="14.25" hidden="1" customHeight="1" thickBot="1" x14ac:dyDescent="0.3">
      <c r="A355" s="95"/>
      <c r="B355" s="96"/>
      <c r="C355" s="97"/>
      <c r="D355" s="98"/>
      <c r="E355" s="99"/>
      <c r="F355" s="100">
        <f t="shared" si="102"/>
        <v>0</v>
      </c>
      <c r="G355" s="99"/>
      <c r="H355" s="98"/>
      <c r="I355" s="101">
        <f t="shared" si="103"/>
        <v>0</v>
      </c>
      <c r="J355" s="102"/>
      <c r="K355" s="101">
        <f t="shared" si="104"/>
        <v>0</v>
      </c>
      <c r="L355" s="100">
        <f t="shared" si="105"/>
        <v>0</v>
      </c>
      <c r="M355" s="137"/>
      <c r="N355" s="111"/>
      <c r="O355" s="139"/>
      <c r="P355" s="140"/>
    </row>
    <row r="356" spans="1:16" ht="14.25" hidden="1" customHeight="1" thickBot="1" x14ac:dyDescent="0.3">
      <c r="A356" s="95"/>
      <c r="B356" s="96"/>
      <c r="C356" s="97"/>
      <c r="D356" s="98"/>
      <c r="E356" s="99"/>
      <c r="F356" s="100">
        <f t="shared" si="102"/>
        <v>0</v>
      </c>
      <c r="G356" s="99"/>
      <c r="H356" s="98"/>
      <c r="I356" s="101">
        <f t="shared" si="103"/>
        <v>0</v>
      </c>
      <c r="J356" s="102"/>
      <c r="K356" s="101">
        <f t="shared" si="104"/>
        <v>0</v>
      </c>
      <c r="L356" s="100">
        <f t="shared" si="105"/>
        <v>0</v>
      </c>
      <c r="M356" s="137"/>
      <c r="N356" s="111"/>
      <c r="O356" s="139"/>
      <c r="P356" s="140"/>
    </row>
    <row r="357" spans="1:16" ht="14.25" hidden="1" customHeight="1" thickBot="1" x14ac:dyDescent="0.3">
      <c r="A357" s="95"/>
      <c r="B357" s="96"/>
      <c r="C357" s="97"/>
      <c r="D357" s="98"/>
      <c r="E357" s="99"/>
      <c r="F357" s="100">
        <f t="shared" si="102"/>
        <v>0</v>
      </c>
      <c r="G357" s="99"/>
      <c r="H357" s="98"/>
      <c r="I357" s="101">
        <f t="shared" si="103"/>
        <v>0</v>
      </c>
      <c r="J357" s="102"/>
      <c r="K357" s="101">
        <f t="shared" si="104"/>
        <v>0</v>
      </c>
      <c r="L357" s="100">
        <f t="shared" si="105"/>
        <v>0</v>
      </c>
      <c r="M357" s="137"/>
      <c r="N357" s="111"/>
      <c r="O357" s="139"/>
      <c r="P357" s="140"/>
    </row>
    <row r="358" spans="1:16" ht="3.75" hidden="1" customHeight="1" thickBot="1" x14ac:dyDescent="0.3">
      <c r="A358" s="2"/>
      <c r="B358" s="22"/>
      <c r="C358" s="39"/>
      <c r="D358" s="14"/>
      <c r="E358" s="14"/>
      <c r="F358" s="4"/>
      <c r="G358" s="14"/>
      <c r="H358" s="14"/>
      <c r="I358" s="4"/>
      <c r="J358" s="40"/>
      <c r="K358" s="4"/>
      <c r="L358" s="7"/>
      <c r="M358" s="24"/>
      <c r="N358" s="22"/>
      <c r="O358" s="10"/>
      <c r="P358" s="11"/>
    </row>
    <row r="359" spans="1:16" ht="14.25" hidden="1" customHeight="1" thickBot="1" x14ac:dyDescent="0.3">
      <c r="A359" s="108"/>
      <c r="B359" s="109">
        <f>(COUNTA(B348:B357))</f>
        <v>0</v>
      </c>
      <c r="C359" s="110" t="s">
        <v>36</v>
      </c>
      <c r="D359" s="80">
        <f t="shared" ref="D359:I359" si="106">SUM(D348:D357)</f>
        <v>0</v>
      </c>
      <c r="E359" s="80">
        <f t="shared" si="106"/>
        <v>0</v>
      </c>
      <c r="F359" s="80">
        <f t="shared" si="106"/>
        <v>0</v>
      </c>
      <c r="G359" s="80">
        <f t="shared" si="106"/>
        <v>0</v>
      </c>
      <c r="H359" s="80">
        <f t="shared" si="106"/>
        <v>0</v>
      </c>
      <c r="I359" s="80">
        <f t="shared" si="106"/>
        <v>0</v>
      </c>
      <c r="J359" s="111" t="e">
        <f>ROUND((((I359-K359)/I359)*100),2)</f>
        <v>#DIV/0!</v>
      </c>
      <c r="K359" s="112">
        <f>SUM(K348:K357)</f>
        <v>0</v>
      </c>
      <c r="L359" s="80">
        <f>SUM(L348:L357)</f>
        <v>0</v>
      </c>
      <c r="M359" s="24"/>
      <c r="N359" s="22"/>
      <c r="O359" s="10"/>
      <c r="P359" s="11"/>
    </row>
    <row r="360" spans="1:16" ht="14.25" hidden="1" customHeight="1" thickBot="1" x14ac:dyDescent="0.3">
      <c r="A360" s="21"/>
      <c r="B360" s="22"/>
      <c r="C360" s="22"/>
      <c r="D360" s="14"/>
      <c r="E360" s="14"/>
      <c r="F360" s="14"/>
      <c r="G360" s="14"/>
      <c r="H360" s="14"/>
      <c r="I360" s="14"/>
      <c r="J360" s="23"/>
      <c r="K360" s="14"/>
      <c r="L360" s="14"/>
      <c r="M360" s="24"/>
      <c r="N360" s="22"/>
      <c r="O360" s="10"/>
      <c r="P360" s="11"/>
    </row>
    <row r="361" spans="1:16" ht="16.5" hidden="1" customHeight="1" thickBot="1" x14ac:dyDescent="0.3">
      <c r="A361" s="60" t="s">
        <v>13</v>
      </c>
      <c r="B361" s="61" t="str">
        <f>+B345</f>
        <v>Pucobre</v>
      </c>
      <c r="C361" s="62"/>
      <c r="D361" s="162" t="s">
        <v>15</v>
      </c>
      <c r="E361" s="163"/>
      <c r="F361" s="164"/>
      <c r="G361" s="63"/>
      <c r="H361" s="64" t="s">
        <v>16</v>
      </c>
      <c r="I361" s="65"/>
      <c r="J361" s="66"/>
      <c r="K361" s="67"/>
      <c r="L361" s="68"/>
      <c r="M361" s="159" t="s">
        <v>17</v>
      </c>
      <c r="N361" s="156" t="s">
        <v>18</v>
      </c>
      <c r="O361" s="156" t="s">
        <v>37</v>
      </c>
      <c r="P361" s="153" t="s">
        <v>37</v>
      </c>
    </row>
    <row r="362" spans="1:16" ht="14.25" hidden="1" customHeight="1" thickBot="1" x14ac:dyDescent="0.3">
      <c r="A362" s="69" t="s">
        <v>21</v>
      </c>
      <c r="B362" s="70" t="s">
        <v>22</v>
      </c>
      <c r="C362" s="71" t="s">
        <v>23</v>
      </c>
      <c r="D362" s="165"/>
      <c r="E362" s="166"/>
      <c r="F362" s="167"/>
      <c r="G362" s="72"/>
      <c r="H362" s="73" t="s">
        <v>24</v>
      </c>
      <c r="I362" s="74"/>
      <c r="J362" s="75" t="s">
        <v>25</v>
      </c>
      <c r="K362" s="76" t="s">
        <v>26</v>
      </c>
      <c r="L362" s="76" t="s">
        <v>27</v>
      </c>
      <c r="M362" s="160"/>
      <c r="N362" s="157"/>
      <c r="O362" s="157"/>
      <c r="P362" s="154"/>
    </row>
    <row r="363" spans="1:16" ht="14.25" hidden="1" customHeight="1" thickBot="1" x14ac:dyDescent="0.3">
      <c r="A363" s="77" t="s">
        <v>28</v>
      </c>
      <c r="B363" s="78" t="s">
        <v>29</v>
      </c>
      <c r="C363" s="79" t="s">
        <v>30</v>
      </c>
      <c r="D363" s="80" t="s">
        <v>31</v>
      </c>
      <c r="E363" s="80" t="s">
        <v>32</v>
      </c>
      <c r="F363" s="80" t="s">
        <v>33</v>
      </c>
      <c r="G363" s="80" t="s">
        <v>31</v>
      </c>
      <c r="H363" s="73" t="s">
        <v>32</v>
      </c>
      <c r="I363" s="80" t="s">
        <v>33</v>
      </c>
      <c r="J363" s="81" t="s">
        <v>34</v>
      </c>
      <c r="K363" s="82" t="s">
        <v>35</v>
      </c>
      <c r="L363" s="82" t="s">
        <v>6</v>
      </c>
      <c r="M363" s="161"/>
      <c r="N363" s="158"/>
      <c r="O363" s="158"/>
      <c r="P363" s="155"/>
    </row>
    <row r="364" spans="1:16" ht="14.25" hidden="1" customHeight="1" thickBot="1" x14ac:dyDescent="0.3">
      <c r="A364" s="83"/>
      <c r="B364" s="84"/>
      <c r="C364" s="85"/>
      <c r="D364" s="86"/>
      <c r="E364" s="87"/>
      <c r="F364" s="88">
        <f t="shared" ref="F364:F373" si="107">D364-E364</f>
        <v>0</v>
      </c>
      <c r="G364" s="87"/>
      <c r="H364" s="86"/>
      <c r="I364" s="89">
        <f t="shared" ref="I364:I373" si="108">G364-H364</f>
        <v>0</v>
      </c>
      <c r="J364" s="90"/>
      <c r="K364" s="89">
        <f t="shared" ref="K364:K373" si="109">ROUND((I364*(100-J364)/100),3)</f>
        <v>0</v>
      </c>
      <c r="L364" s="88">
        <f t="shared" ref="L364:L373" si="110">I364-F364</f>
        <v>0</v>
      </c>
      <c r="M364" s="137"/>
      <c r="N364" s="111"/>
      <c r="O364" s="139"/>
      <c r="P364" s="140"/>
    </row>
    <row r="365" spans="1:16" ht="14.25" hidden="1" customHeight="1" thickBot="1" x14ac:dyDescent="0.3">
      <c r="A365" s="95"/>
      <c r="B365" s="96"/>
      <c r="C365" s="97"/>
      <c r="D365" s="98"/>
      <c r="E365" s="99"/>
      <c r="F365" s="100">
        <f t="shared" si="107"/>
        <v>0</v>
      </c>
      <c r="G365" s="99"/>
      <c r="H365" s="98"/>
      <c r="I365" s="101">
        <f t="shared" si="108"/>
        <v>0</v>
      </c>
      <c r="J365" s="102"/>
      <c r="K365" s="101">
        <f t="shared" si="109"/>
        <v>0</v>
      </c>
      <c r="L365" s="100">
        <f t="shared" si="110"/>
        <v>0</v>
      </c>
      <c r="M365" s="137"/>
      <c r="N365" s="111"/>
      <c r="O365" s="139"/>
      <c r="P365" s="140"/>
    </row>
    <row r="366" spans="1:16" ht="14.25" hidden="1" customHeight="1" thickBot="1" x14ac:dyDescent="0.3">
      <c r="A366" s="95"/>
      <c r="B366" s="96"/>
      <c r="C366" s="97"/>
      <c r="D366" s="98"/>
      <c r="E366" s="99"/>
      <c r="F366" s="100">
        <f t="shared" si="107"/>
        <v>0</v>
      </c>
      <c r="G366" s="99"/>
      <c r="H366" s="98"/>
      <c r="I366" s="101">
        <f t="shared" si="108"/>
        <v>0</v>
      </c>
      <c r="J366" s="102"/>
      <c r="K366" s="101">
        <f t="shared" si="109"/>
        <v>0</v>
      </c>
      <c r="L366" s="100">
        <f t="shared" si="110"/>
        <v>0</v>
      </c>
      <c r="M366" s="137"/>
      <c r="N366" s="111"/>
      <c r="O366" s="139"/>
      <c r="P366" s="140"/>
    </row>
    <row r="367" spans="1:16" ht="14.25" hidden="1" customHeight="1" thickBot="1" x14ac:dyDescent="0.3">
      <c r="A367" s="95"/>
      <c r="B367" s="96"/>
      <c r="C367" s="97"/>
      <c r="D367" s="98"/>
      <c r="E367" s="99"/>
      <c r="F367" s="100">
        <f t="shared" si="107"/>
        <v>0</v>
      </c>
      <c r="G367" s="99"/>
      <c r="H367" s="98"/>
      <c r="I367" s="101">
        <f t="shared" si="108"/>
        <v>0</v>
      </c>
      <c r="J367" s="102"/>
      <c r="K367" s="101">
        <f t="shared" si="109"/>
        <v>0</v>
      </c>
      <c r="L367" s="100">
        <f t="shared" si="110"/>
        <v>0</v>
      </c>
      <c r="M367" s="139"/>
      <c r="N367" s="111"/>
      <c r="O367" s="139"/>
      <c r="P367" s="140"/>
    </row>
    <row r="368" spans="1:16" ht="14.25" hidden="1" customHeight="1" thickBot="1" x14ac:dyDescent="0.3">
      <c r="A368" s="95"/>
      <c r="B368" s="96"/>
      <c r="C368" s="97"/>
      <c r="D368" s="98"/>
      <c r="E368" s="99"/>
      <c r="F368" s="100">
        <f t="shared" si="107"/>
        <v>0</v>
      </c>
      <c r="G368" s="99"/>
      <c r="H368" s="98"/>
      <c r="I368" s="101">
        <f t="shared" si="108"/>
        <v>0</v>
      </c>
      <c r="J368" s="102"/>
      <c r="K368" s="101">
        <f t="shared" si="109"/>
        <v>0</v>
      </c>
      <c r="L368" s="100">
        <f t="shared" si="110"/>
        <v>0</v>
      </c>
      <c r="M368" s="139"/>
      <c r="N368" s="111"/>
      <c r="O368" s="139"/>
      <c r="P368" s="140"/>
    </row>
    <row r="369" spans="1:16" ht="14.25" hidden="1" customHeight="1" thickBot="1" x14ac:dyDescent="0.3">
      <c r="A369" s="95"/>
      <c r="B369" s="96"/>
      <c r="C369" s="97"/>
      <c r="D369" s="98"/>
      <c r="E369" s="99"/>
      <c r="F369" s="100">
        <f t="shared" si="107"/>
        <v>0</v>
      </c>
      <c r="G369" s="99"/>
      <c r="H369" s="98"/>
      <c r="I369" s="101">
        <f t="shared" si="108"/>
        <v>0</v>
      </c>
      <c r="J369" s="102"/>
      <c r="K369" s="101">
        <f t="shared" si="109"/>
        <v>0</v>
      </c>
      <c r="L369" s="100">
        <f t="shared" si="110"/>
        <v>0</v>
      </c>
      <c r="M369" s="139"/>
      <c r="N369" s="111"/>
      <c r="O369" s="139"/>
      <c r="P369" s="140"/>
    </row>
    <row r="370" spans="1:16" ht="14.25" hidden="1" customHeight="1" thickBot="1" x14ac:dyDescent="0.3">
      <c r="A370" s="95"/>
      <c r="B370" s="96"/>
      <c r="C370" s="97"/>
      <c r="D370" s="98"/>
      <c r="E370" s="99"/>
      <c r="F370" s="100">
        <f t="shared" si="107"/>
        <v>0</v>
      </c>
      <c r="G370" s="99"/>
      <c r="H370" s="98"/>
      <c r="I370" s="101">
        <f t="shared" si="108"/>
        <v>0</v>
      </c>
      <c r="J370" s="102"/>
      <c r="K370" s="101">
        <f t="shared" si="109"/>
        <v>0</v>
      </c>
      <c r="L370" s="100">
        <f t="shared" si="110"/>
        <v>0</v>
      </c>
      <c r="M370" s="139"/>
      <c r="N370" s="111"/>
      <c r="O370" s="139"/>
      <c r="P370" s="140"/>
    </row>
    <row r="371" spans="1:16" ht="14.25" hidden="1" customHeight="1" thickBot="1" x14ac:dyDescent="0.3">
      <c r="A371" s="95"/>
      <c r="B371" s="96"/>
      <c r="C371" s="97"/>
      <c r="D371" s="98"/>
      <c r="E371" s="99"/>
      <c r="F371" s="100">
        <f t="shared" si="107"/>
        <v>0</v>
      </c>
      <c r="G371" s="99"/>
      <c r="H371" s="98"/>
      <c r="I371" s="101">
        <f t="shared" si="108"/>
        <v>0</v>
      </c>
      <c r="J371" s="102"/>
      <c r="K371" s="101">
        <f t="shared" si="109"/>
        <v>0</v>
      </c>
      <c r="L371" s="100">
        <f t="shared" si="110"/>
        <v>0</v>
      </c>
      <c r="M371" s="139"/>
      <c r="N371" s="111"/>
      <c r="O371" s="139"/>
      <c r="P371" s="140"/>
    </row>
    <row r="372" spans="1:16" ht="14.25" hidden="1" customHeight="1" thickBot="1" x14ac:dyDescent="0.3">
      <c r="A372" s="95"/>
      <c r="B372" s="96"/>
      <c r="C372" s="97"/>
      <c r="D372" s="98"/>
      <c r="E372" s="99"/>
      <c r="F372" s="100">
        <f t="shared" si="107"/>
        <v>0</v>
      </c>
      <c r="G372" s="99"/>
      <c r="H372" s="98"/>
      <c r="I372" s="101">
        <f t="shared" si="108"/>
        <v>0</v>
      </c>
      <c r="J372" s="102"/>
      <c r="K372" s="101">
        <f t="shared" si="109"/>
        <v>0</v>
      </c>
      <c r="L372" s="100">
        <f t="shared" si="110"/>
        <v>0</v>
      </c>
      <c r="M372" s="139"/>
      <c r="N372" s="111"/>
      <c r="O372" s="139"/>
      <c r="P372" s="140"/>
    </row>
    <row r="373" spans="1:16" ht="14.25" hidden="1" customHeight="1" thickBot="1" x14ac:dyDescent="0.3">
      <c r="A373" s="95"/>
      <c r="B373" s="96"/>
      <c r="C373" s="97"/>
      <c r="D373" s="98"/>
      <c r="E373" s="99"/>
      <c r="F373" s="100">
        <f t="shared" si="107"/>
        <v>0</v>
      </c>
      <c r="G373" s="99"/>
      <c r="H373" s="98"/>
      <c r="I373" s="101">
        <f t="shared" si="108"/>
        <v>0</v>
      </c>
      <c r="J373" s="102"/>
      <c r="K373" s="101">
        <f t="shared" si="109"/>
        <v>0</v>
      </c>
      <c r="L373" s="100">
        <f t="shared" si="110"/>
        <v>0</v>
      </c>
      <c r="M373" s="139"/>
      <c r="N373" s="111"/>
      <c r="O373" s="139"/>
      <c r="P373" s="140"/>
    </row>
    <row r="374" spans="1:16" ht="3.75" hidden="1" customHeight="1" thickBot="1" x14ac:dyDescent="0.3">
      <c r="A374" s="2"/>
      <c r="B374" s="22"/>
      <c r="C374" s="39"/>
      <c r="D374" s="14"/>
      <c r="E374" s="14"/>
      <c r="F374" s="4"/>
      <c r="G374" s="14"/>
      <c r="H374" s="14"/>
      <c r="I374" s="4"/>
      <c r="J374" s="40"/>
      <c r="K374" s="4"/>
      <c r="L374" s="7"/>
      <c r="M374" s="24"/>
      <c r="N374" s="22"/>
      <c r="O374" s="10"/>
      <c r="P374" s="11"/>
    </row>
    <row r="375" spans="1:16" ht="14.25" hidden="1" customHeight="1" thickBot="1" x14ac:dyDescent="0.3">
      <c r="A375" s="108"/>
      <c r="B375" s="109">
        <f>(COUNTA(B364:B373))</f>
        <v>0</v>
      </c>
      <c r="C375" s="110" t="s">
        <v>36</v>
      </c>
      <c r="D375" s="80">
        <f t="shared" ref="D375:I375" si="111">SUM(D364:D373)</f>
        <v>0</v>
      </c>
      <c r="E375" s="80">
        <f t="shared" si="111"/>
        <v>0</v>
      </c>
      <c r="F375" s="80">
        <f t="shared" si="111"/>
        <v>0</v>
      </c>
      <c r="G375" s="80">
        <f t="shared" si="111"/>
        <v>0</v>
      </c>
      <c r="H375" s="80">
        <f t="shared" si="111"/>
        <v>0</v>
      </c>
      <c r="I375" s="80">
        <f t="shared" si="111"/>
        <v>0</v>
      </c>
      <c r="J375" s="111" t="e">
        <f>ROUND((((I375-K375)/I375)*100),2)</f>
        <v>#DIV/0!</v>
      </c>
      <c r="K375" s="112">
        <f>SUM(K364:K373)</f>
        <v>0</v>
      </c>
      <c r="L375" s="80">
        <f>SUM(L364:L373)</f>
        <v>0</v>
      </c>
      <c r="M375" s="24"/>
      <c r="N375" s="22"/>
      <c r="O375" s="10"/>
      <c r="P375" s="11"/>
    </row>
    <row r="376" spans="1:16" ht="14.25" hidden="1" customHeight="1" thickBot="1" x14ac:dyDescent="0.3">
      <c r="A376" s="21"/>
      <c r="B376" s="22"/>
      <c r="C376" s="22"/>
      <c r="D376" s="14"/>
      <c r="E376" s="14"/>
      <c r="F376" s="14"/>
      <c r="G376" s="14"/>
      <c r="H376" s="14"/>
      <c r="I376" s="14"/>
      <c r="J376" s="23"/>
      <c r="K376" s="14"/>
      <c r="L376" s="14"/>
      <c r="M376" s="24"/>
      <c r="N376" s="22"/>
      <c r="O376" s="10"/>
      <c r="P376" s="11"/>
    </row>
    <row r="377" spans="1:16" ht="16.5" hidden="1" customHeight="1" thickBot="1" x14ac:dyDescent="0.3">
      <c r="A377" s="60" t="s">
        <v>13</v>
      </c>
      <c r="B377" s="61" t="str">
        <f>+B361</f>
        <v>Pucobre</v>
      </c>
      <c r="C377" s="62"/>
      <c r="D377" s="162" t="s">
        <v>15</v>
      </c>
      <c r="E377" s="163"/>
      <c r="F377" s="164"/>
      <c r="G377" s="63"/>
      <c r="H377" s="64" t="s">
        <v>16</v>
      </c>
      <c r="I377" s="65"/>
      <c r="J377" s="66"/>
      <c r="K377" s="67"/>
      <c r="L377" s="68"/>
      <c r="M377" s="159" t="s">
        <v>17</v>
      </c>
      <c r="N377" s="156" t="s">
        <v>18</v>
      </c>
      <c r="O377" s="10"/>
      <c r="P377" s="11"/>
    </row>
    <row r="378" spans="1:16" ht="14.25" hidden="1" customHeight="1" thickBot="1" x14ac:dyDescent="0.3">
      <c r="A378" s="69" t="s">
        <v>21</v>
      </c>
      <c r="B378" s="70" t="s">
        <v>22</v>
      </c>
      <c r="C378" s="71" t="s">
        <v>23</v>
      </c>
      <c r="D378" s="165"/>
      <c r="E378" s="166"/>
      <c r="F378" s="167"/>
      <c r="G378" s="72"/>
      <c r="H378" s="73" t="s">
        <v>24</v>
      </c>
      <c r="I378" s="74"/>
      <c r="J378" s="75" t="s">
        <v>25</v>
      </c>
      <c r="K378" s="76" t="s">
        <v>26</v>
      </c>
      <c r="L378" s="76" t="s">
        <v>27</v>
      </c>
      <c r="M378" s="160"/>
      <c r="N378" s="157"/>
      <c r="O378" s="10"/>
      <c r="P378" s="11"/>
    </row>
    <row r="379" spans="1:16" ht="14.25" hidden="1" customHeight="1" thickBot="1" x14ac:dyDescent="0.3">
      <c r="A379" s="77" t="s">
        <v>28</v>
      </c>
      <c r="B379" s="78" t="s">
        <v>29</v>
      </c>
      <c r="C379" s="79" t="s">
        <v>30</v>
      </c>
      <c r="D379" s="80" t="s">
        <v>31</v>
      </c>
      <c r="E379" s="80" t="s">
        <v>32</v>
      </c>
      <c r="F379" s="80" t="s">
        <v>33</v>
      </c>
      <c r="G379" s="80" t="s">
        <v>31</v>
      </c>
      <c r="H379" s="73" t="s">
        <v>32</v>
      </c>
      <c r="I379" s="80" t="s">
        <v>33</v>
      </c>
      <c r="J379" s="81" t="s">
        <v>34</v>
      </c>
      <c r="K379" s="82" t="s">
        <v>35</v>
      </c>
      <c r="L379" s="82" t="s">
        <v>6</v>
      </c>
      <c r="M379" s="161"/>
      <c r="N379" s="158"/>
      <c r="O379" s="10"/>
      <c r="P379" s="11"/>
    </row>
    <row r="380" spans="1:16" ht="14.25" hidden="1" customHeight="1" thickBot="1" x14ac:dyDescent="0.3">
      <c r="A380" s="83"/>
      <c r="B380" s="84"/>
      <c r="C380" s="85"/>
      <c r="D380" s="86"/>
      <c r="E380" s="87"/>
      <c r="F380" s="88">
        <f t="shared" ref="F380:F389" si="112">D380-E380</f>
        <v>0</v>
      </c>
      <c r="G380" s="87"/>
      <c r="H380" s="86"/>
      <c r="I380" s="89">
        <f t="shared" ref="I380:I389" si="113">G380-H380</f>
        <v>0</v>
      </c>
      <c r="J380" s="90"/>
      <c r="K380" s="89">
        <f t="shared" ref="K380:K389" si="114">ROUND((I380*(100-J380)/100),3)</f>
        <v>0</v>
      </c>
      <c r="L380" s="88">
        <f t="shared" ref="L380:L389" si="115">I380-F380</f>
        <v>0</v>
      </c>
      <c r="M380" s="137"/>
      <c r="N380" s="138"/>
      <c r="O380" s="10"/>
      <c r="P380" s="11"/>
    </row>
    <row r="381" spans="1:16" ht="14.25" hidden="1" customHeight="1" thickBot="1" x14ac:dyDescent="0.3">
      <c r="A381" s="95"/>
      <c r="B381" s="96"/>
      <c r="C381" s="97"/>
      <c r="D381" s="98"/>
      <c r="E381" s="99"/>
      <c r="F381" s="100">
        <f t="shared" si="112"/>
        <v>0</v>
      </c>
      <c r="G381" s="99"/>
      <c r="H381" s="98"/>
      <c r="I381" s="101">
        <f t="shared" si="113"/>
        <v>0</v>
      </c>
      <c r="J381" s="102"/>
      <c r="K381" s="101">
        <f t="shared" si="114"/>
        <v>0</v>
      </c>
      <c r="L381" s="100">
        <f t="shared" si="115"/>
        <v>0</v>
      </c>
      <c r="M381" s="137"/>
      <c r="N381" s="111"/>
      <c r="O381" s="10"/>
      <c r="P381" s="11"/>
    </row>
    <row r="382" spans="1:16" ht="14.25" hidden="1" customHeight="1" thickBot="1" x14ac:dyDescent="0.3">
      <c r="A382" s="95"/>
      <c r="B382" s="96"/>
      <c r="C382" s="97"/>
      <c r="D382" s="98"/>
      <c r="E382" s="99"/>
      <c r="F382" s="100">
        <f t="shared" si="112"/>
        <v>0</v>
      </c>
      <c r="G382" s="99"/>
      <c r="H382" s="98"/>
      <c r="I382" s="101">
        <f t="shared" si="113"/>
        <v>0</v>
      </c>
      <c r="J382" s="102"/>
      <c r="K382" s="101">
        <f t="shared" si="114"/>
        <v>0</v>
      </c>
      <c r="L382" s="100">
        <f t="shared" si="115"/>
        <v>0</v>
      </c>
      <c r="M382" s="137"/>
      <c r="N382" s="138"/>
      <c r="O382" s="10"/>
      <c r="P382" s="11"/>
    </row>
    <row r="383" spans="1:16" ht="14.25" hidden="1" customHeight="1" thickBot="1" x14ac:dyDescent="0.3">
      <c r="A383" s="95"/>
      <c r="B383" s="96"/>
      <c r="C383" s="97"/>
      <c r="D383" s="98"/>
      <c r="E383" s="99"/>
      <c r="F383" s="100">
        <f t="shared" si="112"/>
        <v>0</v>
      </c>
      <c r="G383" s="99"/>
      <c r="H383" s="98"/>
      <c r="I383" s="101">
        <f t="shared" si="113"/>
        <v>0</v>
      </c>
      <c r="J383" s="102"/>
      <c r="K383" s="101">
        <f t="shared" si="114"/>
        <v>0</v>
      </c>
      <c r="L383" s="100">
        <f t="shared" si="115"/>
        <v>0</v>
      </c>
      <c r="M383" s="137"/>
      <c r="N383" s="111"/>
      <c r="O383" s="10"/>
      <c r="P383" s="11"/>
    </row>
    <row r="384" spans="1:16" ht="14.25" hidden="1" customHeight="1" thickBot="1" x14ac:dyDescent="0.3">
      <c r="A384" s="95"/>
      <c r="B384" s="96"/>
      <c r="C384" s="97"/>
      <c r="D384" s="98"/>
      <c r="E384" s="99"/>
      <c r="F384" s="100">
        <f t="shared" si="112"/>
        <v>0</v>
      </c>
      <c r="G384" s="99"/>
      <c r="H384" s="98"/>
      <c r="I384" s="101">
        <f t="shared" si="113"/>
        <v>0</v>
      </c>
      <c r="J384" s="102"/>
      <c r="K384" s="101">
        <f t="shared" si="114"/>
        <v>0</v>
      </c>
      <c r="L384" s="100">
        <f t="shared" si="115"/>
        <v>0</v>
      </c>
      <c r="M384" s="137"/>
      <c r="N384" s="111"/>
      <c r="O384" s="10"/>
      <c r="P384" s="11"/>
    </row>
    <row r="385" spans="1:16" ht="14.25" hidden="1" customHeight="1" thickBot="1" x14ac:dyDescent="0.3">
      <c r="A385" s="95"/>
      <c r="B385" s="96"/>
      <c r="C385" s="97"/>
      <c r="D385" s="98"/>
      <c r="E385" s="99"/>
      <c r="F385" s="100">
        <f t="shared" si="112"/>
        <v>0</v>
      </c>
      <c r="G385" s="99"/>
      <c r="H385" s="98"/>
      <c r="I385" s="101">
        <f t="shared" si="113"/>
        <v>0</v>
      </c>
      <c r="J385" s="102"/>
      <c r="K385" s="101">
        <f t="shared" si="114"/>
        <v>0</v>
      </c>
      <c r="L385" s="100">
        <f t="shared" si="115"/>
        <v>0</v>
      </c>
      <c r="M385" s="137"/>
      <c r="N385" s="111"/>
      <c r="O385" s="10"/>
      <c r="P385" s="11"/>
    </row>
    <row r="386" spans="1:16" ht="14.25" hidden="1" customHeight="1" thickBot="1" x14ac:dyDescent="0.3">
      <c r="A386" s="95"/>
      <c r="B386" s="96"/>
      <c r="C386" s="97"/>
      <c r="D386" s="98"/>
      <c r="E386" s="99"/>
      <c r="F386" s="100">
        <f t="shared" si="112"/>
        <v>0</v>
      </c>
      <c r="G386" s="99"/>
      <c r="H386" s="98"/>
      <c r="I386" s="101">
        <f t="shared" si="113"/>
        <v>0</v>
      </c>
      <c r="J386" s="102"/>
      <c r="K386" s="101">
        <f t="shared" si="114"/>
        <v>0</v>
      </c>
      <c r="L386" s="100">
        <f t="shared" si="115"/>
        <v>0</v>
      </c>
      <c r="M386" s="137"/>
      <c r="N386" s="111"/>
      <c r="O386" s="10"/>
      <c r="P386" s="11"/>
    </row>
    <row r="387" spans="1:16" ht="14.25" hidden="1" customHeight="1" thickBot="1" x14ac:dyDescent="0.3">
      <c r="A387" s="95"/>
      <c r="B387" s="96"/>
      <c r="C387" s="97"/>
      <c r="D387" s="98"/>
      <c r="E387" s="99"/>
      <c r="F387" s="100">
        <f t="shared" si="112"/>
        <v>0</v>
      </c>
      <c r="G387" s="99"/>
      <c r="H387" s="98"/>
      <c r="I387" s="101">
        <f t="shared" si="113"/>
        <v>0</v>
      </c>
      <c r="J387" s="102"/>
      <c r="K387" s="101">
        <f t="shared" si="114"/>
        <v>0</v>
      </c>
      <c r="L387" s="100">
        <f t="shared" si="115"/>
        <v>0</v>
      </c>
      <c r="M387" s="137"/>
      <c r="N387" s="111"/>
      <c r="O387" s="10"/>
      <c r="P387" s="11"/>
    </row>
    <row r="388" spans="1:16" ht="14.25" hidden="1" customHeight="1" thickBot="1" x14ac:dyDescent="0.3">
      <c r="A388" s="95"/>
      <c r="B388" s="96"/>
      <c r="C388" s="97"/>
      <c r="D388" s="98"/>
      <c r="E388" s="99"/>
      <c r="F388" s="100">
        <f t="shared" si="112"/>
        <v>0</v>
      </c>
      <c r="G388" s="99"/>
      <c r="H388" s="98"/>
      <c r="I388" s="101">
        <f t="shared" si="113"/>
        <v>0</v>
      </c>
      <c r="J388" s="102"/>
      <c r="K388" s="101">
        <f t="shared" si="114"/>
        <v>0</v>
      </c>
      <c r="L388" s="100">
        <f t="shared" si="115"/>
        <v>0</v>
      </c>
      <c r="M388" s="137"/>
      <c r="N388" s="138"/>
      <c r="O388" s="10"/>
      <c r="P388" s="11"/>
    </row>
    <row r="389" spans="1:16" ht="14.25" hidden="1" customHeight="1" thickBot="1" x14ac:dyDescent="0.3">
      <c r="A389" s="95"/>
      <c r="B389" s="96"/>
      <c r="C389" s="97"/>
      <c r="D389" s="98"/>
      <c r="E389" s="99"/>
      <c r="F389" s="100">
        <f t="shared" si="112"/>
        <v>0</v>
      </c>
      <c r="G389" s="99"/>
      <c r="H389" s="98"/>
      <c r="I389" s="101">
        <f t="shared" si="113"/>
        <v>0</v>
      </c>
      <c r="J389" s="102"/>
      <c r="K389" s="101">
        <f t="shared" si="114"/>
        <v>0</v>
      </c>
      <c r="L389" s="100">
        <f t="shared" si="115"/>
        <v>0</v>
      </c>
      <c r="M389" s="139"/>
      <c r="N389" s="111"/>
      <c r="O389" s="10"/>
      <c r="P389" s="11"/>
    </row>
    <row r="390" spans="1:16" ht="14.25" hidden="1" customHeight="1" thickBot="1" x14ac:dyDescent="0.3">
      <c r="A390" s="2"/>
      <c r="B390" s="22"/>
      <c r="C390" s="39"/>
      <c r="D390" s="14"/>
      <c r="E390" s="14"/>
      <c r="F390" s="4"/>
      <c r="G390" s="14"/>
      <c r="H390" s="14"/>
      <c r="I390" s="4"/>
      <c r="J390" s="40"/>
      <c r="K390" s="4"/>
      <c r="L390" s="7"/>
      <c r="M390" s="24"/>
      <c r="N390" s="22"/>
      <c r="O390" s="10"/>
      <c r="P390" s="11"/>
    </row>
    <row r="391" spans="1:16" ht="14.25" hidden="1" customHeight="1" thickBot="1" x14ac:dyDescent="0.3">
      <c r="A391" s="108"/>
      <c r="B391" s="109">
        <f>(COUNTA(B380:B389))</f>
        <v>0</v>
      </c>
      <c r="C391" s="110" t="s">
        <v>36</v>
      </c>
      <c r="D391" s="80">
        <f t="shared" ref="D391:I391" si="116">SUM(D380:D389)</f>
        <v>0</v>
      </c>
      <c r="E391" s="80">
        <f t="shared" si="116"/>
        <v>0</v>
      </c>
      <c r="F391" s="80">
        <f t="shared" si="116"/>
        <v>0</v>
      </c>
      <c r="G391" s="80">
        <f t="shared" si="116"/>
        <v>0</v>
      </c>
      <c r="H391" s="80">
        <f t="shared" si="116"/>
        <v>0</v>
      </c>
      <c r="I391" s="80">
        <f t="shared" si="116"/>
        <v>0</v>
      </c>
      <c r="J391" s="111" t="e">
        <f>ROUND((((I391-K391)/I391)*100),2)</f>
        <v>#DIV/0!</v>
      </c>
      <c r="K391" s="112">
        <f>SUM(K380:K389)</f>
        <v>0</v>
      </c>
      <c r="L391" s="80">
        <f>SUM(L380:L389)</f>
        <v>0</v>
      </c>
      <c r="M391" s="24"/>
      <c r="N391" s="22"/>
      <c r="O391" s="10"/>
      <c r="P391" s="11"/>
    </row>
    <row r="392" spans="1:16" ht="14.25" hidden="1" customHeight="1" thickBot="1" x14ac:dyDescent="0.3">
      <c r="A392" s="21"/>
      <c r="B392" s="22"/>
      <c r="C392" s="22"/>
      <c r="D392" s="14"/>
      <c r="E392" s="14"/>
      <c r="F392" s="14"/>
      <c r="G392" s="14"/>
      <c r="H392" s="14"/>
      <c r="I392" s="14"/>
      <c r="J392" s="23"/>
      <c r="K392" s="14"/>
      <c r="L392" s="14"/>
      <c r="M392" s="24"/>
      <c r="N392" s="22"/>
      <c r="O392" s="10"/>
      <c r="P392" s="11"/>
    </row>
    <row r="393" spans="1:16" ht="16.5" hidden="1" customHeight="1" thickBot="1" x14ac:dyDescent="0.3">
      <c r="A393" s="60" t="s">
        <v>13</v>
      </c>
      <c r="B393" s="61" t="str">
        <f>+B377</f>
        <v>Pucobre</v>
      </c>
      <c r="C393" s="62"/>
      <c r="D393" s="162" t="s">
        <v>15</v>
      </c>
      <c r="E393" s="163"/>
      <c r="F393" s="164"/>
      <c r="G393" s="63"/>
      <c r="H393" s="64" t="s">
        <v>16</v>
      </c>
      <c r="I393" s="65"/>
      <c r="J393" s="66"/>
      <c r="K393" s="67"/>
      <c r="L393" s="68"/>
      <c r="M393" s="159" t="s">
        <v>17</v>
      </c>
      <c r="N393" s="156" t="s">
        <v>18</v>
      </c>
      <c r="O393" s="10"/>
      <c r="P393" s="11"/>
    </row>
    <row r="394" spans="1:16" ht="14.25" hidden="1" customHeight="1" thickBot="1" x14ac:dyDescent="0.3">
      <c r="A394" s="69" t="s">
        <v>21</v>
      </c>
      <c r="B394" s="70" t="s">
        <v>22</v>
      </c>
      <c r="C394" s="71" t="s">
        <v>23</v>
      </c>
      <c r="D394" s="165"/>
      <c r="E394" s="166"/>
      <c r="F394" s="167"/>
      <c r="G394" s="72"/>
      <c r="H394" s="73" t="s">
        <v>24</v>
      </c>
      <c r="I394" s="74"/>
      <c r="J394" s="75" t="s">
        <v>25</v>
      </c>
      <c r="K394" s="76" t="s">
        <v>26</v>
      </c>
      <c r="L394" s="76" t="s">
        <v>27</v>
      </c>
      <c r="M394" s="160"/>
      <c r="N394" s="157"/>
      <c r="O394" s="10"/>
      <c r="P394" s="11"/>
    </row>
    <row r="395" spans="1:16" ht="14.25" hidden="1" customHeight="1" thickBot="1" x14ac:dyDescent="0.3">
      <c r="A395" s="77" t="s">
        <v>28</v>
      </c>
      <c r="B395" s="78" t="s">
        <v>29</v>
      </c>
      <c r="C395" s="79" t="s">
        <v>30</v>
      </c>
      <c r="D395" s="80" t="s">
        <v>31</v>
      </c>
      <c r="E395" s="80" t="s">
        <v>32</v>
      </c>
      <c r="F395" s="80" t="s">
        <v>33</v>
      </c>
      <c r="G395" s="80" t="s">
        <v>31</v>
      </c>
      <c r="H395" s="73" t="s">
        <v>32</v>
      </c>
      <c r="I395" s="80" t="s">
        <v>33</v>
      </c>
      <c r="J395" s="81" t="s">
        <v>34</v>
      </c>
      <c r="K395" s="82" t="s">
        <v>35</v>
      </c>
      <c r="L395" s="82" t="s">
        <v>6</v>
      </c>
      <c r="M395" s="161"/>
      <c r="N395" s="158"/>
      <c r="O395" s="10"/>
      <c r="P395" s="11"/>
    </row>
    <row r="396" spans="1:16" ht="14.25" hidden="1" customHeight="1" thickBot="1" x14ac:dyDescent="0.3">
      <c r="A396" s="83"/>
      <c r="B396" s="84"/>
      <c r="C396" s="85"/>
      <c r="D396" s="86"/>
      <c r="E396" s="87"/>
      <c r="F396" s="88">
        <f t="shared" ref="F396:F405" si="117">D396-E396</f>
        <v>0</v>
      </c>
      <c r="G396" s="87"/>
      <c r="H396" s="86"/>
      <c r="I396" s="89">
        <f t="shared" ref="I396:I405" si="118">G396-H396</f>
        <v>0</v>
      </c>
      <c r="J396" s="90"/>
      <c r="K396" s="89">
        <f t="shared" ref="K396:K405" si="119">ROUND((I396*(100-J396)/100),3)</f>
        <v>0</v>
      </c>
      <c r="L396" s="88">
        <f t="shared" ref="L396:L405" si="120">I396-F396</f>
        <v>0</v>
      </c>
      <c r="M396" s="137"/>
      <c r="N396" s="111"/>
      <c r="O396" s="10"/>
      <c r="P396" s="11"/>
    </row>
    <row r="397" spans="1:16" ht="14.25" hidden="1" customHeight="1" thickBot="1" x14ac:dyDescent="0.3">
      <c r="A397" s="95"/>
      <c r="B397" s="96"/>
      <c r="C397" s="97"/>
      <c r="D397" s="98"/>
      <c r="E397" s="99"/>
      <c r="F397" s="100">
        <f t="shared" si="117"/>
        <v>0</v>
      </c>
      <c r="G397" s="99"/>
      <c r="H397" s="98"/>
      <c r="I397" s="101">
        <f t="shared" si="118"/>
        <v>0</v>
      </c>
      <c r="J397" s="102"/>
      <c r="K397" s="101">
        <f t="shared" si="119"/>
        <v>0</v>
      </c>
      <c r="L397" s="100">
        <f t="shared" si="120"/>
        <v>0</v>
      </c>
      <c r="M397" s="137"/>
      <c r="N397" s="111"/>
      <c r="O397" s="10"/>
      <c r="P397" s="11"/>
    </row>
    <row r="398" spans="1:16" ht="14.25" hidden="1" customHeight="1" thickBot="1" x14ac:dyDescent="0.3">
      <c r="A398" s="95"/>
      <c r="B398" s="96"/>
      <c r="C398" s="97"/>
      <c r="D398" s="98"/>
      <c r="E398" s="99"/>
      <c r="F398" s="100">
        <f t="shared" si="117"/>
        <v>0</v>
      </c>
      <c r="G398" s="99"/>
      <c r="H398" s="98"/>
      <c r="I398" s="101">
        <f t="shared" si="118"/>
        <v>0</v>
      </c>
      <c r="J398" s="102"/>
      <c r="K398" s="101">
        <f t="shared" si="119"/>
        <v>0</v>
      </c>
      <c r="L398" s="100">
        <f t="shared" si="120"/>
        <v>0</v>
      </c>
      <c r="M398" s="137"/>
      <c r="N398" s="111"/>
      <c r="O398" s="10"/>
      <c r="P398" s="11"/>
    </row>
    <row r="399" spans="1:16" ht="14.25" hidden="1" customHeight="1" thickBot="1" x14ac:dyDescent="0.3">
      <c r="A399" s="95"/>
      <c r="B399" s="96"/>
      <c r="C399" s="97"/>
      <c r="D399" s="98"/>
      <c r="E399" s="99"/>
      <c r="F399" s="100">
        <f t="shared" si="117"/>
        <v>0</v>
      </c>
      <c r="G399" s="99"/>
      <c r="H399" s="98"/>
      <c r="I399" s="101">
        <f t="shared" si="118"/>
        <v>0</v>
      </c>
      <c r="J399" s="102"/>
      <c r="K399" s="101">
        <f t="shared" si="119"/>
        <v>0</v>
      </c>
      <c r="L399" s="100">
        <f t="shared" si="120"/>
        <v>0</v>
      </c>
      <c r="M399" s="137"/>
      <c r="N399" s="111"/>
      <c r="O399" s="10"/>
      <c r="P399" s="11"/>
    </row>
    <row r="400" spans="1:16" ht="14.25" hidden="1" customHeight="1" thickBot="1" x14ac:dyDescent="0.3">
      <c r="A400" s="95"/>
      <c r="B400" s="96"/>
      <c r="C400" s="97"/>
      <c r="D400" s="98"/>
      <c r="E400" s="99"/>
      <c r="F400" s="100">
        <f t="shared" si="117"/>
        <v>0</v>
      </c>
      <c r="G400" s="99"/>
      <c r="H400" s="98"/>
      <c r="I400" s="101">
        <f t="shared" si="118"/>
        <v>0</v>
      </c>
      <c r="J400" s="102"/>
      <c r="K400" s="101">
        <f t="shared" si="119"/>
        <v>0</v>
      </c>
      <c r="L400" s="100">
        <f t="shared" si="120"/>
        <v>0</v>
      </c>
      <c r="M400" s="137"/>
      <c r="N400" s="111"/>
      <c r="O400" s="10"/>
      <c r="P400" s="11"/>
    </row>
    <row r="401" spans="1:16" ht="14.25" hidden="1" customHeight="1" thickBot="1" x14ac:dyDescent="0.3">
      <c r="A401" s="95"/>
      <c r="B401" s="96"/>
      <c r="C401" s="97"/>
      <c r="D401" s="98"/>
      <c r="E401" s="99"/>
      <c r="F401" s="100">
        <f t="shared" si="117"/>
        <v>0</v>
      </c>
      <c r="G401" s="99"/>
      <c r="H401" s="98"/>
      <c r="I401" s="101">
        <f t="shared" si="118"/>
        <v>0</v>
      </c>
      <c r="J401" s="102"/>
      <c r="K401" s="101">
        <f t="shared" si="119"/>
        <v>0</v>
      </c>
      <c r="L401" s="100">
        <f t="shared" si="120"/>
        <v>0</v>
      </c>
      <c r="M401" s="137"/>
      <c r="N401" s="111"/>
      <c r="O401" s="10"/>
      <c r="P401" s="11"/>
    </row>
    <row r="402" spans="1:16" ht="14.25" hidden="1" customHeight="1" thickBot="1" x14ac:dyDescent="0.3">
      <c r="A402" s="95"/>
      <c r="B402" s="96"/>
      <c r="C402" s="97"/>
      <c r="D402" s="98"/>
      <c r="E402" s="99"/>
      <c r="F402" s="100">
        <f t="shared" si="117"/>
        <v>0</v>
      </c>
      <c r="G402" s="99"/>
      <c r="H402" s="98"/>
      <c r="I402" s="101">
        <f t="shared" si="118"/>
        <v>0</v>
      </c>
      <c r="J402" s="102"/>
      <c r="K402" s="101">
        <f t="shared" si="119"/>
        <v>0</v>
      </c>
      <c r="L402" s="100">
        <f t="shared" si="120"/>
        <v>0</v>
      </c>
      <c r="M402" s="137"/>
      <c r="N402" s="111"/>
      <c r="O402" s="10"/>
      <c r="P402" s="11"/>
    </row>
    <row r="403" spans="1:16" ht="14.25" hidden="1" customHeight="1" thickBot="1" x14ac:dyDescent="0.3">
      <c r="A403" s="95"/>
      <c r="B403" s="96"/>
      <c r="C403" s="97"/>
      <c r="D403" s="98"/>
      <c r="E403" s="99"/>
      <c r="F403" s="100">
        <f t="shared" si="117"/>
        <v>0</v>
      </c>
      <c r="G403" s="99"/>
      <c r="H403" s="98"/>
      <c r="I403" s="101">
        <f t="shared" si="118"/>
        <v>0</v>
      </c>
      <c r="J403" s="102"/>
      <c r="K403" s="101">
        <f t="shared" si="119"/>
        <v>0</v>
      </c>
      <c r="L403" s="100">
        <f t="shared" si="120"/>
        <v>0</v>
      </c>
      <c r="M403" s="137"/>
      <c r="N403" s="111"/>
      <c r="O403" s="10"/>
      <c r="P403" s="11"/>
    </row>
    <row r="404" spans="1:16" ht="14.25" hidden="1" customHeight="1" thickBot="1" x14ac:dyDescent="0.3">
      <c r="A404" s="95"/>
      <c r="B404" s="96"/>
      <c r="C404" s="97"/>
      <c r="D404" s="98"/>
      <c r="E404" s="99"/>
      <c r="F404" s="100">
        <f t="shared" si="117"/>
        <v>0</v>
      </c>
      <c r="G404" s="99"/>
      <c r="H404" s="98"/>
      <c r="I404" s="101">
        <f t="shared" si="118"/>
        <v>0</v>
      </c>
      <c r="J404" s="102"/>
      <c r="K404" s="101">
        <f t="shared" si="119"/>
        <v>0</v>
      </c>
      <c r="L404" s="100">
        <f t="shared" si="120"/>
        <v>0</v>
      </c>
      <c r="M404" s="137"/>
      <c r="N404" s="111"/>
      <c r="O404" s="10"/>
      <c r="P404" s="11"/>
    </row>
    <row r="405" spans="1:16" ht="14.25" hidden="1" customHeight="1" thickBot="1" x14ac:dyDescent="0.3">
      <c r="A405" s="95"/>
      <c r="B405" s="96"/>
      <c r="C405" s="97"/>
      <c r="D405" s="98"/>
      <c r="E405" s="99"/>
      <c r="F405" s="100">
        <f t="shared" si="117"/>
        <v>0</v>
      </c>
      <c r="G405" s="99"/>
      <c r="H405" s="98"/>
      <c r="I405" s="101">
        <f t="shared" si="118"/>
        <v>0</v>
      </c>
      <c r="J405" s="102"/>
      <c r="K405" s="101">
        <f t="shared" si="119"/>
        <v>0</v>
      </c>
      <c r="L405" s="100">
        <f t="shared" si="120"/>
        <v>0</v>
      </c>
      <c r="M405" s="137"/>
      <c r="N405" s="111"/>
      <c r="O405" s="10"/>
      <c r="P405" s="11"/>
    </row>
    <row r="406" spans="1:16" ht="14.25" hidden="1" customHeight="1" thickBot="1" x14ac:dyDescent="0.3">
      <c r="A406" s="2"/>
      <c r="B406" s="22"/>
      <c r="C406" s="39"/>
      <c r="D406" s="14"/>
      <c r="E406" s="14"/>
      <c r="F406" s="4"/>
      <c r="G406" s="14"/>
      <c r="H406" s="14"/>
      <c r="I406" s="4"/>
      <c r="J406" s="40"/>
      <c r="K406" s="4"/>
      <c r="L406" s="7"/>
      <c r="M406" s="24"/>
      <c r="N406" s="22"/>
      <c r="O406" s="10"/>
      <c r="P406" s="11"/>
    </row>
    <row r="407" spans="1:16" ht="14.25" hidden="1" customHeight="1" thickBot="1" x14ac:dyDescent="0.3">
      <c r="A407" s="108"/>
      <c r="B407" s="109">
        <f>(COUNTA(B396:B405))</f>
        <v>0</v>
      </c>
      <c r="C407" s="110" t="s">
        <v>36</v>
      </c>
      <c r="D407" s="80">
        <f t="shared" ref="D407:I407" si="121">SUM(D396:D405)</f>
        <v>0</v>
      </c>
      <c r="E407" s="80">
        <f t="shared" si="121"/>
        <v>0</v>
      </c>
      <c r="F407" s="80">
        <f t="shared" si="121"/>
        <v>0</v>
      </c>
      <c r="G407" s="80">
        <f t="shared" si="121"/>
        <v>0</v>
      </c>
      <c r="H407" s="80">
        <f t="shared" si="121"/>
        <v>0</v>
      </c>
      <c r="I407" s="80">
        <f t="shared" si="121"/>
        <v>0</v>
      </c>
      <c r="J407" s="111" t="e">
        <f>ROUND((((I407-K407)/I407)*100),2)</f>
        <v>#DIV/0!</v>
      </c>
      <c r="K407" s="112">
        <f>SUM(K396:K405)</f>
        <v>0</v>
      </c>
      <c r="L407" s="80">
        <f>SUM(L396:L405)</f>
        <v>0</v>
      </c>
      <c r="M407" s="24"/>
      <c r="N407" s="22"/>
      <c r="O407" s="10"/>
      <c r="P407" s="11"/>
    </row>
    <row r="408" spans="1:16" ht="14.25" hidden="1" customHeight="1" thickBot="1" x14ac:dyDescent="0.3">
      <c r="A408" s="21"/>
      <c r="B408" s="22"/>
      <c r="C408" s="22"/>
      <c r="D408" s="14"/>
      <c r="E408" s="14"/>
      <c r="F408" s="14"/>
      <c r="G408" s="14"/>
      <c r="H408" s="14"/>
      <c r="I408" s="14"/>
      <c r="J408" s="23"/>
      <c r="K408" s="14"/>
      <c r="L408" s="14"/>
      <c r="M408" s="24"/>
      <c r="N408" s="22"/>
      <c r="O408" s="10"/>
      <c r="P408" s="11"/>
    </row>
    <row r="409" spans="1:16" ht="16.5" hidden="1" customHeight="1" thickBot="1" x14ac:dyDescent="0.3">
      <c r="A409" s="60" t="s">
        <v>13</v>
      </c>
      <c r="B409" s="61" t="str">
        <f>+B393</f>
        <v>Pucobre</v>
      </c>
      <c r="C409" s="62"/>
      <c r="D409" s="162" t="s">
        <v>15</v>
      </c>
      <c r="E409" s="163"/>
      <c r="F409" s="164"/>
      <c r="G409" s="63"/>
      <c r="H409" s="64" t="s">
        <v>16</v>
      </c>
      <c r="I409" s="65"/>
      <c r="J409" s="66"/>
      <c r="K409" s="67"/>
      <c r="L409" s="68"/>
      <c r="M409" s="159" t="s">
        <v>17</v>
      </c>
      <c r="N409" s="156" t="s">
        <v>18</v>
      </c>
      <c r="O409" s="10"/>
      <c r="P409" s="11"/>
    </row>
    <row r="410" spans="1:16" ht="14.25" hidden="1" customHeight="1" thickBot="1" x14ac:dyDescent="0.3">
      <c r="A410" s="69" t="s">
        <v>21</v>
      </c>
      <c r="B410" s="70" t="s">
        <v>22</v>
      </c>
      <c r="C410" s="71" t="s">
        <v>23</v>
      </c>
      <c r="D410" s="165"/>
      <c r="E410" s="166"/>
      <c r="F410" s="167"/>
      <c r="G410" s="72"/>
      <c r="H410" s="73" t="s">
        <v>24</v>
      </c>
      <c r="I410" s="74"/>
      <c r="J410" s="75" t="s">
        <v>25</v>
      </c>
      <c r="K410" s="76" t="s">
        <v>26</v>
      </c>
      <c r="L410" s="76" t="s">
        <v>27</v>
      </c>
      <c r="M410" s="160"/>
      <c r="N410" s="157"/>
      <c r="O410" s="10"/>
      <c r="P410" s="11"/>
    </row>
    <row r="411" spans="1:16" ht="14.25" hidden="1" customHeight="1" thickBot="1" x14ac:dyDescent="0.3">
      <c r="A411" s="77" t="s">
        <v>28</v>
      </c>
      <c r="B411" s="78" t="s">
        <v>29</v>
      </c>
      <c r="C411" s="79" t="s">
        <v>30</v>
      </c>
      <c r="D411" s="80" t="s">
        <v>31</v>
      </c>
      <c r="E411" s="80" t="s">
        <v>32</v>
      </c>
      <c r="F411" s="80" t="s">
        <v>33</v>
      </c>
      <c r="G411" s="80" t="s">
        <v>31</v>
      </c>
      <c r="H411" s="73" t="s">
        <v>32</v>
      </c>
      <c r="I411" s="80" t="s">
        <v>33</v>
      </c>
      <c r="J411" s="81" t="s">
        <v>34</v>
      </c>
      <c r="K411" s="82" t="s">
        <v>35</v>
      </c>
      <c r="L411" s="82" t="s">
        <v>6</v>
      </c>
      <c r="M411" s="161"/>
      <c r="N411" s="158"/>
      <c r="O411" s="10"/>
      <c r="P411" s="11"/>
    </row>
    <row r="412" spans="1:16" ht="14.25" hidden="1" customHeight="1" thickBot="1" x14ac:dyDescent="0.3">
      <c r="A412" s="83"/>
      <c r="B412" s="84"/>
      <c r="C412" s="85"/>
      <c r="D412" s="86"/>
      <c r="E412" s="87"/>
      <c r="F412" s="88">
        <f t="shared" ref="F412:F421" si="122">D412-E412</f>
        <v>0</v>
      </c>
      <c r="G412" s="87"/>
      <c r="H412" s="86"/>
      <c r="I412" s="89">
        <f t="shared" ref="I412:I421" si="123">G412-H412</f>
        <v>0</v>
      </c>
      <c r="J412" s="90"/>
      <c r="K412" s="89">
        <f t="shared" ref="K412:K421" si="124">ROUND((I412*(100-J412)/100),3)</f>
        <v>0</v>
      </c>
      <c r="L412" s="88">
        <f t="shared" ref="L412:L421" si="125">I412-F412</f>
        <v>0</v>
      </c>
      <c r="M412" s="137"/>
      <c r="N412" s="111"/>
      <c r="O412" s="10"/>
      <c r="P412" s="11"/>
    </row>
    <row r="413" spans="1:16" ht="14.25" hidden="1" customHeight="1" thickBot="1" x14ac:dyDescent="0.3">
      <c r="A413" s="95"/>
      <c r="B413" s="96"/>
      <c r="C413" s="97"/>
      <c r="D413" s="98"/>
      <c r="E413" s="99"/>
      <c r="F413" s="100">
        <f t="shared" si="122"/>
        <v>0</v>
      </c>
      <c r="G413" s="99"/>
      <c r="H413" s="98"/>
      <c r="I413" s="101">
        <f t="shared" si="123"/>
        <v>0</v>
      </c>
      <c r="J413" s="102"/>
      <c r="K413" s="101">
        <f t="shared" si="124"/>
        <v>0</v>
      </c>
      <c r="L413" s="100">
        <f t="shared" si="125"/>
        <v>0</v>
      </c>
      <c r="M413" s="137"/>
      <c r="N413" s="138"/>
      <c r="O413" s="10"/>
      <c r="P413" s="11"/>
    </row>
    <row r="414" spans="1:16" ht="14.25" hidden="1" customHeight="1" thickBot="1" x14ac:dyDescent="0.3">
      <c r="A414" s="95"/>
      <c r="B414" s="96"/>
      <c r="C414" s="97"/>
      <c r="D414" s="98"/>
      <c r="E414" s="99"/>
      <c r="F414" s="100">
        <f t="shared" si="122"/>
        <v>0</v>
      </c>
      <c r="G414" s="99"/>
      <c r="H414" s="98"/>
      <c r="I414" s="101">
        <f t="shared" si="123"/>
        <v>0</v>
      </c>
      <c r="J414" s="102"/>
      <c r="K414" s="101">
        <f t="shared" si="124"/>
        <v>0</v>
      </c>
      <c r="L414" s="100">
        <f t="shared" si="125"/>
        <v>0</v>
      </c>
      <c r="M414" s="137"/>
      <c r="N414" s="111"/>
      <c r="O414" s="10"/>
      <c r="P414" s="11"/>
    </row>
    <row r="415" spans="1:16" ht="14.25" hidden="1" customHeight="1" thickBot="1" x14ac:dyDescent="0.3">
      <c r="A415" s="95"/>
      <c r="B415" s="96"/>
      <c r="C415" s="97"/>
      <c r="D415" s="98"/>
      <c r="E415" s="99"/>
      <c r="F415" s="100">
        <f t="shared" si="122"/>
        <v>0</v>
      </c>
      <c r="G415" s="99"/>
      <c r="H415" s="98"/>
      <c r="I415" s="101">
        <f t="shared" si="123"/>
        <v>0</v>
      </c>
      <c r="J415" s="102"/>
      <c r="K415" s="101">
        <f t="shared" si="124"/>
        <v>0</v>
      </c>
      <c r="L415" s="100">
        <f t="shared" si="125"/>
        <v>0</v>
      </c>
      <c r="M415" s="137"/>
      <c r="N415" s="138"/>
      <c r="O415" s="10"/>
      <c r="P415" s="11"/>
    </row>
    <row r="416" spans="1:16" ht="14.25" hidden="1" customHeight="1" thickBot="1" x14ac:dyDescent="0.3">
      <c r="A416" s="95"/>
      <c r="B416" s="96"/>
      <c r="C416" s="97"/>
      <c r="D416" s="98"/>
      <c r="E416" s="99"/>
      <c r="F416" s="100">
        <f t="shared" si="122"/>
        <v>0</v>
      </c>
      <c r="G416" s="99"/>
      <c r="H416" s="98"/>
      <c r="I416" s="101">
        <f t="shared" si="123"/>
        <v>0</v>
      </c>
      <c r="J416" s="102"/>
      <c r="K416" s="101">
        <f t="shared" si="124"/>
        <v>0</v>
      </c>
      <c r="L416" s="100">
        <f t="shared" si="125"/>
        <v>0</v>
      </c>
      <c r="M416" s="139"/>
      <c r="N416" s="111"/>
      <c r="O416" s="10"/>
      <c r="P416" s="11"/>
    </row>
    <row r="417" spans="1:16" ht="14.25" hidden="1" customHeight="1" thickBot="1" x14ac:dyDescent="0.3">
      <c r="A417" s="95"/>
      <c r="B417" s="96"/>
      <c r="C417" s="97"/>
      <c r="D417" s="98"/>
      <c r="E417" s="99"/>
      <c r="F417" s="100">
        <f t="shared" si="122"/>
        <v>0</v>
      </c>
      <c r="G417" s="99"/>
      <c r="H417" s="98"/>
      <c r="I417" s="101">
        <f t="shared" si="123"/>
        <v>0</v>
      </c>
      <c r="J417" s="102"/>
      <c r="K417" s="101">
        <f t="shared" si="124"/>
        <v>0</v>
      </c>
      <c r="L417" s="100">
        <f t="shared" si="125"/>
        <v>0</v>
      </c>
      <c r="M417" s="139"/>
      <c r="N417" s="111"/>
      <c r="O417" s="10"/>
      <c r="P417" s="11"/>
    </row>
    <row r="418" spans="1:16" ht="14.25" hidden="1" customHeight="1" thickBot="1" x14ac:dyDescent="0.3">
      <c r="A418" s="95"/>
      <c r="B418" s="96"/>
      <c r="C418" s="97"/>
      <c r="D418" s="98"/>
      <c r="E418" s="99"/>
      <c r="F418" s="100">
        <f t="shared" si="122"/>
        <v>0</v>
      </c>
      <c r="G418" s="99"/>
      <c r="H418" s="98"/>
      <c r="I418" s="101">
        <f t="shared" si="123"/>
        <v>0</v>
      </c>
      <c r="J418" s="102"/>
      <c r="K418" s="101">
        <f t="shared" si="124"/>
        <v>0</v>
      </c>
      <c r="L418" s="100">
        <f t="shared" si="125"/>
        <v>0</v>
      </c>
      <c r="M418" s="139"/>
      <c r="N418" s="111"/>
      <c r="O418" s="10"/>
      <c r="P418" s="11"/>
    </row>
    <row r="419" spans="1:16" ht="14.25" hidden="1" customHeight="1" thickBot="1" x14ac:dyDescent="0.3">
      <c r="A419" s="95"/>
      <c r="B419" s="96"/>
      <c r="C419" s="97"/>
      <c r="D419" s="98"/>
      <c r="E419" s="99"/>
      <c r="F419" s="100">
        <f t="shared" si="122"/>
        <v>0</v>
      </c>
      <c r="G419" s="99"/>
      <c r="H419" s="98"/>
      <c r="I419" s="101">
        <f t="shared" si="123"/>
        <v>0</v>
      </c>
      <c r="J419" s="102"/>
      <c r="K419" s="101">
        <f t="shared" si="124"/>
        <v>0</v>
      </c>
      <c r="L419" s="100">
        <f t="shared" si="125"/>
        <v>0</v>
      </c>
      <c r="M419" s="139"/>
      <c r="N419" s="111"/>
      <c r="O419" s="10"/>
      <c r="P419" s="11"/>
    </row>
    <row r="420" spans="1:16" ht="14.25" hidden="1" customHeight="1" thickBot="1" x14ac:dyDescent="0.3">
      <c r="A420" s="95"/>
      <c r="B420" s="96"/>
      <c r="C420" s="97"/>
      <c r="D420" s="98"/>
      <c r="E420" s="99"/>
      <c r="F420" s="100">
        <f t="shared" si="122"/>
        <v>0</v>
      </c>
      <c r="G420" s="99"/>
      <c r="H420" s="98"/>
      <c r="I420" s="101">
        <f t="shared" si="123"/>
        <v>0</v>
      </c>
      <c r="J420" s="102"/>
      <c r="K420" s="101">
        <f t="shared" si="124"/>
        <v>0</v>
      </c>
      <c r="L420" s="100">
        <f t="shared" si="125"/>
        <v>0</v>
      </c>
      <c r="M420" s="139"/>
      <c r="N420" s="111"/>
      <c r="O420" s="10"/>
      <c r="P420" s="11"/>
    </row>
    <row r="421" spans="1:16" ht="14.25" hidden="1" customHeight="1" thickBot="1" x14ac:dyDescent="0.3">
      <c r="A421" s="95"/>
      <c r="B421" s="96"/>
      <c r="C421" s="97"/>
      <c r="D421" s="98"/>
      <c r="E421" s="99"/>
      <c r="F421" s="100">
        <f t="shared" si="122"/>
        <v>0</v>
      </c>
      <c r="G421" s="99"/>
      <c r="H421" s="98"/>
      <c r="I421" s="101">
        <f t="shared" si="123"/>
        <v>0</v>
      </c>
      <c r="J421" s="102"/>
      <c r="K421" s="101">
        <f t="shared" si="124"/>
        <v>0</v>
      </c>
      <c r="L421" s="100">
        <f t="shared" si="125"/>
        <v>0</v>
      </c>
      <c r="M421" s="139"/>
      <c r="N421" s="111"/>
      <c r="O421" s="10"/>
      <c r="P421" s="11"/>
    </row>
    <row r="422" spans="1:16" ht="14.25" hidden="1" customHeight="1" thickBot="1" x14ac:dyDescent="0.3">
      <c r="A422" s="2"/>
      <c r="B422" s="22"/>
      <c r="C422" s="39"/>
      <c r="D422" s="14"/>
      <c r="E422" s="14"/>
      <c r="F422" s="4"/>
      <c r="G422" s="14"/>
      <c r="H422" s="14"/>
      <c r="I422" s="4"/>
      <c r="J422" s="40"/>
      <c r="K422" s="4"/>
      <c r="L422" s="7"/>
      <c r="M422" s="24"/>
      <c r="N422" s="22"/>
      <c r="O422" s="10"/>
      <c r="P422" s="11"/>
    </row>
    <row r="423" spans="1:16" ht="14.25" hidden="1" customHeight="1" thickBot="1" x14ac:dyDescent="0.3">
      <c r="A423" s="108"/>
      <c r="B423" s="109">
        <f>(COUNTA(B412:B421))</f>
        <v>0</v>
      </c>
      <c r="C423" s="110" t="s">
        <v>36</v>
      </c>
      <c r="D423" s="80">
        <f t="shared" ref="D423:I423" si="126">SUM(D412:D421)</f>
        <v>0</v>
      </c>
      <c r="E423" s="80">
        <f t="shared" si="126"/>
        <v>0</v>
      </c>
      <c r="F423" s="80">
        <f t="shared" si="126"/>
        <v>0</v>
      </c>
      <c r="G423" s="80">
        <f t="shared" si="126"/>
        <v>0</v>
      </c>
      <c r="H423" s="80">
        <f t="shared" si="126"/>
        <v>0</v>
      </c>
      <c r="I423" s="80">
        <f t="shared" si="126"/>
        <v>0</v>
      </c>
      <c r="J423" s="111" t="e">
        <f>ROUND((((I423-K423)/I423)*100),2)</f>
        <v>#DIV/0!</v>
      </c>
      <c r="K423" s="112">
        <f>SUM(K412:K421)</f>
        <v>0</v>
      </c>
      <c r="L423" s="80">
        <f>SUM(L412:L421)</f>
        <v>0</v>
      </c>
      <c r="M423" s="24"/>
      <c r="N423" s="22"/>
      <c r="O423" s="10"/>
      <c r="P423" s="11"/>
    </row>
    <row r="424" spans="1:16" ht="14.25" hidden="1" customHeight="1" thickBot="1" x14ac:dyDescent="0.3">
      <c r="A424" s="21"/>
      <c r="B424" s="22"/>
      <c r="C424" s="22"/>
      <c r="D424" s="14"/>
      <c r="E424" s="14"/>
      <c r="F424" s="14"/>
      <c r="G424" s="14"/>
      <c r="H424" s="14"/>
      <c r="I424" s="14"/>
      <c r="J424" s="23"/>
      <c r="K424" s="14"/>
      <c r="L424" s="14"/>
      <c r="M424" s="24"/>
      <c r="N424" s="22"/>
      <c r="O424" s="10"/>
      <c r="P424" s="11"/>
    </row>
    <row r="425" spans="1:16" ht="16.5" hidden="1" customHeight="1" thickBot="1" x14ac:dyDescent="0.3">
      <c r="A425" s="60" t="s">
        <v>13</v>
      </c>
      <c r="B425" s="61" t="str">
        <f>+B409</f>
        <v>Pucobre</v>
      </c>
      <c r="C425" s="62"/>
      <c r="D425" s="162" t="s">
        <v>15</v>
      </c>
      <c r="E425" s="163"/>
      <c r="F425" s="164"/>
      <c r="G425" s="63"/>
      <c r="H425" s="64" t="s">
        <v>16</v>
      </c>
      <c r="I425" s="65"/>
      <c r="J425" s="66"/>
      <c r="K425" s="67"/>
      <c r="L425" s="68"/>
      <c r="M425" s="159" t="s">
        <v>17</v>
      </c>
      <c r="N425" s="156" t="s">
        <v>18</v>
      </c>
      <c r="O425" s="10"/>
      <c r="P425" s="11"/>
    </row>
    <row r="426" spans="1:16" ht="14.25" hidden="1" customHeight="1" thickBot="1" x14ac:dyDescent="0.3">
      <c r="A426" s="69" t="s">
        <v>21</v>
      </c>
      <c r="B426" s="70" t="s">
        <v>22</v>
      </c>
      <c r="C426" s="71" t="s">
        <v>23</v>
      </c>
      <c r="D426" s="165"/>
      <c r="E426" s="166"/>
      <c r="F426" s="167"/>
      <c r="G426" s="72"/>
      <c r="H426" s="73" t="s">
        <v>24</v>
      </c>
      <c r="I426" s="74"/>
      <c r="J426" s="75" t="s">
        <v>25</v>
      </c>
      <c r="K426" s="76" t="s">
        <v>26</v>
      </c>
      <c r="L426" s="76" t="s">
        <v>27</v>
      </c>
      <c r="M426" s="160"/>
      <c r="N426" s="157"/>
      <c r="O426" s="10"/>
      <c r="P426" s="11"/>
    </row>
    <row r="427" spans="1:16" ht="14.25" hidden="1" customHeight="1" thickBot="1" x14ac:dyDescent="0.3">
      <c r="A427" s="77" t="s">
        <v>28</v>
      </c>
      <c r="B427" s="78" t="s">
        <v>29</v>
      </c>
      <c r="C427" s="79" t="s">
        <v>30</v>
      </c>
      <c r="D427" s="80" t="s">
        <v>31</v>
      </c>
      <c r="E427" s="80" t="s">
        <v>32</v>
      </c>
      <c r="F427" s="80" t="s">
        <v>33</v>
      </c>
      <c r="G427" s="80" t="s">
        <v>31</v>
      </c>
      <c r="H427" s="73" t="s">
        <v>32</v>
      </c>
      <c r="I427" s="80" t="s">
        <v>33</v>
      </c>
      <c r="J427" s="81" t="s">
        <v>34</v>
      </c>
      <c r="K427" s="82" t="s">
        <v>35</v>
      </c>
      <c r="L427" s="82" t="s">
        <v>6</v>
      </c>
      <c r="M427" s="161"/>
      <c r="N427" s="158"/>
      <c r="O427" s="10"/>
      <c r="P427" s="11"/>
    </row>
    <row r="428" spans="1:16" ht="14.25" hidden="1" customHeight="1" thickBot="1" x14ac:dyDescent="0.3">
      <c r="A428" s="83"/>
      <c r="B428" s="84"/>
      <c r="C428" s="85"/>
      <c r="D428" s="86"/>
      <c r="E428" s="87"/>
      <c r="F428" s="88">
        <f t="shared" ref="F428:F437" si="127">D428-E428</f>
        <v>0</v>
      </c>
      <c r="G428" s="87"/>
      <c r="H428" s="86"/>
      <c r="I428" s="89">
        <f t="shared" ref="I428:I437" si="128">G428-H428</f>
        <v>0</v>
      </c>
      <c r="J428" s="90"/>
      <c r="K428" s="89">
        <f t="shared" ref="K428:K437" si="129">ROUND((I428*(100-J428)/100),3)</f>
        <v>0</v>
      </c>
      <c r="L428" s="88">
        <f t="shared" ref="L428:L437" si="130">I428-F428</f>
        <v>0</v>
      </c>
      <c r="M428" s="137"/>
      <c r="N428" s="138"/>
      <c r="O428" s="10"/>
      <c r="P428" s="11"/>
    </row>
    <row r="429" spans="1:16" ht="14.25" hidden="1" customHeight="1" thickBot="1" x14ac:dyDescent="0.3">
      <c r="A429" s="95"/>
      <c r="B429" s="96"/>
      <c r="C429" s="97"/>
      <c r="D429" s="98"/>
      <c r="E429" s="99"/>
      <c r="F429" s="100">
        <f t="shared" si="127"/>
        <v>0</v>
      </c>
      <c r="G429" s="99"/>
      <c r="H429" s="98"/>
      <c r="I429" s="101">
        <f t="shared" si="128"/>
        <v>0</v>
      </c>
      <c r="J429" s="102"/>
      <c r="K429" s="101">
        <f t="shared" si="129"/>
        <v>0</v>
      </c>
      <c r="L429" s="100">
        <f t="shared" si="130"/>
        <v>0</v>
      </c>
      <c r="M429" s="137"/>
      <c r="N429" s="138"/>
      <c r="O429" s="10"/>
      <c r="P429" s="11"/>
    </row>
    <row r="430" spans="1:16" ht="14.25" hidden="1" customHeight="1" thickBot="1" x14ac:dyDescent="0.3">
      <c r="A430" s="95"/>
      <c r="B430" s="96"/>
      <c r="C430" s="97"/>
      <c r="D430" s="98"/>
      <c r="E430" s="99"/>
      <c r="F430" s="100">
        <f t="shared" si="127"/>
        <v>0</v>
      </c>
      <c r="G430" s="99"/>
      <c r="H430" s="98"/>
      <c r="I430" s="101">
        <f t="shared" si="128"/>
        <v>0</v>
      </c>
      <c r="J430" s="102"/>
      <c r="K430" s="101">
        <f t="shared" si="129"/>
        <v>0</v>
      </c>
      <c r="L430" s="100">
        <f t="shared" si="130"/>
        <v>0</v>
      </c>
      <c r="M430" s="137"/>
      <c r="N430" s="138"/>
      <c r="O430" s="10"/>
      <c r="P430" s="11"/>
    </row>
    <row r="431" spans="1:16" ht="14.25" hidden="1" customHeight="1" thickBot="1" x14ac:dyDescent="0.3">
      <c r="A431" s="95"/>
      <c r="B431" s="96"/>
      <c r="C431" s="97"/>
      <c r="D431" s="98"/>
      <c r="E431" s="99"/>
      <c r="F431" s="100">
        <f t="shared" si="127"/>
        <v>0</v>
      </c>
      <c r="G431" s="99"/>
      <c r="H431" s="98"/>
      <c r="I431" s="101">
        <f t="shared" si="128"/>
        <v>0</v>
      </c>
      <c r="J431" s="102"/>
      <c r="K431" s="101">
        <f t="shared" si="129"/>
        <v>0</v>
      </c>
      <c r="L431" s="100">
        <f t="shared" si="130"/>
        <v>0</v>
      </c>
      <c r="M431" s="137"/>
      <c r="N431" s="111"/>
      <c r="O431" s="10"/>
      <c r="P431" s="11"/>
    </row>
    <row r="432" spans="1:16" ht="14.25" hidden="1" customHeight="1" thickBot="1" x14ac:dyDescent="0.3">
      <c r="A432" s="95"/>
      <c r="B432" s="96"/>
      <c r="C432" s="97"/>
      <c r="D432" s="98"/>
      <c r="E432" s="99"/>
      <c r="F432" s="100">
        <f t="shared" si="127"/>
        <v>0</v>
      </c>
      <c r="G432" s="99"/>
      <c r="H432" s="98"/>
      <c r="I432" s="101">
        <f t="shared" si="128"/>
        <v>0</v>
      </c>
      <c r="J432" s="102"/>
      <c r="K432" s="101">
        <f t="shared" si="129"/>
        <v>0</v>
      </c>
      <c r="L432" s="100">
        <f t="shared" si="130"/>
        <v>0</v>
      </c>
      <c r="M432" s="137"/>
      <c r="N432" s="111"/>
      <c r="O432" s="10"/>
      <c r="P432" s="11"/>
    </row>
    <row r="433" spans="1:16" ht="14.25" hidden="1" customHeight="1" thickBot="1" x14ac:dyDescent="0.3">
      <c r="A433" s="95"/>
      <c r="B433" s="96"/>
      <c r="C433" s="97"/>
      <c r="D433" s="98"/>
      <c r="E433" s="99"/>
      <c r="F433" s="100">
        <f t="shared" si="127"/>
        <v>0</v>
      </c>
      <c r="G433" s="99"/>
      <c r="H433" s="98"/>
      <c r="I433" s="101">
        <f t="shared" si="128"/>
        <v>0</v>
      </c>
      <c r="J433" s="102"/>
      <c r="K433" s="101">
        <f t="shared" si="129"/>
        <v>0</v>
      </c>
      <c r="L433" s="100">
        <f t="shared" si="130"/>
        <v>0</v>
      </c>
      <c r="M433" s="137"/>
      <c r="N433" s="111"/>
      <c r="O433" s="10"/>
      <c r="P433" s="11"/>
    </row>
    <row r="434" spans="1:16" ht="14.25" hidden="1" customHeight="1" thickBot="1" x14ac:dyDescent="0.3">
      <c r="A434" s="95"/>
      <c r="B434" s="96"/>
      <c r="C434" s="97"/>
      <c r="D434" s="98"/>
      <c r="E434" s="99"/>
      <c r="F434" s="100">
        <f t="shared" si="127"/>
        <v>0</v>
      </c>
      <c r="G434" s="99"/>
      <c r="H434" s="98"/>
      <c r="I434" s="101">
        <f t="shared" si="128"/>
        <v>0</v>
      </c>
      <c r="J434" s="102"/>
      <c r="K434" s="101">
        <f t="shared" si="129"/>
        <v>0</v>
      </c>
      <c r="L434" s="100">
        <f t="shared" si="130"/>
        <v>0</v>
      </c>
      <c r="M434" s="137"/>
      <c r="N434" s="111"/>
      <c r="O434" s="10"/>
      <c r="P434" s="11"/>
    </row>
    <row r="435" spans="1:16" ht="14.25" hidden="1" customHeight="1" thickBot="1" x14ac:dyDescent="0.3">
      <c r="A435" s="95"/>
      <c r="B435" s="96"/>
      <c r="C435" s="97"/>
      <c r="D435" s="98"/>
      <c r="E435" s="99"/>
      <c r="F435" s="100">
        <f t="shared" si="127"/>
        <v>0</v>
      </c>
      <c r="G435" s="99"/>
      <c r="H435" s="98"/>
      <c r="I435" s="101">
        <f t="shared" si="128"/>
        <v>0</v>
      </c>
      <c r="J435" s="102"/>
      <c r="K435" s="101">
        <f t="shared" si="129"/>
        <v>0</v>
      </c>
      <c r="L435" s="100">
        <f t="shared" si="130"/>
        <v>0</v>
      </c>
      <c r="M435" s="137"/>
      <c r="N435" s="111"/>
      <c r="O435" s="10"/>
      <c r="P435" s="11"/>
    </row>
    <row r="436" spans="1:16" ht="14.25" hidden="1" customHeight="1" thickBot="1" x14ac:dyDescent="0.3">
      <c r="A436" s="95"/>
      <c r="B436" s="96"/>
      <c r="C436" s="97"/>
      <c r="D436" s="98"/>
      <c r="E436" s="99"/>
      <c r="F436" s="100">
        <f t="shared" si="127"/>
        <v>0</v>
      </c>
      <c r="G436" s="99"/>
      <c r="H436" s="98"/>
      <c r="I436" s="101">
        <f t="shared" si="128"/>
        <v>0</v>
      </c>
      <c r="J436" s="102"/>
      <c r="K436" s="101">
        <f t="shared" si="129"/>
        <v>0</v>
      </c>
      <c r="L436" s="100">
        <f t="shared" si="130"/>
        <v>0</v>
      </c>
      <c r="M436" s="137"/>
      <c r="N436" s="111"/>
      <c r="O436" s="10"/>
      <c r="P436" s="11"/>
    </row>
    <row r="437" spans="1:16" ht="14.25" hidden="1" customHeight="1" thickBot="1" x14ac:dyDescent="0.3">
      <c r="A437" s="95"/>
      <c r="B437" s="96"/>
      <c r="C437" s="97"/>
      <c r="D437" s="98"/>
      <c r="E437" s="99"/>
      <c r="F437" s="100">
        <f t="shared" si="127"/>
        <v>0</v>
      </c>
      <c r="G437" s="99"/>
      <c r="H437" s="98"/>
      <c r="I437" s="101">
        <f t="shared" si="128"/>
        <v>0</v>
      </c>
      <c r="J437" s="102"/>
      <c r="K437" s="101">
        <f t="shared" si="129"/>
        <v>0</v>
      </c>
      <c r="L437" s="100">
        <f t="shared" si="130"/>
        <v>0</v>
      </c>
      <c r="M437" s="137"/>
      <c r="N437" s="111"/>
      <c r="O437" s="10"/>
      <c r="P437" s="11"/>
    </row>
    <row r="438" spans="1:16" ht="14.25" hidden="1" customHeight="1" thickBot="1" x14ac:dyDescent="0.3">
      <c r="A438" s="2"/>
      <c r="B438" s="22"/>
      <c r="C438" s="39"/>
      <c r="D438" s="14"/>
      <c r="E438" s="14"/>
      <c r="F438" s="4"/>
      <c r="G438" s="14"/>
      <c r="H438" s="14"/>
      <c r="I438" s="4"/>
      <c r="J438" s="40"/>
      <c r="K438" s="4"/>
      <c r="L438" s="7"/>
      <c r="M438" s="24"/>
      <c r="N438" s="22"/>
      <c r="O438" s="10"/>
      <c r="P438" s="11"/>
    </row>
    <row r="439" spans="1:16" ht="14.25" hidden="1" customHeight="1" thickBot="1" x14ac:dyDescent="0.3">
      <c r="A439" s="108"/>
      <c r="B439" s="109">
        <f>(COUNTA(B428:B437))</f>
        <v>0</v>
      </c>
      <c r="C439" s="110" t="s">
        <v>36</v>
      </c>
      <c r="D439" s="80">
        <f t="shared" ref="D439:I439" si="131">SUM(D428:D437)</f>
        <v>0</v>
      </c>
      <c r="E439" s="80">
        <f t="shared" si="131"/>
        <v>0</v>
      </c>
      <c r="F439" s="80">
        <f t="shared" si="131"/>
        <v>0</v>
      </c>
      <c r="G439" s="80">
        <f t="shared" si="131"/>
        <v>0</v>
      </c>
      <c r="H439" s="80">
        <f t="shared" si="131"/>
        <v>0</v>
      </c>
      <c r="I439" s="80">
        <f t="shared" si="131"/>
        <v>0</v>
      </c>
      <c r="J439" s="111" t="e">
        <f>ROUND((((I439-K439)/I439)*100),2)</f>
        <v>#DIV/0!</v>
      </c>
      <c r="K439" s="112">
        <f>SUM(K428:K437)</f>
        <v>0</v>
      </c>
      <c r="L439" s="80">
        <f>SUM(L428:L437)</f>
        <v>0</v>
      </c>
      <c r="M439" s="24"/>
      <c r="N439" s="22"/>
      <c r="O439" s="10"/>
      <c r="P439" s="11"/>
    </row>
    <row r="440" spans="1:16" ht="14.25" hidden="1" customHeight="1" thickBot="1" x14ac:dyDescent="0.3">
      <c r="A440" s="21"/>
      <c r="B440" s="22"/>
      <c r="C440" s="22"/>
      <c r="D440" s="14"/>
      <c r="E440" s="14"/>
      <c r="F440" s="14"/>
      <c r="G440" s="14"/>
      <c r="H440" s="14"/>
      <c r="I440" s="14"/>
      <c r="J440" s="23"/>
      <c r="K440" s="14"/>
      <c r="L440" s="14"/>
      <c r="M440" s="24"/>
      <c r="N440" s="22"/>
      <c r="O440" s="10"/>
      <c r="P440" s="11"/>
    </row>
    <row r="441" spans="1:16" ht="16.5" hidden="1" customHeight="1" thickBot="1" x14ac:dyDescent="0.3">
      <c r="A441" s="60" t="s">
        <v>13</v>
      </c>
      <c r="B441" s="61" t="str">
        <f>+B425</f>
        <v>Pucobre</v>
      </c>
      <c r="C441" s="62"/>
      <c r="D441" s="162" t="s">
        <v>15</v>
      </c>
      <c r="E441" s="163"/>
      <c r="F441" s="164"/>
      <c r="G441" s="63"/>
      <c r="H441" s="64" t="s">
        <v>16</v>
      </c>
      <c r="I441" s="65"/>
      <c r="J441" s="66"/>
      <c r="K441" s="67"/>
      <c r="L441" s="68"/>
      <c r="M441" s="159" t="s">
        <v>17</v>
      </c>
      <c r="N441" s="156" t="s">
        <v>18</v>
      </c>
      <c r="O441" s="10"/>
      <c r="P441" s="11"/>
    </row>
    <row r="442" spans="1:16" ht="14.25" hidden="1" customHeight="1" thickBot="1" x14ac:dyDescent="0.3">
      <c r="A442" s="69" t="s">
        <v>21</v>
      </c>
      <c r="B442" s="70" t="s">
        <v>22</v>
      </c>
      <c r="C442" s="71" t="s">
        <v>23</v>
      </c>
      <c r="D442" s="165"/>
      <c r="E442" s="166"/>
      <c r="F442" s="167"/>
      <c r="G442" s="72"/>
      <c r="H442" s="73" t="s">
        <v>24</v>
      </c>
      <c r="I442" s="74"/>
      <c r="J442" s="75" t="s">
        <v>25</v>
      </c>
      <c r="K442" s="76" t="s">
        <v>26</v>
      </c>
      <c r="L442" s="76" t="s">
        <v>27</v>
      </c>
      <c r="M442" s="160"/>
      <c r="N442" s="157"/>
      <c r="O442" s="10"/>
      <c r="P442" s="11"/>
    </row>
    <row r="443" spans="1:16" ht="14.25" hidden="1" customHeight="1" thickBot="1" x14ac:dyDescent="0.3">
      <c r="A443" s="77" t="s">
        <v>28</v>
      </c>
      <c r="B443" s="78" t="s">
        <v>29</v>
      </c>
      <c r="C443" s="79" t="s">
        <v>30</v>
      </c>
      <c r="D443" s="80" t="s">
        <v>31</v>
      </c>
      <c r="E443" s="80" t="s">
        <v>32</v>
      </c>
      <c r="F443" s="80" t="s">
        <v>33</v>
      </c>
      <c r="G443" s="80" t="s">
        <v>31</v>
      </c>
      <c r="H443" s="73" t="s">
        <v>32</v>
      </c>
      <c r="I443" s="80" t="s">
        <v>33</v>
      </c>
      <c r="J443" s="81" t="s">
        <v>34</v>
      </c>
      <c r="K443" s="82" t="s">
        <v>35</v>
      </c>
      <c r="L443" s="82" t="s">
        <v>6</v>
      </c>
      <c r="M443" s="161"/>
      <c r="N443" s="158"/>
      <c r="O443" s="10"/>
      <c r="P443" s="11"/>
    </row>
    <row r="444" spans="1:16" ht="14.25" hidden="1" customHeight="1" thickBot="1" x14ac:dyDescent="0.3">
      <c r="A444" s="83"/>
      <c r="B444" s="84"/>
      <c r="C444" s="85"/>
      <c r="D444" s="86"/>
      <c r="E444" s="87"/>
      <c r="F444" s="88">
        <f t="shared" ref="F444:F453" si="132">D444-E444</f>
        <v>0</v>
      </c>
      <c r="G444" s="87"/>
      <c r="H444" s="86"/>
      <c r="I444" s="89">
        <f t="shared" ref="I444:I453" si="133">G444-H444</f>
        <v>0</v>
      </c>
      <c r="J444" s="90"/>
      <c r="K444" s="89">
        <f t="shared" ref="K444:K453" si="134">ROUND((I444*(100-J444)/100),3)</f>
        <v>0</v>
      </c>
      <c r="L444" s="88">
        <f t="shared" ref="L444:L453" si="135">I444-F444</f>
        <v>0</v>
      </c>
      <c r="M444" s="137"/>
      <c r="N444" s="111"/>
      <c r="O444" s="10"/>
      <c r="P444" s="11"/>
    </row>
    <row r="445" spans="1:16" ht="14.25" hidden="1" customHeight="1" thickBot="1" x14ac:dyDescent="0.3">
      <c r="A445" s="95"/>
      <c r="B445" s="96"/>
      <c r="C445" s="97"/>
      <c r="D445" s="98"/>
      <c r="E445" s="99"/>
      <c r="F445" s="100">
        <f t="shared" si="132"/>
        <v>0</v>
      </c>
      <c r="G445" s="99"/>
      <c r="H445" s="98"/>
      <c r="I445" s="101">
        <f t="shared" si="133"/>
        <v>0</v>
      </c>
      <c r="J445" s="102"/>
      <c r="K445" s="101">
        <f t="shared" si="134"/>
        <v>0</v>
      </c>
      <c r="L445" s="100">
        <f t="shared" si="135"/>
        <v>0</v>
      </c>
      <c r="M445" s="137"/>
      <c r="N445" s="138"/>
      <c r="O445" s="10"/>
      <c r="P445" s="11"/>
    </row>
    <row r="446" spans="1:16" ht="14.25" hidden="1" customHeight="1" thickBot="1" x14ac:dyDescent="0.3">
      <c r="A446" s="95"/>
      <c r="B446" s="96"/>
      <c r="C446" s="97"/>
      <c r="D446" s="98"/>
      <c r="E446" s="99"/>
      <c r="F446" s="100">
        <f t="shared" si="132"/>
        <v>0</v>
      </c>
      <c r="G446" s="99"/>
      <c r="H446" s="98"/>
      <c r="I446" s="101">
        <f t="shared" si="133"/>
        <v>0</v>
      </c>
      <c r="J446" s="102"/>
      <c r="K446" s="101">
        <f t="shared" si="134"/>
        <v>0</v>
      </c>
      <c r="L446" s="100">
        <f t="shared" si="135"/>
        <v>0</v>
      </c>
      <c r="M446" s="137"/>
      <c r="N446" s="111"/>
      <c r="O446" s="10"/>
      <c r="P446" s="11"/>
    </row>
    <row r="447" spans="1:16" ht="14.25" hidden="1" customHeight="1" thickBot="1" x14ac:dyDescent="0.3">
      <c r="A447" s="95"/>
      <c r="B447" s="96"/>
      <c r="C447" s="97"/>
      <c r="D447" s="98"/>
      <c r="E447" s="99"/>
      <c r="F447" s="100">
        <f t="shared" si="132"/>
        <v>0</v>
      </c>
      <c r="G447" s="99"/>
      <c r="H447" s="98"/>
      <c r="I447" s="101">
        <f t="shared" si="133"/>
        <v>0</v>
      </c>
      <c r="J447" s="102"/>
      <c r="K447" s="101">
        <f t="shared" si="134"/>
        <v>0</v>
      </c>
      <c r="L447" s="100">
        <f t="shared" si="135"/>
        <v>0</v>
      </c>
      <c r="M447" s="137"/>
      <c r="N447" s="138"/>
      <c r="O447" s="10"/>
      <c r="P447" s="11"/>
    </row>
    <row r="448" spans="1:16" ht="14.25" hidden="1" customHeight="1" thickBot="1" x14ac:dyDescent="0.3">
      <c r="A448" s="95"/>
      <c r="B448" s="96"/>
      <c r="C448" s="97"/>
      <c r="D448" s="98"/>
      <c r="E448" s="99"/>
      <c r="F448" s="100">
        <f t="shared" si="132"/>
        <v>0</v>
      </c>
      <c r="G448" s="99"/>
      <c r="H448" s="98"/>
      <c r="I448" s="101">
        <f t="shared" si="133"/>
        <v>0</v>
      </c>
      <c r="J448" s="102"/>
      <c r="K448" s="101">
        <f t="shared" si="134"/>
        <v>0</v>
      </c>
      <c r="L448" s="100">
        <f t="shared" si="135"/>
        <v>0</v>
      </c>
      <c r="M448" s="137"/>
      <c r="N448" s="138"/>
      <c r="O448" s="10"/>
      <c r="P448" s="11"/>
    </row>
    <row r="449" spans="1:16" ht="14.25" hidden="1" customHeight="1" thickBot="1" x14ac:dyDescent="0.3">
      <c r="A449" s="95"/>
      <c r="B449" s="96"/>
      <c r="C449" s="97"/>
      <c r="D449" s="98"/>
      <c r="E449" s="99"/>
      <c r="F449" s="100">
        <f t="shared" si="132"/>
        <v>0</v>
      </c>
      <c r="G449" s="99"/>
      <c r="H449" s="98"/>
      <c r="I449" s="101">
        <f t="shared" si="133"/>
        <v>0</v>
      </c>
      <c r="J449" s="102"/>
      <c r="K449" s="101">
        <f t="shared" si="134"/>
        <v>0</v>
      </c>
      <c r="L449" s="100">
        <f t="shared" si="135"/>
        <v>0</v>
      </c>
      <c r="M449" s="139"/>
      <c r="N449" s="111"/>
      <c r="O449" s="10"/>
      <c r="P449" s="11"/>
    </row>
    <row r="450" spans="1:16" ht="14.25" hidden="1" customHeight="1" thickBot="1" x14ac:dyDescent="0.3">
      <c r="A450" s="95"/>
      <c r="B450" s="96"/>
      <c r="C450" s="97"/>
      <c r="D450" s="98"/>
      <c r="E450" s="99"/>
      <c r="F450" s="100">
        <f t="shared" si="132"/>
        <v>0</v>
      </c>
      <c r="G450" s="99"/>
      <c r="H450" s="98"/>
      <c r="I450" s="101">
        <f t="shared" si="133"/>
        <v>0</v>
      </c>
      <c r="J450" s="102"/>
      <c r="K450" s="101">
        <f t="shared" si="134"/>
        <v>0</v>
      </c>
      <c r="L450" s="100">
        <f t="shared" si="135"/>
        <v>0</v>
      </c>
      <c r="M450" s="139"/>
      <c r="N450" s="111"/>
      <c r="O450" s="10"/>
      <c r="P450" s="11"/>
    </row>
    <row r="451" spans="1:16" ht="14.25" hidden="1" customHeight="1" thickBot="1" x14ac:dyDescent="0.3">
      <c r="A451" s="95"/>
      <c r="B451" s="96"/>
      <c r="C451" s="97"/>
      <c r="D451" s="98"/>
      <c r="E451" s="99"/>
      <c r="F451" s="100">
        <f t="shared" si="132"/>
        <v>0</v>
      </c>
      <c r="G451" s="99"/>
      <c r="H451" s="98"/>
      <c r="I451" s="101">
        <f t="shared" si="133"/>
        <v>0</v>
      </c>
      <c r="J451" s="102"/>
      <c r="K451" s="101">
        <f t="shared" si="134"/>
        <v>0</v>
      </c>
      <c r="L451" s="100">
        <f t="shared" si="135"/>
        <v>0</v>
      </c>
      <c r="M451" s="139"/>
      <c r="N451" s="111"/>
      <c r="O451" s="10"/>
      <c r="P451" s="11"/>
    </row>
    <row r="452" spans="1:16" ht="14.25" hidden="1" customHeight="1" thickBot="1" x14ac:dyDescent="0.3">
      <c r="A452" s="95"/>
      <c r="B452" s="96"/>
      <c r="C452" s="97"/>
      <c r="D452" s="98"/>
      <c r="E452" s="99"/>
      <c r="F452" s="100">
        <f t="shared" si="132"/>
        <v>0</v>
      </c>
      <c r="G452" s="99"/>
      <c r="H452" s="98"/>
      <c r="I452" s="101">
        <f t="shared" si="133"/>
        <v>0</v>
      </c>
      <c r="J452" s="102"/>
      <c r="K452" s="101">
        <f t="shared" si="134"/>
        <v>0</v>
      </c>
      <c r="L452" s="100">
        <f t="shared" si="135"/>
        <v>0</v>
      </c>
      <c r="M452" s="139"/>
      <c r="N452" s="111"/>
      <c r="O452" s="10"/>
      <c r="P452" s="11"/>
    </row>
    <row r="453" spans="1:16" ht="14.25" hidden="1" customHeight="1" thickBot="1" x14ac:dyDescent="0.3">
      <c r="A453" s="95"/>
      <c r="B453" s="96"/>
      <c r="C453" s="97"/>
      <c r="D453" s="98"/>
      <c r="E453" s="99"/>
      <c r="F453" s="100">
        <f t="shared" si="132"/>
        <v>0</v>
      </c>
      <c r="G453" s="99"/>
      <c r="H453" s="98"/>
      <c r="I453" s="101">
        <f t="shared" si="133"/>
        <v>0</v>
      </c>
      <c r="J453" s="102"/>
      <c r="K453" s="101">
        <f t="shared" si="134"/>
        <v>0</v>
      </c>
      <c r="L453" s="100">
        <f t="shared" si="135"/>
        <v>0</v>
      </c>
      <c r="M453" s="139"/>
      <c r="N453" s="111"/>
      <c r="O453" s="10"/>
      <c r="P453" s="11"/>
    </row>
    <row r="454" spans="1:16" ht="14.25" hidden="1" customHeight="1" thickBot="1" x14ac:dyDescent="0.3">
      <c r="A454" s="2"/>
      <c r="B454" s="22"/>
      <c r="C454" s="39"/>
      <c r="D454" s="14"/>
      <c r="E454" s="14"/>
      <c r="F454" s="4"/>
      <c r="G454" s="14"/>
      <c r="H454" s="14"/>
      <c r="I454" s="4"/>
      <c r="J454" s="40"/>
      <c r="K454" s="4"/>
      <c r="L454" s="7"/>
      <c r="M454" s="24"/>
      <c r="N454" s="22"/>
      <c r="O454" s="10"/>
      <c r="P454" s="11"/>
    </row>
    <row r="455" spans="1:16" ht="14.25" hidden="1" customHeight="1" thickBot="1" x14ac:dyDescent="0.3">
      <c r="A455" s="108"/>
      <c r="B455" s="109">
        <f>(COUNTA(B444:B453))</f>
        <v>0</v>
      </c>
      <c r="C455" s="110" t="s">
        <v>36</v>
      </c>
      <c r="D455" s="80">
        <f t="shared" ref="D455:I455" si="136">SUM(D444:D453)</f>
        <v>0</v>
      </c>
      <c r="E455" s="80">
        <f t="shared" si="136"/>
        <v>0</v>
      </c>
      <c r="F455" s="80">
        <f t="shared" si="136"/>
        <v>0</v>
      </c>
      <c r="G455" s="80">
        <f t="shared" si="136"/>
        <v>0</v>
      </c>
      <c r="H455" s="80">
        <f t="shared" si="136"/>
        <v>0</v>
      </c>
      <c r="I455" s="80">
        <f t="shared" si="136"/>
        <v>0</v>
      </c>
      <c r="J455" s="111" t="e">
        <f>ROUND((((I455-K455)/I455)*100),2)</f>
        <v>#DIV/0!</v>
      </c>
      <c r="K455" s="112">
        <f>SUM(K444:K453)</f>
        <v>0</v>
      </c>
      <c r="L455" s="80">
        <f>SUM(L444:L453)</f>
        <v>0</v>
      </c>
      <c r="M455" s="24"/>
      <c r="N455" s="22"/>
      <c r="O455" s="10"/>
      <c r="P455" s="11"/>
    </row>
    <row r="456" spans="1:16" ht="14.25" hidden="1" customHeight="1" thickBot="1" x14ac:dyDescent="0.3">
      <c r="A456" s="21"/>
      <c r="B456" s="22"/>
      <c r="C456" s="22"/>
      <c r="D456" s="14"/>
      <c r="E456" s="14"/>
      <c r="F456" s="14"/>
      <c r="G456" s="14"/>
      <c r="H456" s="14"/>
      <c r="I456" s="14"/>
      <c r="J456" s="23"/>
      <c r="K456" s="14"/>
      <c r="L456" s="14"/>
      <c r="M456" s="24"/>
      <c r="N456" s="22"/>
      <c r="O456" s="10"/>
      <c r="P456" s="11"/>
    </row>
    <row r="457" spans="1:16" ht="16.5" hidden="1" customHeight="1" thickBot="1" x14ac:dyDescent="0.3">
      <c r="A457" s="60" t="s">
        <v>13</v>
      </c>
      <c r="B457" s="61" t="str">
        <f>+B441</f>
        <v>Pucobre</v>
      </c>
      <c r="C457" s="62"/>
      <c r="D457" s="162" t="s">
        <v>15</v>
      </c>
      <c r="E457" s="163"/>
      <c r="F457" s="164"/>
      <c r="G457" s="63"/>
      <c r="H457" s="64" t="s">
        <v>16</v>
      </c>
      <c r="I457" s="65"/>
      <c r="J457" s="66"/>
      <c r="K457" s="67"/>
      <c r="L457" s="68"/>
      <c r="M457" s="159" t="s">
        <v>17</v>
      </c>
      <c r="N457" s="156" t="s">
        <v>18</v>
      </c>
      <c r="O457" s="10"/>
      <c r="P457" s="11"/>
    </row>
    <row r="458" spans="1:16" ht="14.25" hidden="1" customHeight="1" thickBot="1" x14ac:dyDescent="0.3">
      <c r="A458" s="69" t="s">
        <v>21</v>
      </c>
      <c r="B458" s="70" t="s">
        <v>22</v>
      </c>
      <c r="C458" s="71" t="s">
        <v>23</v>
      </c>
      <c r="D458" s="165"/>
      <c r="E458" s="166"/>
      <c r="F458" s="167"/>
      <c r="G458" s="72"/>
      <c r="H458" s="73" t="s">
        <v>24</v>
      </c>
      <c r="I458" s="74"/>
      <c r="J458" s="75" t="s">
        <v>25</v>
      </c>
      <c r="K458" s="76" t="s">
        <v>26</v>
      </c>
      <c r="L458" s="76" t="s">
        <v>27</v>
      </c>
      <c r="M458" s="160"/>
      <c r="N458" s="157"/>
      <c r="O458" s="10"/>
      <c r="P458" s="11"/>
    </row>
    <row r="459" spans="1:16" ht="14.25" hidden="1" customHeight="1" thickBot="1" x14ac:dyDescent="0.3">
      <c r="A459" s="77" t="s">
        <v>28</v>
      </c>
      <c r="B459" s="78" t="s">
        <v>29</v>
      </c>
      <c r="C459" s="79" t="s">
        <v>30</v>
      </c>
      <c r="D459" s="80" t="s">
        <v>31</v>
      </c>
      <c r="E459" s="80" t="s">
        <v>32</v>
      </c>
      <c r="F459" s="80" t="s">
        <v>33</v>
      </c>
      <c r="G459" s="80" t="s">
        <v>31</v>
      </c>
      <c r="H459" s="73" t="s">
        <v>32</v>
      </c>
      <c r="I459" s="80" t="s">
        <v>33</v>
      </c>
      <c r="J459" s="81" t="s">
        <v>34</v>
      </c>
      <c r="K459" s="82" t="s">
        <v>35</v>
      </c>
      <c r="L459" s="82" t="s">
        <v>6</v>
      </c>
      <c r="M459" s="161"/>
      <c r="N459" s="158"/>
      <c r="O459" s="10"/>
      <c r="P459" s="11"/>
    </row>
    <row r="460" spans="1:16" ht="14.25" hidden="1" customHeight="1" thickBot="1" x14ac:dyDescent="0.3">
      <c r="A460" s="83"/>
      <c r="B460" s="84"/>
      <c r="C460" s="85"/>
      <c r="D460" s="86"/>
      <c r="E460" s="87"/>
      <c r="F460" s="88">
        <f t="shared" ref="F460:F469" si="137">D460-E460</f>
        <v>0</v>
      </c>
      <c r="G460" s="87"/>
      <c r="H460" s="86"/>
      <c r="I460" s="89">
        <f t="shared" ref="I460:I469" si="138">G460-H460</f>
        <v>0</v>
      </c>
      <c r="J460" s="90"/>
      <c r="K460" s="89">
        <f t="shared" ref="K460:K469" si="139">ROUND((I460*(100-J460)/100),3)</f>
        <v>0</v>
      </c>
      <c r="L460" s="88">
        <f t="shared" ref="L460:L469" si="140">I460-F460</f>
        <v>0</v>
      </c>
      <c r="M460" s="137"/>
      <c r="N460" s="111"/>
      <c r="O460" s="10"/>
      <c r="P460" s="11"/>
    </row>
    <row r="461" spans="1:16" ht="14.25" hidden="1" customHeight="1" thickBot="1" x14ac:dyDescent="0.3">
      <c r="A461" s="95"/>
      <c r="B461" s="96"/>
      <c r="C461" s="97"/>
      <c r="D461" s="98"/>
      <c r="E461" s="99"/>
      <c r="F461" s="100">
        <f t="shared" si="137"/>
        <v>0</v>
      </c>
      <c r="G461" s="99"/>
      <c r="H461" s="98"/>
      <c r="I461" s="101">
        <f t="shared" si="138"/>
        <v>0</v>
      </c>
      <c r="J461" s="102"/>
      <c r="K461" s="101">
        <f t="shared" si="139"/>
        <v>0</v>
      </c>
      <c r="L461" s="100">
        <f t="shared" si="140"/>
        <v>0</v>
      </c>
      <c r="M461" s="137"/>
      <c r="N461" s="111"/>
      <c r="O461" s="10"/>
      <c r="P461" s="11"/>
    </row>
    <row r="462" spans="1:16" ht="14.25" hidden="1" customHeight="1" thickBot="1" x14ac:dyDescent="0.3">
      <c r="A462" s="95"/>
      <c r="B462" s="96"/>
      <c r="C462" s="97"/>
      <c r="D462" s="98"/>
      <c r="E462" s="99"/>
      <c r="F462" s="100">
        <f t="shared" si="137"/>
        <v>0</v>
      </c>
      <c r="G462" s="99"/>
      <c r="H462" s="98"/>
      <c r="I462" s="101">
        <f t="shared" si="138"/>
        <v>0</v>
      </c>
      <c r="J462" s="102"/>
      <c r="K462" s="101">
        <f t="shared" si="139"/>
        <v>0</v>
      </c>
      <c r="L462" s="100">
        <f t="shared" si="140"/>
        <v>0</v>
      </c>
      <c r="M462" s="137"/>
      <c r="N462" s="111"/>
      <c r="O462" s="10"/>
      <c r="P462" s="11"/>
    </row>
    <row r="463" spans="1:16" ht="14.25" hidden="1" customHeight="1" thickBot="1" x14ac:dyDescent="0.3">
      <c r="A463" s="95"/>
      <c r="B463" s="96"/>
      <c r="C463" s="97"/>
      <c r="D463" s="98"/>
      <c r="E463" s="99"/>
      <c r="F463" s="100">
        <f t="shared" si="137"/>
        <v>0</v>
      </c>
      <c r="G463" s="99"/>
      <c r="H463" s="98"/>
      <c r="I463" s="101">
        <f t="shared" si="138"/>
        <v>0</v>
      </c>
      <c r="J463" s="102"/>
      <c r="K463" s="101">
        <f t="shared" si="139"/>
        <v>0</v>
      </c>
      <c r="L463" s="100">
        <f t="shared" si="140"/>
        <v>0</v>
      </c>
      <c r="M463" s="137"/>
      <c r="N463" s="138"/>
      <c r="O463" s="10"/>
      <c r="P463" s="11"/>
    </row>
    <row r="464" spans="1:16" ht="14.25" hidden="1" customHeight="1" thickBot="1" x14ac:dyDescent="0.3">
      <c r="A464" s="95"/>
      <c r="B464" s="96"/>
      <c r="C464" s="97"/>
      <c r="D464" s="98"/>
      <c r="E464" s="99"/>
      <c r="F464" s="100">
        <f t="shared" si="137"/>
        <v>0</v>
      </c>
      <c r="G464" s="99"/>
      <c r="H464" s="98"/>
      <c r="I464" s="101">
        <f t="shared" si="138"/>
        <v>0</v>
      </c>
      <c r="J464" s="102"/>
      <c r="K464" s="101">
        <f t="shared" si="139"/>
        <v>0</v>
      </c>
      <c r="L464" s="100">
        <f t="shared" si="140"/>
        <v>0</v>
      </c>
      <c r="M464" s="137"/>
      <c r="N464" s="111"/>
      <c r="O464" s="10"/>
      <c r="P464" s="11"/>
    </row>
    <row r="465" spans="1:16" ht="14.25" hidden="1" customHeight="1" thickBot="1" x14ac:dyDescent="0.3">
      <c r="A465" s="95"/>
      <c r="B465" s="96"/>
      <c r="C465" s="97"/>
      <c r="D465" s="98"/>
      <c r="E465" s="99"/>
      <c r="F465" s="100">
        <f t="shared" si="137"/>
        <v>0</v>
      </c>
      <c r="G465" s="99"/>
      <c r="H465" s="98"/>
      <c r="I465" s="101">
        <f t="shared" si="138"/>
        <v>0</v>
      </c>
      <c r="J465" s="102"/>
      <c r="K465" s="101">
        <f t="shared" si="139"/>
        <v>0</v>
      </c>
      <c r="L465" s="100">
        <f t="shared" si="140"/>
        <v>0</v>
      </c>
      <c r="M465" s="137"/>
      <c r="N465" s="111"/>
      <c r="O465" s="10"/>
      <c r="P465" s="11"/>
    </row>
    <row r="466" spans="1:16" ht="14.25" hidden="1" customHeight="1" thickBot="1" x14ac:dyDescent="0.3">
      <c r="A466" s="95"/>
      <c r="B466" s="96"/>
      <c r="C466" s="97"/>
      <c r="D466" s="98"/>
      <c r="E466" s="99"/>
      <c r="F466" s="100">
        <f t="shared" si="137"/>
        <v>0</v>
      </c>
      <c r="G466" s="99"/>
      <c r="H466" s="98"/>
      <c r="I466" s="101">
        <f t="shared" si="138"/>
        <v>0</v>
      </c>
      <c r="J466" s="102"/>
      <c r="K466" s="101">
        <f t="shared" si="139"/>
        <v>0</v>
      </c>
      <c r="L466" s="100">
        <f t="shared" si="140"/>
        <v>0</v>
      </c>
      <c r="M466" s="137"/>
      <c r="N466" s="111"/>
      <c r="O466" s="10"/>
      <c r="P466" s="11"/>
    </row>
    <row r="467" spans="1:16" ht="14.25" hidden="1" customHeight="1" thickBot="1" x14ac:dyDescent="0.3">
      <c r="A467" s="95"/>
      <c r="B467" s="96"/>
      <c r="C467" s="97"/>
      <c r="D467" s="98"/>
      <c r="E467" s="99"/>
      <c r="F467" s="100">
        <f t="shared" si="137"/>
        <v>0</v>
      </c>
      <c r="G467" s="99"/>
      <c r="H467" s="98"/>
      <c r="I467" s="101">
        <f t="shared" si="138"/>
        <v>0</v>
      </c>
      <c r="J467" s="102"/>
      <c r="K467" s="101">
        <f t="shared" si="139"/>
        <v>0</v>
      </c>
      <c r="L467" s="100">
        <f t="shared" si="140"/>
        <v>0</v>
      </c>
      <c r="M467" s="137"/>
      <c r="N467" s="111"/>
      <c r="O467" s="10"/>
      <c r="P467" s="11"/>
    </row>
    <row r="468" spans="1:16" ht="14.25" hidden="1" customHeight="1" thickBot="1" x14ac:dyDescent="0.3">
      <c r="A468" s="95"/>
      <c r="B468" s="96"/>
      <c r="C468" s="97"/>
      <c r="D468" s="98"/>
      <c r="E468" s="99"/>
      <c r="F468" s="100">
        <f t="shared" si="137"/>
        <v>0</v>
      </c>
      <c r="G468" s="99"/>
      <c r="H468" s="98"/>
      <c r="I468" s="101">
        <f t="shared" si="138"/>
        <v>0</v>
      </c>
      <c r="J468" s="102"/>
      <c r="K468" s="101">
        <f t="shared" si="139"/>
        <v>0</v>
      </c>
      <c r="L468" s="100">
        <f t="shared" si="140"/>
        <v>0</v>
      </c>
      <c r="M468" s="137"/>
      <c r="N468" s="111"/>
      <c r="O468" s="10"/>
      <c r="P468" s="11"/>
    </row>
    <row r="469" spans="1:16" ht="14.25" hidden="1" customHeight="1" thickBot="1" x14ac:dyDescent="0.3">
      <c r="A469" s="95"/>
      <c r="B469" s="96"/>
      <c r="C469" s="97"/>
      <c r="D469" s="98"/>
      <c r="E469" s="99"/>
      <c r="F469" s="100">
        <f t="shared" si="137"/>
        <v>0</v>
      </c>
      <c r="G469" s="99"/>
      <c r="H469" s="98"/>
      <c r="I469" s="101">
        <f t="shared" si="138"/>
        <v>0</v>
      </c>
      <c r="J469" s="102"/>
      <c r="K469" s="101">
        <f t="shared" si="139"/>
        <v>0</v>
      </c>
      <c r="L469" s="100">
        <f t="shared" si="140"/>
        <v>0</v>
      </c>
      <c r="M469" s="137"/>
      <c r="N469" s="111"/>
      <c r="O469" s="10"/>
      <c r="P469" s="11"/>
    </row>
    <row r="470" spans="1:16" ht="14.25" hidden="1" customHeight="1" thickBot="1" x14ac:dyDescent="0.3">
      <c r="A470" s="2"/>
      <c r="B470" s="22"/>
      <c r="C470" s="39"/>
      <c r="D470" s="14"/>
      <c r="E470" s="14"/>
      <c r="F470" s="4"/>
      <c r="G470" s="14"/>
      <c r="H470" s="14"/>
      <c r="I470" s="4"/>
      <c r="J470" s="40"/>
      <c r="K470" s="4"/>
      <c r="L470" s="7"/>
      <c r="M470" s="24"/>
      <c r="N470" s="22"/>
      <c r="O470" s="10"/>
      <c r="P470" s="11"/>
    </row>
    <row r="471" spans="1:16" ht="14.25" hidden="1" customHeight="1" thickBot="1" x14ac:dyDescent="0.3">
      <c r="A471" s="108"/>
      <c r="B471" s="109">
        <f>(COUNTA(B460:B469))</f>
        <v>0</v>
      </c>
      <c r="C471" s="110" t="s">
        <v>36</v>
      </c>
      <c r="D471" s="80">
        <f t="shared" ref="D471:I471" si="141">SUM(D460:D469)</f>
        <v>0</v>
      </c>
      <c r="E471" s="80">
        <f t="shared" si="141"/>
        <v>0</v>
      </c>
      <c r="F471" s="80">
        <f t="shared" si="141"/>
        <v>0</v>
      </c>
      <c r="G471" s="80">
        <f t="shared" si="141"/>
        <v>0</v>
      </c>
      <c r="H471" s="80">
        <f t="shared" si="141"/>
        <v>0</v>
      </c>
      <c r="I471" s="80">
        <f t="shared" si="141"/>
        <v>0</v>
      </c>
      <c r="J471" s="111" t="e">
        <f>ROUND((((I471-K471)/I471)*100),2)</f>
        <v>#DIV/0!</v>
      </c>
      <c r="K471" s="112">
        <f>SUM(K460:K469)</f>
        <v>0</v>
      </c>
      <c r="L471" s="80">
        <f>SUM(L460:L469)</f>
        <v>0</v>
      </c>
      <c r="M471" s="24"/>
      <c r="N471" s="22"/>
      <c r="O471" s="10"/>
      <c r="P471" s="11"/>
    </row>
    <row r="472" spans="1:16" ht="14.25" hidden="1" customHeight="1" thickBot="1" x14ac:dyDescent="0.3">
      <c r="A472" s="21"/>
      <c r="B472" s="22"/>
      <c r="C472" s="22"/>
      <c r="D472" s="14"/>
      <c r="E472" s="14"/>
      <c r="F472" s="14"/>
      <c r="G472" s="14"/>
      <c r="H472" s="14"/>
      <c r="I472" s="14"/>
      <c r="J472" s="23"/>
      <c r="K472" s="14"/>
      <c r="L472" s="14"/>
      <c r="M472" s="24"/>
      <c r="N472" s="22"/>
      <c r="O472" s="10"/>
      <c r="P472" s="11"/>
    </row>
    <row r="473" spans="1:16" ht="16.5" hidden="1" customHeight="1" thickBot="1" x14ac:dyDescent="0.3">
      <c r="A473" s="60" t="s">
        <v>13</v>
      </c>
      <c r="B473" s="61" t="str">
        <f>+B457</f>
        <v>Pucobre</v>
      </c>
      <c r="C473" s="62"/>
      <c r="D473" s="162" t="s">
        <v>15</v>
      </c>
      <c r="E473" s="163"/>
      <c r="F473" s="164"/>
      <c r="G473" s="63"/>
      <c r="H473" s="64" t="s">
        <v>16</v>
      </c>
      <c r="I473" s="65"/>
      <c r="J473" s="66"/>
      <c r="K473" s="67"/>
      <c r="L473" s="68"/>
      <c r="M473" s="159" t="s">
        <v>17</v>
      </c>
      <c r="N473" s="156" t="s">
        <v>18</v>
      </c>
      <c r="O473" s="10"/>
      <c r="P473" s="11"/>
    </row>
    <row r="474" spans="1:16" ht="14.25" hidden="1" customHeight="1" thickBot="1" x14ac:dyDescent="0.3">
      <c r="A474" s="69" t="s">
        <v>21</v>
      </c>
      <c r="B474" s="70" t="s">
        <v>22</v>
      </c>
      <c r="C474" s="71" t="s">
        <v>23</v>
      </c>
      <c r="D474" s="165"/>
      <c r="E474" s="166"/>
      <c r="F474" s="167"/>
      <c r="G474" s="72"/>
      <c r="H474" s="73" t="s">
        <v>24</v>
      </c>
      <c r="I474" s="74"/>
      <c r="J474" s="75" t="s">
        <v>25</v>
      </c>
      <c r="K474" s="76" t="s">
        <v>26</v>
      </c>
      <c r="L474" s="76" t="s">
        <v>27</v>
      </c>
      <c r="M474" s="160"/>
      <c r="N474" s="157"/>
      <c r="O474" s="10"/>
      <c r="P474" s="11"/>
    </row>
    <row r="475" spans="1:16" ht="14.25" hidden="1" customHeight="1" thickBot="1" x14ac:dyDescent="0.3">
      <c r="A475" s="77" t="s">
        <v>28</v>
      </c>
      <c r="B475" s="78" t="s">
        <v>29</v>
      </c>
      <c r="C475" s="79" t="s">
        <v>30</v>
      </c>
      <c r="D475" s="80" t="s">
        <v>31</v>
      </c>
      <c r="E475" s="80" t="s">
        <v>32</v>
      </c>
      <c r="F475" s="80" t="s">
        <v>33</v>
      </c>
      <c r="G475" s="80" t="s">
        <v>31</v>
      </c>
      <c r="H475" s="73" t="s">
        <v>32</v>
      </c>
      <c r="I475" s="80" t="s">
        <v>33</v>
      </c>
      <c r="J475" s="81" t="s">
        <v>34</v>
      </c>
      <c r="K475" s="82" t="s">
        <v>35</v>
      </c>
      <c r="L475" s="82" t="s">
        <v>6</v>
      </c>
      <c r="M475" s="161"/>
      <c r="N475" s="158"/>
      <c r="O475" s="10"/>
      <c r="P475" s="11"/>
    </row>
    <row r="476" spans="1:16" ht="14.25" hidden="1" customHeight="1" thickBot="1" x14ac:dyDescent="0.3">
      <c r="A476" s="83"/>
      <c r="B476" s="84"/>
      <c r="C476" s="85"/>
      <c r="D476" s="86"/>
      <c r="E476" s="87"/>
      <c r="F476" s="88">
        <f t="shared" ref="F476:F485" si="142">D476-E476</f>
        <v>0</v>
      </c>
      <c r="G476" s="87"/>
      <c r="H476" s="86"/>
      <c r="I476" s="89">
        <f t="shared" ref="I476:I485" si="143">G476-H476</f>
        <v>0</v>
      </c>
      <c r="J476" s="90"/>
      <c r="K476" s="89">
        <f t="shared" ref="K476:K485" si="144">ROUND((I476*(100-J476)/100),3)</f>
        <v>0</v>
      </c>
      <c r="L476" s="88">
        <f t="shared" ref="L476:L485" si="145">I476-F476</f>
        <v>0</v>
      </c>
      <c r="M476" s="137"/>
      <c r="N476" s="111"/>
      <c r="O476" s="10"/>
      <c r="P476" s="11"/>
    </row>
    <row r="477" spans="1:16" ht="14.25" hidden="1" customHeight="1" thickBot="1" x14ac:dyDescent="0.3">
      <c r="A477" s="95"/>
      <c r="B477" s="96"/>
      <c r="C477" s="97"/>
      <c r="D477" s="98"/>
      <c r="E477" s="99"/>
      <c r="F477" s="100">
        <f t="shared" si="142"/>
        <v>0</v>
      </c>
      <c r="G477" s="99"/>
      <c r="H477" s="98"/>
      <c r="I477" s="101">
        <f t="shared" si="143"/>
        <v>0</v>
      </c>
      <c r="J477" s="102"/>
      <c r="K477" s="101">
        <f t="shared" si="144"/>
        <v>0</v>
      </c>
      <c r="L477" s="100">
        <f t="shared" si="145"/>
        <v>0</v>
      </c>
      <c r="M477" s="137"/>
      <c r="N477" s="138"/>
      <c r="O477" s="10"/>
      <c r="P477" s="11"/>
    </row>
    <row r="478" spans="1:16" ht="14.25" hidden="1" customHeight="1" thickBot="1" x14ac:dyDescent="0.3">
      <c r="A478" s="95"/>
      <c r="B478" s="96"/>
      <c r="C478" s="97"/>
      <c r="D478" s="98"/>
      <c r="E478" s="99"/>
      <c r="F478" s="100">
        <f t="shared" si="142"/>
        <v>0</v>
      </c>
      <c r="G478" s="99"/>
      <c r="H478" s="98"/>
      <c r="I478" s="101">
        <f t="shared" si="143"/>
        <v>0</v>
      </c>
      <c r="J478" s="102"/>
      <c r="K478" s="101">
        <f t="shared" si="144"/>
        <v>0</v>
      </c>
      <c r="L478" s="100">
        <f t="shared" si="145"/>
        <v>0</v>
      </c>
      <c r="M478" s="137"/>
      <c r="N478" s="111"/>
      <c r="O478" s="10"/>
      <c r="P478" s="11"/>
    </row>
    <row r="479" spans="1:16" ht="14.25" hidden="1" customHeight="1" thickBot="1" x14ac:dyDescent="0.3">
      <c r="A479" s="95"/>
      <c r="B479" s="96"/>
      <c r="C479" s="97"/>
      <c r="D479" s="98"/>
      <c r="E479" s="99"/>
      <c r="F479" s="100">
        <f t="shared" si="142"/>
        <v>0</v>
      </c>
      <c r="G479" s="99"/>
      <c r="H479" s="98"/>
      <c r="I479" s="101">
        <f t="shared" si="143"/>
        <v>0</v>
      </c>
      <c r="J479" s="102"/>
      <c r="K479" s="101">
        <f t="shared" si="144"/>
        <v>0</v>
      </c>
      <c r="L479" s="100">
        <f t="shared" si="145"/>
        <v>0</v>
      </c>
      <c r="M479" s="137"/>
      <c r="N479" s="138"/>
      <c r="O479" s="10"/>
      <c r="P479" s="11"/>
    </row>
    <row r="480" spans="1:16" ht="14.25" hidden="1" customHeight="1" thickBot="1" x14ac:dyDescent="0.3">
      <c r="A480" s="95"/>
      <c r="B480" s="96"/>
      <c r="C480" s="97"/>
      <c r="D480" s="98"/>
      <c r="E480" s="99"/>
      <c r="F480" s="100">
        <f t="shared" si="142"/>
        <v>0</v>
      </c>
      <c r="G480" s="99"/>
      <c r="H480" s="98"/>
      <c r="I480" s="101">
        <f t="shared" si="143"/>
        <v>0</v>
      </c>
      <c r="J480" s="102"/>
      <c r="K480" s="101">
        <f t="shared" si="144"/>
        <v>0</v>
      </c>
      <c r="L480" s="100">
        <f t="shared" si="145"/>
        <v>0</v>
      </c>
      <c r="M480" s="137"/>
      <c r="N480" s="138"/>
      <c r="O480" s="10"/>
      <c r="P480" s="11"/>
    </row>
    <row r="481" spans="1:16" ht="14.25" hidden="1" customHeight="1" thickBot="1" x14ac:dyDescent="0.3">
      <c r="A481" s="95"/>
      <c r="B481" s="96"/>
      <c r="C481" s="97"/>
      <c r="D481" s="98"/>
      <c r="E481" s="99"/>
      <c r="F481" s="100">
        <f t="shared" si="142"/>
        <v>0</v>
      </c>
      <c r="G481" s="99"/>
      <c r="H481" s="98"/>
      <c r="I481" s="101">
        <f t="shared" si="143"/>
        <v>0</v>
      </c>
      <c r="J481" s="102"/>
      <c r="K481" s="101">
        <f t="shared" si="144"/>
        <v>0</v>
      </c>
      <c r="L481" s="100">
        <f t="shared" si="145"/>
        <v>0</v>
      </c>
      <c r="M481" s="137"/>
      <c r="N481" s="138"/>
      <c r="O481" s="10"/>
      <c r="P481" s="11"/>
    </row>
    <row r="482" spans="1:16" ht="14.25" hidden="1" customHeight="1" thickBot="1" x14ac:dyDescent="0.3">
      <c r="A482" s="95"/>
      <c r="B482" s="96"/>
      <c r="C482" s="97"/>
      <c r="D482" s="98"/>
      <c r="E482" s="99"/>
      <c r="F482" s="100">
        <f t="shared" si="142"/>
        <v>0</v>
      </c>
      <c r="G482" s="99"/>
      <c r="H482" s="98"/>
      <c r="I482" s="101">
        <f t="shared" si="143"/>
        <v>0</v>
      </c>
      <c r="J482" s="102"/>
      <c r="K482" s="101">
        <f t="shared" si="144"/>
        <v>0</v>
      </c>
      <c r="L482" s="100">
        <f t="shared" si="145"/>
        <v>0</v>
      </c>
      <c r="M482" s="139"/>
      <c r="N482" s="111"/>
      <c r="O482" s="10"/>
      <c r="P482" s="11"/>
    </row>
    <row r="483" spans="1:16" ht="14.25" hidden="1" customHeight="1" thickBot="1" x14ac:dyDescent="0.3">
      <c r="A483" s="95"/>
      <c r="B483" s="96"/>
      <c r="C483" s="97"/>
      <c r="D483" s="98"/>
      <c r="E483" s="99"/>
      <c r="F483" s="100">
        <f t="shared" si="142"/>
        <v>0</v>
      </c>
      <c r="G483" s="99"/>
      <c r="H483" s="98"/>
      <c r="I483" s="101">
        <f t="shared" si="143"/>
        <v>0</v>
      </c>
      <c r="J483" s="102"/>
      <c r="K483" s="101">
        <f t="shared" si="144"/>
        <v>0</v>
      </c>
      <c r="L483" s="100">
        <f t="shared" si="145"/>
        <v>0</v>
      </c>
      <c r="M483" s="139"/>
      <c r="N483" s="111"/>
      <c r="O483" s="10"/>
      <c r="P483" s="11"/>
    </row>
    <row r="484" spans="1:16" ht="14.25" hidden="1" customHeight="1" thickBot="1" x14ac:dyDescent="0.3">
      <c r="A484" s="95"/>
      <c r="B484" s="96"/>
      <c r="C484" s="97"/>
      <c r="D484" s="98"/>
      <c r="E484" s="99"/>
      <c r="F484" s="100">
        <f t="shared" si="142"/>
        <v>0</v>
      </c>
      <c r="G484" s="99"/>
      <c r="H484" s="98"/>
      <c r="I484" s="101">
        <f t="shared" si="143"/>
        <v>0</v>
      </c>
      <c r="J484" s="102"/>
      <c r="K484" s="101">
        <f t="shared" si="144"/>
        <v>0</v>
      </c>
      <c r="L484" s="100">
        <f t="shared" si="145"/>
        <v>0</v>
      </c>
      <c r="M484" s="139"/>
      <c r="N484" s="111"/>
      <c r="O484" s="10"/>
      <c r="P484" s="11"/>
    </row>
    <row r="485" spans="1:16" ht="14.25" hidden="1" customHeight="1" thickBot="1" x14ac:dyDescent="0.3">
      <c r="A485" s="95"/>
      <c r="B485" s="96"/>
      <c r="C485" s="97"/>
      <c r="D485" s="98"/>
      <c r="E485" s="99"/>
      <c r="F485" s="100">
        <f t="shared" si="142"/>
        <v>0</v>
      </c>
      <c r="G485" s="99"/>
      <c r="H485" s="98"/>
      <c r="I485" s="101">
        <f t="shared" si="143"/>
        <v>0</v>
      </c>
      <c r="J485" s="102"/>
      <c r="K485" s="101">
        <f t="shared" si="144"/>
        <v>0</v>
      </c>
      <c r="L485" s="100">
        <f t="shared" si="145"/>
        <v>0</v>
      </c>
      <c r="M485" s="139"/>
      <c r="N485" s="111"/>
      <c r="O485" s="10"/>
      <c r="P485" s="11"/>
    </row>
    <row r="486" spans="1:16" ht="14.25" hidden="1" customHeight="1" thickBot="1" x14ac:dyDescent="0.3">
      <c r="A486" s="2"/>
      <c r="B486" s="22"/>
      <c r="C486" s="39"/>
      <c r="D486" s="14"/>
      <c r="E486" s="14"/>
      <c r="F486" s="4"/>
      <c r="G486" s="14"/>
      <c r="H486" s="14"/>
      <c r="I486" s="4"/>
      <c r="J486" s="40"/>
      <c r="K486" s="4"/>
      <c r="L486" s="7"/>
      <c r="M486" s="24"/>
      <c r="N486" s="22"/>
      <c r="O486" s="10"/>
      <c r="P486" s="11"/>
    </row>
    <row r="487" spans="1:16" ht="14.25" hidden="1" customHeight="1" thickBot="1" x14ac:dyDescent="0.3">
      <c r="A487" s="108"/>
      <c r="B487" s="109">
        <f>(COUNTA(B476:B485))</f>
        <v>0</v>
      </c>
      <c r="C487" s="110" t="s">
        <v>36</v>
      </c>
      <c r="D487" s="80">
        <f t="shared" ref="D487:I487" si="146">SUM(D476:D485)</f>
        <v>0</v>
      </c>
      <c r="E487" s="80">
        <f t="shared" si="146"/>
        <v>0</v>
      </c>
      <c r="F487" s="80">
        <f t="shared" si="146"/>
        <v>0</v>
      </c>
      <c r="G487" s="80">
        <f t="shared" si="146"/>
        <v>0</v>
      </c>
      <c r="H487" s="80">
        <f t="shared" si="146"/>
        <v>0</v>
      </c>
      <c r="I487" s="80">
        <f t="shared" si="146"/>
        <v>0</v>
      </c>
      <c r="J487" s="111" t="e">
        <f>ROUND((((I487-K487)/I487)*100),2)</f>
        <v>#DIV/0!</v>
      </c>
      <c r="K487" s="112">
        <f>SUM(K476:K485)</f>
        <v>0</v>
      </c>
      <c r="L487" s="80">
        <f>SUM(L476:L485)</f>
        <v>0</v>
      </c>
      <c r="M487" s="24"/>
      <c r="N487" s="22"/>
      <c r="O487" s="10"/>
      <c r="P487" s="11"/>
    </row>
    <row r="488" spans="1:16" ht="14.25" hidden="1" customHeight="1" thickBot="1" x14ac:dyDescent="0.3">
      <c r="A488" s="21"/>
      <c r="B488" s="22"/>
      <c r="C488" s="22"/>
      <c r="D488" s="14"/>
      <c r="E488" s="14"/>
      <c r="F488" s="14"/>
      <c r="G488" s="14"/>
      <c r="H488" s="14"/>
      <c r="I488" s="14"/>
      <c r="J488" s="23"/>
      <c r="K488" s="14"/>
      <c r="L488" s="14"/>
      <c r="M488" s="24"/>
      <c r="N488" s="22"/>
      <c r="O488" s="10"/>
      <c r="P488" s="11"/>
    </row>
    <row r="489" spans="1:16" ht="16.5" hidden="1" customHeight="1" thickBot="1" x14ac:dyDescent="0.3">
      <c r="A489" s="60" t="s">
        <v>13</v>
      </c>
      <c r="B489" s="61" t="str">
        <f>+B473</f>
        <v>Pucobre</v>
      </c>
      <c r="C489" s="62"/>
      <c r="D489" s="162" t="s">
        <v>15</v>
      </c>
      <c r="E489" s="163"/>
      <c r="F489" s="164"/>
      <c r="G489" s="63"/>
      <c r="H489" s="64" t="s">
        <v>16</v>
      </c>
      <c r="I489" s="65"/>
      <c r="J489" s="66"/>
      <c r="K489" s="67"/>
      <c r="L489" s="68"/>
      <c r="M489" s="159" t="s">
        <v>17</v>
      </c>
      <c r="N489" s="156" t="s">
        <v>18</v>
      </c>
      <c r="O489" s="10"/>
      <c r="P489" s="11"/>
    </row>
    <row r="490" spans="1:16" ht="14.25" hidden="1" customHeight="1" thickBot="1" x14ac:dyDescent="0.3">
      <c r="A490" s="69" t="s">
        <v>21</v>
      </c>
      <c r="B490" s="70" t="s">
        <v>22</v>
      </c>
      <c r="C490" s="71" t="s">
        <v>23</v>
      </c>
      <c r="D490" s="165"/>
      <c r="E490" s="166"/>
      <c r="F490" s="167"/>
      <c r="G490" s="72"/>
      <c r="H490" s="73" t="s">
        <v>24</v>
      </c>
      <c r="I490" s="74"/>
      <c r="J490" s="75" t="s">
        <v>25</v>
      </c>
      <c r="K490" s="76" t="s">
        <v>26</v>
      </c>
      <c r="L490" s="76" t="s">
        <v>27</v>
      </c>
      <c r="M490" s="160"/>
      <c r="N490" s="157"/>
      <c r="O490" s="10"/>
      <c r="P490" s="11"/>
    </row>
    <row r="491" spans="1:16" ht="14.25" hidden="1" customHeight="1" thickBot="1" x14ac:dyDescent="0.3">
      <c r="A491" s="77" t="s">
        <v>28</v>
      </c>
      <c r="B491" s="78" t="s">
        <v>29</v>
      </c>
      <c r="C491" s="79" t="s">
        <v>30</v>
      </c>
      <c r="D491" s="80" t="s">
        <v>31</v>
      </c>
      <c r="E491" s="80" t="s">
        <v>32</v>
      </c>
      <c r="F491" s="80" t="s">
        <v>33</v>
      </c>
      <c r="G491" s="80" t="s">
        <v>31</v>
      </c>
      <c r="H491" s="73" t="s">
        <v>32</v>
      </c>
      <c r="I491" s="80" t="s">
        <v>33</v>
      </c>
      <c r="J491" s="81" t="s">
        <v>34</v>
      </c>
      <c r="K491" s="82" t="s">
        <v>35</v>
      </c>
      <c r="L491" s="82" t="s">
        <v>6</v>
      </c>
      <c r="M491" s="161"/>
      <c r="N491" s="158"/>
      <c r="O491" s="10"/>
      <c r="P491" s="11"/>
    </row>
    <row r="492" spans="1:16" ht="14.25" hidden="1" customHeight="1" thickBot="1" x14ac:dyDescent="0.3">
      <c r="A492" s="83"/>
      <c r="B492" s="84"/>
      <c r="C492" s="85"/>
      <c r="D492" s="86"/>
      <c r="E492" s="87"/>
      <c r="F492" s="88">
        <f t="shared" ref="F492:F501" si="147">D492-E492</f>
        <v>0</v>
      </c>
      <c r="G492" s="87"/>
      <c r="H492" s="86"/>
      <c r="I492" s="89">
        <f t="shared" ref="I492:I501" si="148">G492-H492</f>
        <v>0</v>
      </c>
      <c r="J492" s="90"/>
      <c r="K492" s="89">
        <f t="shared" ref="K492:K501" si="149">ROUND((I492*(100-J492)/100),3)</f>
        <v>0</v>
      </c>
      <c r="L492" s="88">
        <f t="shared" ref="L492:L501" si="150">I492-F492</f>
        <v>0</v>
      </c>
      <c r="M492" s="137"/>
      <c r="N492" s="111"/>
      <c r="O492" s="10"/>
      <c r="P492" s="11"/>
    </row>
    <row r="493" spans="1:16" ht="14.25" hidden="1" customHeight="1" thickBot="1" x14ac:dyDescent="0.3">
      <c r="A493" s="95"/>
      <c r="B493" s="96"/>
      <c r="C493" s="97"/>
      <c r="D493" s="98"/>
      <c r="E493" s="99"/>
      <c r="F493" s="100">
        <f t="shared" si="147"/>
        <v>0</v>
      </c>
      <c r="G493" s="99"/>
      <c r="H493" s="98"/>
      <c r="I493" s="101">
        <f t="shared" si="148"/>
        <v>0</v>
      </c>
      <c r="J493" s="102"/>
      <c r="K493" s="101">
        <f t="shared" si="149"/>
        <v>0</v>
      </c>
      <c r="L493" s="100">
        <f t="shared" si="150"/>
        <v>0</v>
      </c>
      <c r="M493" s="137"/>
      <c r="N493" s="111"/>
      <c r="O493" s="10"/>
      <c r="P493" s="11"/>
    </row>
    <row r="494" spans="1:16" ht="14.25" hidden="1" customHeight="1" thickBot="1" x14ac:dyDescent="0.3">
      <c r="A494" s="95"/>
      <c r="B494" s="96"/>
      <c r="C494" s="97"/>
      <c r="D494" s="98"/>
      <c r="E494" s="99"/>
      <c r="F494" s="100">
        <f t="shared" si="147"/>
        <v>0</v>
      </c>
      <c r="G494" s="99"/>
      <c r="H494" s="98"/>
      <c r="I494" s="101">
        <f t="shared" si="148"/>
        <v>0</v>
      </c>
      <c r="J494" s="102"/>
      <c r="K494" s="101">
        <f t="shared" si="149"/>
        <v>0</v>
      </c>
      <c r="L494" s="100">
        <f t="shared" si="150"/>
        <v>0</v>
      </c>
      <c r="M494" s="137"/>
      <c r="N494" s="111"/>
      <c r="O494" s="10"/>
      <c r="P494" s="11"/>
    </row>
    <row r="495" spans="1:16" ht="14.25" hidden="1" customHeight="1" thickBot="1" x14ac:dyDescent="0.3">
      <c r="A495" s="95"/>
      <c r="B495" s="96"/>
      <c r="C495" s="97"/>
      <c r="D495" s="98"/>
      <c r="E495" s="99"/>
      <c r="F495" s="100">
        <f t="shared" si="147"/>
        <v>0</v>
      </c>
      <c r="G495" s="99"/>
      <c r="H495" s="98"/>
      <c r="I495" s="101">
        <f t="shared" si="148"/>
        <v>0</v>
      </c>
      <c r="J495" s="102"/>
      <c r="K495" s="101">
        <f t="shared" si="149"/>
        <v>0</v>
      </c>
      <c r="L495" s="100">
        <f t="shared" si="150"/>
        <v>0</v>
      </c>
      <c r="M495" s="139"/>
      <c r="N495" s="111"/>
      <c r="O495" s="10"/>
      <c r="P495" s="11"/>
    </row>
    <row r="496" spans="1:16" ht="14.25" hidden="1" customHeight="1" thickBot="1" x14ac:dyDescent="0.3">
      <c r="A496" s="95"/>
      <c r="B496" s="96"/>
      <c r="C496" s="97"/>
      <c r="D496" s="98"/>
      <c r="E496" s="99"/>
      <c r="F496" s="100">
        <f t="shared" si="147"/>
        <v>0</v>
      </c>
      <c r="G496" s="99"/>
      <c r="H496" s="98"/>
      <c r="I496" s="101">
        <f t="shared" si="148"/>
        <v>0</v>
      </c>
      <c r="J496" s="102"/>
      <c r="K496" s="101">
        <f t="shared" si="149"/>
        <v>0</v>
      </c>
      <c r="L496" s="100">
        <f t="shared" si="150"/>
        <v>0</v>
      </c>
      <c r="M496" s="139"/>
      <c r="N496" s="111"/>
      <c r="O496" s="10"/>
      <c r="P496" s="11"/>
    </row>
    <row r="497" spans="1:16" ht="14.25" hidden="1" customHeight="1" thickBot="1" x14ac:dyDescent="0.3">
      <c r="A497" s="95"/>
      <c r="B497" s="96"/>
      <c r="C497" s="97"/>
      <c r="D497" s="98"/>
      <c r="E497" s="99"/>
      <c r="F497" s="100">
        <f t="shared" si="147"/>
        <v>0</v>
      </c>
      <c r="G497" s="99"/>
      <c r="H497" s="98"/>
      <c r="I497" s="101">
        <f t="shared" si="148"/>
        <v>0</v>
      </c>
      <c r="J497" s="102"/>
      <c r="K497" s="101">
        <f t="shared" si="149"/>
        <v>0</v>
      </c>
      <c r="L497" s="100">
        <f t="shared" si="150"/>
        <v>0</v>
      </c>
      <c r="M497" s="139"/>
      <c r="N497" s="111"/>
      <c r="O497" s="10"/>
      <c r="P497" s="11"/>
    </row>
    <row r="498" spans="1:16" ht="14.25" hidden="1" customHeight="1" thickBot="1" x14ac:dyDescent="0.3">
      <c r="A498" s="95"/>
      <c r="B498" s="96"/>
      <c r="C498" s="97"/>
      <c r="D498" s="98"/>
      <c r="E498" s="99"/>
      <c r="F498" s="100">
        <f t="shared" si="147"/>
        <v>0</v>
      </c>
      <c r="G498" s="99"/>
      <c r="H498" s="98"/>
      <c r="I498" s="101">
        <f t="shared" si="148"/>
        <v>0</v>
      </c>
      <c r="J498" s="102"/>
      <c r="K498" s="101">
        <f t="shared" si="149"/>
        <v>0</v>
      </c>
      <c r="L498" s="100">
        <f t="shared" si="150"/>
        <v>0</v>
      </c>
      <c r="M498" s="139"/>
      <c r="N498" s="111"/>
      <c r="O498" s="10"/>
      <c r="P498" s="11"/>
    </row>
    <row r="499" spans="1:16" ht="14.25" hidden="1" customHeight="1" thickBot="1" x14ac:dyDescent="0.3">
      <c r="A499" s="95"/>
      <c r="B499" s="96"/>
      <c r="C499" s="97"/>
      <c r="D499" s="98"/>
      <c r="E499" s="99"/>
      <c r="F499" s="100">
        <f t="shared" si="147"/>
        <v>0</v>
      </c>
      <c r="G499" s="99"/>
      <c r="H499" s="98"/>
      <c r="I499" s="101">
        <f t="shared" si="148"/>
        <v>0</v>
      </c>
      <c r="J499" s="102"/>
      <c r="K499" s="101">
        <f t="shared" si="149"/>
        <v>0</v>
      </c>
      <c r="L499" s="100">
        <f t="shared" si="150"/>
        <v>0</v>
      </c>
      <c r="M499" s="139"/>
      <c r="N499" s="111"/>
      <c r="O499" s="10"/>
      <c r="P499" s="11"/>
    </row>
    <row r="500" spans="1:16" ht="14.25" hidden="1" customHeight="1" thickBot="1" x14ac:dyDescent="0.3">
      <c r="A500" s="95"/>
      <c r="B500" s="96"/>
      <c r="C500" s="97"/>
      <c r="D500" s="98"/>
      <c r="E500" s="99"/>
      <c r="F500" s="100">
        <f t="shared" si="147"/>
        <v>0</v>
      </c>
      <c r="G500" s="99"/>
      <c r="H500" s="98"/>
      <c r="I500" s="101">
        <f t="shared" si="148"/>
        <v>0</v>
      </c>
      <c r="J500" s="102"/>
      <c r="K500" s="101">
        <f t="shared" si="149"/>
        <v>0</v>
      </c>
      <c r="L500" s="100">
        <f t="shared" si="150"/>
        <v>0</v>
      </c>
      <c r="M500" s="139"/>
      <c r="N500" s="111"/>
      <c r="O500" s="10"/>
      <c r="P500" s="11"/>
    </row>
    <row r="501" spans="1:16" ht="14.25" hidden="1" customHeight="1" thickBot="1" x14ac:dyDescent="0.3">
      <c r="A501" s="95"/>
      <c r="B501" s="96"/>
      <c r="C501" s="97"/>
      <c r="D501" s="98"/>
      <c r="E501" s="99"/>
      <c r="F501" s="100">
        <f t="shared" si="147"/>
        <v>0</v>
      </c>
      <c r="G501" s="99"/>
      <c r="H501" s="98"/>
      <c r="I501" s="101">
        <f t="shared" si="148"/>
        <v>0</v>
      </c>
      <c r="J501" s="102"/>
      <c r="K501" s="101">
        <f t="shared" si="149"/>
        <v>0</v>
      </c>
      <c r="L501" s="100">
        <f t="shared" si="150"/>
        <v>0</v>
      </c>
      <c r="M501" s="139"/>
      <c r="N501" s="111"/>
      <c r="O501" s="10"/>
      <c r="P501" s="11"/>
    </row>
    <row r="502" spans="1:16" ht="14.25" hidden="1" customHeight="1" thickBot="1" x14ac:dyDescent="0.3">
      <c r="A502" s="2"/>
      <c r="B502" s="22"/>
      <c r="C502" s="39"/>
      <c r="D502" s="14"/>
      <c r="E502" s="14"/>
      <c r="F502" s="4"/>
      <c r="G502" s="14"/>
      <c r="H502" s="14"/>
      <c r="I502" s="4"/>
      <c r="J502" s="40"/>
      <c r="K502" s="4"/>
      <c r="L502" s="7"/>
      <c r="M502" s="24"/>
      <c r="N502" s="22"/>
      <c r="O502" s="10"/>
      <c r="P502" s="11"/>
    </row>
    <row r="503" spans="1:16" ht="14.25" hidden="1" customHeight="1" thickBot="1" x14ac:dyDescent="0.3">
      <c r="A503" s="108"/>
      <c r="B503" s="109">
        <f>(COUNTA(B492:B501))</f>
        <v>0</v>
      </c>
      <c r="C503" s="110" t="s">
        <v>36</v>
      </c>
      <c r="D503" s="80">
        <f t="shared" ref="D503:I503" si="151">SUM(D492:D501)</f>
        <v>0</v>
      </c>
      <c r="E503" s="80">
        <f t="shared" si="151"/>
        <v>0</v>
      </c>
      <c r="F503" s="80">
        <f t="shared" si="151"/>
        <v>0</v>
      </c>
      <c r="G503" s="80">
        <f t="shared" si="151"/>
        <v>0</v>
      </c>
      <c r="H503" s="80">
        <f t="shared" si="151"/>
        <v>0</v>
      </c>
      <c r="I503" s="80">
        <f t="shared" si="151"/>
        <v>0</v>
      </c>
      <c r="J503" s="111" t="e">
        <f>ROUND((((I503-K503)/I503)*100),2)</f>
        <v>#DIV/0!</v>
      </c>
      <c r="K503" s="112">
        <f>SUM(K492:K501)</f>
        <v>0</v>
      </c>
      <c r="L503" s="80">
        <f>SUM(L492:L501)</f>
        <v>0</v>
      </c>
      <c r="M503" s="24"/>
      <c r="N503" s="22"/>
      <c r="O503" s="10"/>
      <c r="P503" s="11"/>
    </row>
    <row r="504" spans="1:16" ht="14.25" hidden="1" customHeight="1" thickBot="1" x14ac:dyDescent="0.3">
      <c r="A504" s="21"/>
      <c r="B504" s="22"/>
      <c r="C504" s="22"/>
      <c r="D504" s="14"/>
      <c r="E504" s="14"/>
      <c r="F504" s="14"/>
      <c r="G504" s="14"/>
      <c r="H504" s="14"/>
      <c r="I504" s="14"/>
      <c r="J504" s="23"/>
      <c r="K504" s="14"/>
      <c r="L504" s="14"/>
      <c r="M504" s="24"/>
      <c r="N504" s="22"/>
      <c r="O504" s="10"/>
      <c r="P504" s="11"/>
    </row>
    <row r="505" spans="1:16" ht="16.5" hidden="1" customHeight="1" thickBot="1" x14ac:dyDescent="0.3">
      <c r="A505" s="60" t="s">
        <v>13</v>
      </c>
      <c r="B505" s="61" t="str">
        <f>+B489</f>
        <v>Pucobre</v>
      </c>
      <c r="C505" s="62"/>
      <c r="D505" s="162" t="s">
        <v>15</v>
      </c>
      <c r="E505" s="163"/>
      <c r="F505" s="164"/>
      <c r="G505" s="63"/>
      <c r="H505" s="64" t="s">
        <v>16</v>
      </c>
      <c r="I505" s="65"/>
      <c r="J505" s="66"/>
      <c r="K505" s="67"/>
      <c r="L505" s="68"/>
      <c r="M505" s="159" t="s">
        <v>17</v>
      </c>
      <c r="N505" s="156" t="s">
        <v>18</v>
      </c>
      <c r="O505" s="10"/>
      <c r="P505" s="11"/>
    </row>
    <row r="506" spans="1:16" ht="14.25" hidden="1" customHeight="1" thickBot="1" x14ac:dyDescent="0.3">
      <c r="A506" s="69" t="s">
        <v>21</v>
      </c>
      <c r="B506" s="70" t="s">
        <v>22</v>
      </c>
      <c r="C506" s="71" t="s">
        <v>23</v>
      </c>
      <c r="D506" s="165"/>
      <c r="E506" s="166"/>
      <c r="F506" s="167"/>
      <c r="G506" s="72"/>
      <c r="H506" s="73" t="s">
        <v>24</v>
      </c>
      <c r="I506" s="74"/>
      <c r="J506" s="75" t="s">
        <v>25</v>
      </c>
      <c r="K506" s="76" t="s">
        <v>26</v>
      </c>
      <c r="L506" s="76" t="s">
        <v>27</v>
      </c>
      <c r="M506" s="160"/>
      <c r="N506" s="157"/>
      <c r="O506" s="10"/>
      <c r="P506" s="11"/>
    </row>
    <row r="507" spans="1:16" ht="14.25" hidden="1" customHeight="1" thickBot="1" x14ac:dyDescent="0.3">
      <c r="A507" s="77" t="s">
        <v>28</v>
      </c>
      <c r="B507" s="78" t="s">
        <v>29</v>
      </c>
      <c r="C507" s="79" t="s">
        <v>30</v>
      </c>
      <c r="D507" s="80" t="s">
        <v>31</v>
      </c>
      <c r="E507" s="80" t="s">
        <v>32</v>
      </c>
      <c r="F507" s="80" t="s">
        <v>33</v>
      </c>
      <c r="G507" s="80" t="s">
        <v>31</v>
      </c>
      <c r="H507" s="73" t="s">
        <v>32</v>
      </c>
      <c r="I507" s="80" t="s">
        <v>33</v>
      </c>
      <c r="J507" s="81" t="s">
        <v>34</v>
      </c>
      <c r="K507" s="82" t="s">
        <v>35</v>
      </c>
      <c r="L507" s="82" t="s">
        <v>6</v>
      </c>
      <c r="M507" s="161"/>
      <c r="N507" s="158"/>
      <c r="O507" s="10"/>
      <c r="P507" s="11"/>
    </row>
    <row r="508" spans="1:16" ht="14.25" hidden="1" customHeight="1" thickBot="1" x14ac:dyDescent="0.3">
      <c r="A508" s="83"/>
      <c r="B508" s="84"/>
      <c r="C508" s="85"/>
      <c r="D508" s="86"/>
      <c r="E508" s="87"/>
      <c r="F508" s="88">
        <f t="shared" ref="F508:F517" si="152">D508-E508</f>
        <v>0</v>
      </c>
      <c r="G508" s="87"/>
      <c r="H508" s="86"/>
      <c r="I508" s="89">
        <f t="shared" ref="I508:I517" si="153">G508-H508</f>
        <v>0</v>
      </c>
      <c r="J508" s="90"/>
      <c r="K508" s="89">
        <f t="shared" ref="K508:K517" si="154">ROUND((I508*(100-J508)/100),3)</f>
        <v>0</v>
      </c>
      <c r="L508" s="88">
        <f t="shared" ref="L508:L517" si="155">I508-F508</f>
        <v>0</v>
      </c>
      <c r="M508" s="137"/>
      <c r="N508" s="111"/>
      <c r="O508" s="10"/>
      <c r="P508" s="11"/>
    </row>
    <row r="509" spans="1:16" ht="14.25" hidden="1" customHeight="1" thickBot="1" x14ac:dyDescent="0.3">
      <c r="A509" s="95"/>
      <c r="B509" s="96"/>
      <c r="C509" s="97"/>
      <c r="D509" s="98"/>
      <c r="E509" s="99"/>
      <c r="F509" s="100">
        <f t="shared" si="152"/>
        <v>0</v>
      </c>
      <c r="G509" s="99"/>
      <c r="H509" s="98"/>
      <c r="I509" s="101">
        <f t="shared" si="153"/>
        <v>0</v>
      </c>
      <c r="J509" s="102"/>
      <c r="K509" s="101">
        <f t="shared" si="154"/>
        <v>0</v>
      </c>
      <c r="L509" s="100">
        <f t="shared" si="155"/>
        <v>0</v>
      </c>
      <c r="M509" s="137"/>
      <c r="N509" s="111"/>
      <c r="O509" s="10"/>
      <c r="P509" s="11"/>
    </row>
    <row r="510" spans="1:16" ht="14.25" hidden="1" customHeight="1" thickBot="1" x14ac:dyDescent="0.3">
      <c r="A510" s="95"/>
      <c r="B510" s="96"/>
      <c r="C510" s="97"/>
      <c r="D510" s="98"/>
      <c r="E510" s="99"/>
      <c r="F510" s="100">
        <f t="shared" si="152"/>
        <v>0</v>
      </c>
      <c r="G510" s="99"/>
      <c r="H510" s="98"/>
      <c r="I510" s="101">
        <f t="shared" si="153"/>
        <v>0</v>
      </c>
      <c r="J510" s="102"/>
      <c r="K510" s="101">
        <f t="shared" si="154"/>
        <v>0</v>
      </c>
      <c r="L510" s="100">
        <f t="shared" si="155"/>
        <v>0</v>
      </c>
      <c r="M510" s="137"/>
      <c r="N510" s="111"/>
      <c r="O510" s="10"/>
      <c r="P510" s="11"/>
    </row>
    <row r="511" spans="1:16" ht="14.25" hidden="1" customHeight="1" thickBot="1" x14ac:dyDescent="0.3">
      <c r="A511" s="95"/>
      <c r="B511" s="96"/>
      <c r="C511" s="97"/>
      <c r="D511" s="98"/>
      <c r="E511" s="99"/>
      <c r="F511" s="100">
        <f t="shared" si="152"/>
        <v>0</v>
      </c>
      <c r="G511" s="99"/>
      <c r="H511" s="98"/>
      <c r="I511" s="101">
        <f t="shared" si="153"/>
        <v>0</v>
      </c>
      <c r="J511" s="102"/>
      <c r="K511" s="101">
        <f t="shared" si="154"/>
        <v>0</v>
      </c>
      <c r="L511" s="100">
        <f t="shared" si="155"/>
        <v>0</v>
      </c>
      <c r="M511" s="139"/>
      <c r="N511" s="111"/>
      <c r="O511" s="10"/>
      <c r="P511" s="11"/>
    </row>
    <row r="512" spans="1:16" ht="14.25" hidden="1" customHeight="1" thickBot="1" x14ac:dyDescent="0.3">
      <c r="A512" s="95"/>
      <c r="B512" s="96"/>
      <c r="C512" s="97"/>
      <c r="D512" s="98"/>
      <c r="E512" s="99"/>
      <c r="F512" s="100">
        <f t="shared" si="152"/>
        <v>0</v>
      </c>
      <c r="G512" s="99"/>
      <c r="H512" s="98"/>
      <c r="I512" s="101">
        <f t="shared" si="153"/>
        <v>0</v>
      </c>
      <c r="J512" s="102"/>
      <c r="K512" s="101">
        <f t="shared" si="154"/>
        <v>0</v>
      </c>
      <c r="L512" s="100">
        <f t="shared" si="155"/>
        <v>0</v>
      </c>
      <c r="M512" s="139"/>
      <c r="N512" s="111"/>
      <c r="O512" s="10"/>
      <c r="P512" s="11"/>
    </row>
    <row r="513" spans="1:16" ht="14.25" hidden="1" customHeight="1" thickBot="1" x14ac:dyDescent="0.3">
      <c r="A513" s="95"/>
      <c r="B513" s="96"/>
      <c r="C513" s="97"/>
      <c r="D513" s="98"/>
      <c r="E513" s="99"/>
      <c r="F513" s="100">
        <f t="shared" si="152"/>
        <v>0</v>
      </c>
      <c r="G513" s="99"/>
      <c r="H513" s="98"/>
      <c r="I513" s="101">
        <f t="shared" si="153"/>
        <v>0</v>
      </c>
      <c r="J513" s="102"/>
      <c r="K513" s="101">
        <f t="shared" si="154"/>
        <v>0</v>
      </c>
      <c r="L513" s="100">
        <f t="shared" si="155"/>
        <v>0</v>
      </c>
      <c r="M513" s="139"/>
      <c r="N513" s="111"/>
      <c r="O513" s="10"/>
      <c r="P513" s="11"/>
    </row>
    <row r="514" spans="1:16" ht="14.25" hidden="1" customHeight="1" thickBot="1" x14ac:dyDescent="0.3">
      <c r="A514" s="95"/>
      <c r="B514" s="96"/>
      <c r="C514" s="97"/>
      <c r="D514" s="98"/>
      <c r="E514" s="99"/>
      <c r="F514" s="100">
        <f t="shared" si="152"/>
        <v>0</v>
      </c>
      <c r="G514" s="99"/>
      <c r="H514" s="98"/>
      <c r="I514" s="101">
        <f t="shared" si="153"/>
        <v>0</v>
      </c>
      <c r="J514" s="102"/>
      <c r="K514" s="101">
        <f t="shared" si="154"/>
        <v>0</v>
      </c>
      <c r="L514" s="100">
        <f t="shared" si="155"/>
        <v>0</v>
      </c>
      <c r="M514" s="139"/>
      <c r="N514" s="111"/>
      <c r="O514" s="10"/>
      <c r="P514" s="11"/>
    </row>
    <row r="515" spans="1:16" ht="14.25" hidden="1" customHeight="1" thickBot="1" x14ac:dyDescent="0.3">
      <c r="A515" s="95"/>
      <c r="B515" s="96"/>
      <c r="C515" s="97"/>
      <c r="D515" s="98"/>
      <c r="E515" s="99"/>
      <c r="F515" s="100">
        <f t="shared" si="152"/>
        <v>0</v>
      </c>
      <c r="G515" s="99"/>
      <c r="H515" s="98"/>
      <c r="I515" s="101">
        <f t="shared" si="153"/>
        <v>0</v>
      </c>
      <c r="J515" s="102"/>
      <c r="K515" s="101">
        <f t="shared" si="154"/>
        <v>0</v>
      </c>
      <c r="L515" s="100">
        <f t="shared" si="155"/>
        <v>0</v>
      </c>
      <c r="M515" s="139"/>
      <c r="N515" s="111"/>
      <c r="O515" s="10"/>
      <c r="P515" s="11"/>
    </row>
    <row r="516" spans="1:16" ht="14.25" hidden="1" customHeight="1" thickBot="1" x14ac:dyDescent="0.3">
      <c r="A516" s="95"/>
      <c r="B516" s="96"/>
      <c r="C516" s="97"/>
      <c r="D516" s="98"/>
      <c r="E516" s="99"/>
      <c r="F516" s="100">
        <f t="shared" si="152"/>
        <v>0</v>
      </c>
      <c r="G516" s="99"/>
      <c r="H516" s="98"/>
      <c r="I516" s="101">
        <f t="shared" si="153"/>
        <v>0</v>
      </c>
      <c r="J516" s="102"/>
      <c r="K516" s="101">
        <f t="shared" si="154"/>
        <v>0</v>
      </c>
      <c r="L516" s="100">
        <f t="shared" si="155"/>
        <v>0</v>
      </c>
      <c r="M516" s="139"/>
      <c r="N516" s="111"/>
      <c r="O516" s="10"/>
      <c r="P516" s="11"/>
    </row>
    <row r="517" spans="1:16" ht="14.25" hidden="1" customHeight="1" thickBot="1" x14ac:dyDescent="0.3">
      <c r="A517" s="95"/>
      <c r="B517" s="96"/>
      <c r="C517" s="97"/>
      <c r="D517" s="98"/>
      <c r="E517" s="99"/>
      <c r="F517" s="100">
        <f t="shared" si="152"/>
        <v>0</v>
      </c>
      <c r="G517" s="99"/>
      <c r="H517" s="98"/>
      <c r="I517" s="101">
        <f t="shared" si="153"/>
        <v>0</v>
      </c>
      <c r="J517" s="102"/>
      <c r="K517" s="101">
        <f t="shared" si="154"/>
        <v>0</v>
      </c>
      <c r="L517" s="100">
        <f t="shared" si="155"/>
        <v>0</v>
      </c>
      <c r="M517" s="139"/>
      <c r="N517" s="111"/>
      <c r="O517" s="10"/>
      <c r="P517" s="11"/>
    </row>
    <row r="518" spans="1:16" ht="14.25" hidden="1" customHeight="1" thickBot="1" x14ac:dyDescent="0.3">
      <c r="A518" s="2"/>
      <c r="B518" s="22"/>
      <c r="C518" s="39"/>
      <c r="D518" s="14"/>
      <c r="E518" s="14"/>
      <c r="F518" s="4"/>
      <c r="G518" s="14"/>
      <c r="H518" s="14"/>
      <c r="I518" s="4"/>
      <c r="J518" s="40"/>
      <c r="K518" s="4"/>
      <c r="L518" s="7"/>
      <c r="M518" s="24"/>
      <c r="N518" s="22"/>
      <c r="O518" s="10"/>
      <c r="P518" s="11"/>
    </row>
    <row r="519" spans="1:16" ht="14.25" hidden="1" customHeight="1" thickBot="1" x14ac:dyDescent="0.3">
      <c r="A519" s="108"/>
      <c r="B519" s="109">
        <f>(COUNTA(B508:B517))</f>
        <v>0</v>
      </c>
      <c r="C519" s="110" t="s">
        <v>36</v>
      </c>
      <c r="D519" s="80">
        <f t="shared" ref="D519:I519" si="156">SUM(D508:D517)</f>
        <v>0</v>
      </c>
      <c r="E519" s="80">
        <f t="shared" si="156"/>
        <v>0</v>
      </c>
      <c r="F519" s="80">
        <f t="shared" si="156"/>
        <v>0</v>
      </c>
      <c r="G519" s="80">
        <f t="shared" si="156"/>
        <v>0</v>
      </c>
      <c r="H519" s="80">
        <f t="shared" si="156"/>
        <v>0</v>
      </c>
      <c r="I519" s="80">
        <f t="shared" si="156"/>
        <v>0</v>
      </c>
      <c r="J519" s="111" t="e">
        <f>ROUND((((I519-K519)/I519)*100),2)</f>
        <v>#DIV/0!</v>
      </c>
      <c r="K519" s="112">
        <f>SUM(K508:K517)</f>
        <v>0</v>
      </c>
      <c r="L519" s="80">
        <f>SUM(L508:L517)</f>
        <v>0</v>
      </c>
      <c r="M519" s="24"/>
      <c r="N519" s="22"/>
      <c r="O519" s="10"/>
      <c r="P519" s="11"/>
    </row>
    <row r="520" spans="1:16" hidden="1" x14ac:dyDescent="0.2"/>
    <row r="521" spans="1:16" hidden="1" x14ac:dyDescent="0.2"/>
    <row r="522" spans="1:16" hidden="1" x14ac:dyDescent="0.2"/>
    <row r="523" spans="1:16" hidden="1" x14ac:dyDescent="0.2"/>
    <row r="524" spans="1:16" hidden="1" x14ac:dyDescent="0.2"/>
    <row r="525" spans="1:16" hidden="1" x14ac:dyDescent="0.2"/>
  </sheetData>
  <mergeCells count="142">
    <mergeCell ref="D16:F17"/>
    <mergeCell ref="D489:F490"/>
    <mergeCell ref="O361:O363"/>
    <mergeCell ref="N297:N299"/>
    <mergeCell ref="M345:M347"/>
    <mergeCell ref="O313:O315"/>
    <mergeCell ref="O233:O235"/>
    <mergeCell ref="D473:F474"/>
    <mergeCell ref="N393:N395"/>
    <mergeCell ref="M73:M75"/>
    <mergeCell ref="M281:M283"/>
    <mergeCell ref="O345:O347"/>
    <mergeCell ref="N329:N331"/>
    <mergeCell ref="M329:M331"/>
    <mergeCell ref="D329:F330"/>
    <mergeCell ref="O281:O283"/>
    <mergeCell ref="O185:O187"/>
    <mergeCell ref="N153:N155"/>
    <mergeCell ref="D441:F442"/>
    <mergeCell ref="M441:M443"/>
    <mergeCell ref="N313:N315"/>
    <mergeCell ref="D185:F186"/>
    <mergeCell ref="D313:F314"/>
    <mergeCell ref="O329:O331"/>
    <mergeCell ref="D169:F170"/>
    <mergeCell ref="D361:F362"/>
    <mergeCell ref="D377:F378"/>
    <mergeCell ref="D409:F410"/>
    <mergeCell ref="M361:M363"/>
    <mergeCell ref="D345:F346"/>
    <mergeCell ref="M185:M187"/>
    <mergeCell ref="N217:N219"/>
    <mergeCell ref="M297:M299"/>
    <mergeCell ref="O297:O299"/>
    <mergeCell ref="O169:O171"/>
    <mergeCell ref="M169:M171"/>
    <mergeCell ref="N137:N139"/>
    <mergeCell ref="N201:N203"/>
    <mergeCell ref="O137:O139"/>
    <mergeCell ref="N105:N107"/>
    <mergeCell ref="O121:O123"/>
    <mergeCell ref="N169:N171"/>
    <mergeCell ref="P329:P331"/>
    <mergeCell ref="O41:O43"/>
    <mergeCell ref="P169:P171"/>
    <mergeCell ref="P137:P139"/>
    <mergeCell ref="P185:P187"/>
    <mergeCell ref="P121:P123"/>
    <mergeCell ref="P217:P219"/>
    <mergeCell ref="M217:M219"/>
    <mergeCell ref="D217:F218"/>
    <mergeCell ref="P201:P203"/>
    <mergeCell ref="M201:M203"/>
    <mergeCell ref="D201:F202"/>
    <mergeCell ref="O217:O219"/>
    <mergeCell ref="O201:O203"/>
    <mergeCell ref="M313:M315"/>
    <mergeCell ref="N73:N75"/>
    <mergeCell ref="M89:M91"/>
    <mergeCell ref="N89:N91"/>
    <mergeCell ref="N185:N187"/>
    <mergeCell ref="P16:P18"/>
    <mergeCell ref="M16:M18"/>
    <mergeCell ref="O16:O18"/>
    <mergeCell ref="N16:N18"/>
    <mergeCell ref="N505:N507"/>
    <mergeCell ref="M505:M507"/>
    <mergeCell ref="D505:F506"/>
    <mergeCell ref="M425:M427"/>
    <mergeCell ref="M409:M411"/>
    <mergeCell ref="D393:F394"/>
    <mergeCell ref="M377:M379"/>
    <mergeCell ref="P361:P363"/>
    <mergeCell ref="P345:P347"/>
    <mergeCell ref="M457:M459"/>
    <mergeCell ref="N473:N475"/>
    <mergeCell ref="D425:F426"/>
    <mergeCell ref="M473:M475"/>
    <mergeCell ref="N377:N379"/>
    <mergeCell ref="N361:N363"/>
    <mergeCell ref="N409:N411"/>
    <mergeCell ref="N489:N491"/>
    <mergeCell ref="M489:M491"/>
    <mergeCell ref="D457:F458"/>
    <mergeCell ref="N345:N347"/>
    <mergeCell ref="M393:M395"/>
    <mergeCell ref="N457:N459"/>
    <mergeCell ref="N441:N443"/>
    <mergeCell ref="N425:N427"/>
    <mergeCell ref="P281:P283"/>
    <mergeCell ref="P313:P315"/>
    <mergeCell ref="P265:P267"/>
    <mergeCell ref="P233:P235"/>
    <mergeCell ref="N233:N235"/>
    <mergeCell ref="D233:F234"/>
    <mergeCell ref="N281:N283"/>
    <mergeCell ref="O265:O267"/>
    <mergeCell ref="N265:N267"/>
    <mergeCell ref="M265:M267"/>
    <mergeCell ref="D265:F266"/>
    <mergeCell ref="P249:P251"/>
    <mergeCell ref="N249:N251"/>
    <mergeCell ref="M249:M251"/>
    <mergeCell ref="D249:F250"/>
    <mergeCell ref="D281:F282"/>
    <mergeCell ref="O249:O251"/>
    <mergeCell ref="P297:P299"/>
    <mergeCell ref="M233:M235"/>
    <mergeCell ref="D297:F298"/>
    <mergeCell ref="P153:P155"/>
    <mergeCell ref="O153:O155"/>
    <mergeCell ref="M153:M155"/>
    <mergeCell ref="D153:F154"/>
    <mergeCell ref="M137:M139"/>
    <mergeCell ref="D137:F138"/>
    <mergeCell ref="N121:N123"/>
    <mergeCell ref="M121:M123"/>
    <mergeCell ref="D121:F122"/>
    <mergeCell ref="P105:P107"/>
    <mergeCell ref="O105:O107"/>
    <mergeCell ref="M105:M107"/>
    <mergeCell ref="D105:F106"/>
    <mergeCell ref="O89:O91"/>
    <mergeCell ref="O73:O75"/>
    <mergeCell ref="D73:F74"/>
    <mergeCell ref="P73:P75"/>
    <mergeCell ref="D89:F90"/>
    <mergeCell ref="P89:P91"/>
    <mergeCell ref="P57:P59"/>
    <mergeCell ref="N57:N59"/>
    <mergeCell ref="M57:M59"/>
    <mergeCell ref="D57:F58"/>
    <mergeCell ref="P41:P43"/>
    <mergeCell ref="N41:N43"/>
    <mergeCell ref="M41:M43"/>
    <mergeCell ref="D41:F42"/>
    <mergeCell ref="O26:O27"/>
    <mergeCell ref="M26:M27"/>
    <mergeCell ref="D26:F26"/>
    <mergeCell ref="N26:N27"/>
    <mergeCell ref="P26:P27"/>
    <mergeCell ref="O57:O59"/>
  </mergeCells>
  <printOptions verticalCentered="1"/>
  <pageMargins left="0.25" right="0.25" top="0.75" bottom="0.75" header="0.3" footer="0.3"/>
  <pageSetup paperSize="9" scale="61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workbookViewId="0"/>
  </sheetViews>
  <sheetFormatPr baseColWidth="10" defaultColWidth="9" defaultRowHeight="12.75" x14ac:dyDescent="0.2"/>
  <cols>
    <col min="1" max="12" width="11.42578125" customWidth="1"/>
    <col min="13" max="13" width="17.140625" customWidth="1"/>
    <col min="14" max="14" width="14.28515625" customWidth="1"/>
    <col min="15" max="256" width="14" customWidth="1"/>
  </cols>
  <sheetData>
    <row r="1" spans="1:14" ht="16.5" customHeight="1" x14ac:dyDescent="0.25">
      <c r="A1" s="60" t="s">
        <v>13</v>
      </c>
      <c r="B1" s="61" t="s">
        <v>38</v>
      </c>
      <c r="C1" s="62" t="s">
        <v>39</v>
      </c>
      <c r="D1" s="184" t="s">
        <v>15</v>
      </c>
      <c r="E1" s="184"/>
      <c r="F1" s="184"/>
      <c r="G1" s="63"/>
      <c r="H1" s="64" t="s">
        <v>16</v>
      </c>
      <c r="I1" s="65"/>
      <c r="J1" s="66">
        <v>42384</v>
      </c>
      <c r="K1" s="141"/>
      <c r="L1" s="68"/>
      <c r="M1" s="183" t="s">
        <v>17</v>
      </c>
      <c r="N1" s="182" t="s">
        <v>18</v>
      </c>
    </row>
    <row r="2" spans="1:14" ht="12.75" customHeight="1" x14ac:dyDescent="0.25">
      <c r="A2" s="69" t="s">
        <v>21</v>
      </c>
      <c r="B2" s="70" t="s">
        <v>22</v>
      </c>
      <c r="C2" s="71" t="s">
        <v>23</v>
      </c>
      <c r="D2" s="184"/>
      <c r="E2" s="184"/>
      <c r="F2" s="184"/>
      <c r="G2" s="72"/>
      <c r="H2" s="73" t="s">
        <v>24</v>
      </c>
      <c r="I2" s="74"/>
      <c r="J2" s="75" t="s">
        <v>25</v>
      </c>
      <c r="K2" s="76" t="s">
        <v>26</v>
      </c>
      <c r="L2" s="76" t="s">
        <v>27</v>
      </c>
      <c r="M2" s="183"/>
      <c r="N2" s="183"/>
    </row>
    <row r="3" spans="1:14" ht="12.75" customHeight="1" x14ac:dyDescent="0.25">
      <c r="A3" s="77" t="s">
        <v>28</v>
      </c>
      <c r="B3" s="78" t="s">
        <v>29</v>
      </c>
      <c r="C3" s="79" t="s">
        <v>30</v>
      </c>
      <c r="D3" s="80" t="s">
        <v>31</v>
      </c>
      <c r="E3" s="80" t="s">
        <v>32</v>
      </c>
      <c r="F3" s="80" t="s">
        <v>33</v>
      </c>
      <c r="G3" s="80" t="s">
        <v>31</v>
      </c>
      <c r="H3" s="73" t="s">
        <v>32</v>
      </c>
      <c r="I3" s="80" t="s">
        <v>33</v>
      </c>
      <c r="J3" s="81" t="s">
        <v>34</v>
      </c>
      <c r="K3" s="82" t="s">
        <v>35</v>
      </c>
      <c r="L3" s="82" t="s">
        <v>6</v>
      </c>
      <c r="M3" s="183"/>
      <c r="N3" s="183"/>
    </row>
    <row r="4" spans="1:14" ht="12.75" customHeight="1" x14ac:dyDescent="0.25">
      <c r="A4" s="83">
        <v>1</v>
      </c>
      <c r="B4" s="84" t="s">
        <v>40</v>
      </c>
      <c r="C4" s="85">
        <v>2352953</v>
      </c>
      <c r="D4" s="86">
        <v>44.91</v>
      </c>
      <c r="E4" s="87">
        <v>15.84</v>
      </c>
      <c r="F4" s="100">
        <f t="shared" ref="F4:F13" si="0">D4-E4</f>
        <v>29.069999999999997</v>
      </c>
      <c r="G4" s="87">
        <v>44.82</v>
      </c>
      <c r="H4" s="86">
        <v>15.81</v>
      </c>
      <c r="I4" s="101">
        <f t="shared" ref="I4:I13" si="1">G4-H4</f>
        <v>29.009999999999998</v>
      </c>
      <c r="J4" s="90">
        <v>8.77</v>
      </c>
      <c r="K4" s="101">
        <f t="shared" ref="K4:K13" si="2">ROUND((I4*(100-J4)/100),3)</f>
        <v>26.466000000000001</v>
      </c>
      <c r="L4" s="100">
        <f t="shared" ref="L4:L13" si="3">I4-F4</f>
        <v>-5.9999999999998721E-2</v>
      </c>
      <c r="M4" s="137">
        <v>42384</v>
      </c>
      <c r="N4" s="138">
        <v>842809</v>
      </c>
    </row>
    <row r="5" spans="1:14" ht="12.75" customHeight="1" x14ac:dyDescent="0.25">
      <c r="A5" s="95">
        <v>2</v>
      </c>
      <c r="B5" s="96" t="s">
        <v>41</v>
      </c>
      <c r="C5" s="97">
        <v>2352952</v>
      </c>
      <c r="D5" s="98">
        <v>44.99</v>
      </c>
      <c r="E5" s="99">
        <v>15.96</v>
      </c>
      <c r="F5" s="100">
        <f t="shared" si="0"/>
        <v>29.03</v>
      </c>
      <c r="G5" s="99">
        <v>44.9</v>
      </c>
      <c r="H5" s="98">
        <v>15.91</v>
      </c>
      <c r="I5" s="101">
        <f t="shared" si="1"/>
        <v>28.99</v>
      </c>
      <c r="J5" s="102">
        <v>8.7200000000000006</v>
      </c>
      <c r="K5" s="101">
        <f t="shared" si="2"/>
        <v>26.462</v>
      </c>
      <c r="L5" s="100">
        <f t="shared" si="3"/>
        <v>-4.00000000000027E-2</v>
      </c>
      <c r="M5" s="137">
        <v>42384</v>
      </c>
      <c r="N5" s="138">
        <v>842811</v>
      </c>
    </row>
    <row r="6" spans="1:14" ht="12.75" customHeight="1" x14ac:dyDescent="0.25">
      <c r="A6" s="95">
        <v>3</v>
      </c>
      <c r="B6" s="96" t="s">
        <v>42</v>
      </c>
      <c r="C6" s="97">
        <v>2351951</v>
      </c>
      <c r="D6" s="98">
        <v>44.53</v>
      </c>
      <c r="E6" s="99">
        <v>15.65</v>
      </c>
      <c r="F6" s="100">
        <f t="shared" si="0"/>
        <v>28.880000000000003</v>
      </c>
      <c r="G6" s="99">
        <v>44.57</v>
      </c>
      <c r="H6" s="98">
        <v>15.73</v>
      </c>
      <c r="I6" s="101">
        <f t="shared" si="1"/>
        <v>28.84</v>
      </c>
      <c r="J6" s="102">
        <v>8.6300000000000008</v>
      </c>
      <c r="K6" s="101">
        <f t="shared" si="2"/>
        <v>26.350999999999999</v>
      </c>
      <c r="L6" s="100">
        <f t="shared" si="3"/>
        <v>-4.00000000000027E-2</v>
      </c>
      <c r="M6" s="137">
        <v>42384</v>
      </c>
      <c r="N6" s="138">
        <v>842810</v>
      </c>
    </row>
    <row r="7" spans="1:14" ht="12.75" customHeight="1" x14ac:dyDescent="0.25">
      <c r="A7" s="95">
        <v>4</v>
      </c>
      <c r="B7" s="96" t="s">
        <v>43</v>
      </c>
      <c r="C7" s="97">
        <v>2352954</v>
      </c>
      <c r="D7" s="98">
        <v>44.27</v>
      </c>
      <c r="E7" s="99">
        <v>15.96</v>
      </c>
      <c r="F7" s="100">
        <f t="shared" si="0"/>
        <v>28.310000000000002</v>
      </c>
      <c r="G7" s="99">
        <v>44.22</v>
      </c>
      <c r="H7" s="98">
        <v>16</v>
      </c>
      <c r="I7" s="101">
        <f t="shared" si="1"/>
        <v>28.22</v>
      </c>
      <c r="J7" s="102">
        <v>8.77</v>
      </c>
      <c r="K7" s="101">
        <f t="shared" si="2"/>
        <v>25.745000000000001</v>
      </c>
      <c r="L7" s="100">
        <f t="shared" si="3"/>
        <v>-9.0000000000003411E-2</v>
      </c>
      <c r="M7" s="137">
        <v>42384</v>
      </c>
      <c r="N7" s="138">
        <v>842812</v>
      </c>
    </row>
    <row r="8" spans="1:14" ht="12.75" customHeight="1" x14ac:dyDescent="0.25">
      <c r="A8" s="95">
        <v>5</v>
      </c>
      <c r="B8" s="96" t="s">
        <v>44</v>
      </c>
      <c r="C8" s="97">
        <v>2352956</v>
      </c>
      <c r="D8" s="98">
        <v>44.68</v>
      </c>
      <c r="E8" s="99">
        <v>15.91</v>
      </c>
      <c r="F8" s="100">
        <f t="shared" si="0"/>
        <v>28.77</v>
      </c>
      <c r="G8" s="99">
        <v>44.64</v>
      </c>
      <c r="H8" s="98">
        <v>15.93</v>
      </c>
      <c r="I8" s="101">
        <f t="shared" si="1"/>
        <v>28.71</v>
      </c>
      <c r="J8" s="102">
        <v>8.34</v>
      </c>
      <c r="K8" s="101">
        <f t="shared" si="2"/>
        <v>26.315999999999999</v>
      </c>
      <c r="L8" s="100">
        <f t="shared" si="3"/>
        <v>-5.9999999999998721E-2</v>
      </c>
      <c r="M8" s="137">
        <v>42384</v>
      </c>
      <c r="N8" s="138">
        <v>842813</v>
      </c>
    </row>
    <row r="9" spans="1:14" ht="12.75" customHeight="1" x14ac:dyDescent="0.25">
      <c r="A9" s="95">
        <v>6</v>
      </c>
      <c r="B9" s="96" t="s">
        <v>45</v>
      </c>
      <c r="C9" s="97">
        <v>2352958</v>
      </c>
      <c r="D9" s="98">
        <v>44.65</v>
      </c>
      <c r="E9" s="99">
        <v>16.32</v>
      </c>
      <c r="F9" s="100">
        <f t="shared" si="0"/>
        <v>28.33</v>
      </c>
      <c r="G9" s="99">
        <v>44.7</v>
      </c>
      <c r="H9" s="98">
        <v>16.45</v>
      </c>
      <c r="I9" s="101">
        <f t="shared" si="1"/>
        <v>28.250000000000004</v>
      </c>
      <c r="J9" s="102">
        <v>8.49</v>
      </c>
      <c r="K9" s="101">
        <f t="shared" si="2"/>
        <v>25.852</v>
      </c>
      <c r="L9" s="100">
        <f t="shared" si="3"/>
        <v>-7.9999999999994742E-2</v>
      </c>
      <c r="M9" s="137">
        <v>42384</v>
      </c>
      <c r="N9" s="138">
        <v>842817</v>
      </c>
    </row>
    <row r="10" spans="1:14" ht="12.75" customHeight="1" x14ac:dyDescent="0.25">
      <c r="A10" s="95">
        <v>7</v>
      </c>
      <c r="B10" s="96" t="s">
        <v>46</v>
      </c>
      <c r="C10" s="97">
        <v>2352957</v>
      </c>
      <c r="D10" s="98">
        <v>44.53</v>
      </c>
      <c r="E10" s="99">
        <v>15.89</v>
      </c>
      <c r="F10" s="100">
        <f t="shared" si="0"/>
        <v>28.64</v>
      </c>
      <c r="G10" s="99">
        <v>44.53</v>
      </c>
      <c r="H10" s="98">
        <v>16.04</v>
      </c>
      <c r="I10" s="101">
        <f t="shared" si="1"/>
        <v>28.490000000000002</v>
      </c>
      <c r="J10" s="102">
        <v>8.41</v>
      </c>
      <c r="K10" s="101">
        <f t="shared" si="2"/>
        <v>26.094000000000001</v>
      </c>
      <c r="L10" s="100">
        <f t="shared" si="3"/>
        <v>-0.14999999999999858</v>
      </c>
      <c r="M10" s="137">
        <v>42384</v>
      </c>
      <c r="N10" s="138">
        <v>842816</v>
      </c>
    </row>
    <row r="11" spans="1:14" ht="12.75" customHeight="1" x14ac:dyDescent="0.25">
      <c r="A11" s="95">
        <v>8</v>
      </c>
      <c r="B11" s="96" t="s">
        <v>47</v>
      </c>
      <c r="C11" s="97">
        <v>2352955</v>
      </c>
      <c r="D11" s="98">
        <v>44.91</v>
      </c>
      <c r="E11" s="99">
        <v>16.100000000000001</v>
      </c>
      <c r="F11" s="100">
        <f t="shared" si="0"/>
        <v>28.809999999999995</v>
      </c>
      <c r="G11" s="99">
        <v>44.97</v>
      </c>
      <c r="H11" s="98">
        <v>16.239999999999998</v>
      </c>
      <c r="I11" s="101">
        <f t="shared" si="1"/>
        <v>28.73</v>
      </c>
      <c r="J11" s="102">
        <v>8.89</v>
      </c>
      <c r="K11" s="101">
        <f t="shared" si="2"/>
        <v>26.175999999999998</v>
      </c>
      <c r="L11" s="100">
        <f t="shared" si="3"/>
        <v>-7.9999999999994742E-2</v>
      </c>
      <c r="M11" s="137">
        <v>42384</v>
      </c>
      <c r="N11" s="138">
        <v>842814</v>
      </c>
    </row>
    <row r="12" spans="1:14" ht="12.75" customHeight="1" x14ac:dyDescent="0.25">
      <c r="A12" s="95">
        <v>9</v>
      </c>
      <c r="B12" s="96" t="s">
        <v>48</v>
      </c>
      <c r="C12" s="97">
        <v>2352960</v>
      </c>
      <c r="D12" s="98">
        <v>44.98</v>
      </c>
      <c r="E12" s="99">
        <v>15.87</v>
      </c>
      <c r="F12" s="100">
        <f t="shared" si="0"/>
        <v>29.11</v>
      </c>
      <c r="G12" s="99">
        <v>45.03</v>
      </c>
      <c r="H12" s="98">
        <v>15.93</v>
      </c>
      <c r="I12" s="101">
        <f t="shared" si="1"/>
        <v>29.1</v>
      </c>
      <c r="J12" s="102">
        <v>8.4600000000000009</v>
      </c>
      <c r="K12" s="101">
        <f t="shared" si="2"/>
        <v>26.638000000000002</v>
      </c>
      <c r="L12" s="100">
        <f t="shared" si="3"/>
        <v>-9.9999999999980105E-3</v>
      </c>
      <c r="M12" s="137">
        <v>42384</v>
      </c>
      <c r="N12" s="138">
        <v>842818</v>
      </c>
    </row>
    <row r="13" spans="1:14" ht="12.75" customHeight="1" x14ac:dyDescent="0.25">
      <c r="A13" s="95">
        <v>10</v>
      </c>
      <c r="B13" s="96" t="s">
        <v>49</v>
      </c>
      <c r="C13" s="97">
        <v>2352961</v>
      </c>
      <c r="D13" s="98">
        <v>44.93</v>
      </c>
      <c r="E13" s="99">
        <v>16.02</v>
      </c>
      <c r="F13" s="100">
        <f t="shared" si="0"/>
        <v>28.91</v>
      </c>
      <c r="G13" s="99">
        <v>44.96</v>
      </c>
      <c r="H13" s="98">
        <v>16.09</v>
      </c>
      <c r="I13" s="101">
        <f t="shared" si="1"/>
        <v>28.87</v>
      </c>
      <c r="J13" s="102">
        <v>8.59</v>
      </c>
      <c r="K13" s="101">
        <f t="shared" si="2"/>
        <v>26.39</v>
      </c>
      <c r="L13" s="100">
        <f t="shared" si="3"/>
        <v>-3.9999999999999147E-2</v>
      </c>
      <c r="M13" s="137">
        <v>42384</v>
      </c>
      <c r="N13" s="138">
        <v>842820</v>
      </c>
    </row>
    <row r="14" spans="1:14" ht="12.75" customHeight="1" x14ac:dyDescent="0.25">
      <c r="A14" s="2"/>
      <c r="B14" s="22"/>
      <c r="C14" s="39"/>
      <c r="D14" s="14"/>
      <c r="E14" s="14"/>
      <c r="F14" s="4"/>
      <c r="G14" s="14"/>
      <c r="H14" s="14"/>
      <c r="I14" s="4"/>
      <c r="J14" s="40"/>
      <c r="K14" s="4"/>
      <c r="L14" s="7"/>
      <c r="M14" s="24"/>
      <c r="N14" s="22"/>
    </row>
    <row r="15" spans="1:14" ht="12.75" customHeight="1" x14ac:dyDescent="0.25">
      <c r="A15" s="108"/>
      <c r="B15" s="109">
        <f>(COUNTA(B4:B13))</f>
        <v>10</v>
      </c>
      <c r="C15" s="110" t="s">
        <v>36</v>
      </c>
      <c r="D15" s="80">
        <f t="shared" ref="D15:I15" si="4">SUM(D4:D13)</f>
        <v>447.38000000000005</v>
      </c>
      <c r="E15" s="80">
        <f t="shared" si="4"/>
        <v>159.52000000000004</v>
      </c>
      <c r="F15" s="80">
        <f t="shared" si="4"/>
        <v>287.86</v>
      </c>
      <c r="G15" s="80">
        <f t="shared" si="4"/>
        <v>447.34</v>
      </c>
      <c r="H15" s="80">
        <f t="shared" si="4"/>
        <v>160.13000000000002</v>
      </c>
      <c r="I15" s="80">
        <f t="shared" si="4"/>
        <v>287.21000000000004</v>
      </c>
      <c r="J15" s="111">
        <f>ROUND((((I15-K15)/I15)*100),2)</f>
        <v>8.61</v>
      </c>
      <c r="K15" s="112">
        <f>SUM(K4:K13)</f>
        <v>262.49</v>
      </c>
      <c r="L15" s="80">
        <f>SUM(L4:L13)</f>
        <v>-0.64999999999999147</v>
      </c>
      <c r="M15" s="24"/>
      <c r="N15" s="22"/>
    </row>
    <row r="16" spans="1:14" ht="12.75" customHeight="1" x14ac:dyDescent="0.2">
      <c r="A16" s="21"/>
      <c r="B16" s="22"/>
      <c r="C16" s="22"/>
      <c r="D16" s="14"/>
      <c r="E16" s="14"/>
      <c r="F16" s="14"/>
      <c r="G16" s="14"/>
      <c r="H16" s="14"/>
      <c r="I16" s="14"/>
      <c r="J16" s="23"/>
      <c r="K16" s="14"/>
      <c r="L16" s="14"/>
      <c r="M16" s="24"/>
      <c r="N16" s="22"/>
    </row>
    <row r="17" spans="1:14" ht="16.5" customHeight="1" x14ac:dyDescent="0.25">
      <c r="A17" s="60" t="s">
        <v>13</v>
      </c>
      <c r="B17" s="61" t="str">
        <f>+B1</f>
        <v>Pucobre</v>
      </c>
      <c r="C17" s="62" t="s">
        <v>50</v>
      </c>
      <c r="D17" s="184" t="s">
        <v>15</v>
      </c>
      <c r="E17" s="184"/>
      <c r="F17" s="184"/>
      <c r="G17" s="63"/>
      <c r="H17" s="64" t="s">
        <v>16</v>
      </c>
      <c r="I17" s="65"/>
      <c r="J17" s="66">
        <v>42384</v>
      </c>
      <c r="K17" s="141"/>
      <c r="L17" s="68"/>
      <c r="M17" s="183" t="s">
        <v>17</v>
      </c>
      <c r="N17" s="182" t="s">
        <v>18</v>
      </c>
    </row>
    <row r="18" spans="1:14" ht="12.75" customHeight="1" x14ac:dyDescent="0.25">
      <c r="A18" s="69" t="s">
        <v>21</v>
      </c>
      <c r="B18" s="70" t="s">
        <v>22</v>
      </c>
      <c r="C18" s="71" t="s">
        <v>23</v>
      </c>
      <c r="D18" s="184"/>
      <c r="E18" s="184"/>
      <c r="F18" s="184"/>
      <c r="G18" s="72"/>
      <c r="H18" s="73" t="s">
        <v>24</v>
      </c>
      <c r="I18" s="74"/>
      <c r="J18" s="75" t="s">
        <v>25</v>
      </c>
      <c r="K18" s="76" t="s">
        <v>26</v>
      </c>
      <c r="L18" s="76" t="s">
        <v>27</v>
      </c>
      <c r="M18" s="183"/>
      <c r="N18" s="183"/>
    </row>
    <row r="19" spans="1:14" ht="12.75" customHeight="1" x14ac:dyDescent="0.25">
      <c r="A19" s="77" t="s">
        <v>28</v>
      </c>
      <c r="B19" s="78" t="s">
        <v>29</v>
      </c>
      <c r="C19" s="79" t="s">
        <v>30</v>
      </c>
      <c r="D19" s="80" t="s">
        <v>31</v>
      </c>
      <c r="E19" s="80" t="s">
        <v>32</v>
      </c>
      <c r="F19" s="80" t="s">
        <v>33</v>
      </c>
      <c r="G19" s="80" t="s">
        <v>31</v>
      </c>
      <c r="H19" s="73" t="s">
        <v>32</v>
      </c>
      <c r="I19" s="80" t="s">
        <v>33</v>
      </c>
      <c r="J19" s="81" t="s">
        <v>34</v>
      </c>
      <c r="K19" s="82" t="s">
        <v>35</v>
      </c>
      <c r="L19" s="82" t="s">
        <v>6</v>
      </c>
      <c r="M19" s="183"/>
      <c r="N19" s="183"/>
    </row>
    <row r="20" spans="1:14" ht="12.75" customHeight="1" x14ac:dyDescent="0.25">
      <c r="A20" s="83">
        <v>1</v>
      </c>
      <c r="B20" s="84" t="s">
        <v>51</v>
      </c>
      <c r="C20" s="85">
        <v>2352962</v>
      </c>
      <c r="D20" s="86">
        <v>45</v>
      </c>
      <c r="E20" s="87">
        <v>15.93</v>
      </c>
      <c r="F20" s="88">
        <f t="shared" ref="F20:F29" si="5">D20-E20</f>
        <v>29.07</v>
      </c>
      <c r="G20" s="87">
        <v>45.01</v>
      </c>
      <c r="H20" s="86">
        <v>15.97</v>
      </c>
      <c r="I20" s="89">
        <f t="shared" ref="I20:I29" si="6">G20-H20</f>
        <v>29.04</v>
      </c>
      <c r="J20" s="90">
        <v>8.18</v>
      </c>
      <c r="K20" s="89">
        <f t="shared" ref="K20:K29" si="7">ROUND((I20*(100-J20)/100),3)</f>
        <v>26.664999999999999</v>
      </c>
      <c r="L20" s="88">
        <f t="shared" ref="L20:L29" si="8">I20-F20</f>
        <v>-3.0000000000001137E-2</v>
      </c>
      <c r="M20" s="137">
        <v>42384</v>
      </c>
      <c r="N20" s="138">
        <v>842819</v>
      </c>
    </row>
    <row r="21" spans="1:14" ht="12.75" customHeight="1" x14ac:dyDescent="0.25">
      <c r="A21" s="95">
        <v>2</v>
      </c>
      <c r="B21" s="96" t="s">
        <v>52</v>
      </c>
      <c r="C21" s="97">
        <v>2352965</v>
      </c>
      <c r="D21" s="98">
        <v>44.97</v>
      </c>
      <c r="E21" s="99">
        <v>15.93</v>
      </c>
      <c r="F21" s="100">
        <f t="shared" si="5"/>
        <v>29.04</v>
      </c>
      <c r="G21" s="99">
        <v>45.01</v>
      </c>
      <c r="H21" s="98">
        <v>15.92</v>
      </c>
      <c r="I21" s="101">
        <f t="shared" si="6"/>
        <v>29.089999999999996</v>
      </c>
      <c r="J21" s="102">
        <v>8.52</v>
      </c>
      <c r="K21" s="101">
        <f t="shared" si="7"/>
        <v>26.611999999999998</v>
      </c>
      <c r="L21" s="100">
        <f t="shared" si="8"/>
        <v>4.9999999999997158E-2</v>
      </c>
      <c r="M21" s="137">
        <v>42384</v>
      </c>
      <c r="N21" s="138">
        <v>842823</v>
      </c>
    </row>
    <row r="22" spans="1:14" ht="12.75" customHeight="1" x14ac:dyDescent="0.25">
      <c r="A22" s="95">
        <v>3</v>
      </c>
      <c r="B22" s="96" t="s">
        <v>53</v>
      </c>
      <c r="C22" s="97">
        <v>2352963</v>
      </c>
      <c r="D22" s="98">
        <v>44.92</v>
      </c>
      <c r="E22" s="99">
        <v>15.82</v>
      </c>
      <c r="F22" s="100">
        <f t="shared" si="5"/>
        <v>29.1</v>
      </c>
      <c r="G22" s="99">
        <v>44.98</v>
      </c>
      <c r="H22" s="98">
        <v>15.83</v>
      </c>
      <c r="I22" s="101">
        <f t="shared" si="6"/>
        <v>29.15</v>
      </c>
      <c r="J22" s="102">
        <v>8.6999999999999993</v>
      </c>
      <c r="K22" s="101">
        <f t="shared" si="7"/>
        <v>26.614000000000001</v>
      </c>
      <c r="L22" s="100">
        <f t="shared" si="8"/>
        <v>4.9999999999997158E-2</v>
      </c>
      <c r="M22" s="137">
        <v>42384</v>
      </c>
      <c r="N22" s="138">
        <v>842821</v>
      </c>
    </row>
    <row r="23" spans="1:14" ht="12.75" customHeight="1" x14ac:dyDescent="0.25">
      <c r="A23" s="95">
        <v>4</v>
      </c>
      <c r="B23" s="96" t="s">
        <v>54</v>
      </c>
      <c r="C23" s="97">
        <v>2352966</v>
      </c>
      <c r="D23" s="98">
        <v>44.98</v>
      </c>
      <c r="E23" s="99">
        <v>15.99</v>
      </c>
      <c r="F23" s="100">
        <f t="shared" si="5"/>
        <v>28.989999999999995</v>
      </c>
      <c r="G23" s="99">
        <v>44.94</v>
      </c>
      <c r="H23" s="98">
        <v>15.86</v>
      </c>
      <c r="I23" s="101">
        <f t="shared" si="6"/>
        <v>29.08</v>
      </c>
      <c r="J23" s="102">
        <v>8.51</v>
      </c>
      <c r="K23" s="101">
        <f t="shared" si="7"/>
        <v>26.605</v>
      </c>
      <c r="L23" s="100">
        <f t="shared" si="8"/>
        <v>9.0000000000003411E-2</v>
      </c>
      <c r="M23" s="137">
        <v>42384</v>
      </c>
      <c r="N23" s="138">
        <v>842824</v>
      </c>
    </row>
    <row r="24" spans="1:14" ht="12.75" customHeight="1" x14ac:dyDescent="0.25">
      <c r="A24" s="95">
        <v>5</v>
      </c>
      <c r="B24" s="96" t="s">
        <v>55</v>
      </c>
      <c r="C24" s="97">
        <v>2352967</v>
      </c>
      <c r="D24" s="98">
        <v>44.76</v>
      </c>
      <c r="E24" s="99">
        <v>15.7</v>
      </c>
      <c r="F24" s="100">
        <f t="shared" si="5"/>
        <v>29.06</v>
      </c>
      <c r="G24" s="99">
        <v>44.71</v>
      </c>
      <c r="H24" s="98">
        <v>15.57</v>
      </c>
      <c r="I24" s="101">
        <f t="shared" si="6"/>
        <v>29.14</v>
      </c>
      <c r="J24" s="102">
        <v>8.5500000000000007</v>
      </c>
      <c r="K24" s="101">
        <f t="shared" si="7"/>
        <v>26.649000000000001</v>
      </c>
      <c r="L24" s="100">
        <f t="shared" si="8"/>
        <v>8.0000000000001847E-2</v>
      </c>
      <c r="M24" s="137">
        <v>42384</v>
      </c>
      <c r="N24" s="138">
        <v>842825</v>
      </c>
    </row>
    <row r="25" spans="1:14" ht="12.75" customHeight="1" x14ac:dyDescent="0.25">
      <c r="A25" s="95"/>
      <c r="B25" s="96"/>
      <c r="C25" s="97"/>
      <c r="D25" s="98"/>
      <c r="E25" s="99"/>
      <c r="F25" s="100">
        <f t="shared" si="5"/>
        <v>0</v>
      </c>
      <c r="G25" s="99"/>
      <c r="H25" s="98"/>
      <c r="I25" s="101">
        <f t="shared" si="6"/>
        <v>0</v>
      </c>
      <c r="J25" s="102"/>
      <c r="K25" s="101">
        <f t="shared" si="7"/>
        <v>0</v>
      </c>
      <c r="L25" s="100">
        <f t="shared" si="8"/>
        <v>0</v>
      </c>
      <c r="M25" s="137" t="s">
        <v>56</v>
      </c>
      <c r="N25" s="111"/>
    </row>
    <row r="26" spans="1:14" ht="12.75" customHeight="1" x14ac:dyDescent="0.25">
      <c r="A26" s="95"/>
      <c r="B26" s="96"/>
      <c r="C26" s="97"/>
      <c r="D26" s="98"/>
      <c r="E26" s="99"/>
      <c r="F26" s="100">
        <f t="shared" si="5"/>
        <v>0</v>
      </c>
      <c r="G26" s="99"/>
      <c r="H26" s="98"/>
      <c r="I26" s="101">
        <f t="shared" si="6"/>
        <v>0</v>
      </c>
      <c r="J26" s="102"/>
      <c r="K26" s="101">
        <f t="shared" si="7"/>
        <v>0</v>
      </c>
      <c r="L26" s="100">
        <f t="shared" si="8"/>
        <v>0</v>
      </c>
      <c r="M26" s="137"/>
      <c r="N26" s="111"/>
    </row>
    <row r="27" spans="1:14" ht="12.75" customHeight="1" x14ac:dyDescent="0.25">
      <c r="A27" s="95"/>
      <c r="B27" s="96"/>
      <c r="C27" s="97"/>
      <c r="D27" s="98"/>
      <c r="E27" s="99"/>
      <c r="F27" s="100">
        <f t="shared" si="5"/>
        <v>0</v>
      </c>
      <c r="G27" s="99"/>
      <c r="H27" s="98"/>
      <c r="I27" s="101">
        <f t="shared" si="6"/>
        <v>0</v>
      </c>
      <c r="J27" s="102"/>
      <c r="K27" s="101">
        <f t="shared" si="7"/>
        <v>0</v>
      </c>
      <c r="L27" s="100">
        <f t="shared" si="8"/>
        <v>0</v>
      </c>
      <c r="M27" s="137"/>
      <c r="N27" s="111"/>
    </row>
    <row r="28" spans="1:14" ht="12.75" customHeight="1" x14ac:dyDescent="0.25">
      <c r="A28" s="95"/>
      <c r="B28" s="96"/>
      <c r="C28" s="97"/>
      <c r="D28" s="98"/>
      <c r="E28" s="99"/>
      <c r="F28" s="100">
        <f t="shared" si="5"/>
        <v>0</v>
      </c>
      <c r="G28" s="99"/>
      <c r="H28" s="98"/>
      <c r="I28" s="101">
        <f t="shared" si="6"/>
        <v>0</v>
      </c>
      <c r="J28" s="102"/>
      <c r="K28" s="101">
        <f t="shared" si="7"/>
        <v>0</v>
      </c>
      <c r="L28" s="100">
        <f t="shared" si="8"/>
        <v>0</v>
      </c>
      <c r="M28" s="137"/>
      <c r="N28" s="111"/>
    </row>
    <row r="29" spans="1:14" ht="12.75" customHeight="1" x14ac:dyDescent="0.25">
      <c r="A29" s="95"/>
      <c r="B29" s="96"/>
      <c r="C29" s="97"/>
      <c r="D29" s="98"/>
      <c r="E29" s="99"/>
      <c r="F29" s="100">
        <f t="shared" si="5"/>
        <v>0</v>
      </c>
      <c r="G29" s="99"/>
      <c r="H29" s="98"/>
      <c r="I29" s="101">
        <f t="shared" si="6"/>
        <v>0</v>
      </c>
      <c r="J29" s="102"/>
      <c r="K29" s="101">
        <f t="shared" si="7"/>
        <v>0</v>
      </c>
      <c r="L29" s="100">
        <f t="shared" si="8"/>
        <v>0</v>
      </c>
      <c r="M29" s="137"/>
      <c r="N29" s="111"/>
    </row>
    <row r="30" spans="1:14" ht="12.75" customHeight="1" x14ac:dyDescent="0.25">
      <c r="A30" s="2"/>
      <c r="B30" s="22"/>
      <c r="C30" s="39"/>
      <c r="D30" s="14"/>
      <c r="E30" s="14"/>
      <c r="F30" s="4"/>
      <c r="G30" s="14"/>
      <c r="H30" s="14"/>
      <c r="I30" s="4"/>
      <c r="J30" s="40"/>
      <c r="K30" s="4"/>
      <c r="L30" s="7"/>
      <c r="M30" s="24"/>
      <c r="N30" s="22"/>
    </row>
    <row r="31" spans="1:14" ht="12.75" customHeight="1" x14ac:dyDescent="0.25">
      <c r="A31" s="108"/>
      <c r="B31" s="109">
        <f>(COUNTA(B20:B29))</f>
        <v>5</v>
      </c>
      <c r="C31" s="110" t="s">
        <v>36</v>
      </c>
      <c r="D31" s="80">
        <f t="shared" ref="D31:I31" si="9">SUM(D20:D29)</f>
        <v>224.62999999999997</v>
      </c>
      <c r="E31" s="80">
        <f t="shared" si="9"/>
        <v>79.37</v>
      </c>
      <c r="F31" s="80">
        <f t="shared" si="9"/>
        <v>145.26</v>
      </c>
      <c r="G31" s="80">
        <f t="shared" si="9"/>
        <v>224.65</v>
      </c>
      <c r="H31" s="80">
        <f t="shared" si="9"/>
        <v>79.150000000000006</v>
      </c>
      <c r="I31" s="80">
        <f t="shared" si="9"/>
        <v>145.5</v>
      </c>
      <c r="J31" s="111">
        <f>ROUND((((I31-K31)/I31)*100),2)</f>
        <v>8.49</v>
      </c>
      <c r="K31" s="112">
        <f>SUM(K20:K29)</f>
        <v>133.14500000000001</v>
      </c>
      <c r="L31" s="80">
        <f>SUM(L20:L29)</f>
        <v>0.23999999999999844</v>
      </c>
      <c r="M31" s="24"/>
      <c r="N31" s="22"/>
    </row>
    <row r="32" spans="1:14" ht="12.75" customHeight="1" x14ac:dyDescent="0.2">
      <c r="A32" s="21"/>
      <c r="B32" s="22"/>
      <c r="C32" s="22"/>
      <c r="D32" s="14"/>
      <c r="E32" s="14"/>
      <c r="F32" s="14"/>
      <c r="G32" s="14"/>
      <c r="H32" s="14"/>
      <c r="I32" s="14"/>
      <c r="J32" s="23"/>
      <c r="K32" s="14"/>
      <c r="L32" s="14"/>
      <c r="M32" s="24"/>
      <c r="N32" s="22"/>
    </row>
    <row r="33" spans="1:14" ht="16.5" customHeight="1" x14ac:dyDescent="0.25">
      <c r="A33" s="60" t="s">
        <v>13</v>
      </c>
      <c r="B33" s="61" t="str">
        <f>+B17</f>
        <v>Pucobre</v>
      </c>
      <c r="C33" s="62" t="s">
        <v>57</v>
      </c>
      <c r="D33" s="184" t="s">
        <v>15</v>
      </c>
      <c r="E33" s="184"/>
      <c r="F33" s="184"/>
      <c r="G33" s="63"/>
      <c r="H33" s="64" t="s">
        <v>16</v>
      </c>
      <c r="I33" s="65"/>
      <c r="J33" s="142">
        <v>42385</v>
      </c>
      <c r="K33" s="67"/>
      <c r="L33" s="68"/>
      <c r="M33" s="183" t="s">
        <v>17</v>
      </c>
      <c r="N33" s="182" t="s">
        <v>18</v>
      </c>
    </row>
    <row r="34" spans="1:14" ht="12.75" customHeight="1" x14ac:dyDescent="0.25">
      <c r="A34" s="69" t="s">
        <v>21</v>
      </c>
      <c r="B34" s="70" t="s">
        <v>22</v>
      </c>
      <c r="C34" s="71" t="s">
        <v>23</v>
      </c>
      <c r="D34" s="184"/>
      <c r="E34" s="184"/>
      <c r="F34" s="184"/>
      <c r="G34" s="72"/>
      <c r="H34" s="73" t="s">
        <v>24</v>
      </c>
      <c r="I34" s="74"/>
      <c r="J34" s="75" t="s">
        <v>25</v>
      </c>
      <c r="K34" s="76" t="s">
        <v>26</v>
      </c>
      <c r="L34" s="76" t="s">
        <v>27</v>
      </c>
      <c r="M34" s="183"/>
      <c r="N34" s="183"/>
    </row>
    <row r="35" spans="1:14" ht="12.75" customHeight="1" x14ac:dyDescent="0.25">
      <c r="A35" s="77" t="s">
        <v>28</v>
      </c>
      <c r="B35" s="78" t="s">
        <v>29</v>
      </c>
      <c r="C35" s="79" t="s">
        <v>30</v>
      </c>
      <c r="D35" s="80" t="s">
        <v>31</v>
      </c>
      <c r="E35" s="80" t="s">
        <v>32</v>
      </c>
      <c r="F35" s="80" t="s">
        <v>33</v>
      </c>
      <c r="G35" s="80" t="s">
        <v>31</v>
      </c>
      <c r="H35" s="73" t="s">
        <v>32</v>
      </c>
      <c r="I35" s="80" t="s">
        <v>33</v>
      </c>
      <c r="J35" s="81" t="s">
        <v>34</v>
      </c>
      <c r="K35" s="82" t="s">
        <v>35</v>
      </c>
      <c r="L35" s="82" t="s">
        <v>6</v>
      </c>
      <c r="M35" s="183"/>
      <c r="N35" s="183"/>
    </row>
    <row r="36" spans="1:14" ht="12.75" customHeight="1" x14ac:dyDescent="0.25">
      <c r="A36" s="143">
        <v>1</v>
      </c>
      <c r="B36" s="96" t="s">
        <v>58</v>
      </c>
      <c r="C36" s="97">
        <v>2352968</v>
      </c>
      <c r="D36" s="98">
        <v>44.72</v>
      </c>
      <c r="E36" s="99">
        <v>16.41</v>
      </c>
      <c r="F36" s="100">
        <f t="shared" ref="F36:F45" si="10">D36-E36</f>
        <v>28.31</v>
      </c>
      <c r="G36" s="99">
        <v>44.71</v>
      </c>
      <c r="H36" s="98">
        <v>16.350000000000001</v>
      </c>
      <c r="I36" s="101">
        <f t="shared" ref="I36:I45" si="11">G36-H36</f>
        <v>28.36</v>
      </c>
      <c r="J36" s="102">
        <v>8.24</v>
      </c>
      <c r="K36" s="101">
        <f t="shared" ref="K36:K45" si="12">ROUND((I36*(100-J36)/100),3)</f>
        <v>26.023</v>
      </c>
      <c r="L36" s="100">
        <f t="shared" ref="L36:L45" si="13">I36-F36</f>
        <v>5.0000000000000711E-2</v>
      </c>
      <c r="M36" s="137">
        <v>42385</v>
      </c>
      <c r="N36" s="138">
        <v>842830</v>
      </c>
    </row>
    <row r="37" spans="1:14" ht="12.75" customHeight="1" x14ac:dyDescent="0.25">
      <c r="A37" s="95">
        <v>2</v>
      </c>
      <c r="B37" s="96" t="s">
        <v>44</v>
      </c>
      <c r="C37" s="97">
        <v>2352970</v>
      </c>
      <c r="D37" s="98">
        <v>44.91</v>
      </c>
      <c r="E37" s="99">
        <v>15.94</v>
      </c>
      <c r="F37" s="100">
        <f t="shared" si="10"/>
        <v>28.97</v>
      </c>
      <c r="G37" s="99">
        <v>44.88</v>
      </c>
      <c r="H37" s="98">
        <v>15.88</v>
      </c>
      <c r="I37" s="101">
        <f t="shared" si="11"/>
        <v>29</v>
      </c>
      <c r="J37" s="102">
        <v>8.4</v>
      </c>
      <c r="K37" s="101">
        <f t="shared" si="12"/>
        <v>26.564</v>
      </c>
      <c r="L37" s="100">
        <f t="shared" si="13"/>
        <v>3.0000000000001137E-2</v>
      </c>
      <c r="M37" s="137">
        <v>42385</v>
      </c>
      <c r="N37" s="138">
        <v>842831</v>
      </c>
    </row>
    <row r="38" spans="1:14" ht="12.75" customHeight="1" x14ac:dyDescent="0.25">
      <c r="A38" s="95">
        <v>3</v>
      </c>
      <c r="B38" s="96" t="s">
        <v>40</v>
      </c>
      <c r="C38" s="97">
        <v>2352969</v>
      </c>
      <c r="D38" s="98">
        <v>44.97</v>
      </c>
      <c r="E38" s="99">
        <v>15.88</v>
      </c>
      <c r="F38" s="100">
        <f t="shared" si="10"/>
        <v>29.089999999999996</v>
      </c>
      <c r="G38" s="99">
        <v>44.98</v>
      </c>
      <c r="H38" s="98">
        <v>15.83</v>
      </c>
      <c r="I38" s="101">
        <f t="shared" si="11"/>
        <v>29.15</v>
      </c>
      <c r="J38" s="102">
        <v>8.5</v>
      </c>
      <c r="K38" s="101">
        <f t="shared" si="12"/>
        <v>26.672000000000001</v>
      </c>
      <c r="L38" s="100">
        <f t="shared" si="13"/>
        <v>6.0000000000002274E-2</v>
      </c>
      <c r="M38" s="137">
        <v>42385</v>
      </c>
      <c r="N38" s="138">
        <v>842832</v>
      </c>
    </row>
    <row r="39" spans="1:14" ht="12.75" customHeight="1" x14ac:dyDescent="0.25">
      <c r="A39" s="95">
        <v>4</v>
      </c>
      <c r="B39" s="96" t="s">
        <v>41</v>
      </c>
      <c r="C39" s="97">
        <v>2352972</v>
      </c>
      <c r="D39" s="98">
        <v>44.98</v>
      </c>
      <c r="E39" s="99">
        <v>15.97</v>
      </c>
      <c r="F39" s="100">
        <f t="shared" si="10"/>
        <v>29.009999999999998</v>
      </c>
      <c r="G39" s="99">
        <v>44.98</v>
      </c>
      <c r="H39" s="98">
        <v>15.92</v>
      </c>
      <c r="I39" s="101">
        <f t="shared" si="11"/>
        <v>29.059999999999995</v>
      </c>
      <c r="J39" s="102">
        <v>8.34</v>
      </c>
      <c r="K39" s="101">
        <f t="shared" si="12"/>
        <v>26.635999999999999</v>
      </c>
      <c r="L39" s="100">
        <f t="shared" si="13"/>
        <v>4.9999999999997158E-2</v>
      </c>
      <c r="M39" s="137">
        <v>42385</v>
      </c>
      <c r="N39" s="138">
        <v>842834</v>
      </c>
    </row>
    <row r="40" spans="1:14" ht="12.75" customHeight="1" x14ac:dyDescent="0.25">
      <c r="A40" s="95">
        <v>5</v>
      </c>
      <c r="B40" s="96" t="s">
        <v>59</v>
      </c>
      <c r="C40" s="97">
        <v>2352971</v>
      </c>
      <c r="D40" s="98">
        <v>44.84</v>
      </c>
      <c r="E40" s="99">
        <v>16.3</v>
      </c>
      <c r="F40" s="100">
        <f t="shared" si="10"/>
        <v>28.540000000000003</v>
      </c>
      <c r="G40" s="99">
        <v>44.85</v>
      </c>
      <c r="H40" s="98">
        <v>16.27</v>
      </c>
      <c r="I40" s="101">
        <f t="shared" si="11"/>
        <v>28.580000000000002</v>
      </c>
      <c r="J40" s="102">
        <v>8.33</v>
      </c>
      <c r="K40" s="101">
        <f t="shared" si="12"/>
        <v>26.199000000000002</v>
      </c>
      <c r="L40" s="100">
        <f t="shared" si="13"/>
        <v>3.9999999999999147E-2</v>
      </c>
      <c r="M40" s="137">
        <v>42385</v>
      </c>
      <c r="N40" s="138">
        <v>842833</v>
      </c>
    </row>
    <row r="41" spans="1:14" ht="12.75" customHeight="1" x14ac:dyDescent="0.25">
      <c r="A41" s="95">
        <v>6</v>
      </c>
      <c r="B41" s="96" t="s">
        <v>42</v>
      </c>
      <c r="C41" s="97">
        <v>2352975</v>
      </c>
      <c r="D41" s="98">
        <v>44.87</v>
      </c>
      <c r="E41" s="99">
        <v>15.67</v>
      </c>
      <c r="F41" s="100">
        <f t="shared" si="10"/>
        <v>29.199999999999996</v>
      </c>
      <c r="G41" s="99">
        <v>44.94</v>
      </c>
      <c r="H41" s="98">
        <v>15.67</v>
      </c>
      <c r="I41" s="101">
        <f t="shared" si="11"/>
        <v>29.269999999999996</v>
      </c>
      <c r="J41" s="102">
        <v>8.32</v>
      </c>
      <c r="K41" s="101">
        <f t="shared" si="12"/>
        <v>26.835000000000001</v>
      </c>
      <c r="L41" s="100">
        <f t="shared" si="13"/>
        <v>7.0000000000000284E-2</v>
      </c>
      <c r="M41" s="137">
        <v>42385</v>
      </c>
      <c r="N41" s="138">
        <v>842837</v>
      </c>
    </row>
    <row r="42" spans="1:14" ht="12.75" customHeight="1" x14ac:dyDescent="0.25">
      <c r="A42" s="95">
        <v>7</v>
      </c>
      <c r="B42" s="96" t="s">
        <v>46</v>
      </c>
      <c r="C42" s="97">
        <v>2352974</v>
      </c>
      <c r="D42" s="98">
        <v>44.32</v>
      </c>
      <c r="E42" s="99">
        <v>15.87</v>
      </c>
      <c r="F42" s="100">
        <f t="shared" si="10"/>
        <v>28.450000000000003</v>
      </c>
      <c r="G42" s="99">
        <v>44.32</v>
      </c>
      <c r="H42" s="98">
        <v>15.85</v>
      </c>
      <c r="I42" s="101">
        <f t="shared" si="11"/>
        <v>28.47</v>
      </c>
      <c r="J42" s="102">
        <v>8.61</v>
      </c>
      <c r="K42" s="101">
        <f t="shared" si="12"/>
        <v>26.018999999999998</v>
      </c>
      <c r="L42" s="100">
        <f t="shared" si="13"/>
        <v>1.9999999999996021E-2</v>
      </c>
      <c r="M42" s="137">
        <v>42385</v>
      </c>
      <c r="N42" s="138">
        <v>842836</v>
      </c>
    </row>
    <row r="43" spans="1:14" ht="12.75" customHeight="1" x14ac:dyDescent="0.25">
      <c r="A43" s="95">
        <v>8</v>
      </c>
      <c r="B43" s="96" t="s">
        <v>43</v>
      </c>
      <c r="C43" s="97">
        <v>2352973</v>
      </c>
      <c r="D43" s="98">
        <v>44.87</v>
      </c>
      <c r="E43" s="99">
        <v>15.99</v>
      </c>
      <c r="F43" s="100">
        <f t="shared" si="10"/>
        <v>28.879999999999995</v>
      </c>
      <c r="G43" s="99">
        <v>44.85</v>
      </c>
      <c r="H43" s="98">
        <v>15.91</v>
      </c>
      <c r="I43" s="101">
        <f t="shared" si="11"/>
        <v>28.94</v>
      </c>
      <c r="J43" s="102">
        <v>8.4600000000000009</v>
      </c>
      <c r="K43" s="101">
        <f t="shared" si="12"/>
        <v>26.492000000000001</v>
      </c>
      <c r="L43" s="100">
        <f t="shared" si="13"/>
        <v>6.0000000000005826E-2</v>
      </c>
      <c r="M43" s="137">
        <v>42385</v>
      </c>
      <c r="N43" s="138">
        <v>842835</v>
      </c>
    </row>
    <row r="44" spans="1:14" ht="12.75" customHeight="1" x14ac:dyDescent="0.25">
      <c r="A44" s="95">
        <v>9</v>
      </c>
      <c r="B44" s="96" t="s">
        <v>52</v>
      </c>
      <c r="C44" s="97">
        <v>2352976</v>
      </c>
      <c r="D44" s="98">
        <v>44.93</v>
      </c>
      <c r="E44" s="99">
        <v>15.92</v>
      </c>
      <c r="F44" s="100">
        <f t="shared" si="10"/>
        <v>29.009999999999998</v>
      </c>
      <c r="G44" s="99">
        <v>44.87</v>
      </c>
      <c r="H44" s="98">
        <v>15.85</v>
      </c>
      <c r="I44" s="101">
        <f t="shared" si="11"/>
        <v>29.019999999999996</v>
      </c>
      <c r="J44" s="102">
        <v>8.56</v>
      </c>
      <c r="K44" s="101">
        <f t="shared" si="12"/>
        <v>26.536000000000001</v>
      </c>
      <c r="L44" s="100">
        <f t="shared" si="13"/>
        <v>9.9999999999980105E-3</v>
      </c>
      <c r="M44" s="137">
        <v>42385</v>
      </c>
      <c r="N44" s="138">
        <v>842838</v>
      </c>
    </row>
    <row r="45" spans="1:14" ht="12.75" customHeight="1" x14ac:dyDescent="0.25">
      <c r="A45" s="95">
        <v>10</v>
      </c>
      <c r="B45" s="96" t="s">
        <v>47</v>
      </c>
      <c r="C45" s="97">
        <v>2352978</v>
      </c>
      <c r="D45" s="98">
        <v>44.97</v>
      </c>
      <c r="E45" s="99">
        <v>16.18</v>
      </c>
      <c r="F45" s="100">
        <f t="shared" si="10"/>
        <v>28.79</v>
      </c>
      <c r="G45" s="99">
        <v>44.95</v>
      </c>
      <c r="H45" s="98">
        <v>16.09</v>
      </c>
      <c r="I45" s="101">
        <f t="shared" si="11"/>
        <v>28.860000000000003</v>
      </c>
      <c r="J45" s="102">
        <v>8.31</v>
      </c>
      <c r="K45" s="101">
        <f t="shared" si="12"/>
        <v>26.462</v>
      </c>
      <c r="L45" s="100">
        <f t="shared" si="13"/>
        <v>7.0000000000003837E-2</v>
      </c>
      <c r="M45" s="137">
        <v>42385</v>
      </c>
      <c r="N45" s="138">
        <v>841840</v>
      </c>
    </row>
    <row r="46" spans="1:14" ht="12.75" customHeight="1" x14ac:dyDescent="0.25">
      <c r="A46" s="2"/>
      <c r="B46" s="22"/>
      <c r="C46" s="39"/>
      <c r="D46" s="14"/>
      <c r="E46" s="14"/>
      <c r="F46" s="4"/>
      <c r="G46" s="14"/>
      <c r="H46" s="14"/>
      <c r="I46" s="4"/>
      <c r="J46" s="40"/>
      <c r="K46" s="4"/>
      <c r="L46" s="7"/>
      <c r="M46" s="137" t="s">
        <v>56</v>
      </c>
      <c r="N46" s="22"/>
    </row>
    <row r="47" spans="1:14" ht="12.75" customHeight="1" x14ac:dyDescent="0.25">
      <c r="A47" s="108"/>
      <c r="B47" s="109">
        <f>(COUNTA(B36:B45))</f>
        <v>10</v>
      </c>
      <c r="C47" s="110" t="s">
        <v>36</v>
      </c>
      <c r="D47" s="80">
        <f t="shared" ref="D47:I47" si="14">SUM(D36:D45)</f>
        <v>448.38</v>
      </c>
      <c r="E47" s="80">
        <f t="shared" si="14"/>
        <v>160.13</v>
      </c>
      <c r="F47" s="80">
        <f t="shared" si="14"/>
        <v>288.25</v>
      </c>
      <c r="G47" s="80">
        <f t="shared" si="14"/>
        <v>448.33</v>
      </c>
      <c r="H47" s="80">
        <f t="shared" si="14"/>
        <v>159.62</v>
      </c>
      <c r="I47" s="80">
        <f t="shared" si="14"/>
        <v>288.71000000000004</v>
      </c>
      <c r="J47" s="111">
        <f>ROUND((((I47-K47)/I47)*100),2)</f>
        <v>8.41</v>
      </c>
      <c r="K47" s="112">
        <f>SUM(K36:K45)</f>
        <v>264.43799999999999</v>
      </c>
      <c r="L47" s="80">
        <f>SUM(L36:L45)</f>
        <v>0.46000000000000441</v>
      </c>
      <c r="M47" s="24"/>
      <c r="N47" s="22"/>
    </row>
    <row r="48" spans="1:14" ht="12.75" customHeight="1" x14ac:dyDescent="0.2">
      <c r="A48" s="21"/>
      <c r="B48" s="22"/>
      <c r="C48" s="22"/>
      <c r="D48" s="14"/>
      <c r="E48" s="14"/>
      <c r="F48" s="14"/>
      <c r="G48" s="14"/>
      <c r="H48" s="14"/>
      <c r="I48" s="14"/>
      <c r="J48" s="23"/>
      <c r="K48" s="14"/>
      <c r="L48" s="14"/>
      <c r="M48" s="24"/>
      <c r="N48" s="22"/>
    </row>
    <row r="49" spans="1:14" ht="16.5" customHeight="1" x14ac:dyDescent="0.25">
      <c r="A49" s="60" t="s">
        <v>13</v>
      </c>
      <c r="B49" s="61" t="str">
        <f>+B33</f>
        <v>Pucobre</v>
      </c>
      <c r="C49" s="62" t="s">
        <v>60</v>
      </c>
      <c r="D49" s="184" t="s">
        <v>15</v>
      </c>
      <c r="E49" s="184"/>
      <c r="F49" s="184"/>
      <c r="G49" s="63"/>
      <c r="H49" s="64" t="s">
        <v>16</v>
      </c>
      <c r="I49" s="65"/>
      <c r="J49" s="66">
        <v>42385</v>
      </c>
      <c r="K49" s="67"/>
      <c r="L49" s="68"/>
      <c r="M49" s="183" t="s">
        <v>17</v>
      </c>
      <c r="N49" s="182" t="s">
        <v>18</v>
      </c>
    </row>
    <row r="50" spans="1:14" ht="12.75" customHeight="1" x14ac:dyDescent="0.25">
      <c r="A50" s="69" t="s">
        <v>21</v>
      </c>
      <c r="B50" s="70" t="s">
        <v>22</v>
      </c>
      <c r="C50" s="71" t="s">
        <v>23</v>
      </c>
      <c r="D50" s="184"/>
      <c r="E50" s="184"/>
      <c r="F50" s="184"/>
      <c r="G50" s="72"/>
      <c r="H50" s="73" t="s">
        <v>24</v>
      </c>
      <c r="I50" s="74"/>
      <c r="J50" s="75" t="s">
        <v>25</v>
      </c>
      <c r="K50" s="76" t="s">
        <v>26</v>
      </c>
      <c r="L50" s="76" t="s">
        <v>27</v>
      </c>
      <c r="M50" s="183"/>
      <c r="N50" s="183"/>
    </row>
    <row r="51" spans="1:14" ht="12.75" customHeight="1" x14ac:dyDescent="0.25">
      <c r="A51" s="77" t="s">
        <v>28</v>
      </c>
      <c r="B51" s="78" t="s">
        <v>29</v>
      </c>
      <c r="C51" s="79" t="s">
        <v>30</v>
      </c>
      <c r="D51" s="80" t="s">
        <v>31</v>
      </c>
      <c r="E51" s="80" t="s">
        <v>32</v>
      </c>
      <c r="F51" s="80" t="s">
        <v>33</v>
      </c>
      <c r="G51" s="80" t="s">
        <v>31</v>
      </c>
      <c r="H51" s="73" t="s">
        <v>32</v>
      </c>
      <c r="I51" s="80" t="s">
        <v>33</v>
      </c>
      <c r="J51" s="81" t="s">
        <v>34</v>
      </c>
      <c r="K51" s="82" t="s">
        <v>35</v>
      </c>
      <c r="L51" s="82" t="s">
        <v>6</v>
      </c>
      <c r="M51" s="183"/>
      <c r="N51" s="183"/>
    </row>
    <row r="52" spans="1:14" ht="12.75" customHeight="1" x14ac:dyDescent="0.25">
      <c r="A52" s="83">
        <v>1</v>
      </c>
      <c r="B52" s="84" t="s">
        <v>51</v>
      </c>
      <c r="C52" s="85">
        <v>2352977</v>
      </c>
      <c r="D52" s="86">
        <v>44.91</v>
      </c>
      <c r="E52" s="87">
        <v>15.94</v>
      </c>
      <c r="F52" s="88">
        <f t="shared" ref="F52:F61" si="15">D52-E52</f>
        <v>28.97</v>
      </c>
      <c r="G52" s="87">
        <v>44.9</v>
      </c>
      <c r="H52" s="86">
        <v>15.89</v>
      </c>
      <c r="I52" s="89">
        <f t="shared" ref="I52:I61" si="16">G52-H52</f>
        <v>29.009999999999998</v>
      </c>
      <c r="J52" s="90">
        <v>8.0399999999999991</v>
      </c>
      <c r="K52" s="89">
        <f t="shared" ref="K52:K61" si="17">ROUND((I52*(100-J52)/100),3)</f>
        <v>26.678000000000001</v>
      </c>
      <c r="L52" s="88">
        <f t="shared" ref="L52:L61" si="18">I52-F52</f>
        <v>3.9999999999999147E-2</v>
      </c>
      <c r="M52" s="137">
        <v>42385</v>
      </c>
      <c r="N52" s="138">
        <v>842839</v>
      </c>
    </row>
    <row r="53" spans="1:14" ht="12.75" customHeight="1" x14ac:dyDescent="0.25">
      <c r="A53" s="95">
        <v>2</v>
      </c>
      <c r="B53" s="96" t="s">
        <v>49</v>
      </c>
      <c r="C53" s="97">
        <v>2352979</v>
      </c>
      <c r="D53" s="98">
        <v>44.97</v>
      </c>
      <c r="E53" s="99">
        <v>16.02</v>
      </c>
      <c r="F53" s="100">
        <f t="shared" si="15"/>
        <v>28.95</v>
      </c>
      <c r="G53" s="99">
        <v>44.99</v>
      </c>
      <c r="H53" s="98">
        <v>16</v>
      </c>
      <c r="I53" s="101">
        <f t="shared" si="16"/>
        <v>28.990000000000002</v>
      </c>
      <c r="J53" s="102">
        <v>8.24</v>
      </c>
      <c r="K53" s="101">
        <f t="shared" si="17"/>
        <v>26.600999999999999</v>
      </c>
      <c r="L53" s="100">
        <f t="shared" si="18"/>
        <v>4.00000000000027E-2</v>
      </c>
      <c r="M53" s="137">
        <v>42385</v>
      </c>
      <c r="N53" s="138">
        <v>842841</v>
      </c>
    </row>
    <row r="54" spans="1:14" ht="12.75" customHeight="1" x14ac:dyDescent="0.25">
      <c r="A54" s="95">
        <v>3</v>
      </c>
      <c r="B54" s="96" t="s">
        <v>48</v>
      </c>
      <c r="C54" s="97">
        <v>2352980</v>
      </c>
      <c r="D54" s="98">
        <v>44.74</v>
      </c>
      <c r="E54" s="99">
        <v>15.83</v>
      </c>
      <c r="F54" s="100">
        <f t="shared" si="15"/>
        <v>28.910000000000004</v>
      </c>
      <c r="G54" s="99">
        <v>44.75</v>
      </c>
      <c r="H54" s="98">
        <v>15.8</v>
      </c>
      <c r="I54" s="101">
        <f t="shared" si="16"/>
        <v>28.95</v>
      </c>
      <c r="J54" s="102">
        <v>7.98</v>
      </c>
      <c r="K54" s="101">
        <f t="shared" si="17"/>
        <v>26.64</v>
      </c>
      <c r="L54" s="100">
        <f t="shared" si="18"/>
        <v>3.9999999999995595E-2</v>
      </c>
      <c r="M54" s="137">
        <v>42385</v>
      </c>
      <c r="N54" s="138">
        <v>842842</v>
      </c>
    </row>
    <row r="55" spans="1:14" ht="12.75" customHeight="1" x14ac:dyDescent="0.25">
      <c r="A55" s="95">
        <v>4</v>
      </c>
      <c r="B55" s="96" t="s">
        <v>45</v>
      </c>
      <c r="C55" s="97">
        <v>2352982</v>
      </c>
      <c r="D55" s="98">
        <v>44.61</v>
      </c>
      <c r="E55" s="99">
        <v>16.29</v>
      </c>
      <c r="F55" s="100">
        <f t="shared" si="15"/>
        <v>28.32</v>
      </c>
      <c r="G55" s="99">
        <v>44.57</v>
      </c>
      <c r="H55" s="98">
        <v>16.22</v>
      </c>
      <c r="I55" s="101">
        <f t="shared" si="16"/>
        <v>28.35</v>
      </c>
      <c r="J55" s="102">
        <v>7.97</v>
      </c>
      <c r="K55" s="101">
        <f t="shared" si="17"/>
        <v>26.091000000000001</v>
      </c>
      <c r="L55" s="100">
        <f t="shared" si="18"/>
        <v>3.0000000000001137E-2</v>
      </c>
      <c r="M55" s="137">
        <v>42385</v>
      </c>
      <c r="N55" s="138">
        <v>842844</v>
      </c>
    </row>
    <row r="56" spans="1:14" ht="12.75" customHeight="1" x14ac:dyDescent="0.25">
      <c r="A56" s="95">
        <v>5</v>
      </c>
      <c r="B56" s="96" t="s">
        <v>53</v>
      </c>
      <c r="C56" s="97">
        <v>2352981</v>
      </c>
      <c r="D56" s="98">
        <v>44.86</v>
      </c>
      <c r="E56" s="99">
        <v>15.84</v>
      </c>
      <c r="F56" s="100">
        <f t="shared" si="15"/>
        <v>29.02</v>
      </c>
      <c r="G56" s="99">
        <v>44.9</v>
      </c>
      <c r="H56" s="98">
        <v>15.82</v>
      </c>
      <c r="I56" s="101">
        <f t="shared" si="16"/>
        <v>29.08</v>
      </c>
      <c r="J56" s="102">
        <v>8.06</v>
      </c>
      <c r="K56" s="101">
        <f t="shared" si="17"/>
        <v>26.736000000000001</v>
      </c>
      <c r="L56" s="100">
        <f t="shared" si="18"/>
        <v>5.9999999999998721E-2</v>
      </c>
      <c r="M56" s="137">
        <v>42385</v>
      </c>
      <c r="N56" s="138">
        <v>842843</v>
      </c>
    </row>
    <row r="57" spans="1:14" ht="12.75" customHeight="1" x14ac:dyDescent="0.25">
      <c r="A57" s="95"/>
      <c r="B57" s="96"/>
      <c r="C57" s="97"/>
      <c r="D57" s="98"/>
      <c r="E57" s="99"/>
      <c r="F57" s="100">
        <f t="shared" si="15"/>
        <v>0</v>
      </c>
      <c r="G57" s="99"/>
      <c r="H57" s="98"/>
      <c r="I57" s="101">
        <f t="shared" si="16"/>
        <v>0</v>
      </c>
      <c r="J57" s="102"/>
      <c r="K57" s="101">
        <f t="shared" si="17"/>
        <v>0</v>
      </c>
      <c r="L57" s="100">
        <f t="shared" si="18"/>
        <v>0</v>
      </c>
      <c r="M57" s="137" t="s">
        <v>56</v>
      </c>
      <c r="N57" s="111"/>
    </row>
    <row r="58" spans="1:14" ht="12.75" customHeight="1" x14ac:dyDescent="0.25">
      <c r="A58" s="95"/>
      <c r="B58" s="96"/>
      <c r="C58" s="97"/>
      <c r="D58" s="98"/>
      <c r="E58" s="99"/>
      <c r="F58" s="100">
        <f t="shared" si="15"/>
        <v>0</v>
      </c>
      <c r="G58" s="99"/>
      <c r="H58" s="98"/>
      <c r="I58" s="101">
        <f t="shared" si="16"/>
        <v>0</v>
      </c>
      <c r="J58" s="102"/>
      <c r="K58" s="101">
        <f t="shared" si="17"/>
        <v>0</v>
      </c>
      <c r="L58" s="100">
        <f t="shared" si="18"/>
        <v>0</v>
      </c>
      <c r="M58" s="137"/>
      <c r="N58" s="111"/>
    </row>
    <row r="59" spans="1:14" ht="12.75" customHeight="1" x14ac:dyDescent="0.25">
      <c r="A59" s="95"/>
      <c r="B59" s="96"/>
      <c r="C59" s="97"/>
      <c r="D59" s="98"/>
      <c r="E59" s="99"/>
      <c r="F59" s="100">
        <f t="shared" si="15"/>
        <v>0</v>
      </c>
      <c r="G59" s="99"/>
      <c r="H59" s="98"/>
      <c r="I59" s="101">
        <f t="shared" si="16"/>
        <v>0</v>
      </c>
      <c r="J59" s="102"/>
      <c r="K59" s="101">
        <f t="shared" si="17"/>
        <v>0</v>
      </c>
      <c r="L59" s="100">
        <f t="shared" si="18"/>
        <v>0</v>
      </c>
      <c r="M59" s="137"/>
      <c r="N59" s="111"/>
    </row>
    <row r="60" spans="1:14" ht="12.75" customHeight="1" x14ac:dyDescent="0.25">
      <c r="A60" s="95"/>
      <c r="B60" s="96"/>
      <c r="C60" s="97"/>
      <c r="D60" s="98"/>
      <c r="E60" s="99"/>
      <c r="F60" s="100">
        <f t="shared" si="15"/>
        <v>0</v>
      </c>
      <c r="G60" s="99"/>
      <c r="H60" s="98"/>
      <c r="I60" s="101">
        <f t="shared" si="16"/>
        <v>0</v>
      </c>
      <c r="J60" s="102"/>
      <c r="K60" s="101">
        <f t="shared" si="17"/>
        <v>0</v>
      </c>
      <c r="L60" s="100">
        <f t="shared" si="18"/>
        <v>0</v>
      </c>
      <c r="M60" s="137"/>
      <c r="N60" s="111"/>
    </row>
    <row r="61" spans="1:14" ht="12.75" customHeight="1" x14ac:dyDescent="0.25">
      <c r="A61" s="95"/>
      <c r="B61" s="96"/>
      <c r="C61" s="97"/>
      <c r="D61" s="98"/>
      <c r="E61" s="99"/>
      <c r="F61" s="100">
        <f t="shared" si="15"/>
        <v>0</v>
      </c>
      <c r="G61" s="99"/>
      <c r="H61" s="98"/>
      <c r="I61" s="101">
        <f t="shared" si="16"/>
        <v>0</v>
      </c>
      <c r="J61" s="102"/>
      <c r="K61" s="101">
        <f t="shared" si="17"/>
        <v>0</v>
      </c>
      <c r="L61" s="100">
        <f t="shared" si="18"/>
        <v>0</v>
      </c>
      <c r="M61" s="139"/>
      <c r="N61" s="111"/>
    </row>
    <row r="62" spans="1:14" ht="12.75" customHeight="1" x14ac:dyDescent="0.25">
      <c r="A62" s="2"/>
      <c r="B62" s="22"/>
      <c r="C62" s="39"/>
      <c r="D62" s="14"/>
      <c r="E62" s="14"/>
      <c r="F62" s="4"/>
      <c r="G62" s="14"/>
      <c r="H62" s="14"/>
      <c r="I62" s="4"/>
      <c r="J62" s="40"/>
      <c r="K62" s="4"/>
      <c r="L62" s="7"/>
      <c r="M62" s="24"/>
      <c r="N62" s="22"/>
    </row>
    <row r="63" spans="1:14" ht="12.75" customHeight="1" x14ac:dyDescent="0.25">
      <c r="A63" s="108"/>
      <c r="B63" s="109">
        <f>(COUNTA(B52:B61))</f>
        <v>5</v>
      </c>
      <c r="C63" s="110" t="s">
        <v>36</v>
      </c>
      <c r="D63" s="80">
        <f t="shared" ref="D63:I63" si="19">SUM(D52:D61)</f>
        <v>224.09000000000003</v>
      </c>
      <c r="E63" s="80">
        <f t="shared" si="19"/>
        <v>79.92</v>
      </c>
      <c r="F63" s="80">
        <f t="shared" si="19"/>
        <v>144.17000000000002</v>
      </c>
      <c r="G63" s="80">
        <f t="shared" si="19"/>
        <v>224.10999999999999</v>
      </c>
      <c r="H63" s="80">
        <f t="shared" si="19"/>
        <v>79.72999999999999</v>
      </c>
      <c r="I63" s="80">
        <f t="shared" si="19"/>
        <v>144.38</v>
      </c>
      <c r="J63" s="111">
        <f>ROUND((((I63-K63)/I63)*100),2)</f>
        <v>8.06</v>
      </c>
      <c r="K63" s="112">
        <f>SUM(K52:K61)</f>
        <v>132.74599999999998</v>
      </c>
      <c r="L63" s="80">
        <f>SUM(L52:L61)</f>
        <v>0.2099999999999973</v>
      </c>
      <c r="M63" s="24"/>
      <c r="N63" s="22"/>
    </row>
    <row r="64" spans="1:14" ht="12.75" customHeight="1" x14ac:dyDescent="0.2">
      <c r="A64" s="21"/>
      <c r="B64" s="22"/>
      <c r="C64" s="22"/>
      <c r="D64" s="14"/>
      <c r="E64" s="14"/>
      <c r="F64" s="14"/>
      <c r="G64" s="14"/>
      <c r="H64" s="14"/>
      <c r="I64" s="14"/>
      <c r="J64" s="23"/>
      <c r="K64" s="14"/>
      <c r="L64" s="14"/>
      <c r="M64" s="24"/>
      <c r="N64" s="22"/>
    </row>
    <row r="65" spans="1:14" ht="16.5" customHeight="1" x14ac:dyDescent="0.25">
      <c r="A65" s="60" t="s">
        <v>13</v>
      </c>
      <c r="B65" s="61" t="str">
        <f>+B49</f>
        <v>Pucobre</v>
      </c>
      <c r="C65" s="62" t="s">
        <v>61</v>
      </c>
      <c r="D65" s="184" t="s">
        <v>15</v>
      </c>
      <c r="E65" s="184"/>
      <c r="F65" s="184"/>
      <c r="G65" s="63"/>
      <c r="H65" s="64" t="s">
        <v>16</v>
      </c>
      <c r="I65" s="65"/>
      <c r="J65" s="66">
        <v>42387</v>
      </c>
      <c r="K65" s="67"/>
      <c r="L65" s="68"/>
      <c r="M65" s="183" t="s">
        <v>17</v>
      </c>
      <c r="N65" s="182" t="s">
        <v>18</v>
      </c>
    </row>
    <row r="66" spans="1:14" ht="12.75" customHeight="1" x14ac:dyDescent="0.25">
      <c r="A66" s="69" t="s">
        <v>21</v>
      </c>
      <c r="B66" s="70" t="s">
        <v>22</v>
      </c>
      <c r="C66" s="71" t="s">
        <v>23</v>
      </c>
      <c r="D66" s="184"/>
      <c r="E66" s="184"/>
      <c r="F66" s="184"/>
      <c r="G66" s="72"/>
      <c r="H66" s="73" t="s">
        <v>24</v>
      </c>
      <c r="I66" s="74"/>
      <c r="J66" s="75" t="s">
        <v>25</v>
      </c>
      <c r="K66" s="76" t="s">
        <v>26</v>
      </c>
      <c r="L66" s="76" t="s">
        <v>27</v>
      </c>
      <c r="M66" s="183"/>
      <c r="N66" s="183"/>
    </row>
    <row r="67" spans="1:14" ht="12.75" customHeight="1" x14ac:dyDescent="0.25">
      <c r="A67" s="77" t="s">
        <v>28</v>
      </c>
      <c r="B67" s="78" t="s">
        <v>29</v>
      </c>
      <c r="C67" s="79" t="s">
        <v>30</v>
      </c>
      <c r="D67" s="80" t="s">
        <v>31</v>
      </c>
      <c r="E67" s="80" t="s">
        <v>32</v>
      </c>
      <c r="F67" s="80" t="s">
        <v>33</v>
      </c>
      <c r="G67" s="80" t="s">
        <v>31</v>
      </c>
      <c r="H67" s="73" t="s">
        <v>32</v>
      </c>
      <c r="I67" s="80" t="s">
        <v>33</v>
      </c>
      <c r="J67" s="81" t="s">
        <v>34</v>
      </c>
      <c r="K67" s="82" t="s">
        <v>35</v>
      </c>
      <c r="L67" s="82" t="s">
        <v>6</v>
      </c>
      <c r="M67" s="183"/>
      <c r="N67" s="183"/>
    </row>
    <row r="68" spans="1:14" ht="12.75" customHeight="1" x14ac:dyDescent="0.25">
      <c r="A68" s="83">
        <v>1</v>
      </c>
      <c r="B68" s="84" t="s">
        <v>41</v>
      </c>
      <c r="C68" s="85">
        <v>2352987</v>
      </c>
      <c r="D68" s="86">
        <v>44.97</v>
      </c>
      <c r="E68" s="87">
        <v>15.98</v>
      </c>
      <c r="F68" s="88">
        <f t="shared" ref="F68:F77" si="20">D68-E68</f>
        <v>28.99</v>
      </c>
      <c r="G68" s="87">
        <v>44.97</v>
      </c>
      <c r="H68" s="86">
        <v>15.92</v>
      </c>
      <c r="I68" s="89">
        <f t="shared" ref="I68:I77" si="21">G68-H68</f>
        <v>29.049999999999997</v>
      </c>
      <c r="J68" s="90">
        <v>8.2200000000000006</v>
      </c>
      <c r="K68" s="89">
        <f t="shared" ref="K68:K77" si="22">ROUND((I68*(100-J68)/100),3)</f>
        <v>26.661999999999999</v>
      </c>
      <c r="L68" s="88">
        <f t="shared" ref="L68:L77" si="23">I68-F68</f>
        <v>5.9999999999998721E-2</v>
      </c>
      <c r="M68" s="137">
        <v>42387</v>
      </c>
      <c r="N68" s="138">
        <v>842850</v>
      </c>
    </row>
    <row r="69" spans="1:14" ht="12.75" customHeight="1" x14ac:dyDescent="0.25">
      <c r="A69" s="95">
        <v>2</v>
      </c>
      <c r="B69" s="96" t="s">
        <v>40</v>
      </c>
      <c r="C69" s="97">
        <v>2352984</v>
      </c>
      <c r="D69" s="98">
        <v>44.99</v>
      </c>
      <c r="E69" s="99">
        <v>16.36</v>
      </c>
      <c r="F69" s="100">
        <f t="shared" si="20"/>
        <v>28.630000000000003</v>
      </c>
      <c r="G69" s="99">
        <v>44.98</v>
      </c>
      <c r="H69" s="98">
        <v>16.329999999999998</v>
      </c>
      <c r="I69" s="101">
        <f t="shared" si="21"/>
        <v>28.65</v>
      </c>
      <c r="J69" s="102">
        <v>8.19</v>
      </c>
      <c r="K69" s="101">
        <f t="shared" si="22"/>
        <v>26.303999999999998</v>
      </c>
      <c r="L69" s="100">
        <f t="shared" si="23"/>
        <v>1.9999999999996021E-2</v>
      </c>
      <c r="M69" s="137">
        <v>42387</v>
      </c>
      <c r="N69" s="138" t="s">
        <v>62</v>
      </c>
    </row>
    <row r="70" spans="1:14" ht="12.75" customHeight="1" x14ac:dyDescent="0.25">
      <c r="A70" s="95">
        <v>3</v>
      </c>
      <c r="B70" s="96" t="s">
        <v>63</v>
      </c>
      <c r="C70" s="97">
        <v>2352983</v>
      </c>
      <c r="D70" s="98">
        <v>44.97</v>
      </c>
      <c r="E70" s="99">
        <v>15.94</v>
      </c>
      <c r="F70" s="100">
        <f t="shared" si="20"/>
        <v>29.03</v>
      </c>
      <c r="G70" s="99">
        <v>44.97</v>
      </c>
      <c r="H70" s="98">
        <v>15.9</v>
      </c>
      <c r="I70" s="101">
        <f t="shared" si="21"/>
        <v>29.07</v>
      </c>
      <c r="J70" s="102">
        <v>8.01</v>
      </c>
      <c r="K70" s="101">
        <f t="shared" si="22"/>
        <v>26.741</v>
      </c>
      <c r="L70" s="100">
        <f t="shared" si="23"/>
        <v>3.9999999999999147E-2</v>
      </c>
      <c r="M70" s="137">
        <v>42387</v>
      </c>
      <c r="N70" s="138">
        <v>842847</v>
      </c>
    </row>
    <row r="71" spans="1:14" ht="12.75" customHeight="1" x14ac:dyDescent="0.25">
      <c r="A71" s="95">
        <v>4</v>
      </c>
      <c r="B71" s="96" t="s">
        <v>64</v>
      </c>
      <c r="C71" s="97">
        <v>2352985</v>
      </c>
      <c r="D71" s="98">
        <v>44.95</v>
      </c>
      <c r="E71" s="99">
        <v>15.82</v>
      </c>
      <c r="F71" s="100">
        <f t="shared" si="20"/>
        <v>29.130000000000003</v>
      </c>
      <c r="G71" s="99">
        <v>44.93</v>
      </c>
      <c r="H71" s="98">
        <v>15.76</v>
      </c>
      <c r="I71" s="101">
        <f t="shared" si="21"/>
        <v>29.17</v>
      </c>
      <c r="J71" s="102">
        <v>8.15</v>
      </c>
      <c r="K71" s="101">
        <f t="shared" si="22"/>
        <v>26.792999999999999</v>
      </c>
      <c r="L71" s="100">
        <f t="shared" si="23"/>
        <v>3.9999999999999147E-2</v>
      </c>
      <c r="M71" s="137">
        <v>42387</v>
      </c>
      <c r="N71" s="138">
        <v>842848</v>
      </c>
    </row>
    <row r="72" spans="1:14" ht="12.75" customHeight="1" x14ac:dyDescent="0.25">
      <c r="A72" s="95">
        <v>5</v>
      </c>
      <c r="B72" s="96" t="s">
        <v>65</v>
      </c>
      <c r="C72" s="97">
        <v>2352986</v>
      </c>
      <c r="D72" s="98">
        <v>44.85</v>
      </c>
      <c r="E72" s="99">
        <v>16.22</v>
      </c>
      <c r="F72" s="100">
        <f t="shared" si="20"/>
        <v>28.630000000000003</v>
      </c>
      <c r="G72" s="99">
        <v>44.82</v>
      </c>
      <c r="H72" s="98">
        <v>16.16</v>
      </c>
      <c r="I72" s="101">
        <f t="shared" si="21"/>
        <v>28.66</v>
      </c>
      <c r="J72" s="102">
        <v>8.15</v>
      </c>
      <c r="K72" s="101">
        <f t="shared" si="22"/>
        <v>26.324000000000002</v>
      </c>
      <c r="L72" s="100">
        <f t="shared" si="23"/>
        <v>2.9999999999997584E-2</v>
      </c>
      <c r="M72" s="137">
        <v>42387</v>
      </c>
      <c r="N72" s="138">
        <v>842849</v>
      </c>
    </row>
    <row r="73" spans="1:14" ht="12.75" customHeight="1" x14ac:dyDescent="0.25">
      <c r="A73" s="95">
        <v>6</v>
      </c>
      <c r="B73" s="96" t="s">
        <v>66</v>
      </c>
      <c r="C73" s="97">
        <v>2352989</v>
      </c>
      <c r="D73" s="98">
        <v>44.84</v>
      </c>
      <c r="E73" s="99">
        <v>15.9</v>
      </c>
      <c r="F73" s="100">
        <f t="shared" si="20"/>
        <v>28.940000000000005</v>
      </c>
      <c r="G73" s="99">
        <v>44.83</v>
      </c>
      <c r="H73" s="98">
        <v>15.89</v>
      </c>
      <c r="I73" s="101">
        <f t="shared" si="21"/>
        <v>28.939999999999998</v>
      </c>
      <c r="J73" s="102">
        <v>8.08</v>
      </c>
      <c r="K73" s="101">
        <f t="shared" si="22"/>
        <v>26.602</v>
      </c>
      <c r="L73" s="100">
        <f t="shared" si="23"/>
        <v>0</v>
      </c>
      <c r="M73" s="137">
        <v>42387</v>
      </c>
      <c r="N73" s="138">
        <v>842852</v>
      </c>
    </row>
    <row r="74" spans="1:14" ht="12.75" customHeight="1" x14ac:dyDescent="0.25">
      <c r="A74" s="95">
        <v>7</v>
      </c>
      <c r="B74" s="96" t="s">
        <v>42</v>
      </c>
      <c r="C74" s="97">
        <v>2352988</v>
      </c>
      <c r="D74" s="98">
        <v>44.73</v>
      </c>
      <c r="E74" s="99">
        <v>15.67</v>
      </c>
      <c r="F74" s="100">
        <f t="shared" si="20"/>
        <v>29.059999999999995</v>
      </c>
      <c r="G74" s="99">
        <v>44.78</v>
      </c>
      <c r="H74" s="98">
        <v>15.65</v>
      </c>
      <c r="I74" s="101">
        <f t="shared" si="21"/>
        <v>29.130000000000003</v>
      </c>
      <c r="J74" s="102">
        <v>8.25</v>
      </c>
      <c r="K74" s="101">
        <f t="shared" si="22"/>
        <v>26.727</v>
      </c>
      <c r="L74" s="100">
        <f t="shared" si="23"/>
        <v>7.000000000000739E-2</v>
      </c>
      <c r="M74" s="137">
        <v>42387</v>
      </c>
      <c r="N74" s="138">
        <v>842851</v>
      </c>
    </row>
    <row r="75" spans="1:14" ht="12.75" customHeight="1" x14ac:dyDescent="0.25">
      <c r="A75" s="95">
        <v>8</v>
      </c>
      <c r="B75" s="96" t="s">
        <v>67</v>
      </c>
      <c r="C75" s="97">
        <v>2352990</v>
      </c>
      <c r="D75" s="98">
        <v>44.92</v>
      </c>
      <c r="E75" s="99">
        <v>16.100000000000001</v>
      </c>
      <c r="F75" s="100">
        <f t="shared" si="20"/>
        <v>28.82</v>
      </c>
      <c r="G75" s="99">
        <v>44.95</v>
      </c>
      <c r="H75" s="98">
        <v>16.09</v>
      </c>
      <c r="I75" s="101">
        <f t="shared" si="21"/>
        <v>28.860000000000003</v>
      </c>
      <c r="J75" s="102">
        <v>8.32</v>
      </c>
      <c r="K75" s="101">
        <f t="shared" si="22"/>
        <v>26.459</v>
      </c>
      <c r="L75" s="100">
        <f t="shared" si="23"/>
        <v>4.00000000000027E-2</v>
      </c>
      <c r="M75" s="137">
        <v>42387</v>
      </c>
      <c r="N75" s="138">
        <v>842853</v>
      </c>
    </row>
    <row r="76" spans="1:14" ht="12.75" customHeight="1" x14ac:dyDescent="0.25">
      <c r="A76" s="95">
        <v>9</v>
      </c>
      <c r="B76" s="96" t="s">
        <v>53</v>
      </c>
      <c r="C76" s="97">
        <v>2352993</v>
      </c>
      <c r="D76" s="98">
        <v>44.97</v>
      </c>
      <c r="E76" s="99">
        <v>15.86</v>
      </c>
      <c r="F76" s="100">
        <f t="shared" si="20"/>
        <v>29.11</v>
      </c>
      <c r="G76" s="99">
        <v>45</v>
      </c>
      <c r="H76" s="98">
        <v>15.83</v>
      </c>
      <c r="I76" s="101">
        <f t="shared" si="21"/>
        <v>29.17</v>
      </c>
      <c r="J76" s="102">
        <v>8.26</v>
      </c>
      <c r="K76" s="101">
        <f t="shared" si="22"/>
        <v>26.760999999999999</v>
      </c>
      <c r="L76" s="100">
        <f t="shared" si="23"/>
        <v>6.0000000000002274E-2</v>
      </c>
      <c r="M76" s="137">
        <v>42387</v>
      </c>
      <c r="N76" s="138">
        <v>842454</v>
      </c>
    </row>
    <row r="77" spans="1:14" ht="12.75" customHeight="1" x14ac:dyDescent="0.25">
      <c r="A77" s="95">
        <v>10</v>
      </c>
      <c r="B77" s="96" t="s">
        <v>68</v>
      </c>
      <c r="C77" s="97">
        <v>2352994</v>
      </c>
      <c r="D77" s="98">
        <v>44.9</v>
      </c>
      <c r="E77" s="99">
        <v>15.83</v>
      </c>
      <c r="F77" s="100">
        <f t="shared" si="20"/>
        <v>29.07</v>
      </c>
      <c r="G77" s="99">
        <v>44.89</v>
      </c>
      <c r="H77" s="98">
        <v>15.81</v>
      </c>
      <c r="I77" s="101">
        <f t="shared" si="21"/>
        <v>29.08</v>
      </c>
      <c r="J77" s="102">
        <v>7.89</v>
      </c>
      <c r="K77" s="101">
        <f t="shared" si="22"/>
        <v>26.786000000000001</v>
      </c>
      <c r="L77" s="100">
        <f t="shared" si="23"/>
        <v>9.9999999999980105E-3</v>
      </c>
      <c r="M77" s="137">
        <v>42387</v>
      </c>
      <c r="N77" s="138">
        <v>842857</v>
      </c>
    </row>
    <row r="78" spans="1:14" ht="12.75" customHeight="1" x14ac:dyDescent="0.25">
      <c r="A78" s="2"/>
      <c r="B78" s="22"/>
      <c r="C78" s="39"/>
      <c r="D78" s="14"/>
      <c r="E78" s="14"/>
      <c r="F78" s="4"/>
      <c r="G78" s="14"/>
      <c r="H78" s="14"/>
      <c r="I78" s="4"/>
      <c r="J78" s="40"/>
      <c r="K78" s="4"/>
      <c r="L78" s="7"/>
      <c r="M78" s="24"/>
      <c r="N78" s="22"/>
    </row>
    <row r="79" spans="1:14" ht="12.75" customHeight="1" x14ac:dyDescent="0.25">
      <c r="A79" s="108"/>
      <c r="B79" s="109">
        <f>(COUNTA(B68:B77))</f>
        <v>10</v>
      </c>
      <c r="C79" s="110" t="s">
        <v>36</v>
      </c>
      <c r="D79" s="80">
        <f t="shared" ref="D79:I79" si="24">SUM(D68:D77)</f>
        <v>449.09000000000003</v>
      </c>
      <c r="E79" s="80">
        <f t="shared" si="24"/>
        <v>159.68000000000004</v>
      </c>
      <c r="F79" s="80">
        <f t="shared" si="24"/>
        <v>289.40999999999997</v>
      </c>
      <c r="G79" s="80">
        <f t="shared" si="24"/>
        <v>449.11999999999995</v>
      </c>
      <c r="H79" s="80">
        <f t="shared" si="24"/>
        <v>159.34</v>
      </c>
      <c r="I79" s="80">
        <f t="shared" si="24"/>
        <v>289.77999999999997</v>
      </c>
      <c r="J79" s="111">
        <f>ROUND((((I79-K79)/I79)*100),2)</f>
        <v>8.15</v>
      </c>
      <c r="K79" s="112">
        <f>SUM(K68:K77)</f>
        <v>266.15899999999999</v>
      </c>
      <c r="L79" s="80">
        <f>SUM(L68:L77)</f>
        <v>0.37000000000000099</v>
      </c>
      <c r="M79" s="24"/>
      <c r="N79" s="22"/>
    </row>
    <row r="80" spans="1:14" ht="12.75" customHeight="1" x14ac:dyDescent="0.2">
      <c r="A80" s="21"/>
      <c r="B80" s="22"/>
      <c r="C80" s="22"/>
      <c r="D80" s="14"/>
      <c r="E80" s="14"/>
      <c r="F80" s="14"/>
      <c r="G80" s="14"/>
      <c r="H80" s="14"/>
      <c r="I80" s="14"/>
      <c r="J80" s="23"/>
      <c r="K80" s="14"/>
      <c r="L80" s="14"/>
      <c r="M80" s="24"/>
      <c r="N80" s="22"/>
    </row>
    <row r="81" spans="1:14" ht="16.5" customHeight="1" x14ac:dyDescent="0.25">
      <c r="A81" s="60" t="s">
        <v>13</v>
      </c>
      <c r="B81" s="61" t="str">
        <f>+B65</f>
        <v>Pucobre</v>
      </c>
      <c r="C81" s="62" t="s">
        <v>69</v>
      </c>
      <c r="D81" s="184" t="s">
        <v>15</v>
      </c>
      <c r="E81" s="184"/>
      <c r="F81" s="184"/>
      <c r="G81" s="63"/>
      <c r="H81" s="64" t="s">
        <v>16</v>
      </c>
      <c r="I81" s="65"/>
      <c r="J81" s="66">
        <v>42387</v>
      </c>
      <c r="K81" s="67"/>
      <c r="L81" s="68"/>
      <c r="M81" s="183" t="s">
        <v>17</v>
      </c>
      <c r="N81" s="182" t="s">
        <v>18</v>
      </c>
    </row>
    <row r="82" spans="1:14" ht="12.75" customHeight="1" x14ac:dyDescent="0.25">
      <c r="A82" s="69" t="s">
        <v>21</v>
      </c>
      <c r="B82" s="70" t="s">
        <v>22</v>
      </c>
      <c r="C82" s="71" t="s">
        <v>23</v>
      </c>
      <c r="D82" s="184"/>
      <c r="E82" s="184"/>
      <c r="F82" s="184"/>
      <c r="G82" s="72"/>
      <c r="H82" s="73" t="s">
        <v>24</v>
      </c>
      <c r="I82" s="74"/>
      <c r="J82" s="75" t="s">
        <v>25</v>
      </c>
      <c r="K82" s="76" t="s">
        <v>26</v>
      </c>
      <c r="L82" s="76" t="s">
        <v>27</v>
      </c>
      <c r="M82" s="183"/>
      <c r="N82" s="183"/>
    </row>
    <row r="83" spans="1:14" ht="12.75" customHeight="1" x14ac:dyDescent="0.25">
      <c r="A83" s="77" t="s">
        <v>28</v>
      </c>
      <c r="B83" s="78" t="s">
        <v>29</v>
      </c>
      <c r="C83" s="79" t="s">
        <v>30</v>
      </c>
      <c r="D83" s="80" t="s">
        <v>31</v>
      </c>
      <c r="E83" s="80" t="s">
        <v>32</v>
      </c>
      <c r="F83" s="80" t="s">
        <v>33</v>
      </c>
      <c r="G83" s="80" t="s">
        <v>31</v>
      </c>
      <c r="H83" s="73" t="s">
        <v>32</v>
      </c>
      <c r="I83" s="80" t="s">
        <v>33</v>
      </c>
      <c r="J83" s="81" t="s">
        <v>34</v>
      </c>
      <c r="K83" s="82" t="s">
        <v>35</v>
      </c>
      <c r="L83" s="82" t="s">
        <v>6</v>
      </c>
      <c r="M83" s="183"/>
      <c r="N83" s="183"/>
    </row>
    <row r="84" spans="1:14" ht="12.75" customHeight="1" x14ac:dyDescent="0.25">
      <c r="A84" s="83">
        <v>1</v>
      </c>
      <c r="B84" s="84" t="s">
        <v>51</v>
      </c>
      <c r="C84" s="85">
        <v>2352995</v>
      </c>
      <c r="D84" s="86">
        <v>44.79</v>
      </c>
      <c r="E84" s="87">
        <v>15.81</v>
      </c>
      <c r="F84" s="88">
        <f t="shared" ref="F84:F93" si="25">D84-E84</f>
        <v>28.979999999999997</v>
      </c>
      <c r="G84" s="87">
        <v>44.78</v>
      </c>
      <c r="H84" s="86">
        <v>15.75</v>
      </c>
      <c r="I84" s="101">
        <f t="shared" ref="I84:I93" si="26">G84-H84</f>
        <v>29.03</v>
      </c>
      <c r="J84" s="90">
        <v>8.33</v>
      </c>
      <c r="K84" s="89">
        <f t="shared" ref="K84:K93" si="27">ROUND((I84*(100-J84)/100),3)</f>
        <v>26.611999999999998</v>
      </c>
      <c r="L84" s="88">
        <f t="shared" ref="L84:L93" si="28">I84-F84</f>
        <v>5.0000000000004263E-2</v>
      </c>
      <c r="M84" s="137">
        <v>42387</v>
      </c>
      <c r="N84" s="138">
        <v>842858</v>
      </c>
    </row>
    <row r="85" spans="1:14" ht="12.75" customHeight="1" x14ac:dyDescent="0.25">
      <c r="A85" s="95">
        <v>2</v>
      </c>
      <c r="B85" s="96" t="s">
        <v>47</v>
      </c>
      <c r="C85" s="97">
        <v>2352996</v>
      </c>
      <c r="D85" s="98">
        <v>44.98</v>
      </c>
      <c r="E85" s="99">
        <v>16.21</v>
      </c>
      <c r="F85" s="100">
        <f t="shared" si="25"/>
        <v>28.769999999999996</v>
      </c>
      <c r="G85" s="99">
        <v>44.99</v>
      </c>
      <c r="H85" s="98">
        <v>16.170000000000002</v>
      </c>
      <c r="I85" s="101">
        <f t="shared" si="26"/>
        <v>28.82</v>
      </c>
      <c r="J85" s="102">
        <v>8.1999999999999993</v>
      </c>
      <c r="K85" s="101">
        <f t="shared" si="27"/>
        <v>26.457000000000001</v>
      </c>
      <c r="L85" s="100">
        <f t="shared" si="28"/>
        <v>5.0000000000004263E-2</v>
      </c>
      <c r="M85" s="137">
        <v>42387</v>
      </c>
      <c r="N85" s="138">
        <v>842859</v>
      </c>
    </row>
    <row r="86" spans="1:14" ht="12.75" customHeight="1" x14ac:dyDescent="0.25">
      <c r="A86" s="95">
        <v>3</v>
      </c>
      <c r="B86" s="96" t="s">
        <v>48</v>
      </c>
      <c r="C86" s="97">
        <v>2352998</v>
      </c>
      <c r="D86" s="98">
        <v>44.98</v>
      </c>
      <c r="E86" s="99">
        <v>15.85</v>
      </c>
      <c r="F86" s="100">
        <f t="shared" si="25"/>
        <v>29.129999999999995</v>
      </c>
      <c r="G86" s="99">
        <v>44.99</v>
      </c>
      <c r="H86" s="98">
        <v>15.81</v>
      </c>
      <c r="I86" s="101">
        <f t="shared" si="26"/>
        <v>29.18</v>
      </c>
      <c r="J86" s="102">
        <v>8.17</v>
      </c>
      <c r="K86" s="101">
        <f t="shared" si="27"/>
        <v>26.795999999999999</v>
      </c>
      <c r="L86" s="100">
        <f t="shared" si="28"/>
        <v>5.0000000000004263E-2</v>
      </c>
      <c r="M86" s="137">
        <v>42387</v>
      </c>
      <c r="N86" s="138">
        <v>842842</v>
      </c>
    </row>
    <row r="87" spans="1:14" ht="12.75" customHeight="1" x14ac:dyDescent="0.25">
      <c r="A87" s="95">
        <v>4</v>
      </c>
      <c r="B87" s="96" t="s">
        <v>46</v>
      </c>
      <c r="C87" s="97">
        <v>2352997</v>
      </c>
      <c r="D87" s="98">
        <v>44.88</v>
      </c>
      <c r="E87" s="99">
        <v>15.87</v>
      </c>
      <c r="F87" s="100">
        <f t="shared" si="25"/>
        <v>29.010000000000005</v>
      </c>
      <c r="G87" s="99">
        <v>44.88</v>
      </c>
      <c r="H87" s="98">
        <v>15.82</v>
      </c>
      <c r="I87" s="101">
        <f t="shared" si="26"/>
        <v>29.060000000000002</v>
      </c>
      <c r="J87" s="102">
        <v>8.09</v>
      </c>
      <c r="K87" s="101">
        <f t="shared" si="27"/>
        <v>26.709</v>
      </c>
      <c r="L87" s="100">
        <f t="shared" si="28"/>
        <v>4.9999999999997158E-2</v>
      </c>
      <c r="M87" s="137">
        <v>42387</v>
      </c>
      <c r="N87" s="138">
        <v>842860</v>
      </c>
    </row>
    <row r="88" spans="1:14" ht="12.75" customHeight="1" x14ac:dyDescent="0.25">
      <c r="A88" s="95">
        <v>5</v>
      </c>
      <c r="B88" s="96" t="s">
        <v>45</v>
      </c>
      <c r="C88" s="97">
        <v>2352999</v>
      </c>
      <c r="D88" s="98">
        <v>44.92</v>
      </c>
      <c r="E88" s="99">
        <v>16.309999999999999</v>
      </c>
      <c r="F88" s="100">
        <f t="shared" si="25"/>
        <v>28.610000000000003</v>
      </c>
      <c r="G88" s="99">
        <v>44.89</v>
      </c>
      <c r="H88" s="98">
        <v>16.22</v>
      </c>
      <c r="I88" s="101">
        <f t="shared" si="26"/>
        <v>28.67</v>
      </c>
      <c r="J88" s="102">
        <v>7.98</v>
      </c>
      <c r="K88" s="101">
        <f t="shared" si="27"/>
        <v>26.382000000000001</v>
      </c>
      <c r="L88" s="100">
        <f t="shared" si="28"/>
        <v>5.9999999999998721E-2</v>
      </c>
      <c r="M88" s="137">
        <v>42387</v>
      </c>
      <c r="N88" s="138">
        <v>842862</v>
      </c>
    </row>
    <row r="89" spans="1:14" ht="12.75" customHeight="1" x14ac:dyDescent="0.25">
      <c r="A89" s="95"/>
      <c r="B89" s="96"/>
      <c r="C89" s="97"/>
      <c r="D89" s="98"/>
      <c r="E89" s="99"/>
      <c r="F89" s="100">
        <f t="shared" si="25"/>
        <v>0</v>
      </c>
      <c r="G89" s="99"/>
      <c r="H89" s="98"/>
      <c r="I89" s="101">
        <f t="shared" si="26"/>
        <v>0</v>
      </c>
      <c r="J89" s="102"/>
      <c r="K89" s="101">
        <f t="shared" si="27"/>
        <v>0</v>
      </c>
      <c r="L89" s="100">
        <f t="shared" si="28"/>
        <v>0</v>
      </c>
      <c r="M89" s="137" t="s">
        <v>56</v>
      </c>
      <c r="N89" s="111"/>
    </row>
    <row r="90" spans="1:14" ht="12.75" customHeight="1" x14ac:dyDescent="0.25">
      <c r="A90" s="95"/>
      <c r="B90" s="96"/>
      <c r="C90" s="97"/>
      <c r="D90" s="98"/>
      <c r="E90" s="99"/>
      <c r="F90" s="100">
        <f t="shared" si="25"/>
        <v>0</v>
      </c>
      <c r="G90" s="99"/>
      <c r="H90" s="98"/>
      <c r="I90" s="101">
        <f t="shared" si="26"/>
        <v>0</v>
      </c>
      <c r="J90" s="102"/>
      <c r="K90" s="101">
        <f t="shared" si="27"/>
        <v>0</v>
      </c>
      <c r="L90" s="100">
        <f t="shared" si="28"/>
        <v>0</v>
      </c>
      <c r="M90" s="137"/>
      <c r="N90" s="111"/>
    </row>
    <row r="91" spans="1:14" ht="12.75" customHeight="1" x14ac:dyDescent="0.25">
      <c r="A91" s="95"/>
      <c r="B91" s="96"/>
      <c r="C91" s="97"/>
      <c r="D91" s="98"/>
      <c r="E91" s="99"/>
      <c r="F91" s="100">
        <f t="shared" si="25"/>
        <v>0</v>
      </c>
      <c r="G91" s="99"/>
      <c r="H91" s="98"/>
      <c r="I91" s="101">
        <f t="shared" si="26"/>
        <v>0</v>
      </c>
      <c r="J91" s="102"/>
      <c r="K91" s="101">
        <f t="shared" si="27"/>
        <v>0</v>
      </c>
      <c r="L91" s="100">
        <f t="shared" si="28"/>
        <v>0</v>
      </c>
      <c r="M91" s="139"/>
      <c r="N91" s="111"/>
    </row>
    <row r="92" spans="1:14" ht="12.75" customHeight="1" x14ac:dyDescent="0.25">
      <c r="A92" s="95"/>
      <c r="B92" s="96"/>
      <c r="C92" s="97"/>
      <c r="D92" s="98"/>
      <c r="E92" s="99"/>
      <c r="F92" s="100">
        <f t="shared" si="25"/>
        <v>0</v>
      </c>
      <c r="G92" s="99"/>
      <c r="H92" s="98"/>
      <c r="I92" s="101">
        <f t="shared" si="26"/>
        <v>0</v>
      </c>
      <c r="J92" s="102"/>
      <c r="K92" s="101">
        <f t="shared" si="27"/>
        <v>0</v>
      </c>
      <c r="L92" s="100">
        <f t="shared" si="28"/>
        <v>0</v>
      </c>
      <c r="M92" s="139"/>
      <c r="N92" s="111"/>
    </row>
    <row r="93" spans="1:14" ht="12.75" customHeight="1" x14ac:dyDescent="0.25">
      <c r="A93" s="95"/>
      <c r="B93" s="96"/>
      <c r="C93" s="97"/>
      <c r="D93" s="98"/>
      <c r="E93" s="99"/>
      <c r="F93" s="100">
        <f t="shared" si="25"/>
        <v>0</v>
      </c>
      <c r="G93" s="99"/>
      <c r="H93" s="98"/>
      <c r="I93" s="101">
        <f t="shared" si="26"/>
        <v>0</v>
      </c>
      <c r="J93" s="102"/>
      <c r="K93" s="101">
        <f t="shared" si="27"/>
        <v>0</v>
      </c>
      <c r="L93" s="100">
        <f t="shared" si="28"/>
        <v>0</v>
      </c>
      <c r="M93" s="139"/>
      <c r="N93" s="111"/>
    </row>
    <row r="94" spans="1:14" ht="12.75" customHeight="1" x14ac:dyDescent="0.25">
      <c r="A94" s="2"/>
      <c r="B94" s="22"/>
      <c r="C94" s="39"/>
      <c r="D94" s="14"/>
      <c r="E94" s="14"/>
      <c r="F94" s="4"/>
      <c r="G94" s="14"/>
      <c r="H94" s="14"/>
      <c r="I94" s="4"/>
      <c r="J94" s="40"/>
      <c r="K94" s="4"/>
      <c r="L94" s="7"/>
      <c r="M94" s="24"/>
      <c r="N94" s="22"/>
    </row>
    <row r="95" spans="1:14" ht="12.75" customHeight="1" x14ac:dyDescent="0.25">
      <c r="A95" s="108"/>
      <c r="B95" s="109">
        <f>(COUNTA(B84:B93))</f>
        <v>5</v>
      </c>
      <c r="C95" s="110" t="s">
        <v>36</v>
      </c>
      <c r="D95" s="80">
        <f t="shared" ref="D95:I95" si="29">SUM(D84:D93)</f>
        <v>224.55</v>
      </c>
      <c r="E95" s="80">
        <f t="shared" si="29"/>
        <v>80.05</v>
      </c>
      <c r="F95" s="80">
        <f t="shared" si="29"/>
        <v>144.5</v>
      </c>
      <c r="G95" s="80">
        <f t="shared" si="29"/>
        <v>224.53000000000003</v>
      </c>
      <c r="H95" s="80">
        <f t="shared" si="29"/>
        <v>79.77000000000001</v>
      </c>
      <c r="I95" s="80">
        <f t="shared" si="29"/>
        <v>144.76</v>
      </c>
      <c r="J95" s="111">
        <f>ROUND((((I95-K95)/I95)*100),2)</f>
        <v>8.15</v>
      </c>
      <c r="K95" s="112">
        <f>SUM(K84:K93)</f>
        <v>132.95600000000002</v>
      </c>
      <c r="L95" s="80">
        <f>SUM(L84:L93)</f>
        <v>0.26000000000000867</v>
      </c>
      <c r="M95" s="24"/>
      <c r="N95" s="22"/>
    </row>
    <row r="96" spans="1:14" ht="12.75" customHeight="1" x14ac:dyDescent="0.2">
      <c r="A96" s="21"/>
      <c r="B96" s="22"/>
      <c r="C96" s="22"/>
      <c r="D96" s="14"/>
      <c r="E96" s="14"/>
      <c r="F96" s="14"/>
      <c r="G96" s="14"/>
      <c r="H96" s="14"/>
      <c r="I96" s="14"/>
      <c r="J96" s="23"/>
      <c r="K96" s="14"/>
      <c r="L96" s="14"/>
      <c r="M96" s="24"/>
      <c r="N96" s="22"/>
    </row>
    <row r="97" spans="1:14" ht="16.5" customHeight="1" x14ac:dyDescent="0.25">
      <c r="A97" s="60" t="s">
        <v>13</v>
      </c>
      <c r="B97" s="61" t="str">
        <f>+B81</f>
        <v>Pucobre</v>
      </c>
      <c r="C97" s="62" t="s">
        <v>70</v>
      </c>
      <c r="D97" s="184" t="s">
        <v>15</v>
      </c>
      <c r="E97" s="184"/>
      <c r="F97" s="184"/>
      <c r="G97" s="63"/>
      <c r="H97" s="64" t="s">
        <v>16</v>
      </c>
      <c r="I97" s="65"/>
      <c r="J97" s="66">
        <v>42388</v>
      </c>
      <c r="K97" s="67"/>
      <c r="L97" s="68"/>
      <c r="M97" s="183" t="s">
        <v>17</v>
      </c>
      <c r="N97" s="182" t="s">
        <v>18</v>
      </c>
    </row>
    <row r="98" spans="1:14" ht="12.75" customHeight="1" x14ac:dyDescent="0.25">
      <c r="A98" s="69" t="s">
        <v>21</v>
      </c>
      <c r="B98" s="70" t="s">
        <v>22</v>
      </c>
      <c r="C98" s="71" t="s">
        <v>23</v>
      </c>
      <c r="D98" s="184"/>
      <c r="E98" s="184"/>
      <c r="F98" s="184"/>
      <c r="G98" s="72"/>
      <c r="H98" s="73" t="s">
        <v>24</v>
      </c>
      <c r="I98" s="74"/>
      <c r="J98" s="75" t="s">
        <v>25</v>
      </c>
      <c r="K98" s="76" t="s">
        <v>26</v>
      </c>
      <c r="L98" s="76" t="s">
        <v>27</v>
      </c>
      <c r="M98" s="183"/>
      <c r="N98" s="183"/>
    </row>
    <row r="99" spans="1:14" ht="12.75" customHeight="1" x14ac:dyDescent="0.25">
      <c r="A99" s="77" t="s">
        <v>28</v>
      </c>
      <c r="B99" s="78" t="s">
        <v>29</v>
      </c>
      <c r="C99" s="79" t="s">
        <v>30</v>
      </c>
      <c r="D99" s="80" t="s">
        <v>31</v>
      </c>
      <c r="E99" s="80" t="s">
        <v>32</v>
      </c>
      <c r="F99" s="80" t="s">
        <v>33</v>
      </c>
      <c r="G99" s="80" t="s">
        <v>31</v>
      </c>
      <c r="H99" s="73" t="s">
        <v>32</v>
      </c>
      <c r="I99" s="80" t="s">
        <v>33</v>
      </c>
      <c r="J99" s="81" t="s">
        <v>34</v>
      </c>
      <c r="K99" s="82" t="s">
        <v>35</v>
      </c>
      <c r="L99" s="82" t="s">
        <v>6</v>
      </c>
      <c r="M99" s="183"/>
      <c r="N99" s="183"/>
    </row>
    <row r="100" spans="1:14" ht="12.75" customHeight="1" x14ac:dyDescent="0.25">
      <c r="A100" s="83">
        <v>1</v>
      </c>
      <c r="B100" s="84" t="s">
        <v>41</v>
      </c>
      <c r="C100" s="85">
        <v>2353000</v>
      </c>
      <c r="D100" s="86">
        <v>44.97</v>
      </c>
      <c r="E100" s="87">
        <v>15.99</v>
      </c>
      <c r="F100" s="88">
        <f t="shared" ref="F100:F109" si="30">D100-E100</f>
        <v>28.979999999999997</v>
      </c>
      <c r="G100" s="87">
        <v>44.96</v>
      </c>
      <c r="H100" s="86">
        <v>15.92</v>
      </c>
      <c r="I100" s="89">
        <f t="shared" ref="I100:I109" si="31">G100-H100</f>
        <v>29.04</v>
      </c>
      <c r="J100" s="90">
        <v>8.34</v>
      </c>
      <c r="K100" s="89">
        <f t="shared" ref="K100:K109" si="32">ROUND((I100*(100-J100)/100),3)</f>
        <v>26.617999999999999</v>
      </c>
      <c r="L100" s="88">
        <f t="shared" ref="L100:L109" si="33">I100-F100</f>
        <v>6.0000000000002274E-2</v>
      </c>
      <c r="M100" s="137">
        <v>42388</v>
      </c>
      <c r="N100" s="138">
        <v>842866</v>
      </c>
    </row>
    <row r="101" spans="1:14" ht="12.75" customHeight="1" x14ac:dyDescent="0.25">
      <c r="A101" s="95">
        <v>2</v>
      </c>
      <c r="B101" s="96" t="s">
        <v>40</v>
      </c>
      <c r="C101" s="97">
        <v>2357901</v>
      </c>
      <c r="D101" s="98">
        <v>44.87</v>
      </c>
      <c r="E101" s="99">
        <v>16.39</v>
      </c>
      <c r="F101" s="100">
        <f t="shared" si="30"/>
        <v>28.479999999999997</v>
      </c>
      <c r="G101" s="99">
        <v>44.84</v>
      </c>
      <c r="H101" s="98">
        <v>16.34</v>
      </c>
      <c r="I101" s="101">
        <f t="shared" si="31"/>
        <v>28.500000000000004</v>
      </c>
      <c r="J101" s="102">
        <v>8.36</v>
      </c>
      <c r="K101" s="101">
        <f t="shared" si="32"/>
        <v>26.117000000000001</v>
      </c>
      <c r="L101" s="100">
        <f t="shared" si="33"/>
        <v>2.0000000000006679E-2</v>
      </c>
      <c r="M101" s="137">
        <v>42388</v>
      </c>
      <c r="N101" s="111" t="s">
        <v>71</v>
      </c>
    </row>
    <row r="102" spans="1:14" ht="12.75" customHeight="1" x14ac:dyDescent="0.25">
      <c r="A102" s="95">
        <v>3</v>
      </c>
      <c r="B102" s="96" t="s">
        <v>44</v>
      </c>
      <c r="C102" s="97">
        <v>2357903</v>
      </c>
      <c r="D102" s="98">
        <v>44.69</v>
      </c>
      <c r="E102" s="99">
        <v>15.97</v>
      </c>
      <c r="F102" s="100">
        <f t="shared" si="30"/>
        <v>28.72</v>
      </c>
      <c r="G102" s="99">
        <v>44.66</v>
      </c>
      <c r="H102" s="98">
        <v>15.88</v>
      </c>
      <c r="I102" s="101">
        <f t="shared" si="31"/>
        <v>28.779999999999994</v>
      </c>
      <c r="J102" s="102">
        <v>8.17</v>
      </c>
      <c r="K102" s="101">
        <f t="shared" si="32"/>
        <v>26.428999999999998</v>
      </c>
      <c r="L102" s="100">
        <f t="shared" si="33"/>
        <v>5.9999999999995168E-2</v>
      </c>
      <c r="M102" s="137">
        <v>42388</v>
      </c>
      <c r="N102" s="138">
        <v>842871</v>
      </c>
    </row>
    <row r="103" spans="1:14" ht="12.75" customHeight="1" x14ac:dyDescent="0.25">
      <c r="A103" s="95">
        <v>4</v>
      </c>
      <c r="B103" s="96" t="s">
        <v>63</v>
      </c>
      <c r="C103" s="97">
        <v>2357906</v>
      </c>
      <c r="D103" s="98">
        <v>44.75</v>
      </c>
      <c r="E103" s="99">
        <v>15.94</v>
      </c>
      <c r="F103" s="100">
        <f t="shared" si="30"/>
        <v>28.810000000000002</v>
      </c>
      <c r="G103" s="99">
        <v>44.74</v>
      </c>
      <c r="H103" s="98">
        <v>15.92</v>
      </c>
      <c r="I103" s="101">
        <f t="shared" si="31"/>
        <v>28.82</v>
      </c>
      <c r="J103" s="102">
        <v>8.1</v>
      </c>
      <c r="K103" s="101">
        <f t="shared" si="32"/>
        <v>26.486000000000001</v>
      </c>
      <c r="L103" s="100">
        <f t="shared" si="33"/>
        <v>9.9999999999980105E-3</v>
      </c>
      <c r="M103" s="137">
        <v>42388</v>
      </c>
      <c r="N103" s="138">
        <v>842873</v>
      </c>
    </row>
    <row r="104" spans="1:14" ht="12.75" customHeight="1" x14ac:dyDescent="0.25">
      <c r="A104" s="95">
        <v>5</v>
      </c>
      <c r="B104" s="96" t="s">
        <v>72</v>
      </c>
      <c r="C104" s="97">
        <v>2357902</v>
      </c>
      <c r="D104" s="98">
        <v>44.91</v>
      </c>
      <c r="E104" s="99">
        <v>16.239999999999998</v>
      </c>
      <c r="F104" s="100">
        <f t="shared" si="30"/>
        <v>28.669999999999998</v>
      </c>
      <c r="G104" s="99">
        <v>44.89</v>
      </c>
      <c r="H104" s="98">
        <v>16.170000000000002</v>
      </c>
      <c r="I104" s="101">
        <f t="shared" si="31"/>
        <v>28.72</v>
      </c>
      <c r="J104" s="102">
        <v>8.33</v>
      </c>
      <c r="K104" s="101">
        <f t="shared" si="32"/>
        <v>26.327999999999999</v>
      </c>
      <c r="L104" s="100">
        <f t="shared" si="33"/>
        <v>5.0000000000000711E-2</v>
      </c>
      <c r="M104" s="137">
        <v>42388</v>
      </c>
      <c r="N104" s="138">
        <v>842872</v>
      </c>
    </row>
    <row r="105" spans="1:14" ht="12.75" customHeight="1" x14ac:dyDescent="0.25">
      <c r="A105" s="95">
        <v>6</v>
      </c>
      <c r="B105" s="96" t="s">
        <v>64</v>
      </c>
      <c r="C105" s="97">
        <v>2357904</v>
      </c>
      <c r="D105" s="98">
        <v>44.77</v>
      </c>
      <c r="E105" s="99">
        <v>15.81</v>
      </c>
      <c r="F105" s="100">
        <f t="shared" si="30"/>
        <v>28.96</v>
      </c>
      <c r="G105" s="99">
        <v>44.77</v>
      </c>
      <c r="H105" s="98">
        <v>15.76</v>
      </c>
      <c r="I105" s="101">
        <f t="shared" si="31"/>
        <v>29.010000000000005</v>
      </c>
      <c r="J105" s="102">
        <v>7.57</v>
      </c>
      <c r="K105" s="101">
        <f t="shared" si="32"/>
        <v>26.814</v>
      </c>
      <c r="L105" s="100">
        <f t="shared" si="33"/>
        <v>5.0000000000004263E-2</v>
      </c>
      <c r="M105" s="137">
        <v>42388</v>
      </c>
      <c r="N105" s="138">
        <v>842874</v>
      </c>
    </row>
    <row r="106" spans="1:14" ht="12.75" customHeight="1" x14ac:dyDescent="0.25">
      <c r="A106" s="95">
        <v>7</v>
      </c>
      <c r="B106" s="96" t="s">
        <v>42</v>
      </c>
      <c r="C106" s="97">
        <v>2357905</v>
      </c>
      <c r="D106" s="98">
        <v>44.87</v>
      </c>
      <c r="E106" s="99">
        <v>15.65</v>
      </c>
      <c r="F106" s="100">
        <f t="shared" si="30"/>
        <v>29.22</v>
      </c>
      <c r="G106" s="99">
        <v>44.94</v>
      </c>
      <c r="H106" s="98">
        <v>15.66</v>
      </c>
      <c r="I106" s="101">
        <f t="shared" si="31"/>
        <v>29.279999999999998</v>
      </c>
      <c r="J106" s="102">
        <v>7.7</v>
      </c>
      <c r="K106" s="101">
        <f t="shared" si="32"/>
        <v>27.024999999999999</v>
      </c>
      <c r="L106" s="100">
        <f t="shared" si="33"/>
        <v>5.9999999999998721E-2</v>
      </c>
      <c r="M106" s="137">
        <v>42388</v>
      </c>
      <c r="N106" s="138">
        <v>842875</v>
      </c>
    </row>
    <row r="107" spans="1:14" ht="12.75" customHeight="1" x14ac:dyDescent="0.25">
      <c r="A107" s="95">
        <v>8</v>
      </c>
      <c r="B107" s="96" t="s">
        <v>53</v>
      </c>
      <c r="C107" s="97">
        <v>2357907</v>
      </c>
      <c r="D107" s="98">
        <v>44.97</v>
      </c>
      <c r="E107" s="99">
        <v>15.84</v>
      </c>
      <c r="F107" s="100">
        <f t="shared" si="30"/>
        <v>29.13</v>
      </c>
      <c r="G107" s="99">
        <v>44.95</v>
      </c>
      <c r="H107" s="98">
        <v>15.82</v>
      </c>
      <c r="I107" s="101">
        <f t="shared" si="31"/>
        <v>29.130000000000003</v>
      </c>
      <c r="J107" s="102">
        <v>8.1</v>
      </c>
      <c r="K107" s="101">
        <f t="shared" si="32"/>
        <v>26.77</v>
      </c>
      <c r="L107" s="100">
        <f t="shared" si="33"/>
        <v>0</v>
      </c>
      <c r="M107" s="137">
        <v>42388</v>
      </c>
      <c r="N107" s="138">
        <v>842876</v>
      </c>
    </row>
    <row r="108" spans="1:14" ht="12.75" customHeight="1" x14ac:dyDescent="0.25">
      <c r="A108" s="95">
        <v>9</v>
      </c>
      <c r="B108" s="96" t="s">
        <v>68</v>
      </c>
      <c r="C108" s="97">
        <v>2357908</v>
      </c>
      <c r="D108" s="98">
        <v>44.96</v>
      </c>
      <c r="E108" s="99">
        <v>15.88</v>
      </c>
      <c r="F108" s="100">
        <f t="shared" si="30"/>
        <v>29.08</v>
      </c>
      <c r="G108" s="99">
        <v>44.94</v>
      </c>
      <c r="H108" s="98">
        <v>15.83</v>
      </c>
      <c r="I108" s="101">
        <f t="shared" si="31"/>
        <v>29.11</v>
      </c>
      <c r="J108" s="102">
        <v>8.06</v>
      </c>
      <c r="K108" s="101">
        <f t="shared" si="32"/>
        <v>26.763999999999999</v>
      </c>
      <c r="L108" s="100">
        <f t="shared" si="33"/>
        <v>3.0000000000001137E-2</v>
      </c>
      <c r="M108" s="137">
        <v>42388</v>
      </c>
      <c r="N108" s="138">
        <v>842877</v>
      </c>
    </row>
    <row r="109" spans="1:14" ht="12.75" customHeight="1" x14ac:dyDescent="0.25">
      <c r="A109" s="95">
        <v>10</v>
      </c>
      <c r="B109" s="96" t="s">
        <v>73</v>
      </c>
      <c r="C109" s="97">
        <v>2357909</v>
      </c>
      <c r="D109" s="98">
        <v>44.65</v>
      </c>
      <c r="E109" s="99">
        <v>16.25</v>
      </c>
      <c r="F109" s="100">
        <f t="shared" si="30"/>
        <v>28.4</v>
      </c>
      <c r="G109" s="99">
        <v>44.62</v>
      </c>
      <c r="H109" s="98">
        <v>16.22</v>
      </c>
      <c r="I109" s="101">
        <f t="shared" si="31"/>
        <v>28.4</v>
      </c>
      <c r="J109" s="102">
        <v>7.96</v>
      </c>
      <c r="K109" s="101">
        <f t="shared" si="32"/>
        <v>26.138999999999999</v>
      </c>
      <c r="L109" s="100">
        <f t="shared" si="33"/>
        <v>0</v>
      </c>
      <c r="M109" s="137">
        <v>42388</v>
      </c>
      <c r="N109" s="138">
        <v>842878</v>
      </c>
    </row>
    <row r="110" spans="1:14" ht="12.75" customHeight="1" x14ac:dyDescent="0.25">
      <c r="A110" s="2"/>
      <c r="B110" s="22"/>
      <c r="C110" s="39"/>
      <c r="D110" s="14"/>
      <c r="E110" s="14"/>
      <c r="F110" s="4"/>
      <c r="G110" s="14"/>
      <c r="H110" s="14"/>
      <c r="I110" s="4"/>
      <c r="J110" s="40"/>
      <c r="K110" s="4"/>
      <c r="L110" s="7"/>
      <c r="M110" s="24"/>
      <c r="N110" s="22"/>
    </row>
    <row r="111" spans="1:14" ht="12.75" customHeight="1" x14ac:dyDescent="0.25">
      <c r="A111" s="108"/>
      <c r="B111" s="109">
        <f>(COUNTA(B100:B109))</f>
        <v>10</v>
      </c>
      <c r="C111" s="110" t="s">
        <v>36</v>
      </c>
      <c r="D111" s="80">
        <f t="shared" ref="D111:I111" si="34">SUM(D100:D109)</f>
        <v>448.40999999999991</v>
      </c>
      <c r="E111" s="80">
        <f t="shared" si="34"/>
        <v>159.96</v>
      </c>
      <c r="F111" s="80">
        <f t="shared" si="34"/>
        <v>288.45</v>
      </c>
      <c r="G111" s="80">
        <f t="shared" si="34"/>
        <v>448.31</v>
      </c>
      <c r="H111" s="80">
        <f t="shared" si="34"/>
        <v>159.52000000000001</v>
      </c>
      <c r="I111" s="80">
        <f t="shared" si="34"/>
        <v>288.78999999999996</v>
      </c>
      <c r="J111" s="111">
        <f>ROUND((((I111-K111)/I111)*100),2)</f>
        <v>8.07</v>
      </c>
      <c r="K111" s="112">
        <f>SUM(K100:K109)</f>
        <v>265.49</v>
      </c>
      <c r="L111" s="80">
        <f>SUM(L100:L109)</f>
        <v>0.34000000000000696</v>
      </c>
      <c r="M111" s="24"/>
      <c r="N111" s="22"/>
    </row>
    <row r="112" spans="1:14" ht="12.75" customHeight="1" x14ac:dyDescent="0.2">
      <c r="A112" s="21"/>
      <c r="B112" s="22"/>
      <c r="C112" s="22"/>
      <c r="D112" s="14"/>
      <c r="E112" s="14"/>
      <c r="F112" s="14"/>
      <c r="G112" s="14"/>
      <c r="H112" s="14"/>
      <c r="I112" s="14"/>
      <c r="J112" s="23"/>
      <c r="K112" s="14"/>
      <c r="L112" s="14"/>
      <c r="M112" s="24"/>
      <c r="N112" s="22"/>
    </row>
    <row r="113" spans="1:14" ht="16.5" customHeight="1" x14ac:dyDescent="0.25">
      <c r="A113" s="60" t="s">
        <v>13</v>
      </c>
      <c r="B113" s="61" t="str">
        <f>+B97</f>
        <v>Pucobre</v>
      </c>
      <c r="C113" s="62" t="s">
        <v>74</v>
      </c>
      <c r="D113" s="184" t="s">
        <v>15</v>
      </c>
      <c r="E113" s="184"/>
      <c r="F113" s="184"/>
      <c r="G113" s="63"/>
      <c r="H113" s="64" t="s">
        <v>16</v>
      </c>
      <c r="I113" s="65"/>
      <c r="J113" s="66">
        <v>42388</v>
      </c>
      <c r="K113" s="67"/>
      <c r="L113" s="68"/>
      <c r="M113" s="183" t="s">
        <v>17</v>
      </c>
      <c r="N113" s="182" t="s">
        <v>18</v>
      </c>
    </row>
    <row r="114" spans="1:14" ht="12.75" customHeight="1" x14ac:dyDescent="0.25">
      <c r="A114" s="69" t="s">
        <v>21</v>
      </c>
      <c r="B114" s="70" t="s">
        <v>22</v>
      </c>
      <c r="C114" s="71" t="s">
        <v>23</v>
      </c>
      <c r="D114" s="184"/>
      <c r="E114" s="184"/>
      <c r="F114" s="184"/>
      <c r="G114" s="72"/>
      <c r="H114" s="73" t="s">
        <v>24</v>
      </c>
      <c r="I114" s="74"/>
      <c r="J114" s="75" t="s">
        <v>25</v>
      </c>
      <c r="K114" s="76" t="s">
        <v>26</v>
      </c>
      <c r="L114" s="76" t="s">
        <v>27</v>
      </c>
      <c r="M114" s="183"/>
      <c r="N114" s="183"/>
    </row>
    <row r="115" spans="1:14" ht="12.75" customHeight="1" x14ac:dyDescent="0.25">
      <c r="A115" s="77" t="s">
        <v>28</v>
      </c>
      <c r="B115" s="78" t="s">
        <v>29</v>
      </c>
      <c r="C115" s="79" t="s">
        <v>30</v>
      </c>
      <c r="D115" s="80" t="s">
        <v>31</v>
      </c>
      <c r="E115" s="80" t="s">
        <v>32</v>
      </c>
      <c r="F115" s="80" t="s">
        <v>33</v>
      </c>
      <c r="G115" s="80" t="s">
        <v>31</v>
      </c>
      <c r="H115" s="73" t="s">
        <v>32</v>
      </c>
      <c r="I115" s="80" t="s">
        <v>33</v>
      </c>
      <c r="J115" s="81" t="s">
        <v>34</v>
      </c>
      <c r="K115" s="82" t="s">
        <v>35</v>
      </c>
      <c r="L115" s="82" t="s">
        <v>6</v>
      </c>
      <c r="M115" s="183"/>
      <c r="N115" s="183"/>
    </row>
    <row r="116" spans="1:14" ht="12.75" customHeight="1" x14ac:dyDescent="0.25">
      <c r="A116" s="95">
        <v>1</v>
      </c>
      <c r="B116" s="96" t="s">
        <v>43</v>
      </c>
      <c r="C116" s="97">
        <v>2357910</v>
      </c>
      <c r="D116" s="98">
        <v>44.51</v>
      </c>
      <c r="E116" s="99">
        <v>16</v>
      </c>
      <c r="F116" s="100">
        <f t="shared" ref="F116:F125" si="35">D116-E116</f>
        <v>28.509999999999998</v>
      </c>
      <c r="G116" s="99">
        <v>44.43</v>
      </c>
      <c r="H116" s="98">
        <v>15.93</v>
      </c>
      <c r="I116" s="101">
        <f t="shared" ref="I116:I125" si="36">G116-H116</f>
        <v>28.5</v>
      </c>
      <c r="J116" s="102">
        <v>8</v>
      </c>
      <c r="K116" s="101">
        <f t="shared" ref="K116:K125" si="37">ROUND((I116*(100-J116)/100),3)</f>
        <v>26.22</v>
      </c>
      <c r="L116" s="100">
        <f t="shared" ref="L116:L125" si="38">I116-F116</f>
        <v>-9.9999999999980105E-3</v>
      </c>
      <c r="M116" s="137">
        <v>42388</v>
      </c>
      <c r="N116" s="138">
        <v>842879</v>
      </c>
    </row>
    <row r="117" spans="1:14" ht="12.75" customHeight="1" x14ac:dyDescent="0.25">
      <c r="A117" s="83">
        <v>2</v>
      </c>
      <c r="B117" s="84" t="s">
        <v>67</v>
      </c>
      <c r="C117" s="85">
        <v>2357911</v>
      </c>
      <c r="D117" s="86">
        <v>44.81</v>
      </c>
      <c r="E117" s="87">
        <v>16.12</v>
      </c>
      <c r="F117" s="88">
        <f t="shared" si="35"/>
        <v>28.69</v>
      </c>
      <c r="G117" s="87">
        <v>44.79</v>
      </c>
      <c r="H117" s="86">
        <v>16.11</v>
      </c>
      <c r="I117" s="89">
        <f t="shared" si="36"/>
        <v>28.68</v>
      </c>
      <c r="J117" s="90">
        <v>8.1300000000000008</v>
      </c>
      <c r="K117" s="89">
        <f t="shared" si="37"/>
        <v>26.347999999999999</v>
      </c>
      <c r="L117" s="88">
        <f t="shared" si="38"/>
        <v>-1.0000000000001563E-2</v>
      </c>
      <c r="M117" s="137">
        <v>42388</v>
      </c>
      <c r="N117" s="138">
        <v>842880</v>
      </c>
    </row>
    <row r="118" spans="1:14" ht="12.75" customHeight="1" x14ac:dyDescent="0.25">
      <c r="A118" s="95">
        <v>3</v>
      </c>
      <c r="B118" s="96" t="s">
        <v>51</v>
      </c>
      <c r="C118" s="97">
        <v>2357912</v>
      </c>
      <c r="D118" s="98">
        <v>44.91</v>
      </c>
      <c r="E118" s="99">
        <v>15.81</v>
      </c>
      <c r="F118" s="100">
        <f t="shared" si="35"/>
        <v>29.099999999999994</v>
      </c>
      <c r="G118" s="99">
        <v>44.89</v>
      </c>
      <c r="H118" s="98">
        <v>15.76</v>
      </c>
      <c r="I118" s="101">
        <f t="shared" si="36"/>
        <v>29.130000000000003</v>
      </c>
      <c r="J118" s="102">
        <v>8.02</v>
      </c>
      <c r="K118" s="101">
        <f t="shared" si="37"/>
        <v>26.794</v>
      </c>
      <c r="L118" s="100">
        <f t="shared" si="38"/>
        <v>3.0000000000008242E-2</v>
      </c>
      <c r="M118" s="137">
        <v>42388</v>
      </c>
      <c r="N118" s="138">
        <v>842881</v>
      </c>
    </row>
    <row r="119" spans="1:14" ht="12.75" customHeight="1" x14ac:dyDescent="0.25">
      <c r="A119" s="83">
        <v>4</v>
      </c>
      <c r="B119" s="84" t="s">
        <v>47</v>
      </c>
      <c r="C119" s="85">
        <v>2357913</v>
      </c>
      <c r="D119" s="86">
        <v>44.96</v>
      </c>
      <c r="E119" s="87">
        <v>16.11</v>
      </c>
      <c r="F119" s="88">
        <f t="shared" si="35"/>
        <v>28.85</v>
      </c>
      <c r="G119" s="87">
        <v>45.03</v>
      </c>
      <c r="H119" s="86">
        <v>16.07</v>
      </c>
      <c r="I119" s="89">
        <f t="shared" si="36"/>
        <v>28.96</v>
      </c>
      <c r="J119" s="90">
        <v>8.02</v>
      </c>
      <c r="K119" s="89">
        <f t="shared" si="37"/>
        <v>26.637</v>
      </c>
      <c r="L119" s="88">
        <f t="shared" si="38"/>
        <v>0.10999999999999943</v>
      </c>
      <c r="M119" s="137">
        <v>42388</v>
      </c>
      <c r="N119" s="138">
        <v>842884</v>
      </c>
    </row>
    <row r="120" spans="1:14" ht="12.75" customHeight="1" x14ac:dyDescent="0.25">
      <c r="A120" s="95">
        <v>5</v>
      </c>
      <c r="B120" s="96" t="s">
        <v>75</v>
      </c>
      <c r="C120" s="97">
        <v>2357914</v>
      </c>
      <c r="D120" s="98">
        <v>44.7</v>
      </c>
      <c r="E120" s="99">
        <v>15.77</v>
      </c>
      <c r="F120" s="100">
        <f t="shared" si="35"/>
        <v>28.930000000000003</v>
      </c>
      <c r="G120" s="99">
        <v>44.71</v>
      </c>
      <c r="H120" s="98">
        <v>15.76</v>
      </c>
      <c r="I120" s="101">
        <f t="shared" si="36"/>
        <v>28.950000000000003</v>
      </c>
      <c r="J120" s="102">
        <v>7.73</v>
      </c>
      <c r="K120" s="101">
        <f t="shared" si="37"/>
        <v>26.712</v>
      </c>
      <c r="L120" s="100">
        <f t="shared" si="38"/>
        <v>1.9999999999999574E-2</v>
      </c>
      <c r="M120" s="137">
        <v>42388</v>
      </c>
      <c r="N120" s="138">
        <v>842887</v>
      </c>
    </row>
    <row r="121" spans="1:14" ht="12.75" customHeight="1" x14ac:dyDescent="0.25">
      <c r="A121" s="95"/>
      <c r="B121" s="96"/>
      <c r="C121" s="97"/>
      <c r="D121" s="98"/>
      <c r="E121" s="99"/>
      <c r="F121" s="100">
        <f t="shared" si="35"/>
        <v>0</v>
      </c>
      <c r="G121" s="99"/>
      <c r="H121" s="98"/>
      <c r="I121" s="101">
        <f t="shared" si="36"/>
        <v>0</v>
      </c>
      <c r="J121" s="102"/>
      <c r="K121" s="101">
        <f t="shared" si="37"/>
        <v>0</v>
      </c>
      <c r="L121" s="100">
        <f t="shared" si="38"/>
        <v>0</v>
      </c>
      <c r="M121" s="139" t="s">
        <v>56</v>
      </c>
      <c r="N121" s="111"/>
    </row>
    <row r="122" spans="1:14" ht="12.75" customHeight="1" x14ac:dyDescent="0.25">
      <c r="A122" s="95"/>
      <c r="B122" s="96"/>
      <c r="C122" s="97"/>
      <c r="D122" s="98"/>
      <c r="E122" s="99"/>
      <c r="F122" s="100">
        <f t="shared" si="35"/>
        <v>0</v>
      </c>
      <c r="G122" s="99"/>
      <c r="H122" s="98"/>
      <c r="I122" s="101">
        <f t="shared" si="36"/>
        <v>0</v>
      </c>
      <c r="J122" s="102"/>
      <c r="K122" s="101">
        <f t="shared" si="37"/>
        <v>0</v>
      </c>
      <c r="L122" s="100">
        <f t="shared" si="38"/>
        <v>0</v>
      </c>
      <c r="M122" s="139"/>
      <c r="N122" s="111"/>
    </row>
    <row r="123" spans="1:14" ht="12.75" customHeight="1" x14ac:dyDescent="0.25">
      <c r="A123" s="95"/>
      <c r="B123" s="96"/>
      <c r="C123" s="97"/>
      <c r="D123" s="98"/>
      <c r="E123" s="99"/>
      <c r="F123" s="100">
        <f t="shared" si="35"/>
        <v>0</v>
      </c>
      <c r="G123" s="99"/>
      <c r="H123" s="98"/>
      <c r="I123" s="101">
        <f t="shared" si="36"/>
        <v>0</v>
      </c>
      <c r="J123" s="102"/>
      <c r="K123" s="101">
        <f t="shared" si="37"/>
        <v>0</v>
      </c>
      <c r="L123" s="100">
        <f t="shared" si="38"/>
        <v>0</v>
      </c>
      <c r="M123" s="139"/>
      <c r="N123" s="111"/>
    </row>
    <row r="124" spans="1:14" ht="12.75" customHeight="1" x14ac:dyDescent="0.25">
      <c r="A124" s="95"/>
      <c r="B124" s="96"/>
      <c r="C124" s="97"/>
      <c r="D124" s="98"/>
      <c r="E124" s="99"/>
      <c r="F124" s="100">
        <f t="shared" si="35"/>
        <v>0</v>
      </c>
      <c r="G124" s="99"/>
      <c r="H124" s="98"/>
      <c r="I124" s="101">
        <f t="shared" si="36"/>
        <v>0</v>
      </c>
      <c r="J124" s="102"/>
      <c r="K124" s="101">
        <f t="shared" si="37"/>
        <v>0</v>
      </c>
      <c r="L124" s="100">
        <f t="shared" si="38"/>
        <v>0</v>
      </c>
      <c r="M124" s="139"/>
      <c r="N124" s="111"/>
    </row>
    <row r="125" spans="1:14" ht="12.75" customHeight="1" x14ac:dyDescent="0.25">
      <c r="A125" s="95"/>
      <c r="B125" s="96"/>
      <c r="C125" s="97"/>
      <c r="D125" s="98"/>
      <c r="E125" s="99"/>
      <c r="F125" s="100">
        <f t="shared" si="35"/>
        <v>0</v>
      </c>
      <c r="G125" s="99"/>
      <c r="H125" s="98"/>
      <c r="I125" s="101">
        <f t="shared" si="36"/>
        <v>0</v>
      </c>
      <c r="J125" s="102"/>
      <c r="K125" s="101">
        <f t="shared" si="37"/>
        <v>0</v>
      </c>
      <c r="L125" s="100">
        <f t="shared" si="38"/>
        <v>0</v>
      </c>
      <c r="M125" s="139"/>
      <c r="N125" s="111"/>
    </row>
    <row r="126" spans="1:14" ht="12.75" customHeight="1" x14ac:dyDescent="0.25">
      <c r="A126" s="2"/>
      <c r="B126" s="22"/>
      <c r="C126" s="39"/>
      <c r="D126" s="14"/>
      <c r="E126" s="14"/>
      <c r="F126" s="4"/>
      <c r="G126" s="14"/>
      <c r="H126" s="14"/>
      <c r="I126" s="4"/>
      <c r="J126" s="40"/>
      <c r="K126" s="4"/>
      <c r="L126" s="7"/>
      <c r="M126" s="24"/>
      <c r="N126" s="22"/>
    </row>
    <row r="127" spans="1:14" ht="12.75" customHeight="1" x14ac:dyDescent="0.25">
      <c r="A127" s="108"/>
      <c r="B127" s="109">
        <f>(COUNTA(B116:B125))</f>
        <v>5</v>
      </c>
      <c r="C127" s="110" t="s">
        <v>36</v>
      </c>
      <c r="D127" s="80">
        <f t="shared" ref="D127:I127" si="39">SUM(D116:D125)</f>
        <v>223.89</v>
      </c>
      <c r="E127" s="80">
        <f t="shared" si="39"/>
        <v>79.81</v>
      </c>
      <c r="F127" s="80">
        <f t="shared" si="39"/>
        <v>144.08000000000001</v>
      </c>
      <c r="G127" s="80">
        <f t="shared" si="39"/>
        <v>223.85000000000002</v>
      </c>
      <c r="H127" s="80">
        <f t="shared" si="39"/>
        <v>79.63</v>
      </c>
      <c r="I127" s="80">
        <f t="shared" si="39"/>
        <v>144.22000000000003</v>
      </c>
      <c r="J127" s="111">
        <f>ROUND((((I127-K127)/I127)*100),2)</f>
        <v>7.98</v>
      </c>
      <c r="K127" s="112">
        <f>SUM(K116:K125)</f>
        <v>132.71099999999998</v>
      </c>
      <c r="L127" s="80">
        <f>SUM(L116:L125)</f>
        <v>0.14000000000000767</v>
      </c>
      <c r="M127" s="24"/>
      <c r="N127" s="22"/>
    </row>
    <row r="128" spans="1:14" ht="12.75" customHeight="1" x14ac:dyDescent="0.2">
      <c r="A128" s="21"/>
      <c r="B128" s="22"/>
      <c r="C128" s="22"/>
      <c r="D128" s="14"/>
      <c r="E128" s="14"/>
      <c r="F128" s="14"/>
      <c r="G128" s="14"/>
      <c r="H128" s="14"/>
      <c r="I128" s="14"/>
      <c r="J128" s="23"/>
      <c r="K128" s="14"/>
      <c r="L128" s="14"/>
      <c r="M128" s="24"/>
      <c r="N128" s="22"/>
    </row>
    <row r="129" spans="1:14" ht="16.5" customHeight="1" x14ac:dyDescent="0.25">
      <c r="A129" s="60" t="s">
        <v>13</v>
      </c>
      <c r="B129" s="61" t="str">
        <f>+B113</f>
        <v>Pucobre</v>
      </c>
      <c r="C129" s="62" t="s">
        <v>76</v>
      </c>
      <c r="D129" s="184" t="s">
        <v>15</v>
      </c>
      <c r="E129" s="184"/>
      <c r="F129" s="184"/>
      <c r="G129" s="63"/>
      <c r="H129" s="64" t="s">
        <v>16</v>
      </c>
      <c r="I129" s="65"/>
      <c r="J129" s="66">
        <v>42389</v>
      </c>
      <c r="K129" s="67"/>
      <c r="L129" s="68"/>
      <c r="M129" s="183" t="s">
        <v>17</v>
      </c>
      <c r="N129" s="182" t="s">
        <v>18</v>
      </c>
    </row>
    <row r="130" spans="1:14" ht="12.75" customHeight="1" x14ac:dyDescent="0.25">
      <c r="A130" s="69" t="s">
        <v>21</v>
      </c>
      <c r="B130" s="70" t="s">
        <v>22</v>
      </c>
      <c r="C130" s="71" t="s">
        <v>23</v>
      </c>
      <c r="D130" s="184"/>
      <c r="E130" s="184"/>
      <c r="F130" s="184"/>
      <c r="G130" s="72"/>
      <c r="H130" s="73" t="s">
        <v>24</v>
      </c>
      <c r="I130" s="74"/>
      <c r="J130" s="75" t="s">
        <v>25</v>
      </c>
      <c r="K130" s="76" t="s">
        <v>26</v>
      </c>
      <c r="L130" s="76" t="s">
        <v>27</v>
      </c>
      <c r="M130" s="183"/>
      <c r="N130" s="183"/>
    </row>
    <row r="131" spans="1:14" ht="12.75" customHeight="1" x14ac:dyDescent="0.25">
      <c r="A131" s="77" t="s">
        <v>28</v>
      </c>
      <c r="B131" s="78" t="s">
        <v>29</v>
      </c>
      <c r="C131" s="79" t="s">
        <v>30</v>
      </c>
      <c r="D131" s="80" t="s">
        <v>31</v>
      </c>
      <c r="E131" s="80" t="s">
        <v>32</v>
      </c>
      <c r="F131" s="80" t="s">
        <v>33</v>
      </c>
      <c r="G131" s="80" t="s">
        <v>31</v>
      </c>
      <c r="H131" s="73" t="s">
        <v>32</v>
      </c>
      <c r="I131" s="80" t="s">
        <v>33</v>
      </c>
      <c r="J131" s="81" t="s">
        <v>34</v>
      </c>
      <c r="K131" s="82" t="s">
        <v>35</v>
      </c>
      <c r="L131" s="82" t="s">
        <v>6</v>
      </c>
      <c r="M131" s="183"/>
      <c r="N131" s="183"/>
    </row>
    <row r="132" spans="1:14" ht="12.75" customHeight="1" x14ac:dyDescent="0.25">
      <c r="A132" s="83">
        <v>1</v>
      </c>
      <c r="B132" s="84" t="s">
        <v>45</v>
      </c>
      <c r="C132" s="85">
        <v>2357915</v>
      </c>
      <c r="D132" s="86">
        <v>44.87</v>
      </c>
      <c r="E132" s="87">
        <v>16.07</v>
      </c>
      <c r="F132" s="88">
        <f t="shared" ref="F132:F141" si="40">D132-E132</f>
        <v>28.799999999999997</v>
      </c>
      <c r="G132" s="87">
        <v>44.93</v>
      </c>
      <c r="H132" s="86">
        <v>16.04</v>
      </c>
      <c r="I132" s="89">
        <f t="shared" ref="I132:I141" si="41">G132-H132</f>
        <v>28.89</v>
      </c>
      <c r="J132" s="90">
        <v>7.93</v>
      </c>
      <c r="K132" s="89">
        <f t="shared" ref="K132:K141" si="42">ROUND((I132*(100-J132)/100),3)</f>
        <v>26.599</v>
      </c>
      <c r="L132" s="88">
        <f t="shared" ref="L132:L141" si="43">I132-F132</f>
        <v>9.0000000000003411E-2</v>
      </c>
      <c r="M132" s="137">
        <v>42389</v>
      </c>
      <c r="N132" s="138">
        <v>842889</v>
      </c>
    </row>
    <row r="133" spans="1:14" ht="12.75" customHeight="1" x14ac:dyDescent="0.25">
      <c r="A133" s="95">
        <v>2</v>
      </c>
      <c r="B133" s="96" t="s">
        <v>77</v>
      </c>
      <c r="C133" s="97">
        <v>2357916</v>
      </c>
      <c r="D133" s="98">
        <v>44.81</v>
      </c>
      <c r="E133" s="99">
        <v>15.99</v>
      </c>
      <c r="F133" s="100">
        <f t="shared" si="40"/>
        <v>28.82</v>
      </c>
      <c r="G133" s="99">
        <v>44.81</v>
      </c>
      <c r="H133" s="98">
        <v>15.96</v>
      </c>
      <c r="I133" s="101">
        <f t="shared" si="41"/>
        <v>28.85</v>
      </c>
      <c r="J133" s="102">
        <v>7.7</v>
      </c>
      <c r="K133" s="101">
        <f t="shared" si="42"/>
        <v>26.629000000000001</v>
      </c>
      <c r="L133" s="100">
        <f t="shared" si="43"/>
        <v>3.0000000000001137E-2</v>
      </c>
      <c r="M133" s="137">
        <v>42389</v>
      </c>
      <c r="N133" s="138">
        <v>842890</v>
      </c>
    </row>
    <row r="134" spans="1:14" ht="12.75" customHeight="1" x14ac:dyDescent="0.25">
      <c r="A134" s="95">
        <v>3</v>
      </c>
      <c r="B134" s="96" t="s">
        <v>40</v>
      </c>
      <c r="C134" s="97">
        <v>2357919</v>
      </c>
      <c r="D134" s="98">
        <v>44.88</v>
      </c>
      <c r="E134" s="99">
        <v>16.350000000000001</v>
      </c>
      <c r="F134" s="100">
        <f t="shared" si="40"/>
        <v>28.53</v>
      </c>
      <c r="G134" s="99">
        <v>44.9</v>
      </c>
      <c r="H134" s="98">
        <v>16.329999999999998</v>
      </c>
      <c r="I134" s="101">
        <f t="shared" si="41"/>
        <v>28.57</v>
      </c>
      <c r="J134" s="102">
        <v>7.93</v>
      </c>
      <c r="K134" s="101">
        <f t="shared" si="42"/>
        <v>26.303999999999998</v>
      </c>
      <c r="L134" s="100">
        <f t="shared" si="43"/>
        <v>3.9999999999999147E-2</v>
      </c>
      <c r="M134" s="137">
        <v>42389</v>
      </c>
      <c r="N134" s="138" t="s">
        <v>78</v>
      </c>
    </row>
    <row r="135" spans="1:14" ht="12.75" customHeight="1" x14ac:dyDescent="0.25">
      <c r="A135" s="95">
        <v>4</v>
      </c>
      <c r="B135" s="96" t="s">
        <v>46</v>
      </c>
      <c r="C135" s="97">
        <v>2357917</v>
      </c>
      <c r="D135" s="98">
        <v>44.53</v>
      </c>
      <c r="E135" s="99">
        <v>15.85</v>
      </c>
      <c r="F135" s="100">
        <f t="shared" si="40"/>
        <v>28.68</v>
      </c>
      <c r="G135" s="99">
        <v>44.52</v>
      </c>
      <c r="H135" s="98">
        <v>15.83</v>
      </c>
      <c r="I135" s="101">
        <f t="shared" si="41"/>
        <v>28.690000000000005</v>
      </c>
      <c r="J135" s="102">
        <v>7.95</v>
      </c>
      <c r="K135" s="101">
        <f t="shared" si="42"/>
        <v>26.408999999999999</v>
      </c>
      <c r="L135" s="100">
        <f t="shared" si="43"/>
        <v>1.0000000000005116E-2</v>
      </c>
      <c r="M135" s="137">
        <v>42389</v>
      </c>
      <c r="N135" s="138">
        <v>842891</v>
      </c>
    </row>
    <row r="136" spans="1:14" ht="12.75" customHeight="1" x14ac:dyDescent="0.25">
      <c r="A136" s="95">
        <v>5</v>
      </c>
      <c r="B136" s="96" t="s">
        <v>41</v>
      </c>
      <c r="C136" s="97">
        <v>2357918</v>
      </c>
      <c r="D136" s="98">
        <v>44.97</v>
      </c>
      <c r="E136" s="99">
        <v>15.93</v>
      </c>
      <c r="F136" s="100">
        <f t="shared" si="40"/>
        <v>29.04</v>
      </c>
      <c r="G136" s="99">
        <v>45.01</v>
      </c>
      <c r="H136" s="98">
        <v>15.91</v>
      </c>
      <c r="I136" s="101">
        <f t="shared" si="41"/>
        <v>29.099999999999998</v>
      </c>
      <c r="J136" s="102">
        <v>8.17</v>
      </c>
      <c r="K136" s="101">
        <f t="shared" si="42"/>
        <v>26.722999999999999</v>
      </c>
      <c r="L136" s="100">
        <f t="shared" si="43"/>
        <v>5.9999999999998721E-2</v>
      </c>
      <c r="M136" s="137">
        <v>42389</v>
      </c>
      <c r="N136" s="138">
        <v>842894</v>
      </c>
    </row>
    <row r="137" spans="1:14" ht="12.75" customHeight="1" x14ac:dyDescent="0.25">
      <c r="A137" s="95">
        <v>6</v>
      </c>
      <c r="B137" s="96" t="s">
        <v>72</v>
      </c>
      <c r="C137" s="97">
        <v>2357920</v>
      </c>
      <c r="D137" s="98">
        <v>44.86</v>
      </c>
      <c r="E137" s="99">
        <v>16.18</v>
      </c>
      <c r="F137" s="100">
        <f t="shared" si="40"/>
        <v>28.68</v>
      </c>
      <c r="G137" s="99">
        <v>44.87</v>
      </c>
      <c r="H137" s="98">
        <v>16.18</v>
      </c>
      <c r="I137" s="101">
        <f t="shared" si="41"/>
        <v>28.689999999999998</v>
      </c>
      <c r="J137" s="102">
        <v>8.43</v>
      </c>
      <c r="K137" s="101">
        <f t="shared" si="42"/>
        <v>26.271000000000001</v>
      </c>
      <c r="L137" s="100">
        <f t="shared" si="43"/>
        <v>9.9999999999980105E-3</v>
      </c>
      <c r="M137" s="137">
        <v>42389</v>
      </c>
      <c r="N137" s="138">
        <v>842895</v>
      </c>
    </row>
    <row r="138" spans="1:14" ht="12.75" customHeight="1" x14ac:dyDescent="0.25">
      <c r="A138" s="95">
        <v>7</v>
      </c>
      <c r="B138" s="96" t="s">
        <v>44</v>
      </c>
      <c r="C138" s="97">
        <v>2357922</v>
      </c>
      <c r="D138" s="98">
        <v>44.89</v>
      </c>
      <c r="E138" s="99">
        <v>15.9</v>
      </c>
      <c r="F138" s="100">
        <f t="shared" si="40"/>
        <v>28.990000000000002</v>
      </c>
      <c r="G138" s="99">
        <v>44.89</v>
      </c>
      <c r="H138" s="98">
        <v>15.88</v>
      </c>
      <c r="I138" s="101">
        <f t="shared" si="41"/>
        <v>29.009999999999998</v>
      </c>
      <c r="J138" s="102">
        <v>8.2200000000000006</v>
      </c>
      <c r="K138" s="101">
        <f t="shared" si="42"/>
        <v>26.625</v>
      </c>
      <c r="L138" s="100">
        <f t="shared" si="43"/>
        <v>1.9999999999996021E-2</v>
      </c>
      <c r="M138" s="137">
        <v>42389</v>
      </c>
      <c r="N138" s="138">
        <v>842896</v>
      </c>
    </row>
    <row r="139" spans="1:14" ht="12.75" customHeight="1" x14ac:dyDescent="0.25">
      <c r="A139" s="95">
        <v>8</v>
      </c>
      <c r="B139" s="96" t="s">
        <v>42</v>
      </c>
      <c r="C139" s="97">
        <v>2357923</v>
      </c>
      <c r="D139" s="98">
        <v>44.62</v>
      </c>
      <c r="E139" s="99">
        <v>15.66</v>
      </c>
      <c r="F139" s="100">
        <f t="shared" si="40"/>
        <v>28.959999999999997</v>
      </c>
      <c r="G139" s="99">
        <v>44.64</v>
      </c>
      <c r="H139" s="98">
        <v>15.67</v>
      </c>
      <c r="I139" s="101">
        <f t="shared" si="41"/>
        <v>28.97</v>
      </c>
      <c r="J139" s="102">
        <v>8.17</v>
      </c>
      <c r="K139" s="101">
        <f t="shared" si="42"/>
        <v>26.603000000000002</v>
      </c>
      <c r="L139" s="100">
        <f t="shared" si="43"/>
        <v>1.0000000000001563E-2</v>
      </c>
      <c r="M139" s="137">
        <v>42389</v>
      </c>
      <c r="N139" s="138">
        <v>842899</v>
      </c>
    </row>
    <row r="140" spans="1:14" ht="12.75" customHeight="1" x14ac:dyDescent="0.25">
      <c r="A140" s="95">
        <v>9</v>
      </c>
      <c r="B140" s="96" t="s">
        <v>47</v>
      </c>
      <c r="C140" s="97">
        <v>2357921</v>
      </c>
      <c r="D140" s="98">
        <v>44.99</v>
      </c>
      <c r="E140" s="99">
        <v>16.100000000000001</v>
      </c>
      <c r="F140" s="100">
        <f t="shared" si="40"/>
        <v>28.89</v>
      </c>
      <c r="G140" s="99">
        <v>45</v>
      </c>
      <c r="H140" s="98">
        <v>16.079999999999998</v>
      </c>
      <c r="I140" s="101">
        <f t="shared" si="41"/>
        <v>28.92</v>
      </c>
      <c r="J140" s="102">
        <v>8.18</v>
      </c>
      <c r="K140" s="101">
        <f t="shared" si="42"/>
        <v>26.553999999999998</v>
      </c>
      <c r="L140" s="100">
        <f t="shared" si="43"/>
        <v>3.0000000000001137E-2</v>
      </c>
      <c r="M140" s="137">
        <v>42389</v>
      </c>
      <c r="N140" s="138">
        <v>842897</v>
      </c>
    </row>
    <row r="141" spans="1:14" ht="12.75" customHeight="1" x14ac:dyDescent="0.25">
      <c r="A141" s="95">
        <v>10</v>
      </c>
      <c r="B141" s="96" t="s">
        <v>48</v>
      </c>
      <c r="C141" s="97">
        <v>2357924</v>
      </c>
      <c r="D141" s="98">
        <v>44.52</v>
      </c>
      <c r="E141" s="99">
        <v>15.85</v>
      </c>
      <c r="F141" s="100">
        <f t="shared" si="40"/>
        <v>28.67</v>
      </c>
      <c r="G141" s="99">
        <v>44.51</v>
      </c>
      <c r="H141" s="98">
        <v>15.77</v>
      </c>
      <c r="I141" s="101">
        <f t="shared" si="41"/>
        <v>28.74</v>
      </c>
      <c r="J141" s="102">
        <v>8.1300000000000008</v>
      </c>
      <c r="K141" s="101">
        <f t="shared" si="42"/>
        <v>26.402999999999999</v>
      </c>
      <c r="L141" s="100">
        <f t="shared" si="43"/>
        <v>6.9999999999996732E-2</v>
      </c>
      <c r="M141" s="137">
        <v>42389</v>
      </c>
      <c r="N141" s="138">
        <v>842901</v>
      </c>
    </row>
    <row r="142" spans="1:14" ht="12.75" customHeight="1" x14ac:dyDescent="0.25">
      <c r="A142" s="2"/>
      <c r="B142" s="22"/>
      <c r="C142" s="39"/>
      <c r="D142" s="14"/>
      <c r="E142" s="14"/>
      <c r="F142" s="4"/>
      <c r="G142" s="14"/>
      <c r="H142" s="14"/>
      <c r="I142" s="4"/>
      <c r="J142" s="40"/>
      <c r="K142" s="4"/>
      <c r="L142" s="7"/>
      <c r="M142" s="24"/>
      <c r="N142" s="22"/>
    </row>
    <row r="143" spans="1:14" ht="12.75" customHeight="1" x14ac:dyDescent="0.25">
      <c r="A143" s="108"/>
      <c r="B143" s="109">
        <f>(COUNTA(B132:B141))</f>
        <v>10</v>
      </c>
      <c r="C143" s="110" t="s">
        <v>36</v>
      </c>
      <c r="D143" s="80">
        <f t="shared" ref="D143:I143" si="44">SUM(D132:D141)</f>
        <v>447.94</v>
      </c>
      <c r="E143" s="80">
        <f t="shared" si="44"/>
        <v>159.88</v>
      </c>
      <c r="F143" s="80">
        <f t="shared" si="44"/>
        <v>288.06000000000006</v>
      </c>
      <c r="G143" s="80">
        <f t="shared" si="44"/>
        <v>448.08</v>
      </c>
      <c r="H143" s="80">
        <f t="shared" si="44"/>
        <v>159.65</v>
      </c>
      <c r="I143" s="80">
        <f t="shared" si="44"/>
        <v>288.43</v>
      </c>
      <c r="J143" s="111">
        <f>ROUND((((I143-K143)/I143)*100),2)</f>
        <v>8.08</v>
      </c>
      <c r="K143" s="112">
        <f>SUM(K132:K141)</f>
        <v>265.12</v>
      </c>
      <c r="L143" s="80">
        <f>SUM(L132:L141)</f>
        <v>0.37000000000000099</v>
      </c>
      <c r="M143" s="24"/>
      <c r="N143" s="22"/>
    </row>
    <row r="144" spans="1:14" ht="12.75" customHeight="1" x14ac:dyDescent="0.2">
      <c r="A144" s="21"/>
      <c r="B144" s="22"/>
      <c r="C144" s="22"/>
      <c r="D144" s="14"/>
      <c r="E144" s="14"/>
      <c r="F144" s="14"/>
      <c r="G144" s="14"/>
      <c r="H144" s="14"/>
      <c r="I144" s="14"/>
      <c r="J144" s="23"/>
      <c r="K144" s="14"/>
      <c r="L144" s="14"/>
      <c r="M144" s="24"/>
      <c r="N144" s="22"/>
    </row>
    <row r="145" spans="1:14" ht="16.5" customHeight="1" x14ac:dyDescent="0.25">
      <c r="A145" s="60" t="s">
        <v>13</v>
      </c>
      <c r="B145" s="61" t="str">
        <f>+B129</f>
        <v>Pucobre</v>
      </c>
      <c r="C145" s="62" t="s">
        <v>79</v>
      </c>
      <c r="D145" s="184" t="s">
        <v>15</v>
      </c>
      <c r="E145" s="184"/>
      <c r="F145" s="184"/>
      <c r="G145" s="63"/>
      <c r="H145" s="64" t="s">
        <v>16</v>
      </c>
      <c r="I145" s="65"/>
      <c r="J145" s="66">
        <v>42389</v>
      </c>
      <c r="K145" s="67"/>
      <c r="L145" s="68"/>
      <c r="M145" s="183" t="s">
        <v>17</v>
      </c>
      <c r="N145" s="182" t="s">
        <v>18</v>
      </c>
    </row>
    <row r="146" spans="1:14" ht="12.75" customHeight="1" x14ac:dyDescent="0.25">
      <c r="A146" s="69" t="s">
        <v>21</v>
      </c>
      <c r="B146" s="70" t="s">
        <v>22</v>
      </c>
      <c r="C146" s="71" t="s">
        <v>23</v>
      </c>
      <c r="D146" s="184"/>
      <c r="E146" s="184"/>
      <c r="F146" s="184"/>
      <c r="G146" s="72"/>
      <c r="H146" s="73" t="s">
        <v>24</v>
      </c>
      <c r="I146" s="74"/>
      <c r="J146" s="75" t="s">
        <v>25</v>
      </c>
      <c r="K146" s="76" t="s">
        <v>26</v>
      </c>
      <c r="L146" s="76" t="s">
        <v>27</v>
      </c>
      <c r="M146" s="183"/>
      <c r="N146" s="183"/>
    </row>
    <row r="147" spans="1:14" ht="12.75" customHeight="1" x14ac:dyDescent="0.25">
      <c r="A147" s="77" t="s">
        <v>28</v>
      </c>
      <c r="B147" s="78" t="s">
        <v>29</v>
      </c>
      <c r="C147" s="79" t="s">
        <v>30</v>
      </c>
      <c r="D147" s="80" t="s">
        <v>31</v>
      </c>
      <c r="E147" s="80" t="s">
        <v>32</v>
      </c>
      <c r="F147" s="80" t="s">
        <v>33</v>
      </c>
      <c r="G147" s="80" t="s">
        <v>31</v>
      </c>
      <c r="H147" s="73" t="s">
        <v>32</v>
      </c>
      <c r="I147" s="80" t="s">
        <v>33</v>
      </c>
      <c r="J147" s="81" t="s">
        <v>34</v>
      </c>
      <c r="K147" s="82" t="s">
        <v>35</v>
      </c>
      <c r="L147" s="82" t="s">
        <v>6</v>
      </c>
      <c r="M147" s="183"/>
      <c r="N147" s="183"/>
    </row>
    <row r="148" spans="1:14" ht="12.75" customHeight="1" x14ac:dyDescent="0.25">
      <c r="A148" s="83">
        <v>1</v>
      </c>
      <c r="B148" s="84" t="s">
        <v>53</v>
      </c>
      <c r="C148" s="85">
        <v>2357925</v>
      </c>
      <c r="D148" s="86">
        <v>44.84</v>
      </c>
      <c r="E148" s="87">
        <v>15.87</v>
      </c>
      <c r="F148" s="88">
        <f t="shared" ref="F148:F157" si="45">D148-E148</f>
        <v>28.970000000000006</v>
      </c>
      <c r="G148" s="87">
        <v>44.83</v>
      </c>
      <c r="H148" s="86">
        <v>15.83</v>
      </c>
      <c r="I148" s="89">
        <f t="shared" ref="I148:I157" si="46">G148-H148</f>
        <v>29</v>
      </c>
      <c r="J148" s="90">
        <v>8.1199999999999992</v>
      </c>
      <c r="K148" s="89">
        <f t="shared" ref="K148:K157" si="47">ROUND((I148*(100-J148)/100),3)</f>
        <v>26.645</v>
      </c>
      <c r="L148" s="88">
        <f t="shared" ref="L148:L157" si="48">I148-F148</f>
        <v>2.9999999999994031E-2</v>
      </c>
      <c r="M148" s="137">
        <v>42389</v>
      </c>
      <c r="N148" s="138">
        <v>842902</v>
      </c>
    </row>
    <row r="149" spans="1:14" ht="12.75" customHeight="1" x14ac:dyDescent="0.25">
      <c r="A149" s="95">
        <v>2</v>
      </c>
      <c r="B149" s="96" t="s">
        <v>51</v>
      </c>
      <c r="C149" s="97">
        <v>2357926</v>
      </c>
      <c r="D149" s="98">
        <v>44.82</v>
      </c>
      <c r="E149" s="99">
        <v>15.84</v>
      </c>
      <c r="F149" s="100">
        <f t="shared" si="45"/>
        <v>28.98</v>
      </c>
      <c r="G149" s="99">
        <v>44.83</v>
      </c>
      <c r="H149" s="98">
        <v>15.79</v>
      </c>
      <c r="I149" s="101">
        <f t="shared" si="46"/>
        <v>29.04</v>
      </c>
      <c r="J149" s="102">
        <v>8.11</v>
      </c>
      <c r="K149" s="101">
        <f t="shared" si="47"/>
        <v>26.684999999999999</v>
      </c>
      <c r="L149" s="100">
        <f t="shared" si="48"/>
        <v>5.9999999999998721E-2</v>
      </c>
      <c r="M149" s="137">
        <v>42389</v>
      </c>
      <c r="N149" s="138">
        <v>842903</v>
      </c>
    </row>
    <row r="150" spans="1:14" ht="12.75" customHeight="1" x14ac:dyDescent="0.25">
      <c r="A150" s="95">
        <v>3</v>
      </c>
      <c r="B150" s="96" t="s">
        <v>58</v>
      </c>
      <c r="C150" s="97">
        <v>2357928</v>
      </c>
      <c r="D150" s="98">
        <v>44.94</v>
      </c>
      <c r="E150" s="99">
        <v>16.38</v>
      </c>
      <c r="F150" s="100">
        <f t="shared" si="45"/>
        <v>28.56</v>
      </c>
      <c r="G150" s="99">
        <v>44.97</v>
      </c>
      <c r="H150" s="98">
        <v>16.36</v>
      </c>
      <c r="I150" s="101">
        <f t="shared" si="46"/>
        <v>28.61</v>
      </c>
      <c r="J150" s="102">
        <v>7.9</v>
      </c>
      <c r="K150" s="101">
        <f t="shared" si="47"/>
        <v>26.35</v>
      </c>
      <c r="L150" s="100">
        <f t="shared" si="48"/>
        <v>5.0000000000000711E-2</v>
      </c>
      <c r="M150" s="137">
        <v>42389</v>
      </c>
      <c r="N150" s="138">
        <v>842905</v>
      </c>
    </row>
    <row r="151" spans="1:14" ht="12.75" customHeight="1" x14ac:dyDescent="0.25">
      <c r="A151" s="95">
        <v>4</v>
      </c>
      <c r="B151" s="96" t="s">
        <v>68</v>
      </c>
      <c r="C151" s="97">
        <v>2357929</v>
      </c>
      <c r="D151" s="98">
        <v>44.95</v>
      </c>
      <c r="E151" s="99">
        <v>15.86</v>
      </c>
      <c r="F151" s="100">
        <f t="shared" si="45"/>
        <v>29.090000000000003</v>
      </c>
      <c r="G151" s="99">
        <v>44.96</v>
      </c>
      <c r="H151" s="98">
        <v>15.83</v>
      </c>
      <c r="I151" s="101">
        <f t="shared" si="46"/>
        <v>29.130000000000003</v>
      </c>
      <c r="J151" s="102">
        <v>7.85</v>
      </c>
      <c r="K151" s="101">
        <f t="shared" si="47"/>
        <v>26.843</v>
      </c>
      <c r="L151" s="100">
        <f t="shared" si="48"/>
        <v>3.9999999999999147E-2</v>
      </c>
      <c r="M151" s="137">
        <v>42389</v>
      </c>
      <c r="N151" s="138">
        <v>842906</v>
      </c>
    </row>
    <row r="152" spans="1:14" ht="12.75" customHeight="1" x14ac:dyDescent="0.25">
      <c r="A152" s="95">
        <v>5</v>
      </c>
      <c r="B152" s="96" t="s">
        <v>43</v>
      </c>
      <c r="C152" s="97">
        <v>2357927</v>
      </c>
      <c r="D152" s="98">
        <v>44.77</v>
      </c>
      <c r="E152" s="99">
        <v>15.99</v>
      </c>
      <c r="F152" s="100">
        <f t="shared" si="45"/>
        <v>28.78</v>
      </c>
      <c r="G152" s="99">
        <v>44.74</v>
      </c>
      <c r="H152" s="98">
        <v>15.93</v>
      </c>
      <c r="I152" s="101">
        <f t="shared" si="46"/>
        <v>28.810000000000002</v>
      </c>
      <c r="J152" s="102">
        <v>7.88</v>
      </c>
      <c r="K152" s="101">
        <f t="shared" si="47"/>
        <v>26.54</v>
      </c>
      <c r="L152" s="100">
        <f t="shared" si="48"/>
        <v>3.0000000000001137E-2</v>
      </c>
      <c r="M152" s="137">
        <v>42389</v>
      </c>
      <c r="N152" s="138">
        <v>842904</v>
      </c>
    </row>
    <row r="153" spans="1:14" ht="12.75" customHeight="1" x14ac:dyDescent="0.25">
      <c r="A153" s="95"/>
      <c r="B153" s="96"/>
      <c r="C153" s="97"/>
      <c r="D153" s="98"/>
      <c r="E153" s="99"/>
      <c r="F153" s="100">
        <f t="shared" si="45"/>
        <v>0</v>
      </c>
      <c r="G153" s="99"/>
      <c r="H153" s="98"/>
      <c r="I153" s="101">
        <f t="shared" si="46"/>
        <v>0</v>
      </c>
      <c r="J153" s="102"/>
      <c r="K153" s="101">
        <f t="shared" si="47"/>
        <v>0</v>
      </c>
      <c r="L153" s="100">
        <f t="shared" si="48"/>
        <v>0</v>
      </c>
      <c r="M153" s="137" t="s">
        <v>56</v>
      </c>
      <c r="N153" s="111"/>
    </row>
    <row r="154" spans="1:14" ht="12.75" customHeight="1" x14ac:dyDescent="0.25">
      <c r="A154" s="95"/>
      <c r="B154" s="96"/>
      <c r="C154" s="97"/>
      <c r="D154" s="98"/>
      <c r="E154" s="99"/>
      <c r="F154" s="100">
        <f t="shared" si="45"/>
        <v>0</v>
      </c>
      <c r="G154" s="99"/>
      <c r="H154" s="98"/>
      <c r="I154" s="101">
        <f t="shared" si="46"/>
        <v>0</v>
      </c>
      <c r="J154" s="102"/>
      <c r="K154" s="101">
        <f t="shared" si="47"/>
        <v>0</v>
      </c>
      <c r="L154" s="100">
        <f t="shared" si="48"/>
        <v>0</v>
      </c>
      <c r="M154" s="137"/>
      <c r="N154" s="111"/>
    </row>
    <row r="155" spans="1:14" ht="12.75" customHeight="1" x14ac:dyDescent="0.25">
      <c r="A155" s="95"/>
      <c r="B155" s="96"/>
      <c r="C155" s="97"/>
      <c r="D155" s="98"/>
      <c r="E155" s="99"/>
      <c r="F155" s="100">
        <f t="shared" si="45"/>
        <v>0</v>
      </c>
      <c r="G155" s="99"/>
      <c r="H155" s="98"/>
      <c r="I155" s="101">
        <f t="shared" si="46"/>
        <v>0</v>
      </c>
      <c r="J155" s="102"/>
      <c r="K155" s="101">
        <f t="shared" si="47"/>
        <v>0</v>
      </c>
      <c r="L155" s="100">
        <f t="shared" si="48"/>
        <v>0</v>
      </c>
      <c r="M155" s="139"/>
      <c r="N155" s="111"/>
    </row>
    <row r="156" spans="1:14" ht="12.75" customHeight="1" x14ac:dyDescent="0.25">
      <c r="A156" s="95"/>
      <c r="B156" s="96"/>
      <c r="C156" s="97"/>
      <c r="D156" s="98"/>
      <c r="E156" s="99"/>
      <c r="F156" s="100">
        <f t="shared" si="45"/>
        <v>0</v>
      </c>
      <c r="G156" s="99"/>
      <c r="H156" s="98"/>
      <c r="I156" s="101">
        <f t="shared" si="46"/>
        <v>0</v>
      </c>
      <c r="J156" s="102"/>
      <c r="K156" s="101">
        <f t="shared" si="47"/>
        <v>0</v>
      </c>
      <c r="L156" s="100">
        <f t="shared" si="48"/>
        <v>0</v>
      </c>
      <c r="M156" s="139"/>
      <c r="N156" s="111"/>
    </row>
    <row r="157" spans="1:14" ht="12.75" customHeight="1" x14ac:dyDescent="0.25">
      <c r="A157" s="95"/>
      <c r="B157" s="96"/>
      <c r="C157" s="97"/>
      <c r="D157" s="98"/>
      <c r="E157" s="99"/>
      <c r="F157" s="100">
        <f t="shared" si="45"/>
        <v>0</v>
      </c>
      <c r="G157" s="99"/>
      <c r="H157" s="98"/>
      <c r="I157" s="101">
        <f t="shared" si="46"/>
        <v>0</v>
      </c>
      <c r="J157" s="102"/>
      <c r="K157" s="101">
        <f t="shared" si="47"/>
        <v>0</v>
      </c>
      <c r="L157" s="100">
        <f t="shared" si="48"/>
        <v>0</v>
      </c>
      <c r="M157" s="139"/>
      <c r="N157" s="111"/>
    </row>
    <row r="158" spans="1:14" ht="12.75" customHeight="1" x14ac:dyDescent="0.25">
      <c r="A158" s="2"/>
      <c r="B158" s="22"/>
      <c r="C158" s="39"/>
      <c r="D158" s="14"/>
      <c r="E158" s="14"/>
      <c r="F158" s="4"/>
      <c r="G158" s="14"/>
      <c r="H158" s="14"/>
      <c r="I158" s="4"/>
      <c r="J158" s="40"/>
      <c r="K158" s="4"/>
      <c r="L158" s="7"/>
      <c r="M158" s="24"/>
      <c r="N158" s="22"/>
    </row>
    <row r="159" spans="1:14" ht="12.75" customHeight="1" x14ac:dyDescent="0.25">
      <c r="A159" s="108"/>
      <c r="B159" s="109">
        <f>(COUNTA(B148:B157))</f>
        <v>5</v>
      </c>
      <c r="C159" s="110" t="s">
        <v>36</v>
      </c>
      <c r="D159" s="80">
        <f t="shared" ref="D159:I159" si="49">SUM(D148:D157)</f>
        <v>224.32000000000002</v>
      </c>
      <c r="E159" s="80">
        <f t="shared" si="49"/>
        <v>79.94</v>
      </c>
      <c r="F159" s="80">
        <f t="shared" si="49"/>
        <v>144.38</v>
      </c>
      <c r="G159" s="80">
        <f t="shared" si="49"/>
        <v>224.33</v>
      </c>
      <c r="H159" s="80">
        <f t="shared" si="49"/>
        <v>79.739999999999995</v>
      </c>
      <c r="I159" s="80">
        <f t="shared" si="49"/>
        <v>144.59</v>
      </c>
      <c r="J159" s="111">
        <f>ROUND((((I159-K159)/I159)*100),2)</f>
        <v>7.97</v>
      </c>
      <c r="K159" s="112">
        <f>SUM(K148:K157)</f>
        <v>133.06300000000002</v>
      </c>
      <c r="L159" s="80">
        <f>SUM(L148:L157)</f>
        <v>0.20999999999999375</v>
      </c>
      <c r="M159" s="24"/>
      <c r="N159" s="22"/>
    </row>
    <row r="160" spans="1:14" ht="12.75" customHeight="1" x14ac:dyDescent="0.2">
      <c r="A160" s="21"/>
      <c r="B160" s="22"/>
      <c r="C160" s="22"/>
      <c r="D160" s="14"/>
      <c r="E160" s="14"/>
      <c r="F160" s="14"/>
      <c r="G160" s="14"/>
      <c r="H160" s="14"/>
      <c r="I160" s="14"/>
      <c r="J160" s="23"/>
      <c r="K160" s="14"/>
      <c r="L160" s="14"/>
      <c r="M160" s="24"/>
      <c r="N160" s="22"/>
    </row>
    <row r="161" spans="1:14" ht="16.5" customHeight="1" x14ac:dyDescent="0.25">
      <c r="A161" s="60" t="s">
        <v>13</v>
      </c>
      <c r="B161" s="61" t="str">
        <f>+B145</f>
        <v>Pucobre</v>
      </c>
      <c r="C161" s="62" t="s">
        <v>80</v>
      </c>
      <c r="D161" s="184" t="s">
        <v>15</v>
      </c>
      <c r="E161" s="184"/>
      <c r="F161" s="184"/>
      <c r="G161" s="63"/>
      <c r="H161" s="64" t="s">
        <v>16</v>
      </c>
      <c r="I161" s="65"/>
      <c r="J161" s="66">
        <v>42390</v>
      </c>
      <c r="K161" s="67"/>
      <c r="L161" s="68"/>
      <c r="M161" s="183" t="s">
        <v>17</v>
      </c>
      <c r="N161" s="182" t="s">
        <v>18</v>
      </c>
    </row>
    <row r="162" spans="1:14" ht="12.75" customHeight="1" x14ac:dyDescent="0.25">
      <c r="A162" s="69" t="s">
        <v>21</v>
      </c>
      <c r="B162" s="70" t="s">
        <v>22</v>
      </c>
      <c r="C162" s="71" t="s">
        <v>23</v>
      </c>
      <c r="D162" s="184"/>
      <c r="E162" s="184"/>
      <c r="F162" s="184"/>
      <c r="G162" s="72"/>
      <c r="H162" s="73" t="s">
        <v>24</v>
      </c>
      <c r="I162" s="74"/>
      <c r="J162" s="75" t="s">
        <v>25</v>
      </c>
      <c r="K162" s="76" t="s">
        <v>26</v>
      </c>
      <c r="L162" s="76" t="s">
        <v>27</v>
      </c>
      <c r="M162" s="183"/>
      <c r="N162" s="183"/>
    </row>
    <row r="163" spans="1:14" ht="12.75" customHeight="1" x14ac:dyDescent="0.25">
      <c r="A163" s="77" t="s">
        <v>28</v>
      </c>
      <c r="B163" s="78" t="s">
        <v>29</v>
      </c>
      <c r="C163" s="79" t="s">
        <v>30</v>
      </c>
      <c r="D163" s="80" t="s">
        <v>31</v>
      </c>
      <c r="E163" s="80" t="s">
        <v>32</v>
      </c>
      <c r="F163" s="80" t="s">
        <v>33</v>
      </c>
      <c r="G163" s="80" t="s">
        <v>31</v>
      </c>
      <c r="H163" s="73" t="s">
        <v>32</v>
      </c>
      <c r="I163" s="80" t="s">
        <v>33</v>
      </c>
      <c r="J163" s="81" t="s">
        <v>34</v>
      </c>
      <c r="K163" s="82" t="s">
        <v>35</v>
      </c>
      <c r="L163" s="82" t="s">
        <v>6</v>
      </c>
      <c r="M163" s="183"/>
      <c r="N163" s="183"/>
    </row>
    <row r="164" spans="1:14" ht="12.75" customHeight="1" x14ac:dyDescent="0.25">
      <c r="A164" s="83">
        <v>1</v>
      </c>
      <c r="B164" s="84" t="s">
        <v>40</v>
      </c>
      <c r="C164" s="85">
        <v>2357931</v>
      </c>
      <c r="D164" s="86">
        <v>44.93</v>
      </c>
      <c r="E164" s="87">
        <v>16.36</v>
      </c>
      <c r="F164" s="88">
        <f t="shared" ref="F164:F173" si="50">D164-E164</f>
        <v>28.57</v>
      </c>
      <c r="G164" s="87">
        <v>44.85</v>
      </c>
      <c r="H164" s="86">
        <v>16.32</v>
      </c>
      <c r="I164" s="89">
        <f t="shared" ref="I164:I173" si="51">G164-H164</f>
        <v>28.53</v>
      </c>
      <c r="J164" s="90">
        <v>7.36</v>
      </c>
      <c r="K164" s="89">
        <f t="shared" ref="K164:K173" si="52">ROUND((I164*(100-J164)/100),3)</f>
        <v>26.43</v>
      </c>
      <c r="L164" s="88">
        <f t="shared" ref="L164:L173" si="53">I164-F164</f>
        <v>-3.9999999999999147E-2</v>
      </c>
      <c r="M164" s="137">
        <v>42390</v>
      </c>
      <c r="N164" s="111" t="s">
        <v>81</v>
      </c>
    </row>
    <row r="165" spans="1:14" ht="12.75" customHeight="1" x14ac:dyDescent="0.25">
      <c r="A165" s="95">
        <v>2</v>
      </c>
      <c r="B165" s="96" t="s">
        <v>72</v>
      </c>
      <c r="C165" s="97">
        <v>2357932</v>
      </c>
      <c r="D165" s="98">
        <v>44.73</v>
      </c>
      <c r="E165" s="99">
        <v>16.239999999999998</v>
      </c>
      <c r="F165" s="100">
        <f t="shared" si="50"/>
        <v>28.49</v>
      </c>
      <c r="G165" s="99">
        <v>44.73</v>
      </c>
      <c r="H165" s="98">
        <v>16.190000000000001</v>
      </c>
      <c r="I165" s="101">
        <f t="shared" si="51"/>
        <v>28.539999999999996</v>
      </c>
      <c r="J165" s="102">
        <v>7.53</v>
      </c>
      <c r="K165" s="101">
        <f t="shared" si="52"/>
        <v>26.390999999999998</v>
      </c>
      <c r="L165" s="100">
        <f t="shared" si="53"/>
        <v>4.9999999999997158E-2</v>
      </c>
      <c r="M165" s="137">
        <v>42390</v>
      </c>
      <c r="N165" s="138">
        <v>842917</v>
      </c>
    </row>
    <row r="166" spans="1:14" ht="12.75" customHeight="1" x14ac:dyDescent="0.25">
      <c r="A166" s="95">
        <v>3</v>
      </c>
      <c r="B166" s="96" t="s">
        <v>45</v>
      </c>
      <c r="C166" s="97">
        <v>2357934</v>
      </c>
      <c r="D166" s="98">
        <v>44.95</v>
      </c>
      <c r="E166" s="99">
        <v>16.11</v>
      </c>
      <c r="F166" s="100">
        <f t="shared" si="50"/>
        <v>28.840000000000003</v>
      </c>
      <c r="G166" s="99">
        <v>44.95</v>
      </c>
      <c r="H166" s="98">
        <v>16.05</v>
      </c>
      <c r="I166" s="101">
        <f t="shared" si="51"/>
        <v>28.900000000000002</v>
      </c>
      <c r="J166" s="102">
        <v>7.97</v>
      </c>
      <c r="K166" s="101">
        <f t="shared" si="52"/>
        <v>26.597000000000001</v>
      </c>
      <c r="L166" s="100">
        <f t="shared" si="53"/>
        <v>5.9999999999998721E-2</v>
      </c>
      <c r="M166" s="137">
        <v>42390</v>
      </c>
      <c r="N166" s="138">
        <v>842918</v>
      </c>
    </row>
    <row r="167" spans="1:14" ht="12.75" customHeight="1" x14ac:dyDescent="0.25">
      <c r="A167" s="95">
        <v>4</v>
      </c>
      <c r="B167" s="96" t="s">
        <v>44</v>
      </c>
      <c r="C167" s="97">
        <v>2357933</v>
      </c>
      <c r="D167" s="98">
        <v>44.53</v>
      </c>
      <c r="E167" s="99">
        <v>15.96</v>
      </c>
      <c r="F167" s="100">
        <f t="shared" si="50"/>
        <v>28.57</v>
      </c>
      <c r="G167" s="99">
        <v>44.55</v>
      </c>
      <c r="H167" s="98">
        <v>15.88</v>
      </c>
      <c r="I167" s="101">
        <f t="shared" si="51"/>
        <v>28.669999999999995</v>
      </c>
      <c r="J167" s="102">
        <v>7.78</v>
      </c>
      <c r="K167" s="101">
        <f t="shared" si="52"/>
        <v>26.439</v>
      </c>
      <c r="L167" s="100">
        <f t="shared" si="53"/>
        <v>9.9999999999994316E-2</v>
      </c>
      <c r="M167" s="137">
        <v>42390</v>
      </c>
      <c r="N167" s="138">
        <v>842919</v>
      </c>
    </row>
    <row r="168" spans="1:14" ht="12.75" customHeight="1" x14ac:dyDescent="0.25">
      <c r="A168" s="95">
        <v>5</v>
      </c>
      <c r="B168" s="96" t="s">
        <v>42</v>
      </c>
      <c r="C168" s="97">
        <v>2357937</v>
      </c>
      <c r="D168" s="98">
        <v>44.95</v>
      </c>
      <c r="E168" s="99">
        <v>15.64</v>
      </c>
      <c r="F168" s="100">
        <f t="shared" si="50"/>
        <v>29.310000000000002</v>
      </c>
      <c r="G168" s="99">
        <v>45.01</v>
      </c>
      <c r="H168" s="98">
        <v>15.66</v>
      </c>
      <c r="I168" s="101">
        <f t="shared" si="51"/>
        <v>29.349999999999998</v>
      </c>
      <c r="J168" s="102">
        <v>7.66</v>
      </c>
      <c r="K168" s="101">
        <f t="shared" si="52"/>
        <v>27.102</v>
      </c>
      <c r="L168" s="100">
        <f t="shared" si="53"/>
        <v>3.9999999999995595E-2</v>
      </c>
      <c r="M168" s="137">
        <v>42390</v>
      </c>
      <c r="N168" s="138">
        <v>842921</v>
      </c>
    </row>
    <row r="169" spans="1:14" ht="12.75" customHeight="1" x14ac:dyDescent="0.25">
      <c r="A169" s="95">
        <v>6</v>
      </c>
      <c r="B169" s="96" t="s">
        <v>48</v>
      </c>
      <c r="C169" s="97">
        <v>2357936</v>
      </c>
      <c r="D169" s="98">
        <v>44.51</v>
      </c>
      <c r="E169" s="99">
        <v>15.79</v>
      </c>
      <c r="F169" s="100">
        <f t="shared" si="50"/>
        <v>28.72</v>
      </c>
      <c r="G169" s="99">
        <v>44.52</v>
      </c>
      <c r="H169" s="98">
        <v>15.77</v>
      </c>
      <c r="I169" s="101">
        <f t="shared" si="51"/>
        <v>28.750000000000004</v>
      </c>
      <c r="J169" s="102">
        <v>7.43</v>
      </c>
      <c r="K169" s="101">
        <f t="shared" si="52"/>
        <v>26.614000000000001</v>
      </c>
      <c r="L169" s="100">
        <f t="shared" si="53"/>
        <v>3.000000000000469E-2</v>
      </c>
      <c r="M169" s="137">
        <v>42390</v>
      </c>
      <c r="N169" s="138">
        <v>842922</v>
      </c>
    </row>
    <row r="170" spans="1:14" ht="12.75" customHeight="1" x14ac:dyDescent="0.25">
      <c r="A170" s="95">
        <v>7</v>
      </c>
      <c r="B170" s="96" t="s">
        <v>53</v>
      </c>
      <c r="C170" s="97">
        <v>2357935</v>
      </c>
      <c r="D170" s="98">
        <v>44.94</v>
      </c>
      <c r="E170" s="99">
        <v>15.83</v>
      </c>
      <c r="F170" s="100">
        <f t="shared" si="50"/>
        <v>29.11</v>
      </c>
      <c r="G170" s="99">
        <v>44.96</v>
      </c>
      <c r="H170" s="98">
        <v>15.84</v>
      </c>
      <c r="I170" s="101">
        <f t="shared" si="51"/>
        <v>29.12</v>
      </c>
      <c r="J170" s="102">
        <v>7.83</v>
      </c>
      <c r="K170" s="101">
        <f t="shared" si="52"/>
        <v>26.84</v>
      </c>
      <c r="L170" s="100">
        <f t="shared" si="53"/>
        <v>1.0000000000001563E-2</v>
      </c>
      <c r="M170" s="137">
        <v>42390</v>
      </c>
      <c r="N170" s="138">
        <v>842920</v>
      </c>
    </row>
    <row r="171" spans="1:14" ht="12.75" customHeight="1" x14ac:dyDescent="0.25">
      <c r="A171" s="95">
        <v>8</v>
      </c>
      <c r="B171" s="96" t="s">
        <v>47</v>
      </c>
      <c r="C171" s="97">
        <v>2357939</v>
      </c>
      <c r="D171" s="98">
        <v>44.72</v>
      </c>
      <c r="E171" s="99">
        <v>16.059999999999999</v>
      </c>
      <c r="F171" s="100">
        <f t="shared" si="50"/>
        <v>28.66</v>
      </c>
      <c r="G171" s="99">
        <v>44.7</v>
      </c>
      <c r="H171" s="98">
        <v>16.02</v>
      </c>
      <c r="I171" s="101">
        <f t="shared" si="51"/>
        <v>28.680000000000003</v>
      </c>
      <c r="J171" s="102">
        <v>7.9</v>
      </c>
      <c r="K171" s="101">
        <f t="shared" si="52"/>
        <v>26.414000000000001</v>
      </c>
      <c r="L171" s="100">
        <f t="shared" si="53"/>
        <v>2.0000000000003126E-2</v>
      </c>
      <c r="M171" s="137">
        <v>42390</v>
      </c>
      <c r="N171" s="138">
        <v>842923</v>
      </c>
    </row>
    <row r="172" spans="1:14" ht="12.75" customHeight="1" x14ac:dyDescent="0.25">
      <c r="A172" s="95">
        <v>9</v>
      </c>
      <c r="B172" s="96" t="s">
        <v>51</v>
      </c>
      <c r="C172" s="97">
        <v>2357938</v>
      </c>
      <c r="D172" s="98">
        <v>44.8</v>
      </c>
      <c r="E172" s="99">
        <v>15.77</v>
      </c>
      <c r="F172" s="100">
        <f t="shared" si="50"/>
        <v>29.029999999999998</v>
      </c>
      <c r="G172" s="99">
        <v>44.78</v>
      </c>
      <c r="H172" s="98">
        <v>15.76</v>
      </c>
      <c r="I172" s="101">
        <f t="shared" si="51"/>
        <v>29.020000000000003</v>
      </c>
      <c r="J172" s="102">
        <v>7.38</v>
      </c>
      <c r="K172" s="101">
        <f t="shared" si="52"/>
        <v>26.878</v>
      </c>
      <c r="L172" s="100">
        <f t="shared" si="53"/>
        <v>-9.9999999999944578E-3</v>
      </c>
      <c r="M172" s="137">
        <v>42390</v>
      </c>
      <c r="N172" s="138">
        <v>842924</v>
      </c>
    </row>
    <row r="173" spans="1:14" ht="12.75" customHeight="1" x14ac:dyDescent="0.25">
      <c r="A173" s="95">
        <v>10</v>
      </c>
      <c r="B173" s="96" t="s">
        <v>68</v>
      </c>
      <c r="C173" s="97">
        <v>2357941</v>
      </c>
      <c r="D173" s="98">
        <v>44.96</v>
      </c>
      <c r="E173" s="99">
        <v>15.88</v>
      </c>
      <c r="F173" s="100">
        <f t="shared" si="50"/>
        <v>29.08</v>
      </c>
      <c r="G173" s="99">
        <v>44.97</v>
      </c>
      <c r="H173" s="98">
        <v>15.85</v>
      </c>
      <c r="I173" s="101">
        <f t="shared" si="51"/>
        <v>29.119999999999997</v>
      </c>
      <c r="J173" s="102">
        <v>7.54</v>
      </c>
      <c r="K173" s="101">
        <f t="shared" si="52"/>
        <v>26.923999999999999</v>
      </c>
      <c r="L173" s="100">
        <f t="shared" si="53"/>
        <v>3.9999999999999147E-2</v>
      </c>
      <c r="M173" s="137">
        <v>42390</v>
      </c>
      <c r="N173" s="138">
        <v>842926</v>
      </c>
    </row>
    <row r="174" spans="1:14" ht="12.75" customHeight="1" x14ac:dyDescent="0.25">
      <c r="A174" s="2"/>
      <c r="B174" s="22"/>
      <c r="C174" s="39"/>
      <c r="D174" s="14"/>
      <c r="E174" s="14"/>
      <c r="F174" s="4"/>
      <c r="G174" s="14"/>
      <c r="H174" s="14"/>
      <c r="I174" s="4"/>
      <c r="J174" s="40"/>
      <c r="K174" s="4"/>
      <c r="L174" s="7"/>
      <c r="M174" s="24"/>
      <c r="N174" s="22"/>
    </row>
    <row r="175" spans="1:14" ht="12.75" customHeight="1" x14ac:dyDescent="0.25">
      <c r="A175" s="108"/>
      <c r="B175" s="109">
        <f>(COUNTA(B164:B173))</f>
        <v>10</v>
      </c>
      <c r="C175" s="110" t="s">
        <v>36</v>
      </c>
      <c r="D175" s="80">
        <f t="shared" ref="D175:I175" si="54">SUM(D164:D173)</f>
        <v>448.02</v>
      </c>
      <c r="E175" s="80">
        <f t="shared" si="54"/>
        <v>159.63999999999999</v>
      </c>
      <c r="F175" s="80">
        <f t="shared" si="54"/>
        <v>288.38</v>
      </c>
      <c r="G175" s="80">
        <f t="shared" si="54"/>
        <v>448.02</v>
      </c>
      <c r="H175" s="80">
        <f t="shared" si="54"/>
        <v>159.33999999999997</v>
      </c>
      <c r="I175" s="80">
        <f t="shared" si="54"/>
        <v>288.68</v>
      </c>
      <c r="J175" s="111">
        <f>ROUND((((I175-K175)/I175)*100),2)</f>
        <v>7.64</v>
      </c>
      <c r="K175" s="112">
        <f>SUM(K164:K173)</f>
        <v>266.62899999999996</v>
      </c>
      <c r="L175" s="80">
        <f>SUM(L164:L173)</f>
        <v>0.30000000000000071</v>
      </c>
      <c r="M175" s="24"/>
      <c r="N175" s="22"/>
    </row>
    <row r="176" spans="1:14" ht="12.75" customHeight="1" x14ac:dyDescent="0.2">
      <c r="A176" s="21"/>
      <c r="B176" s="22"/>
      <c r="C176" s="22"/>
      <c r="D176" s="14"/>
      <c r="E176" s="14"/>
      <c r="F176" s="14"/>
      <c r="G176" s="14"/>
      <c r="H176" s="14"/>
      <c r="I176" s="14"/>
      <c r="J176" s="23"/>
      <c r="K176" s="14"/>
      <c r="L176" s="14"/>
      <c r="M176" s="24"/>
      <c r="N176" s="22"/>
    </row>
    <row r="177" spans="1:14" ht="16.5" customHeight="1" x14ac:dyDescent="0.25">
      <c r="A177" s="60" t="s">
        <v>13</v>
      </c>
      <c r="B177" s="61" t="str">
        <f>+B161</f>
        <v>Pucobre</v>
      </c>
      <c r="C177" s="62" t="s">
        <v>82</v>
      </c>
      <c r="D177" s="184" t="s">
        <v>15</v>
      </c>
      <c r="E177" s="184"/>
      <c r="F177" s="184"/>
      <c r="G177" s="63"/>
      <c r="H177" s="64" t="s">
        <v>16</v>
      </c>
      <c r="I177" s="65"/>
      <c r="J177" s="66">
        <v>42390</v>
      </c>
      <c r="K177" s="67"/>
      <c r="L177" s="68"/>
      <c r="M177" s="183" t="s">
        <v>17</v>
      </c>
      <c r="N177" s="182" t="s">
        <v>18</v>
      </c>
    </row>
    <row r="178" spans="1:14" ht="12.75" customHeight="1" x14ac:dyDescent="0.25">
      <c r="A178" s="69" t="s">
        <v>21</v>
      </c>
      <c r="B178" s="70" t="s">
        <v>22</v>
      </c>
      <c r="C178" s="71" t="s">
        <v>23</v>
      </c>
      <c r="D178" s="184"/>
      <c r="E178" s="184"/>
      <c r="F178" s="184"/>
      <c r="G178" s="72"/>
      <c r="H178" s="73" t="s">
        <v>24</v>
      </c>
      <c r="I178" s="74"/>
      <c r="J178" s="75" t="s">
        <v>25</v>
      </c>
      <c r="K178" s="76" t="s">
        <v>26</v>
      </c>
      <c r="L178" s="76" t="s">
        <v>27</v>
      </c>
      <c r="M178" s="183"/>
      <c r="N178" s="183"/>
    </row>
    <row r="179" spans="1:14" ht="12.75" customHeight="1" x14ac:dyDescent="0.25">
      <c r="A179" s="77" t="s">
        <v>28</v>
      </c>
      <c r="B179" s="78" t="s">
        <v>29</v>
      </c>
      <c r="C179" s="79" t="s">
        <v>30</v>
      </c>
      <c r="D179" s="80" t="s">
        <v>31</v>
      </c>
      <c r="E179" s="80" t="s">
        <v>32</v>
      </c>
      <c r="F179" s="80" t="s">
        <v>33</v>
      </c>
      <c r="G179" s="80" t="s">
        <v>31</v>
      </c>
      <c r="H179" s="73" t="s">
        <v>32</v>
      </c>
      <c r="I179" s="80" t="s">
        <v>33</v>
      </c>
      <c r="J179" s="81" t="s">
        <v>34</v>
      </c>
      <c r="K179" s="82" t="s">
        <v>35</v>
      </c>
      <c r="L179" s="82" t="s">
        <v>6</v>
      </c>
      <c r="M179" s="183"/>
      <c r="N179" s="183"/>
    </row>
    <row r="180" spans="1:14" ht="12.75" customHeight="1" x14ac:dyDescent="0.25">
      <c r="A180" s="83">
        <v>1</v>
      </c>
      <c r="B180" s="84" t="s">
        <v>77</v>
      </c>
      <c r="C180" s="85">
        <v>2357940</v>
      </c>
      <c r="D180" s="86">
        <v>44.92</v>
      </c>
      <c r="E180" s="87">
        <v>15.89</v>
      </c>
      <c r="F180" s="88">
        <f t="shared" ref="F180:F189" si="55">D180-E180</f>
        <v>29.03</v>
      </c>
      <c r="G180" s="87">
        <v>44.9</v>
      </c>
      <c r="H180" s="86">
        <v>15.85</v>
      </c>
      <c r="I180" s="89">
        <f t="shared" ref="I180:I189" si="56">G180-H180</f>
        <v>29.049999999999997</v>
      </c>
      <c r="J180" s="90">
        <v>7.76</v>
      </c>
      <c r="K180" s="89">
        <f t="shared" ref="K180:K189" si="57">ROUND((I180*(100-J180)/100),3)</f>
        <v>26.795999999999999</v>
      </c>
      <c r="L180" s="88">
        <f t="shared" ref="L180:L189" si="58">I180-F180</f>
        <v>1.9999999999996021E-2</v>
      </c>
      <c r="M180" s="137">
        <v>42390</v>
      </c>
      <c r="N180" s="138">
        <v>842925</v>
      </c>
    </row>
    <row r="181" spans="1:14" ht="12.75" customHeight="1" x14ac:dyDescent="0.25">
      <c r="A181" s="95">
        <v>2</v>
      </c>
      <c r="B181" s="96" t="s">
        <v>43</v>
      </c>
      <c r="C181" s="97">
        <v>2357942</v>
      </c>
      <c r="D181" s="98">
        <v>44.77</v>
      </c>
      <c r="E181" s="99">
        <v>15.99</v>
      </c>
      <c r="F181" s="100">
        <f t="shared" si="55"/>
        <v>28.78</v>
      </c>
      <c r="G181" s="99">
        <v>44.77</v>
      </c>
      <c r="H181" s="98">
        <v>15.93</v>
      </c>
      <c r="I181" s="101">
        <f t="shared" si="56"/>
        <v>28.840000000000003</v>
      </c>
      <c r="J181" s="102">
        <v>7.54</v>
      </c>
      <c r="K181" s="101">
        <f t="shared" si="57"/>
        <v>26.664999999999999</v>
      </c>
      <c r="L181" s="100">
        <f t="shared" si="58"/>
        <v>6.0000000000002274E-2</v>
      </c>
      <c r="M181" s="137">
        <v>42390</v>
      </c>
      <c r="N181" s="138">
        <v>842927</v>
      </c>
    </row>
    <row r="182" spans="1:14" ht="12.75" customHeight="1" x14ac:dyDescent="0.25">
      <c r="A182" s="95">
        <v>3</v>
      </c>
      <c r="B182" s="96" t="s">
        <v>67</v>
      </c>
      <c r="C182" s="97">
        <v>2357943</v>
      </c>
      <c r="D182" s="98">
        <v>44.92</v>
      </c>
      <c r="E182" s="99">
        <v>16.16</v>
      </c>
      <c r="F182" s="100">
        <f t="shared" si="55"/>
        <v>28.76</v>
      </c>
      <c r="G182" s="99">
        <v>44.94</v>
      </c>
      <c r="H182" s="98">
        <v>16.12</v>
      </c>
      <c r="I182" s="101">
        <f t="shared" si="56"/>
        <v>28.819999999999997</v>
      </c>
      <c r="J182" s="102">
        <v>7.68</v>
      </c>
      <c r="K182" s="101">
        <f t="shared" si="57"/>
        <v>26.606999999999999</v>
      </c>
      <c r="L182" s="100">
        <f t="shared" si="58"/>
        <v>5.9999999999995168E-2</v>
      </c>
      <c r="M182" s="137">
        <v>42390</v>
      </c>
      <c r="N182" s="138">
        <v>842930</v>
      </c>
    </row>
    <row r="183" spans="1:14" ht="12.75" customHeight="1" x14ac:dyDescent="0.25">
      <c r="A183" s="95"/>
      <c r="B183" s="96"/>
      <c r="C183" s="97"/>
      <c r="D183" s="98"/>
      <c r="E183" s="99"/>
      <c r="F183" s="100">
        <f t="shared" si="55"/>
        <v>0</v>
      </c>
      <c r="G183" s="99"/>
      <c r="H183" s="98"/>
      <c r="I183" s="101">
        <f t="shared" si="56"/>
        <v>0</v>
      </c>
      <c r="J183" s="102"/>
      <c r="K183" s="101">
        <f t="shared" si="57"/>
        <v>0</v>
      </c>
      <c r="L183" s="100">
        <f t="shared" si="58"/>
        <v>0</v>
      </c>
      <c r="M183" s="137" t="s">
        <v>56</v>
      </c>
      <c r="N183" s="111"/>
    </row>
    <row r="184" spans="1:14" ht="12.75" customHeight="1" x14ac:dyDescent="0.25">
      <c r="A184" s="95"/>
      <c r="B184" s="96"/>
      <c r="C184" s="97"/>
      <c r="D184" s="98"/>
      <c r="E184" s="99"/>
      <c r="F184" s="100">
        <f t="shared" si="55"/>
        <v>0</v>
      </c>
      <c r="G184" s="99"/>
      <c r="H184" s="98"/>
      <c r="I184" s="101">
        <f t="shared" si="56"/>
        <v>0</v>
      </c>
      <c r="J184" s="102"/>
      <c r="K184" s="101">
        <f t="shared" si="57"/>
        <v>0</v>
      </c>
      <c r="L184" s="100">
        <f t="shared" si="58"/>
        <v>0</v>
      </c>
      <c r="M184" s="137"/>
      <c r="N184" s="111"/>
    </row>
    <row r="185" spans="1:14" ht="12.75" customHeight="1" x14ac:dyDescent="0.25">
      <c r="A185" s="95"/>
      <c r="B185" s="96"/>
      <c r="C185" s="97"/>
      <c r="D185" s="98"/>
      <c r="E185" s="99"/>
      <c r="F185" s="100">
        <f t="shared" si="55"/>
        <v>0</v>
      </c>
      <c r="G185" s="99"/>
      <c r="H185" s="98"/>
      <c r="I185" s="101">
        <f t="shared" si="56"/>
        <v>0</v>
      </c>
      <c r="J185" s="102"/>
      <c r="K185" s="101">
        <f t="shared" si="57"/>
        <v>0</v>
      </c>
      <c r="L185" s="100">
        <f t="shared" si="58"/>
        <v>0</v>
      </c>
      <c r="M185" s="137"/>
      <c r="N185" s="111"/>
    </row>
    <row r="186" spans="1:14" ht="12.75" customHeight="1" x14ac:dyDescent="0.25">
      <c r="A186" s="95"/>
      <c r="B186" s="96"/>
      <c r="C186" s="97"/>
      <c r="D186" s="98"/>
      <c r="E186" s="99"/>
      <c r="F186" s="100">
        <f t="shared" si="55"/>
        <v>0</v>
      </c>
      <c r="G186" s="99"/>
      <c r="H186" s="98"/>
      <c r="I186" s="101">
        <f t="shared" si="56"/>
        <v>0</v>
      </c>
      <c r="J186" s="102"/>
      <c r="K186" s="101">
        <f t="shared" si="57"/>
        <v>0</v>
      </c>
      <c r="L186" s="100">
        <f t="shared" si="58"/>
        <v>0</v>
      </c>
      <c r="M186" s="137"/>
      <c r="N186" s="111"/>
    </row>
    <row r="187" spans="1:14" ht="12.75" customHeight="1" x14ac:dyDescent="0.25">
      <c r="A187" s="95"/>
      <c r="B187" s="96"/>
      <c r="C187" s="97"/>
      <c r="D187" s="98"/>
      <c r="E187" s="99"/>
      <c r="F187" s="100">
        <f t="shared" si="55"/>
        <v>0</v>
      </c>
      <c r="G187" s="99"/>
      <c r="H187" s="98"/>
      <c r="I187" s="101">
        <f t="shared" si="56"/>
        <v>0</v>
      </c>
      <c r="J187" s="102"/>
      <c r="K187" s="101">
        <f t="shared" si="57"/>
        <v>0</v>
      </c>
      <c r="L187" s="100">
        <f t="shared" si="58"/>
        <v>0</v>
      </c>
      <c r="M187" s="137"/>
      <c r="N187" s="111"/>
    </row>
    <row r="188" spans="1:14" ht="12.75" customHeight="1" x14ac:dyDescent="0.25">
      <c r="A188" s="95"/>
      <c r="B188" s="96"/>
      <c r="C188" s="97"/>
      <c r="D188" s="98"/>
      <c r="E188" s="99"/>
      <c r="F188" s="100">
        <f t="shared" si="55"/>
        <v>0</v>
      </c>
      <c r="G188" s="99"/>
      <c r="H188" s="98"/>
      <c r="I188" s="101">
        <f t="shared" si="56"/>
        <v>0</v>
      </c>
      <c r="J188" s="102"/>
      <c r="K188" s="101">
        <f t="shared" si="57"/>
        <v>0</v>
      </c>
      <c r="L188" s="100">
        <f t="shared" si="58"/>
        <v>0</v>
      </c>
      <c r="M188" s="139"/>
      <c r="N188" s="111"/>
    </row>
    <row r="189" spans="1:14" ht="12.75" customHeight="1" x14ac:dyDescent="0.25">
      <c r="A189" s="95"/>
      <c r="B189" s="96"/>
      <c r="C189" s="97"/>
      <c r="D189" s="98"/>
      <c r="E189" s="99"/>
      <c r="F189" s="100">
        <f t="shared" si="55"/>
        <v>0</v>
      </c>
      <c r="G189" s="99"/>
      <c r="H189" s="98"/>
      <c r="I189" s="101">
        <f t="shared" si="56"/>
        <v>0</v>
      </c>
      <c r="J189" s="102"/>
      <c r="K189" s="101">
        <f t="shared" si="57"/>
        <v>0</v>
      </c>
      <c r="L189" s="100">
        <f t="shared" si="58"/>
        <v>0</v>
      </c>
      <c r="M189" s="139"/>
      <c r="N189" s="111"/>
    </row>
    <row r="190" spans="1:14" ht="12.75" customHeight="1" x14ac:dyDescent="0.25">
      <c r="A190" s="2"/>
      <c r="B190" s="22"/>
      <c r="C190" s="39"/>
      <c r="D190" s="14"/>
      <c r="E190" s="14"/>
      <c r="F190" s="4"/>
      <c r="G190" s="14"/>
      <c r="H190" s="14"/>
      <c r="I190" s="4"/>
      <c r="J190" s="40"/>
      <c r="K190" s="4"/>
      <c r="L190" s="7"/>
      <c r="M190" s="24"/>
      <c r="N190" s="22"/>
    </row>
    <row r="191" spans="1:14" ht="12.75" customHeight="1" x14ac:dyDescent="0.25">
      <c r="A191" s="108"/>
      <c r="B191" s="109">
        <f>(COUNTA(B180:B189))</f>
        <v>3</v>
      </c>
      <c r="C191" s="110" t="s">
        <v>36</v>
      </c>
      <c r="D191" s="80">
        <f t="shared" ref="D191:I191" si="59">SUM(D180:D189)</f>
        <v>134.61000000000001</v>
      </c>
      <c r="E191" s="80">
        <f t="shared" si="59"/>
        <v>48.040000000000006</v>
      </c>
      <c r="F191" s="80">
        <f t="shared" si="59"/>
        <v>86.570000000000007</v>
      </c>
      <c r="G191" s="80">
        <f t="shared" si="59"/>
        <v>134.61000000000001</v>
      </c>
      <c r="H191" s="80">
        <f t="shared" si="59"/>
        <v>47.900000000000006</v>
      </c>
      <c r="I191" s="80">
        <f t="shared" si="59"/>
        <v>86.71</v>
      </c>
      <c r="J191" s="111">
        <f>ROUND((((I191-K191)/I191)*100),2)</f>
        <v>7.66</v>
      </c>
      <c r="K191" s="112">
        <f>SUM(K180:K189)</f>
        <v>80.067999999999998</v>
      </c>
      <c r="L191" s="80">
        <f>SUM(L180:L189)</f>
        <v>0.13999999999999346</v>
      </c>
      <c r="M191" s="24"/>
      <c r="N191" s="22"/>
    </row>
    <row r="192" spans="1:14" ht="12.75" customHeight="1" x14ac:dyDescent="0.2">
      <c r="A192" s="21"/>
      <c r="B192" s="22"/>
      <c r="C192" s="22"/>
      <c r="D192" s="14"/>
      <c r="E192" s="14"/>
      <c r="F192" s="14"/>
      <c r="G192" s="14"/>
      <c r="H192" s="14"/>
      <c r="I192" s="14"/>
      <c r="J192" s="23"/>
      <c r="K192" s="14"/>
      <c r="L192" s="14"/>
      <c r="M192" s="24"/>
      <c r="N192" s="22"/>
    </row>
    <row r="193" spans="1:14" ht="16.5" customHeight="1" x14ac:dyDescent="0.25">
      <c r="A193" s="60" t="s">
        <v>13</v>
      </c>
      <c r="B193" s="61" t="str">
        <f>+B177</f>
        <v>Pucobre</v>
      </c>
      <c r="C193" s="62" t="s">
        <v>83</v>
      </c>
      <c r="D193" s="184" t="s">
        <v>15</v>
      </c>
      <c r="E193" s="184"/>
      <c r="F193" s="184"/>
      <c r="G193" s="63"/>
      <c r="H193" s="64" t="s">
        <v>16</v>
      </c>
      <c r="I193" s="65"/>
      <c r="J193" s="66">
        <v>42391</v>
      </c>
      <c r="K193" s="67"/>
      <c r="L193" s="68"/>
      <c r="M193" s="183" t="s">
        <v>17</v>
      </c>
      <c r="N193" s="182" t="s">
        <v>18</v>
      </c>
    </row>
    <row r="194" spans="1:14" ht="12.75" customHeight="1" x14ac:dyDescent="0.25">
      <c r="A194" s="69" t="s">
        <v>21</v>
      </c>
      <c r="B194" s="70" t="s">
        <v>22</v>
      </c>
      <c r="C194" s="71" t="s">
        <v>23</v>
      </c>
      <c r="D194" s="184"/>
      <c r="E194" s="184"/>
      <c r="F194" s="184"/>
      <c r="G194" s="72"/>
      <c r="H194" s="73" t="s">
        <v>24</v>
      </c>
      <c r="I194" s="74"/>
      <c r="J194" s="75" t="s">
        <v>25</v>
      </c>
      <c r="K194" s="76" t="s">
        <v>26</v>
      </c>
      <c r="L194" s="76" t="s">
        <v>27</v>
      </c>
      <c r="M194" s="183"/>
      <c r="N194" s="183"/>
    </row>
    <row r="195" spans="1:14" ht="12.75" customHeight="1" x14ac:dyDescent="0.25">
      <c r="A195" s="77" t="s">
        <v>28</v>
      </c>
      <c r="B195" s="78" t="s">
        <v>29</v>
      </c>
      <c r="C195" s="79" t="s">
        <v>30</v>
      </c>
      <c r="D195" s="80" t="s">
        <v>31</v>
      </c>
      <c r="E195" s="80" t="s">
        <v>32</v>
      </c>
      <c r="F195" s="80" t="s">
        <v>33</v>
      </c>
      <c r="G195" s="80" t="s">
        <v>31</v>
      </c>
      <c r="H195" s="73" t="s">
        <v>32</v>
      </c>
      <c r="I195" s="80" t="s">
        <v>33</v>
      </c>
      <c r="J195" s="81" t="s">
        <v>34</v>
      </c>
      <c r="K195" s="82" t="s">
        <v>35</v>
      </c>
      <c r="L195" s="82" t="s">
        <v>6</v>
      </c>
      <c r="M195" s="183"/>
      <c r="N195" s="183"/>
    </row>
    <row r="196" spans="1:14" ht="12.75" customHeight="1" x14ac:dyDescent="0.25">
      <c r="A196" s="83">
        <v>1</v>
      </c>
      <c r="B196" s="84" t="s">
        <v>72</v>
      </c>
      <c r="C196" s="85">
        <v>2357944</v>
      </c>
      <c r="D196" s="86">
        <v>44.99</v>
      </c>
      <c r="E196" s="87">
        <v>16.21</v>
      </c>
      <c r="F196" s="88">
        <f t="shared" ref="F196:F205" si="60">D196-E196</f>
        <v>28.78</v>
      </c>
      <c r="G196" s="87">
        <v>45.01</v>
      </c>
      <c r="H196" s="86">
        <v>16.170000000000002</v>
      </c>
      <c r="I196" s="89">
        <f t="shared" ref="I196:I205" si="61">G196-H196</f>
        <v>28.839999999999996</v>
      </c>
      <c r="J196" s="90">
        <v>7.6</v>
      </c>
      <c r="K196" s="89">
        <f t="shared" ref="K196:K205" si="62">ROUND((I196*(100-J196)/100),3)</f>
        <v>26.648</v>
      </c>
      <c r="L196" s="88">
        <f t="shared" ref="L196:L205" si="63">I196-F196</f>
        <v>5.9999999999995168E-2</v>
      </c>
      <c r="M196" s="137">
        <v>42391</v>
      </c>
      <c r="N196" s="138">
        <v>842935</v>
      </c>
    </row>
    <row r="197" spans="1:14" ht="12.75" customHeight="1" x14ac:dyDescent="0.25">
      <c r="A197" s="95">
        <v>2</v>
      </c>
      <c r="B197" s="96" t="s">
        <v>44</v>
      </c>
      <c r="C197" s="97">
        <v>2357945</v>
      </c>
      <c r="D197" s="98">
        <v>44.72</v>
      </c>
      <c r="E197" s="99">
        <v>15.93</v>
      </c>
      <c r="F197" s="100">
        <f t="shared" si="60"/>
        <v>28.79</v>
      </c>
      <c r="G197" s="99">
        <v>44.72</v>
      </c>
      <c r="H197" s="98">
        <v>15.88</v>
      </c>
      <c r="I197" s="101">
        <f t="shared" si="61"/>
        <v>28.839999999999996</v>
      </c>
      <c r="J197" s="102">
        <v>7.62</v>
      </c>
      <c r="K197" s="101">
        <f t="shared" si="62"/>
        <v>26.641999999999999</v>
      </c>
      <c r="L197" s="100">
        <f t="shared" si="63"/>
        <v>4.9999999999997158E-2</v>
      </c>
      <c r="M197" s="137">
        <v>42391</v>
      </c>
      <c r="N197" s="111">
        <v>842934</v>
      </c>
    </row>
    <row r="198" spans="1:14" ht="12.75" customHeight="1" x14ac:dyDescent="0.25">
      <c r="A198" s="95">
        <v>3</v>
      </c>
      <c r="B198" s="96" t="s">
        <v>40</v>
      </c>
      <c r="C198" s="97">
        <v>2357946</v>
      </c>
      <c r="D198" s="98">
        <v>44.95</v>
      </c>
      <c r="E198" s="99">
        <v>16.350000000000001</v>
      </c>
      <c r="F198" s="100">
        <f t="shared" si="60"/>
        <v>28.6</v>
      </c>
      <c r="G198" s="99">
        <v>44.98</v>
      </c>
      <c r="H198" s="98">
        <v>16.3</v>
      </c>
      <c r="I198" s="101">
        <f t="shared" si="61"/>
        <v>28.679999999999996</v>
      </c>
      <c r="J198" s="102">
        <v>7.65</v>
      </c>
      <c r="K198" s="101">
        <f t="shared" si="62"/>
        <v>26.486000000000001</v>
      </c>
      <c r="L198" s="100">
        <f t="shared" si="63"/>
        <v>7.9999999999994742E-2</v>
      </c>
      <c r="M198" s="137">
        <v>42391</v>
      </c>
      <c r="N198" s="111" t="s">
        <v>84</v>
      </c>
    </row>
    <row r="199" spans="1:14" ht="12.75" customHeight="1" x14ac:dyDescent="0.25">
      <c r="A199" s="95">
        <v>4</v>
      </c>
      <c r="B199" s="96" t="s">
        <v>41</v>
      </c>
      <c r="C199" s="97">
        <v>2357947</v>
      </c>
      <c r="D199" s="98">
        <v>44.99</v>
      </c>
      <c r="E199" s="99">
        <v>15.96</v>
      </c>
      <c r="F199" s="100">
        <f t="shared" si="60"/>
        <v>29.03</v>
      </c>
      <c r="G199" s="99">
        <v>45</v>
      </c>
      <c r="H199" s="98">
        <v>15.92</v>
      </c>
      <c r="I199" s="101">
        <f t="shared" si="61"/>
        <v>29.08</v>
      </c>
      <c r="J199" s="102">
        <v>7.7</v>
      </c>
      <c r="K199" s="101">
        <f t="shared" si="62"/>
        <v>26.841000000000001</v>
      </c>
      <c r="L199" s="100">
        <f t="shared" si="63"/>
        <v>4.9999999999997158E-2</v>
      </c>
      <c r="M199" s="137">
        <v>42391</v>
      </c>
      <c r="N199" s="138">
        <v>842939</v>
      </c>
    </row>
    <row r="200" spans="1:14" ht="12.75" customHeight="1" x14ac:dyDescent="0.25">
      <c r="A200" s="95">
        <v>5</v>
      </c>
      <c r="B200" s="96" t="s">
        <v>48</v>
      </c>
      <c r="C200" s="97">
        <v>2357949</v>
      </c>
      <c r="D200" s="98">
        <v>44.89</v>
      </c>
      <c r="E200" s="99">
        <v>15.82</v>
      </c>
      <c r="F200" s="100">
        <f t="shared" si="60"/>
        <v>29.07</v>
      </c>
      <c r="G200" s="99">
        <v>44.85</v>
      </c>
      <c r="H200" s="98">
        <v>15.77</v>
      </c>
      <c r="I200" s="101">
        <f t="shared" si="61"/>
        <v>29.080000000000002</v>
      </c>
      <c r="J200" s="102">
        <v>7.8</v>
      </c>
      <c r="K200" s="101">
        <f t="shared" si="62"/>
        <v>26.812000000000001</v>
      </c>
      <c r="L200" s="100">
        <f t="shared" si="63"/>
        <v>1.0000000000001563E-2</v>
      </c>
      <c r="M200" s="137">
        <v>42391</v>
      </c>
      <c r="N200" s="138">
        <v>842941</v>
      </c>
    </row>
    <row r="201" spans="1:14" ht="12.75" customHeight="1" x14ac:dyDescent="0.25">
      <c r="A201" s="95">
        <v>6</v>
      </c>
      <c r="B201" s="96" t="s">
        <v>53</v>
      </c>
      <c r="C201" s="97">
        <v>2357948</v>
      </c>
      <c r="D201" s="98">
        <v>44.7</v>
      </c>
      <c r="E201" s="99">
        <v>15.86</v>
      </c>
      <c r="F201" s="100">
        <f t="shared" si="60"/>
        <v>28.840000000000003</v>
      </c>
      <c r="G201" s="99">
        <v>44.73</v>
      </c>
      <c r="H201" s="98">
        <v>15.83</v>
      </c>
      <c r="I201" s="101">
        <f t="shared" si="61"/>
        <v>28.9</v>
      </c>
      <c r="J201" s="102">
        <v>7.65</v>
      </c>
      <c r="K201" s="101">
        <f t="shared" si="62"/>
        <v>26.689</v>
      </c>
      <c r="L201" s="100">
        <f t="shared" si="63"/>
        <v>5.9999999999995168E-2</v>
      </c>
      <c r="M201" s="137">
        <v>42391</v>
      </c>
      <c r="N201" s="138">
        <v>842940</v>
      </c>
    </row>
    <row r="202" spans="1:14" ht="12.75" customHeight="1" x14ac:dyDescent="0.25">
      <c r="A202" s="95">
        <v>7</v>
      </c>
      <c r="B202" s="96" t="s">
        <v>77</v>
      </c>
      <c r="C202" s="97">
        <v>2357950</v>
      </c>
      <c r="D202" s="98">
        <v>44.84</v>
      </c>
      <c r="E202" s="99">
        <v>15.91</v>
      </c>
      <c r="F202" s="100">
        <f t="shared" si="60"/>
        <v>28.930000000000003</v>
      </c>
      <c r="G202" s="99">
        <v>44.83</v>
      </c>
      <c r="H202" s="98">
        <v>15.87</v>
      </c>
      <c r="I202" s="101">
        <f t="shared" si="61"/>
        <v>28.96</v>
      </c>
      <c r="J202" s="102">
        <v>7.39</v>
      </c>
      <c r="K202" s="101">
        <f t="shared" si="62"/>
        <v>26.82</v>
      </c>
      <c r="L202" s="100">
        <f t="shared" si="63"/>
        <v>2.9999999999997584E-2</v>
      </c>
      <c r="M202" s="137">
        <v>42391</v>
      </c>
      <c r="N202" s="138">
        <v>842942</v>
      </c>
    </row>
    <row r="203" spans="1:14" ht="12.75" customHeight="1" x14ac:dyDescent="0.25">
      <c r="A203" s="95">
        <v>8</v>
      </c>
      <c r="B203" s="96" t="s">
        <v>42</v>
      </c>
      <c r="C203" s="97">
        <v>2357951</v>
      </c>
      <c r="D203" s="98">
        <v>44.78</v>
      </c>
      <c r="E203" s="99">
        <v>15.66</v>
      </c>
      <c r="F203" s="100">
        <f t="shared" si="60"/>
        <v>29.12</v>
      </c>
      <c r="G203" s="99">
        <v>44.82</v>
      </c>
      <c r="H203" s="98">
        <v>15.67</v>
      </c>
      <c r="I203" s="101">
        <f t="shared" si="61"/>
        <v>29.15</v>
      </c>
      <c r="J203" s="102">
        <v>7.43</v>
      </c>
      <c r="K203" s="101">
        <f t="shared" si="62"/>
        <v>26.984000000000002</v>
      </c>
      <c r="L203" s="100">
        <f t="shared" si="63"/>
        <v>2.9999999999997584E-2</v>
      </c>
      <c r="M203" s="137">
        <v>42391</v>
      </c>
      <c r="N203" s="138">
        <v>842944</v>
      </c>
    </row>
    <row r="204" spans="1:14" ht="12.75" customHeight="1" x14ac:dyDescent="0.25">
      <c r="A204" s="95">
        <v>9</v>
      </c>
      <c r="B204" s="96" t="s">
        <v>85</v>
      </c>
      <c r="C204" s="97">
        <v>2357952</v>
      </c>
      <c r="D204" s="98">
        <v>44.96</v>
      </c>
      <c r="E204" s="99">
        <v>16.010000000000002</v>
      </c>
      <c r="F204" s="100">
        <f t="shared" si="60"/>
        <v>28.95</v>
      </c>
      <c r="G204" s="99">
        <v>44.91</v>
      </c>
      <c r="H204" s="98">
        <v>15.95</v>
      </c>
      <c r="I204" s="101">
        <f t="shared" si="61"/>
        <v>28.959999999999997</v>
      </c>
      <c r="J204" s="102">
        <v>7.33</v>
      </c>
      <c r="K204" s="101">
        <f t="shared" si="62"/>
        <v>26.837</v>
      </c>
      <c r="L204" s="100">
        <f t="shared" si="63"/>
        <v>9.9999999999980105E-3</v>
      </c>
      <c r="M204" s="137">
        <v>42391</v>
      </c>
      <c r="N204" s="138">
        <v>842945</v>
      </c>
    </row>
    <row r="205" spans="1:14" ht="12.75" customHeight="1" x14ac:dyDescent="0.25">
      <c r="A205" s="95">
        <v>10</v>
      </c>
      <c r="B205" s="96" t="s">
        <v>86</v>
      </c>
      <c r="C205" s="97">
        <v>2357955</v>
      </c>
      <c r="D205" s="98">
        <v>44.94</v>
      </c>
      <c r="E205" s="99">
        <v>16.63</v>
      </c>
      <c r="F205" s="100">
        <f t="shared" si="60"/>
        <v>28.31</v>
      </c>
      <c r="G205" s="99">
        <v>44.93</v>
      </c>
      <c r="H205" s="98">
        <v>16.61</v>
      </c>
      <c r="I205" s="101">
        <f t="shared" si="61"/>
        <v>28.32</v>
      </c>
      <c r="J205" s="102">
        <v>7.29</v>
      </c>
      <c r="K205" s="101">
        <f t="shared" si="62"/>
        <v>26.254999999999999</v>
      </c>
      <c r="L205" s="100">
        <f t="shared" si="63"/>
        <v>1.0000000000001563E-2</v>
      </c>
      <c r="M205" s="137">
        <v>42391</v>
      </c>
      <c r="N205" s="138">
        <v>842947</v>
      </c>
    </row>
    <row r="206" spans="1:14" ht="12.75" customHeight="1" x14ac:dyDescent="0.25">
      <c r="A206" s="2"/>
      <c r="B206" s="22"/>
      <c r="C206" s="39"/>
      <c r="D206" s="14"/>
      <c r="E206" s="14"/>
      <c r="F206" s="4"/>
      <c r="G206" s="14"/>
      <c r="H206" s="14"/>
      <c r="I206" s="4"/>
      <c r="J206" s="40"/>
      <c r="K206" s="4"/>
      <c r="L206" s="7"/>
      <c r="M206" s="24"/>
      <c r="N206" s="22"/>
    </row>
    <row r="207" spans="1:14" ht="12.75" customHeight="1" x14ac:dyDescent="0.25">
      <c r="A207" s="108"/>
      <c r="B207" s="109">
        <f>(COUNTA(B196:B205))</f>
        <v>10</v>
      </c>
      <c r="C207" s="110" t="s">
        <v>36</v>
      </c>
      <c r="D207" s="80">
        <f t="shared" ref="D207:I207" si="64">SUM(D196:D205)</f>
        <v>448.76</v>
      </c>
      <c r="E207" s="80">
        <f t="shared" si="64"/>
        <v>160.34</v>
      </c>
      <c r="F207" s="80">
        <f t="shared" si="64"/>
        <v>288.42</v>
      </c>
      <c r="G207" s="80">
        <f t="shared" si="64"/>
        <v>448.77999999999992</v>
      </c>
      <c r="H207" s="80">
        <f t="shared" si="64"/>
        <v>159.97000000000003</v>
      </c>
      <c r="I207" s="80">
        <f t="shared" si="64"/>
        <v>288.81</v>
      </c>
      <c r="J207" s="111">
        <f>ROUND((((I207-K207)/I207)*100),2)</f>
        <v>7.55</v>
      </c>
      <c r="K207" s="112">
        <f>SUM(K196:K205)</f>
        <v>267.01400000000001</v>
      </c>
      <c r="L207" s="80">
        <f>SUM(L196:L205)</f>
        <v>0.3899999999999757</v>
      </c>
      <c r="M207" s="24"/>
      <c r="N207" s="22"/>
    </row>
    <row r="208" spans="1:14" ht="12.75" customHeight="1" x14ac:dyDescent="0.2">
      <c r="A208" s="21"/>
      <c r="B208" s="22"/>
      <c r="C208" s="22"/>
      <c r="D208" s="14"/>
      <c r="E208" s="14"/>
      <c r="F208" s="14"/>
      <c r="G208" s="14"/>
      <c r="H208" s="14"/>
      <c r="I208" s="14"/>
      <c r="J208" s="23"/>
      <c r="K208" s="14"/>
      <c r="L208" s="14"/>
      <c r="M208" s="24"/>
      <c r="N208" s="22"/>
    </row>
    <row r="209" spans="1:14" ht="16.5" customHeight="1" x14ac:dyDescent="0.25">
      <c r="A209" s="60" t="s">
        <v>13</v>
      </c>
      <c r="B209" s="61" t="str">
        <f>+B193</f>
        <v>Pucobre</v>
      </c>
      <c r="C209" s="62" t="s">
        <v>87</v>
      </c>
      <c r="D209" s="184" t="s">
        <v>15</v>
      </c>
      <c r="E209" s="184"/>
      <c r="F209" s="184"/>
      <c r="G209" s="63"/>
      <c r="H209" s="64" t="s">
        <v>16</v>
      </c>
      <c r="I209" s="65"/>
      <c r="J209" s="66">
        <v>42391</v>
      </c>
      <c r="K209" s="67"/>
      <c r="L209" s="68"/>
      <c r="M209" s="183" t="s">
        <v>17</v>
      </c>
      <c r="N209" s="182" t="s">
        <v>18</v>
      </c>
    </row>
    <row r="210" spans="1:14" ht="12.75" customHeight="1" x14ac:dyDescent="0.25">
      <c r="A210" s="69" t="s">
        <v>21</v>
      </c>
      <c r="B210" s="70" t="s">
        <v>22</v>
      </c>
      <c r="C210" s="71" t="s">
        <v>23</v>
      </c>
      <c r="D210" s="184"/>
      <c r="E210" s="184"/>
      <c r="F210" s="184"/>
      <c r="G210" s="72"/>
      <c r="H210" s="73" t="s">
        <v>24</v>
      </c>
      <c r="I210" s="74"/>
      <c r="J210" s="75" t="s">
        <v>25</v>
      </c>
      <c r="K210" s="76" t="s">
        <v>26</v>
      </c>
      <c r="L210" s="76" t="s">
        <v>27</v>
      </c>
      <c r="M210" s="183"/>
      <c r="N210" s="183"/>
    </row>
    <row r="211" spans="1:14" ht="12.75" customHeight="1" x14ac:dyDescent="0.25">
      <c r="A211" s="77" t="s">
        <v>28</v>
      </c>
      <c r="B211" s="78" t="s">
        <v>29</v>
      </c>
      <c r="C211" s="79" t="s">
        <v>30</v>
      </c>
      <c r="D211" s="80" t="s">
        <v>31</v>
      </c>
      <c r="E211" s="80" t="s">
        <v>32</v>
      </c>
      <c r="F211" s="80" t="s">
        <v>33</v>
      </c>
      <c r="G211" s="80" t="s">
        <v>31</v>
      </c>
      <c r="H211" s="73" t="s">
        <v>32</v>
      </c>
      <c r="I211" s="80" t="s">
        <v>33</v>
      </c>
      <c r="J211" s="81" t="s">
        <v>34</v>
      </c>
      <c r="K211" s="82" t="s">
        <v>35</v>
      </c>
      <c r="L211" s="82" t="s">
        <v>6</v>
      </c>
      <c r="M211" s="183"/>
      <c r="N211" s="183"/>
    </row>
    <row r="212" spans="1:14" ht="12.75" customHeight="1" x14ac:dyDescent="0.25">
      <c r="A212" s="83">
        <v>1</v>
      </c>
      <c r="B212" s="84" t="s">
        <v>88</v>
      </c>
      <c r="C212" s="85">
        <v>2357954</v>
      </c>
      <c r="D212" s="86">
        <v>44.77</v>
      </c>
      <c r="E212" s="87">
        <v>16.38</v>
      </c>
      <c r="F212" s="88">
        <f t="shared" ref="F212:F221" si="65">D212-E212</f>
        <v>28.390000000000004</v>
      </c>
      <c r="G212" s="87">
        <v>44.77</v>
      </c>
      <c r="H212" s="86">
        <v>16.34</v>
      </c>
      <c r="I212" s="89">
        <f t="shared" ref="I212:I221" si="66">G212-H212</f>
        <v>28.430000000000003</v>
      </c>
      <c r="J212" s="90">
        <v>7.3</v>
      </c>
      <c r="K212" s="89">
        <f t="shared" ref="K212:K221" si="67">ROUND((I212*(100-J212)/100),3)</f>
        <v>26.355</v>
      </c>
      <c r="L212" s="88">
        <f t="shared" ref="L212:L221" si="68">I212-F212</f>
        <v>3.9999999999999147E-2</v>
      </c>
      <c r="M212" s="137">
        <v>42391</v>
      </c>
      <c r="N212" s="138">
        <v>842946</v>
      </c>
    </row>
    <row r="213" spans="1:14" ht="12.75" customHeight="1" x14ac:dyDescent="0.25">
      <c r="A213" s="95">
        <v>2</v>
      </c>
      <c r="B213" s="96" t="s">
        <v>89</v>
      </c>
      <c r="C213" s="97">
        <v>2357956</v>
      </c>
      <c r="D213" s="98">
        <v>44.91</v>
      </c>
      <c r="E213" s="99">
        <v>16.64</v>
      </c>
      <c r="F213" s="100">
        <f t="shared" si="65"/>
        <v>28.269999999999996</v>
      </c>
      <c r="G213" s="99">
        <v>44.9</v>
      </c>
      <c r="H213" s="98">
        <v>16.61</v>
      </c>
      <c r="I213" s="101">
        <f t="shared" si="66"/>
        <v>28.29</v>
      </c>
      <c r="J213" s="102">
        <v>7.14</v>
      </c>
      <c r="K213" s="101">
        <f t="shared" si="67"/>
        <v>26.27</v>
      </c>
      <c r="L213" s="100">
        <f t="shared" si="68"/>
        <v>2.0000000000003126E-2</v>
      </c>
      <c r="M213" s="137">
        <v>42391</v>
      </c>
      <c r="N213" s="138">
        <v>842948</v>
      </c>
    </row>
    <row r="214" spans="1:14" ht="12.75" customHeight="1" x14ac:dyDescent="0.25">
      <c r="A214" s="95">
        <v>3</v>
      </c>
      <c r="B214" s="96" t="s">
        <v>90</v>
      </c>
      <c r="C214" s="97">
        <v>2357957</v>
      </c>
      <c r="D214" s="98">
        <v>44.7</v>
      </c>
      <c r="E214" s="99">
        <v>16.149999999999999</v>
      </c>
      <c r="F214" s="100">
        <f t="shared" si="65"/>
        <v>28.550000000000004</v>
      </c>
      <c r="G214" s="99">
        <v>44.69</v>
      </c>
      <c r="H214" s="98">
        <v>16.100000000000001</v>
      </c>
      <c r="I214" s="101">
        <f t="shared" si="66"/>
        <v>28.589999999999996</v>
      </c>
      <c r="J214" s="102">
        <v>7.44</v>
      </c>
      <c r="K214" s="101">
        <f t="shared" si="67"/>
        <v>26.463000000000001</v>
      </c>
      <c r="L214" s="100">
        <f t="shared" si="68"/>
        <v>3.9999999999992042E-2</v>
      </c>
      <c r="M214" s="137">
        <v>42391</v>
      </c>
      <c r="N214" s="138">
        <v>842949</v>
      </c>
    </row>
    <row r="215" spans="1:14" ht="12.75" customHeight="1" x14ac:dyDescent="0.25">
      <c r="A215" s="95">
        <v>4</v>
      </c>
      <c r="B215" s="96" t="s">
        <v>91</v>
      </c>
      <c r="C215" s="97">
        <v>2357958</v>
      </c>
      <c r="D215" s="98">
        <v>44.95</v>
      </c>
      <c r="E215" s="99">
        <v>16.399999999999999</v>
      </c>
      <c r="F215" s="100">
        <f t="shared" si="65"/>
        <v>28.550000000000004</v>
      </c>
      <c r="G215" s="99">
        <v>44.99</v>
      </c>
      <c r="H215" s="98">
        <v>16.37</v>
      </c>
      <c r="I215" s="101">
        <f t="shared" si="66"/>
        <v>28.62</v>
      </c>
      <c r="J215" s="102">
        <v>7.37</v>
      </c>
      <c r="K215" s="101">
        <f t="shared" si="67"/>
        <v>26.510999999999999</v>
      </c>
      <c r="L215" s="100">
        <f t="shared" si="68"/>
        <v>6.9999999999996732E-2</v>
      </c>
      <c r="M215" s="137">
        <v>42391</v>
      </c>
      <c r="N215" s="138">
        <v>842950</v>
      </c>
    </row>
    <row r="216" spans="1:14" ht="12.75" customHeight="1" x14ac:dyDescent="0.25">
      <c r="A216" s="95">
        <v>5</v>
      </c>
      <c r="B216" s="96" t="s">
        <v>92</v>
      </c>
      <c r="C216" s="97">
        <v>2357959</v>
      </c>
      <c r="D216" s="98">
        <v>44.87</v>
      </c>
      <c r="E216" s="99">
        <v>16.3</v>
      </c>
      <c r="F216" s="100">
        <f t="shared" si="65"/>
        <v>28.569999999999997</v>
      </c>
      <c r="G216" s="99">
        <v>44.88</v>
      </c>
      <c r="H216" s="98">
        <v>16.329999999999998</v>
      </c>
      <c r="I216" s="101">
        <f t="shared" si="66"/>
        <v>28.550000000000004</v>
      </c>
      <c r="J216" s="102">
        <v>6.97</v>
      </c>
      <c r="K216" s="101">
        <f t="shared" si="67"/>
        <v>26.56</v>
      </c>
      <c r="L216" s="100">
        <f t="shared" si="68"/>
        <v>-1.9999999999992468E-2</v>
      </c>
      <c r="M216" s="137">
        <v>42391</v>
      </c>
      <c r="N216" s="138">
        <v>842951</v>
      </c>
    </row>
    <row r="217" spans="1:14" ht="12.75" customHeight="1" x14ac:dyDescent="0.25">
      <c r="A217" s="95">
        <v>6</v>
      </c>
      <c r="B217" s="96" t="s">
        <v>45</v>
      </c>
      <c r="C217" s="97">
        <v>2357962</v>
      </c>
      <c r="D217" s="98">
        <v>44.6</v>
      </c>
      <c r="E217" s="99">
        <v>16.100000000000001</v>
      </c>
      <c r="F217" s="100">
        <f t="shared" si="65"/>
        <v>28.5</v>
      </c>
      <c r="G217" s="99">
        <v>44.61</v>
      </c>
      <c r="H217" s="98">
        <v>16.079999999999998</v>
      </c>
      <c r="I217" s="101">
        <f t="shared" si="66"/>
        <v>28.53</v>
      </c>
      <c r="J217" s="102">
        <v>7.89</v>
      </c>
      <c r="K217" s="101">
        <f t="shared" si="67"/>
        <v>26.279</v>
      </c>
      <c r="L217" s="100">
        <f t="shared" si="68"/>
        <v>3.0000000000001137E-2</v>
      </c>
      <c r="M217" s="137">
        <v>42391</v>
      </c>
      <c r="N217" s="138">
        <v>842954</v>
      </c>
    </row>
    <row r="218" spans="1:14" ht="12.75" customHeight="1" x14ac:dyDescent="0.25">
      <c r="A218" s="95">
        <v>7</v>
      </c>
      <c r="B218" s="96" t="s">
        <v>47</v>
      </c>
      <c r="C218" s="97">
        <v>2357961</v>
      </c>
      <c r="D218" s="98">
        <v>44.92</v>
      </c>
      <c r="E218" s="99">
        <v>16.079999999999998</v>
      </c>
      <c r="F218" s="100">
        <f t="shared" si="65"/>
        <v>28.840000000000003</v>
      </c>
      <c r="G218" s="99">
        <v>44.93</v>
      </c>
      <c r="H218" s="98">
        <v>16.059999999999999</v>
      </c>
      <c r="I218" s="101">
        <f t="shared" si="66"/>
        <v>28.87</v>
      </c>
      <c r="J218" s="102">
        <v>7.38</v>
      </c>
      <c r="K218" s="101">
        <f t="shared" si="67"/>
        <v>26.739000000000001</v>
      </c>
      <c r="L218" s="100">
        <f t="shared" si="68"/>
        <v>2.9999999999997584E-2</v>
      </c>
      <c r="M218" s="137">
        <v>42391</v>
      </c>
      <c r="N218" s="138">
        <v>842953</v>
      </c>
    </row>
    <row r="219" spans="1:14" ht="12.75" customHeight="1" x14ac:dyDescent="0.25">
      <c r="A219" s="95">
        <v>8</v>
      </c>
      <c r="B219" s="96" t="s">
        <v>51</v>
      </c>
      <c r="C219" s="97">
        <v>2357960</v>
      </c>
      <c r="D219" s="98">
        <v>44.7</v>
      </c>
      <c r="E219" s="99">
        <v>15.82</v>
      </c>
      <c r="F219" s="100">
        <f t="shared" si="65"/>
        <v>28.880000000000003</v>
      </c>
      <c r="G219" s="99">
        <v>44.7</v>
      </c>
      <c r="H219" s="98">
        <v>15.78</v>
      </c>
      <c r="I219" s="101">
        <f t="shared" si="66"/>
        <v>28.92</v>
      </c>
      <c r="J219" s="102">
        <v>7.19</v>
      </c>
      <c r="K219" s="101">
        <f t="shared" si="67"/>
        <v>26.841000000000001</v>
      </c>
      <c r="L219" s="100">
        <f t="shared" si="68"/>
        <v>3.9999999999999147E-2</v>
      </c>
      <c r="M219" s="137">
        <v>42391</v>
      </c>
      <c r="N219" s="138">
        <v>842952</v>
      </c>
    </row>
    <row r="220" spans="1:14" ht="12.75" customHeight="1" x14ac:dyDescent="0.25">
      <c r="A220" s="95"/>
      <c r="B220" s="96"/>
      <c r="C220" s="97"/>
      <c r="D220" s="98"/>
      <c r="E220" s="99"/>
      <c r="F220" s="100">
        <f t="shared" si="65"/>
        <v>0</v>
      </c>
      <c r="G220" s="99"/>
      <c r="H220" s="98"/>
      <c r="I220" s="101">
        <f t="shared" si="66"/>
        <v>0</v>
      </c>
      <c r="J220" s="102"/>
      <c r="K220" s="101">
        <f t="shared" si="67"/>
        <v>0</v>
      </c>
      <c r="L220" s="100">
        <f t="shared" si="68"/>
        <v>0</v>
      </c>
      <c r="M220" s="139" t="s">
        <v>56</v>
      </c>
      <c r="N220" s="111"/>
    </row>
    <row r="221" spans="1:14" ht="12.75" customHeight="1" x14ac:dyDescent="0.25">
      <c r="A221" s="95"/>
      <c r="B221" s="96"/>
      <c r="C221" s="97"/>
      <c r="D221" s="98"/>
      <c r="E221" s="99"/>
      <c r="F221" s="100">
        <f t="shared" si="65"/>
        <v>0</v>
      </c>
      <c r="G221" s="99"/>
      <c r="H221" s="98"/>
      <c r="I221" s="101">
        <f t="shared" si="66"/>
        <v>0</v>
      </c>
      <c r="J221" s="102"/>
      <c r="K221" s="101">
        <f t="shared" si="67"/>
        <v>0</v>
      </c>
      <c r="L221" s="100">
        <f t="shared" si="68"/>
        <v>0</v>
      </c>
      <c r="M221" s="139"/>
      <c r="N221" s="111"/>
    </row>
    <row r="222" spans="1:14" ht="12.75" customHeight="1" x14ac:dyDescent="0.25">
      <c r="A222" s="2"/>
      <c r="B222" s="22"/>
      <c r="C222" s="39"/>
      <c r="D222" s="14"/>
      <c r="E222" s="14"/>
      <c r="F222" s="4"/>
      <c r="G222" s="14"/>
      <c r="H222" s="14"/>
      <c r="I222" s="4"/>
      <c r="J222" s="40"/>
      <c r="K222" s="4"/>
      <c r="L222" s="7"/>
      <c r="M222" s="24"/>
      <c r="N222" s="22"/>
    </row>
    <row r="223" spans="1:14" ht="12.75" customHeight="1" x14ac:dyDescent="0.25">
      <c r="A223" s="108"/>
      <c r="B223" s="109">
        <f>(COUNTA(B212:B221))</f>
        <v>8</v>
      </c>
      <c r="C223" s="110" t="s">
        <v>36</v>
      </c>
      <c r="D223" s="80">
        <f t="shared" ref="D223:I223" si="69">SUM(D212:D221)</f>
        <v>358.42</v>
      </c>
      <c r="E223" s="80">
        <f t="shared" si="69"/>
        <v>129.87</v>
      </c>
      <c r="F223" s="80">
        <f t="shared" si="69"/>
        <v>228.55</v>
      </c>
      <c r="G223" s="80">
        <f t="shared" si="69"/>
        <v>358.47</v>
      </c>
      <c r="H223" s="80">
        <f t="shared" si="69"/>
        <v>129.66999999999999</v>
      </c>
      <c r="I223" s="80">
        <f t="shared" si="69"/>
        <v>228.8</v>
      </c>
      <c r="J223" s="111">
        <f>ROUND((((I223-K223)/I223)*100),2)</f>
        <v>7.33</v>
      </c>
      <c r="K223" s="112">
        <f>SUM(K212:K221)</f>
        <v>212.018</v>
      </c>
      <c r="L223" s="80">
        <f>SUM(L212:L221)</f>
        <v>0.24999999999999645</v>
      </c>
      <c r="M223" s="24"/>
      <c r="N223" s="22"/>
    </row>
  </sheetData>
  <mergeCells count="42">
    <mergeCell ref="M113:M115"/>
    <mergeCell ref="D209:F210"/>
    <mergeCell ref="N145:N147"/>
    <mergeCell ref="D113:F114"/>
    <mergeCell ref="N113:N115"/>
    <mergeCell ref="D161:F162"/>
    <mergeCell ref="M193:M195"/>
    <mergeCell ref="N129:N131"/>
    <mergeCell ref="M145:M147"/>
    <mergeCell ref="N161:N163"/>
    <mergeCell ref="M161:M163"/>
    <mergeCell ref="D193:F194"/>
    <mergeCell ref="M129:M131"/>
    <mergeCell ref="N193:N195"/>
    <mergeCell ref="D129:F130"/>
    <mergeCell ref="N209:N211"/>
    <mergeCell ref="N81:N83"/>
    <mergeCell ref="M65:M67"/>
    <mergeCell ref="M49:M51"/>
    <mergeCell ref="N97:N99"/>
    <mergeCell ref="D65:F66"/>
    <mergeCell ref="N49:N51"/>
    <mergeCell ref="M81:M83"/>
    <mergeCell ref="N65:N67"/>
    <mergeCell ref="M97:M99"/>
    <mergeCell ref="D97:F98"/>
    <mergeCell ref="D81:F82"/>
    <mergeCell ref="D177:F178"/>
    <mergeCell ref="M177:M179"/>
    <mergeCell ref="D145:F146"/>
    <mergeCell ref="M209:M211"/>
    <mergeCell ref="N177:N179"/>
    <mergeCell ref="N1:N3"/>
    <mergeCell ref="N17:N19"/>
    <mergeCell ref="D1:F2"/>
    <mergeCell ref="M33:M35"/>
    <mergeCell ref="D49:F50"/>
    <mergeCell ref="M17:M19"/>
    <mergeCell ref="M1:M3"/>
    <mergeCell ref="D33:F34"/>
    <mergeCell ref="D17:F18"/>
    <mergeCell ref="N33:N35"/>
  </mergeCells>
  <pageMargins left="0.70833333333333304" right="0.70833333333333304" top="0.74791666666666701" bottom="0.74791666666666701" header="0.51180555555555496" footer="0.51180555555555496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PESOS POR LOTE</vt:lpstr>
      <vt:lpstr>Hoja1</vt:lpstr>
      <vt:lpstr>'PESOS POR LOTE'!Área_de_impresión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2022-07-12T14:48:53Z</cp:lastPrinted>
  <dcterms:created xsi:type="dcterms:W3CDTF">2007-08-18T02:47:52Z</dcterms:created>
  <dcterms:modified xsi:type="dcterms:W3CDTF">2022-07-15T18:57:02Z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ScaleCrop">
    <vt:bool>false</vt:bool>
  </property>
  <property fmtid="{D5CDD505-2E9C-101B-9397-08002B2CF9AE}" pid="4" name="Company">
    <vt:lpwstr>The houze!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hareDoc">
    <vt:bool>false</vt:bool>
  </property>
</Properties>
</file>