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ls\Dropbox\CO2_Market_model\Revision_3rd\Upload\"/>
    </mc:Choice>
  </mc:AlternateContent>
  <xr:revisionPtr revIDLastSave="0" documentId="13_ncr:1_{91841E8D-094A-4E2B-AEDC-8FC44B23A2FE}" xr6:coauthVersionLast="47" xr6:coauthVersionMax="47" xr10:uidLastSave="{00000000-0000-0000-0000-000000000000}"/>
  <bookViews>
    <workbookView xWindow="-120" yWindow="-120" windowWidth="29040" windowHeight="15990" xr2:uid="{AA0B283B-1566-4FDD-B68C-B473F03BAF67}"/>
  </bookViews>
  <sheets>
    <sheet name="ReadMe" sheetId="14" r:id="rId1"/>
    <sheet name="Model_with_ocean" sheetId="8" r:id="rId2"/>
    <sheet name="TotalValue_Sink" sheetId="13" r:id="rId3"/>
    <sheet name="Targets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3" l="1"/>
  <c r="FT3" i="8" l="1"/>
  <c r="FT2" i="8"/>
  <c r="FT1" i="8" a="1"/>
  <c r="FT1" i="8" s="1"/>
  <c r="F3" i="13"/>
  <c r="FD6" i="8" l="1"/>
  <c r="FE6" i="8" s="1"/>
  <c r="FD7" i="8"/>
  <c r="FE7" i="8" s="1"/>
  <c r="FD8" i="8"/>
  <c r="FE8" i="8" s="1"/>
  <c r="FD9" i="8"/>
  <c r="FE9" i="8" s="1"/>
  <c r="FD10" i="8"/>
  <c r="FE10" i="8" s="1"/>
  <c r="FD11" i="8"/>
  <c r="FE11" i="8" s="1"/>
  <c r="FD12" i="8"/>
  <c r="FE12" i="8" s="1"/>
  <c r="FD13" i="8"/>
  <c r="FE13" i="8"/>
  <c r="FD14" i="8"/>
  <c r="FE14" i="8" s="1"/>
  <c r="FD15" i="8"/>
  <c r="FE15" i="8" s="1"/>
  <c r="FD16" i="8"/>
  <c r="FE16" i="8" s="1"/>
  <c r="FD17" i="8"/>
  <c r="FE17" i="8" s="1"/>
  <c r="FD18" i="8"/>
  <c r="FE18" i="8" s="1"/>
  <c r="FD19" i="8"/>
  <c r="FE19" i="8" s="1"/>
  <c r="FD20" i="8"/>
  <c r="FE20" i="8" s="1"/>
  <c r="FD21" i="8"/>
  <c r="FE21" i="8" s="1"/>
  <c r="FD22" i="8"/>
  <c r="FE22" i="8" s="1"/>
  <c r="FD23" i="8"/>
  <c r="FE23" i="8" s="1"/>
  <c r="FD24" i="8"/>
  <c r="FE24" i="8" s="1"/>
  <c r="FD25" i="8"/>
  <c r="FE25" i="8" s="1"/>
  <c r="FD26" i="8"/>
  <c r="FE26" i="8" s="1"/>
  <c r="FD27" i="8"/>
  <c r="FE27" i="8" s="1"/>
  <c r="FD28" i="8"/>
  <c r="FE28" i="8" s="1"/>
  <c r="FD29" i="8"/>
  <c r="FE29" i="8" s="1"/>
  <c r="FD30" i="8"/>
  <c r="FE30" i="8" s="1"/>
  <c r="FD31" i="8"/>
  <c r="FE31" i="8" s="1"/>
  <c r="FD32" i="8"/>
  <c r="FE32" i="8" s="1"/>
  <c r="FD33" i="8"/>
  <c r="FE33" i="8" s="1"/>
  <c r="FD34" i="8"/>
  <c r="FE34" i="8" s="1"/>
  <c r="FD35" i="8"/>
  <c r="FE35" i="8" s="1"/>
  <c r="FD36" i="8"/>
  <c r="FE36" i="8" s="1"/>
  <c r="FD37" i="8"/>
  <c r="FE37" i="8" s="1"/>
  <c r="FD38" i="8"/>
  <c r="FE38" i="8" s="1"/>
  <c r="FD39" i="8"/>
  <c r="FE39" i="8" s="1"/>
  <c r="FD40" i="8"/>
  <c r="FE40" i="8" s="1"/>
  <c r="FD41" i="8"/>
  <c r="FE41" i="8" s="1"/>
  <c r="FD42" i="8"/>
  <c r="FE42" i="8" s="1"/>
  <c r="FD43" i="8"/>
  <c r="FE43" i="8" s="1"/>
  <c r="FD44" i="8"/>
  <c r="FE44" i="8" s="1"/>
  <c r="FD45" i="8"/>
  <c r="FE45" i="8" s="1"/>
  <c r="FD46" i="8"/>
  <c r="FE46" i="8" s="1"/>
  <c r="FD47" i="8"/>
  <c r="FE47" i="8" s="1"/>
  <c r="FD48" i="8"/>
  <c r="FE48" i="8" s="1"/>
  <c r="FD49" i="8"/>
  <c r="FE49" i="8" s="1"/>
  <c r="FD50" i="8"/>
  <c r="FE50" i="8" s="1"/>
  <c r="FD51" i="8"/>
  <c r="FE51" i="8" s="1"/>
  <c r="FD52" i="8"/>
  <c r="FE52" i="8" s="1"/>
  <c r="FD53" i="8"/>
  <c r="FE53" i="8" s="1"/>
  <c r="FD54" i="8"/>
  <c r="FE54" i="8" s="1"/>
  <c r="FD55" i="8"/>
  <c r="FE55" i="8" s="1"/>
  <c r="FD56" i="8"/>
  <c r="FE56" i="8" s="1"/>
  <c r="FD57" i="8"/>
  <c r="FE57" i="8" s="1"/>
  <c r="FD58" i="8"/>
  <c r="FE58" i="8" s="1"/>
  <c r="FD59" i="8"/>
  <c r="FE59" i="8" s="1"/>
  <c r="FD60" i="8"/>
  <c r="FE60" i="8" s="1"/>
  <c r="FD61" i="8"/>
  <c r="FE61" i="8" s="1"/>
  <c r="FD62" i="8"/>
  <c r="FE62" i="8" s="1"/>
  <c r="FD63" i="8"/>
  <c r="FE63" i="8" s="1"/>
  <c r="FD64" i="8"/>
  <c r="FE64" i="8" s="1"/>
  <c r="FD65" i="8"/>
  <c r="FE65" i="8" s="1"/>
  <c r="FD66" i="8"/>
  <c r="FE66" i="8" s="1"/>
  <c r="FD67" i="8"/>
  <c r="FE67" i="8" s="1"/>
  <c r="FD68" i="8"/>
  <c r="FE68" i="8" s="1"/>
  <c r="FD69" i="8"/>
  <c r="FE69" i="8" s="1"/>
  <c r="FD70" i="8"/>
  <c r="FE70" i="8" s="1"/>
  <c r="FD71" i="8"/>
  <c r="FE71" i="8" s="1"/>
  <c r="FD72" i="8"/>
  <c r="FE72" i="8" s="1"/>
  <c r="FD73" i="8"/>
  <c r="FE73" i="8" s="1"/>
  <c r="FD74" i="8"/>
  <c r="FE74" i="8" s="1"/>
  <c r="FD75" i="8"/>
  <c r="FE75" i="8" s="1"/>
  <c r="FD76" i="8"/>
  <c r="FE76" i="8" s="1"/>
  <c r="FD77" i="8"/>
  <c r="FE77" i="8" s="1"/>
  <c r="FD78" i="8"/>
  <c r="FE78" i="8" s="1"/>
  <c r="FD79" i="8"/>
  <c r="FE79" i="8" s="1"/>
  <c r="FD80" i="8"/>
  <c r="FE80" i="8" s="1"/>
  <c r="FD81" i="8"/>
  <c r="FE81" i="8" s="1"/>
  <c r="FD82" i="8"/>
  <c r="FE82" i="8" s="1"/>
  <c r="FD83" i="8"/>
  <c r="FE83" i="8" s="1"/>
  <c r="FD84" i="8"/>
  <c r="FE84" i="8" s="1"/>
  <c r="FD85" i="8"/>
  <c r="FE85" i="8" s="1"/>
  <c r="FD86" i="8"/>
  <c r="FE86" i="8" s="1"/>
  <c r="FD87" i="8"/>
  <c r="FE87" i="8" s="1"/>
  <c r="FD88" i="8"/>
  <c r="FE88" i="8" s="1"/>
  <c r="FD89" i="8"/>
  <c r="FE89" i="8" s="1"/>
  <c r="FD90" i="8"/>
  <c r="FE90" i="8" s="1"/>
  <c r="FD91" i="8"/>
  <c r="FE91" i="8" s="1"/>
  <c r="FD92" i="8"/>
  <c r="FE92" i="8" s="1"/>
  <c r="FD93" i="8"/>
  <c r="FE93" i="8" s="1"/>
  <c r="FD94" i="8"/>
  <c r="FE94" i="8" s="1"/>
  <c r="FD95" i="8"/>
  <c r="FE95" i="8" s="1"/>
  <c r="FD96" i="8"/>
  <c r="FE96" i="8" s="1"/>
  <c r="FD97" i="8"/>
  <c r="FE97" i="8" s="1"/>
  <c r="FD98" i="8"/>
  <c r="FE98" i="8" s="1"/>
  <c r="FD99" i="8"/>
  <c r="FE99" i="8" s="1"/>
  <c r="FD100" i="8"/>
  <c r="FE100" i="8" s="1"/>
  <c r="FD101" i="8"/>
  <c r="FE101" i="8" s="1"/>
  <c r="FD102" i="8"/>
  <c r="FE102" i="8" s="1"/>
  <c r="FD103" i="8"/>
  <c r="FE103" i="8" s="1"/>
  <c r="FD104" i="8"/>
  <c r="FE104" i="8" s="1"/>
  <c r="FD105" i="8"/>
  <c r="FE105" i="8" s="1"/>
  <c r="FD106" i="8"/>
  <c r="FE106" i="8" s="1"/>
  <c r="FD107" i="8"/>
  <c r="FE107" i="8" s="1"/>
  <c r="FD108" i="8"/>
  <c r="FE108" i="8" s="1"/>
  <c r="FD109" i="8"/>
  <c r="FE109" i="8" s="1"/>
  <c r="FD110" i="8"/>
  <c r="FE110" i="8" s="1"/>
  <c r="FD111" i="8"/>
  <c r="FE111" i="8" s="1"/>
  <c r="FD112" i="8"/>
  <c r="FE112" i="8" s="1"/>
  <c r="FD113" i="8"/>
  <c r="FE113" i="8" s="1"/>
  <c r="FD114" i="8"/>
  <c r="FE114" i="8" s="1"/>
  <c r="FD115" i="8"/>
  <c r="FE115" i="8" s="1"/>
  <c r="FD116" i="8"/>
  <c r="FE116" i="8" s="1"/>
  <c r="FD117" i="8"/>
  <c r="FE117" i="8" s="1"/>
  <c r="FD118" i="8"/>
  <c r="FE118" i="8" s="1"/>
  <c r="FD119" i="8"/>
  <c r="FE119" i="8" s="1"/>
  <c r="FD120" i="8"/>
  <c r="FE120" i="8" s="1"/>
  <c r="FD121" i="8"/>
  <c r="FE121" i="8" s="1"/>
  <c r="FD122" i="8"/>
  <c r="FE122" i="8" s="1"/>
  <c r="FD123" i="8"/>
  <c r="FE123" i="8" s="1"/>
  <c r="FD124" i="8"/>
  <c r="FE124" i="8" s="1"/>
  <c r="FD125" i="8"/>
  <c r="FE125" i="8" s="1"/>
  <c r="FD126" i="8"/>
  <c r="FE126" i="8" s="1"/>
  <c r="FD127" i="8"/>
  <c r="FE127" i="8" s="1"/>
  <c r="FD128" i="8"/>
  <c r="FE128" i="8" s="1"/>
  <c r="FD129" i="8"/>
  <c r="FE129" i="8" s="1"/>
  <c r="FD130" i="8"/>
  <c r="FE130" i="8" s="1"/>
  <c r="FD131" i="8"/>
  <c r="FE131" i="8" s="1"/>
  <c r="FD132" i="8"/>
  <c r="FE132" i="8" s="1"/>
  <c r="FD133" i="8"/>
  <c r="FE133" i="8" s="1"/>
  <c r="FD134" i="8"/>
  <c r="FE134" i="8" s="1"/>
  <c r="FD135" i="8"/>
  <c r="FE135" i="8" s="1"/>
  <c r="FD136" i="8"/>
  <c r="FE136" i="8" s="1"/>
  <c r="FD137" i="8"/>
  <c r="FE137" i="8" s="1"/>
  <c r="FD138" i="8"/>
  <c r="FE138" i="8" s="1"/>
  <c r="FD139" i="8"/>
  <c r="FE139" i="8" s="1"/>
  <c r="FD140" i="8"/>
  <c r="FE140" i="8" s="1"/>
  <c r="FD141" i="8"/>
  <c r="FE141" i="8" s="1"/>
  <c r="FD142" i="8"/>
  <c r="FE142" i="8" s="1"/>
  <c r="FD143" i="8"/>
  <c r="FE143" i="8" s="1"/>
  <c r="FD144" i="8"/>
  <c r="FE144" i="8" s="1"/>
  <c r="FD145" i="8"/>
  <c r="FE145" i="8" s="1"/>
  <c r="FD146" i="8"/>
  <c r="FE146" i="8" s="1"/>
  <c r="FD147" i="8"/>
  <c r="FE147" i="8" s="1"/>
  <c r="FD148" i="8"/>
  <c r="FE148" i="8" s="1"/>
  <c r="FD149" i="8"/>
  <c r="FE149" i="8" s="1"/>
  <c r="FD150" i="8"/>
  <c r="FE150" i="8" s="1"/>
  <c r="FD5" i="8"/>
  <c r="FE5" i="8" s="1"/>
  <c r="AA2" i="8"/>
  <c r="AD35" i="8"/>
  <c r="AC35" i="8"/>
  <c r="L5" i="13" l="1"/>
  <c r="F17" i="13"/>
  <c r="J11" i="13" l="1"/>
  <c r="L11" i="13" s="1"/>
  <c r="J17" i="13"/>
  <c r="L17" i="13" s="1"/>
  <c r="L1" i="13"/>
  <c r="F5" i="13"/>
  <c r="H5" i="13" s="1"/>
  <c r="J14" i="13"/>
  <c r="L14" i="13" s="1"/>
  <c r="J8" i="13"/>
  <c r="L8" i="13" s="1"/>
  <c r="H17" i="13"/>
  <c r="F8" i="13"/>
  <c r="H8" i="13" s="1"/>
  <c r="F14" i="13"/>
  <c r="H14" i="13" s="1"/>
  <c r="EW150" i="8" l="1"/>
  <c r="DK150" i="8"/>
  <c r="DJ150" i="8"/>
  <c r="CT150" i="8"/>
  <c r="CS150" i="8"/>
  <c r="CC150" i="8"/>
  <c r="CB150" i="8"/>
  <c r="BL150" i="8"/>
  <c r="BK150" i="8"/>
  <c r="AU150" i="8"/>
  <c r="AT150" i="8"/>
  <c r="AD150" i="8"/>
  <c r="AC150" i="8"/>
  <c r="EW149" i="8"/>
  <c r="DK149" i="8"/>
  <c r="DJ149" i="8"/>
  <c r="CT149" i="8"/>
  <c r="CS149" i="8"/>
  <c r="CC149" i="8"/>
  <c r="CB149" i="8"/>
  <c r="BL149" i="8"/>
  <c r="BK149" i="8"/>
  <c r="AU149" i="8"/>
  <c r="AT149" i="8"/>
  <c r="AD149" i="8"/>
  <c r="AC149" i="8"/>
  <c r="EW148" i="8"/>
  <c r="DK148" i="8"/>
  <c r="DJ148" i="8"/>
  <c r="CT148" i="8"/>
  <c r="CS148" i="8"/>
  <c r="CC148" i="8"/>
  <c r="CB148" i="8"/>
  <c r="BL148" i="8"/>
  <c r="BK148" i="8"/>
  <c r="AU148" i="8"/>
  <c r="AT148" i="8"/>
  <c r="AD148" i="8"/>
  <c r="AC148" i="8"/>
  <c r="EW147" i="8"/>
  <c r="DK147" i="8"/>
  <c r="DJ147" i="8"/>
  <c r="CT147" i="8"/>
  <c r="CS147" i="8"/>
  <c r="CC147" i="8"/>
  <c r="CB147" i="8"/>
  <c r="BL147" i="8"/>
  <c r="BK147" i="8"/>
  <c r="AU147" i="8"/>
  <c r="AT147" i="8"/>
  <c r="AD147" i="8"/>
  <c r="AC147" i="8"/>
  <c r="EW146" i="8"/>
  <c r="DK146" i="8"/>
  <c r="DJ146" i="8"/>
  <c r="CT146" i="8"/>
  <c r="CS146" i="8"/>
  <c r="CC146" i="8"/>
  <c r="CB146" i="8"/>
  <c r="BL146" i="8"/>
  <c r="BK146" i="8"/>
  <c r="AU146" i="8"/>
  <c r="AT146" i="8"/>
  <c r="AD146" i="8"/>
  <c r="AC146" i="8"/>
  <c r="EW145" i="8"/>
  <c r="DK145" i="8"/>
  <c r="DJ145" i="8"/>
  <c r="CT145" i="8"/>
  <c r="CS145" i="8"/>
  <c r="CC145" i="8"/>
  <c r="CB145" i="8"/>
  <c r="BL145" i="8"/>
  <c r="BK145" i="8"/>
  <c r="AU145" i="8"/>
  <c r="AT145" i="8"/>
  <c r="AD145" i="8"/>
  <c r="AC145" i="8"/>
  <c r="EW144" i="8"/>
  <c r="DK144" i="8"/>
  <c r="DJ144" i="8"/>
  <c r="CT144" i="8"/>
  <c r="CS144" i="8"/>
  <c r="CC144" i="8"/>
  <c r="CB144" i="8"/>
  <c r="BL144" i="8"/>
  <c r="BK144" i="8"/>
  <c r="AU144" i="8"/>
  <c r="AT144" i="8"/>
  <c r="AD144" i="8"/>
  <c r="AC144" i="8"/>
  <c r="EW143" i="8"/>
  <c r="DK143" i="8"/>
  <c r="DJ143" i="8"/>
  <c r="CT143" i="8"/>
  <c r="CS143" i="8"/>
  <c r="CC143" i="8"/>
  <c r="CB143" i="8"/>
  <c r="BL143" i="8"/>
  <c r="BK143" i="8"/>
  <c r="AU143" i="8"/>
  <c r="AT143" i="8"/>
  <c r="AD143" i="8"/>
  <c r="AC143" i="8"/>
  <c r="EW142" i="8"/>
  <c r="DK142" i="8"/>
  <c r="DJ142" i="8"/>
  <c r="CT142" i="8"/>
  <c r="CS142" i="8"/>
  <c r="CC142" i="8"/>
  <c r="CB142" i="8"/>
  <c r="BL142" i="8"/>
  <c r="BK142" i="8"/>
  <c r="AU142" i="8"/>
  <c r="AT142" i="8"/>
  <c r="AD142" i="8"/>
  <c r="AC142" i="8"/>
  <c r="EW141" i="8"/>
  <c r="DK141" i="8"/>
  <c r="DJ141" i="8"/>
  <c r="CT141" i="8"/>
  <c r="CS141" i="8"/>
  <c r="CC141" i="8"/>
  <c r="CB141" i="8"/>
  <c r="BL141" i="8"/>
  <c r="BK141" i="8"/>
  <c r="AU141" i="8"/>
  <c r="AT141" i="8"/>
  <c r="AD141" i="8"/>
  <c r="AC141" i="8"/>
  <c r="EW140" i="8"/>
  <c r="DK140" i="8"/>
  <c r="DJ140" i="8"/>
  <c r="CT140" i="8"/>
  <c r="CS140" i="8"/>
  <c r="CC140" i="8"/>
  <c r="CB140" i="8"/>
  <c r="BL140" i="8"/>
  <c r="BK140" i="8"/>
  <c r="AU140" i="8"/>
  <c r="AT140" i="8"/>
  <c r="AD140" i="8"/>
  <c r="AC140" i="8"/>
  <c r="EW139" i="8"/>
  <c r="DK139" i="8"/>
  <c r="DJ139" i="8"/>
  <c r="CT139" i="8"/>
  <c r="CS139" i="8"/>
  <c r="CC139" i="8"/>
  <c r="CB139" i="8"/>
  <c r="BL139" i="8"/>
  <c r="BK139" i="8"/>
  <c r="AU139" i="8"/>
  <c r="AT139" i="8"/>
  <c r="AD139" i="8"/>
  <c r="AC139" i="8"/>
  <c r="EW138" i="8"/>
  <c r="DK138" i="8"/>
  <c r="DJ138" i="8"/>
  <c r="CT138" i="8"/>
  <c r="CS138" i="8"/>
  <c r="CC138" i="8"/>
  <c r="CB138" i="8"/>
  <c r="BL138" i="8"/>
  <c r="BK138" i="8"/>
  <c r="AU138" i="8"/>
  <c r="AT138" i="8"/>
  <c r="AD138" i="8"/>
  <c r="AC138" i="8"/>
  <c r="EW137" i="8"/>
  <c r="DK137" i="8"/>
  <c r="DJ137" i="8"/>
  <c r="CT137" i="8"/>
  <c r="CS137" i="8"/>
  <c r="CC137" i="8"/>
  <c r="CB137" i="8"/>
  <c r="BL137" i="8"/>
  <c r="BK137" i="8"/>
  <c r="AU137" i="8"/>
  <c r="AT137" i="8"/>
  <c r="AD137" i="8"/>
  <c r="AC137" i="8"/>
  <c r="EW136" i="8"/>
  <c r="DK136" i="8"/>
  <c r="DJ136" i="8"/>
  <c r="CT136" i="8"/>
  <c r="CS136" i="8"/>
  <c r="CC136" i="8"/>
  <c r="CB136" i="8"/>
  <c r="BL136" i="8"/>
  <c r="BK136" i="8"/>
  <c r="AU136" i="8"/>
  <c r="AT136" i="8"/>
  <c r="AD136" i="8"/>
  <c r="AC136" i="8"/>
  <c r="EW135" i="8"/>
  <c r="DK135" i="8"/>
  <c r="DJ135" i="8"/>
  <c r="CT135" i="8"/>
  <c r="CS135" i="8"/>
  <c r="CC135" i="8"/>
  <c r="CB135" i="8"/>
  <c r="BL135" i="8"/>
  <c r="BK135" i="8"/>
  <c r="AU135" i="8"/>
  <c r="AT135" i="8"/>
  <c r="AD135" i="8"/>
  <c r="AC135" i="8"/>
  <c r="EW134" i="8"/>
  <c r="DK134" i="8"/>
  <c r="DJ134" i="8"/>
  <c r="CT134" i="8"/>
  <c r="CS134" i="8"/>
  <c r="CC134" i="8"/>
  <c r="CB134" i="8"/>
  <c r="BL134" i="8"/>
  <c r="BK134" i="8"/>
  <c r="AU134" i="8"/>
  <c r="AT134" i="8"/>
  <c r="AD134" i="8"/>
  <c r="AC134" i="8"/>
  <c r="EW133" i="8"/>
  <c r="DK133" i="8"/>
  <c r="DJ133" i="8"/>
  <c r="CT133" i="8"/>
  <c r="CS133" i="8"/>
  <c r="CC133" i="8"/>
  <c r="CB133" i="8"/>
  <c r="BL133" i="8"/>
  <c r="BK133" i="8"/>
  <c r="AU133" i="8"/>
  <c r="AT133" i="8"/>
  <c r="AD133" i="8"/>
  <c r="AC133" i="8"/>
  <c r="EW132" i="8"/>
  <c r="DK132" i="8"/>
  <c r="DJ132" i="8"/>
  <c r="CT132" i="8"/>
  <c r="CS132" i="8"/>
  <c r="CC132" i="8"/>
  <c r="CB132" i="8"/>
  <c r="BL132" i="8"/>
  <c r="BK132" i="8"/>
  <c r="AU132" i="8"/>
  <c r="AT132" i="8"/>
  <c r="AD132" i="8"/>
  <c r="AC132" i="8"/>
  <c r="EW131" i="8"/>
  <c r="DK131" i="8"/>
  <c r="DJ131" i="8"/>
  <c r="CT131" i="8"/>
  <c r="CS131" i="8"/>
  <c r="CC131" i="8"/>
  <c r="CB131" i="8"/>
  <c r="BL131" i="8"/>
  <c r="BK131" i="8"/>
  <c r="AU131" i="8"/>
  <c r="AT131" i="8"/>
  <c r="AD131" i="8"/>
  <c r="AC131" i="8"/>
  <c r="EW130" i="8"/>
  <c r="DK130" i="8"/>
  <c r="DJ130" i="8"/>
  <c r="CT130" i="8"/>
  <c r="CS130" i="8"/>
  <c r="CC130" i="8"/>
  <c r="CB130" i="8"/>
  <c r="BL130" i="8"/>
  <c r="BK130" i="8"/>
  <c r="AU130" i="8"/>
  <c r="AT130" i="8"/>
  <c r="AD130" i="8"/>
  <c r="AC130" i="8"/>
  <c r="EW129" i="8"/>
  <c r="DK129" i="8"/>
  <c r="DJ129" i="8"/>
  <c r="CT129" i="8"/>
  <c r="CS129" i="8"/>
  <c r="CC129" i="8"/>
  <c r="CB129" i="8"/>
  <c r="BL129" i="8"/>
  <c r="BK129" i="8"/>
  <c r="AU129" i="8"/>
  <c r="AT129" i="8"/>
  <c r="AD129" i="8"/>
  <c r="AC129" i="8"/>
  <c r="EW128" i="8"/>
  <c r="DK128" i="8"/>
  <c r="DJ128" i="8"/>
  <c r="CT128" i="8"/>
  <c r="CS128" i="8"/>
  <c r="CC128" i="8"/>
  <c r="CB128" i="8"/>
  <c r="BL128" i="8"/>
  <c r="BK128" i="8"/>
  <c r="AU128" i="8"/>
  <c r="AT128" i="8"/>
  <c r="AD128" i="8"/>
  <c r="AC128" i="8"/>
  <c r="EW127" i="8"/>
  <c r="DK127" i="8"/>
  <c r="DJ127" i="8"/>
  <c r="CT127" i="8"/>
  <c r="CS127" i="8"/>
  <c r="CC127" i="8"/>
  <c r="CB127" i="8"/>
  <c r="BL127" i="8"/>
  <c r="BK127" i="8"/>
  <c r="AU127" i="8"/>
  <c r="AT127" i="8"/>
  <c r="AD127" i="8"/>
  <c r="AC127" i="8"/>
  <c r="EW126" i="8"/>
  <c r="DK126" i="8"/>
  <c r="DJ126" i="8"/>
  <c r="CT126" i="8"/>
  <c r="CS126" i="8"/>
  <c r="CC126" i="8"/>
  <c r="CB126" i="8"/>
  <c r="BL126" i="8"/>
  <c r="BK126" i="8"/>
  <c r="AU126" i="8"/>
  <c r="AT126" i="8"/>
  <c r="AD126" i="8"/>
  <c r="AC126" i="8"/>
  <c r="EW125" i="8"/>
  <c r="DK125" i="8"/>
  <c r="DJ125" i="8"/>
  <c r="CT125" i="8"/>
  <c r="CS125" i="8"/>
  <c r="CC125" i="8"/>
  <c r="CB125" i="8"/>
  <c r="BL125" i="8"/>
  <c r="BK125" i="8"/>
  <c r="AU125" i="8"/>
  <c r="AT125" i="8"/>
  <c r="AD125" i="8"/>
  <c r="AC125" i="8"/>
  <c r="EW124" i="8"/>
  <c r="DK124" i="8"/>
  <c r="DJ124" i="8"/>
  <c r="CT124" i="8"/>
  <c r="CS124" i="8"/>
  <c r="CC124" i="8"/>
  <c r="CB124" i="8"/>
  <c r="BL124" i="8"/>
  <c r="BK124" i="8"/>
  <c r="AU124" i="8"/>
  <c r="AT124" i="8"/>
  <c r="AD124" i="8"/>
  <c r="AC124" i="8"/>
  <c r="EW123" i="8"/>
  <c r="DK123" i="8"/>
  <c r="DJ123" i="8"/>
  <c r="CT123" i="8"/>
  <c r="CS123" i="8"/>
  <c r="CC123" i="8"/>
  <c r="CB123" i="8"/>
  <c r="BL123" i="8"/>
  <c r="BK123" i="8"/>
  <c r="AU123" i="8"/>
  <c r="AT123" i="8"/>
  <c r="AD123" i="8"/>
  <c r="AC123" i="8"/>
  <c r="EW122" i="8"/>
  <c r="DK122" i="8"/>
  <c r="DJ122" i="8"/>
  <c r="CT122" i="8"/>
  <c r="CS122" i="8"/>
  <c r="CC122" i="8"/>
  <c r="CB122" i="8"/>
  <c r="BL122" i="8"/>
  <c r="BK122" i="8"/>
  <c r="AU122" i="8"/>
  <c r="AT122" i="8"/>
  <c r="AD122" i="8"/>
  <c r="AC122" i="8"/>
  <c r="EW121" i="8"/>
  <c r="DK121" i="8"/>
  <c r="DJ121" i="8"/>
  <c r="CT121" i="8"/>
  <c r="CS121" i="8"/>
  <c r="CC121" i="8"/>
  <c r="CB121" i="8"/>
  <c r="BL121" i="8"/>
  <c r="BK121" i="8"/>
  <c r="AU121" i="8"/>
  <c r="AT121" i="8"/>
  <c r="AD121" i="8"/>
  <c r="AC121" i="8"/>
  <c r="EW120" i="8"/>
  <c r="DK120" i="8"/>
  <c r="DJ120" i="8"/>
  <c r="CT120" i="8"/>
  <c r="CS120" i="8"/>
  <c r="CC120" i="8"/>
  <c r="CB120" i="8"/>
  <c r="BL120" i="8"/>
  <c r="BK120" i="8"/>
  <c r="AU120" i="8"/>
  <c r="AT120" i="8"/>
  <c r="AD120" i="8"/>
  <c r="AC120" i="8"/>
  <c r="EW119" i="8"/>
  <c r="DK119" i="8"/>
  <c r="DJ119" i="8"/>
  <c r="CT119" i="8"/>
  <c r="CS119" i="8"/>
  <c r="CC119" i="8"/>
  <c r="CB119" i="8"/>
  <c r="BL119" i="8"/>
  <c r="BK119" i="8"/>
  <c r="AU119" i="8"/>
  <c r="AT119" i="8"/>
  <c r="AD119" i="8"/>
  <c r="AC119" i="8"/>
  <c r="EW118" i="8"/>
  <c r="DK118" i="8"/>
  <c r="DJ118" i="8"/>
  <c r="CT118" i="8"/>
  <c r="CS118" i="8"/>
  <c r="CC118" i="8"/>
  <c r="CB118" i="8"/>
  <c r="BL118" i="8"/>
  <c r="BK118" i="8"/>
  <c r="AU118" i="8"/>
  <c r="AT118" i="8"/>
  <c r="AD118" i="8"/>
  <c r="AC118" i="8"/>
  <c r="EW117" i="8"/>
  <c r="DK117" i="8"/>
  <c r="DJ117" i="8"/>
  <c r="CT117" i="8"/>
  <c r="CS117" i="8"/>
  <c r="CC117" i="8"/>
  <c r="CB117" i="8"/>
  <c r="BL117" i="8"/>
  <c r="BK117" i="8"/>
  <c r="AU117" i="8"/>
  <c r="AT117" i="8"/>
  <c r="AD117" i="8"/>
  <c r="AC117" i="8"/>
  <c r="EW116" i="8"/>
  <c r="DK116" i="8"/>
  <c r="DJ116" i="8"/>
  <c r="CT116" i="8"/>
  <c r="CS116" i="8"/>
  <c r="CC116" i="8"/>
  <c r="CB116" i="8"/>
  <c r="BL116" i="8"/>
  <c r="BK116" i="8"/>
  <c r="AU116" i="8"/>
  <c r="AT116" i="8"/>
  <c r="AD116" i="8"/>
  <c r="AC116" i="8"/>
  <c r="EW115" i="8"/>
  <c r="DK115" i="8"/>
  <c r="DJ115" i="8"/>
  <c r="CT115" i="8"/>
  <c r="CS115" i="8"/>
  <c r="CC115" i="8"/>
  <c r="CB115" i="8"/>
  <c r="BL115" i="8"/>
  <c r="BK115" i="8"/>
  <c r="AU115" i="8"/>
  <c r="AT115" i="8"/>
  <c r="AD115" i="8"/>
  <c r="AC115" i="8"/>
  <c r="EW114" i="8"/>
  <c r="DK114" i="8"/>
  <c r="DJ114" i="8"/>
  <c r="CT114" i="8"/>
  <c r="CS114" i="8"/>
  <c r="CC114" i="8"/>
  <c r="CB114" i="8"/>
  <c r="BL114" i="8"/>
  <c r="BK114" i="8"/>
  <c r="AU114" i="8"/>
  <c r="AT114" i="8"/>
  <c r="AD114" i="8"/>
  <c r="AC114" i="8"/>
  <c r="EW113" i="8"/>
  <c r="DK113" i="8"/>
  <c r="DJ113" i="8"/>
  <c r="CT113" i="8"/>
  <c r="CS113" i="8"/>
  <c r="CC113" i="8"/>
  <c r="CB113" i="8"/>
  <c r="BL113" i="8"/>
  <c r="BK113" i="8"/>
  <c r="AU113" i="8"/>
  <c r="AT113" i="8"/>
  <c r="AD113" i="8"/>
  <c r="AC113" i="8"/>
  <c r="EW112" i="8"/>
  <c r="DK112" i="8"/>
  <c r="DJ112" i="8"/>
  <c r="CT112" i="8"/>
  <c r="CS112" i="8"/>
  <c r="CC112" i="8"/>
  <c r="CB112" i="8"/>
  <c r="BL112" i="8"/>
  <c r="BK112" i="8"/>
  <c r="AU112" i="8"/>
  <c r="AT112" i="8"/>
  <c r="AD112" i="8"/>
  <c r="AC112" i="8"/>
  <c r="EW111" i="8"/>
  <c r="DK111" i="8"/>
  <c r="DJ111" i="8"/>
  <c r="CT111" i="8"/>
  <c r="CS111" i="8"/>
  <c r="CC111" i="8"/>
  <c r="CB111" i="8"/>
  <c r="BL111" i="8"/>
  <c r="BK111" i="8"/>
  <c r="AU111" i="8"/>
  <c r="AT111" i="8"/>
  <c r="AD111" i="8"/>
  <c r="AC111" i="8"/>
  <c r="EW110" i="8"/>
  <c r="DK110" i="8"/>
  <c r="DJ110" i="8"/>
  <c r="CT110" i="8"/>
  <c r="CS110" i="8"/>
  <c r="CC110" i="8"/>
  <c r="CB110" i="8"/>
  <c r="BL110" i="8"/>
  <c r="BK110" i="8"/>
  <c r="AU110" i="8"/>
  <c r="AT110" i="8"/>
  <c r="AD110" i="8"/>
  <c r="AC110" i="8"/>
  <c r="EW109" i="8"/>
  <c r="DK109" i="8"/>
  <c r="DJ109" i="8"/>
  <c r="CT109" i="8"/>
  <c r="CS109" i="8"/>
  <c r="CC109" i="8"/>
  <c r="CB109" i="8"/>
  <c r="BL109" i="8"/>
  <c r="BK109" i="8"/>
  <c r="AU109" i="8"/>
  <c r="AT109" i="8"/>
  <c r="AD109" i="8"/>
  <c r="AC109" i="8"/>
  <c r="EW108" i="8"/>
  <c r="DK108" i="8"/>
  <c r="DJ108" i="8"/>
  <c r="CT108" i="8"/>
  <c r="CS108" i="8"/>
  <c r="CC108" i="8"/>
  <c r="CB108" i="8"/>
  <c r="BL108" i="8"/>
  <c r="BK108" i="8"/>
  <c r="AU108" i="8"/>
  <c r="AT108" i="8"/>
  <c r="AD108" i="8"/>
  <c r="AC108" i="8"/>
  <c r="EW107" i="8"/>
  <c r="DK107" i="8"/>
  <c r="DJ107" i="8"/>
  <c r="CT107" i="8"/>
  <c r="CS107" i="8"/>
  <c r="CC107" i="8"/>
  <c r="CB107" i="8"/>
  <c r="BL107" i="8"/>
  <c r="BK107" i="8"/>
  <c r="AU107" i="8"/>
  <c r="AT107" i="8"/>
  <c r="AD107" i="8"/>
  <c r="AC107" i="8"/>
  <c r="EW106" i="8"/>
  <c r="DK106" i="8"/>
  <c r="DJ106" i="8"/>
  <c r="CT106" i="8"/>
  <c r="CS106" i="8"/>
  <c r="CC106" i="8"/>
  <c r="CB106" i="8"/>
  <c r="BL106" i="8"/>
  <c r="BK106" i="8"/>
  <c r="AU106" i="8"/>
  <c r="AT106" i="8"/>
  <c r="AD106" i="8"/>
  <c r="AC106" i="8"/>
  <c r="EW105" i="8"/>
  <c r="DK105" i="8"/>
  <c r="DJ105" i="8"/>
  <c r="CT105" i="8"/>
  <c r="CS105" i="8"/>
  <c r="CC105" i="8"/>
  <c r="CB105" i="8"/>
  <c r="BL105" i="8"/>
  <c r="BK105" i="8"/>
  <c r="AU105" i="8"/>
  <c r="AT105" i="8"/>
  <c r="AD105" i="8"/>
  <c r="AC105" i="8"/>
  <c r="EW104" i="8"/>
  <c r="DK104" i="8"/>
  <c r="DJ104" i="8"/>
  <c r="CT104" i="8"/>
  <c r="CS104" i="8"/>
  <c r="CC104" i="8"/>
  <c r="CB104" i="8"/>
  <c r="BL104" i="8"/>
  <c r="BK104" i="8"/>
  <c r="AU104" i="8"/>
  <c r="AT104" i="8"/>
  <c r="AD104" i="8"/>
  <c r="AC104" i="8"/>
  <c r="EW103" i="8"/>
  <c r="DK103" i="8"/>
  <c r="DJ103" i="8"/>
  <c r="CT103" i="8"/>
  <c r="CS103" i="8"/>
  <c r="CC103" i="8"/>
  <c r="CB103" i="8"/>
  <c r="BL103" i="8"/>
  <c r="BK103" i="8"/>
  <c r="AU103" i="8"/>
  <c r="AT103" i="8"/>
  <c r="AD103" i="8"/>
  <c r="AC103" i="8"/>
  <c r="EW102" i="8"/>
  <c r="DK102" i="8"/>
  <c r="DJ102" i="8"/>
  <c r="CT102" i="8"/>
  <c r="CS102" i="8"/>
  <c r="CC102" i="8"/>
  <c r="CB102" i="8"/>
  <c r="BL102" i="8"/>
  <c r="BK102" i="8"/>
  <c r="AU102" i="8"/>
  <c r="AT102" i="8"/>
  <c r="AD102" i="8"/>
  <c r="AC102" i="8"/>
  <c r="EW101" i="8"/>
  <c r="DK101" i="8"/>
  <c r="DJ101" i="8"/>
  <c r="CT101" i="8"/>
  <c r="CS101" i="8"/>
  <c r="CC101" i="8"/>
  <c r="CB101" i="8"/>
  <c r="BL101" i="8"/>
  <c r="BK101" i="8"/>
  <c r="AU101" i="8"/>
  <c r="AT101" i="8"/>
  <c r="AD101" i="8"/>
  <c r="AC101" i="8"/>
  <c r="EW100" i="8"/>
  <c r="DK100" i="8"/>
  <c r="DJ100" i="8"/>
  <c r="CT100" i="8"/>
  <c r="CS100" i="8"/>
  <c r="CC100" i="8"/>
  <c r="CB100" i="8"/>
  <c r="BL100" i="8"/>
  <c r="BK100" i="8"/>
  <c r="AU100" i="8"/>
  <c r="AT100" i="8"/>
  <c r="AD100" i="8"/>
  <c r="AC100" i="8"/>
  <c r="EW99" i="8"/>
  <c r="DK99" i="8"/>
  <c r="DJ99" i="8"/>
  <c r="CT99" i="8"/>
  <c r="CS99" i="8"/>
  <c r="CC99" i="8"/>
  <c r="CB99" i="8"/>
  <c r="BL99" i="8"/>
  <c r="BK99" i="8"/>
  <c r="AU99" i="8"/>
  <c r="AT99" i="8"/>
  <c r="AD99" i="8"/>
  <c r="AC99" i="8"/>
  <c r="EW98" i="8"/>
  <c r="DK98" i="8"/>
  <c r="DJ98" i="8"/>
  <c r="CT98" i="8"/>
  <c r="CS98" i="8"/>
  <c r="CC98" i="8"/>
  <c r="CB98" i="8"/>
  <c r="BL98" i="8"/>
  <c r="BK98" i="8"/>
  <c r="AU98" i="8"/>
  <c r="AT98" i="8"/>
  <c r="AD98" i="8"/>
  <c r="AC98" i="8"/>
  <c r="EW97" i="8"/>
  <c r="DK97" i="8"/>
  <c r="DJ97" i="8"/>
  <c r="CT97" i="8"/>
  <c r="CS97" i="8"/>
  <c r="CC97" i="8"/>
  <c r="CB97" i="8"/>
  <c r="BL97" i="8"/>
  <c r="BK97" i="8"/>
  <c r="AU97" i="8"/>
  <c r="AT97" i="8"/>
  <c r="AD97" i="8"/>
  <c r="AC97" i="8"/>
  <c r="EW96" i="8"/>
  <c r="DK96" i="8"/>
  <c r="DJ96" i="8"/>
  <c r="CT96" i="8"/>
  <c r="CS96" i="8"/>
  <c r="CC96" i="8"/>
  <c r="CB96" i="8"/>
  <c r="BL96" i="8"/>
  <c r="BK96" i="8"/>
  <c r="AU96" i="8"/>
  <c r="AT96" i="8"/>
  <c r="AD96" i="8"/>
  <c r="AC96" i="8"/>
  <c r="EW95" i="8"/>
  <c r="DK95" i="8"/>
  <c r="DJ95" i="8"/>
  <c r="CT95" i="8"/>
  <c r="CS95" i="8"/>
  <c r="CC95" i="8"/>
  <c r="CB95" i="8"/>
  <c r="BL95" i="8"/>
  <c r="BK95" i="8"/>
  <c r="AU95" i="8"/>
  <c r="AT95" i="8"/>
  <c r="AD95" i="8"/>
  <c r="AC95" i="8"/>
  <c r="EW94" i="8"/>
  <c r="DK94" i="8"/>
  <c r="DJ94" i="8"/>
  <c r="CT94" i="8"/>
  <c r="CS94" i="8"/>
  <c r="CC94" i="8"/>
  <c r="CB94" i="8"/>
  <c r="BL94" i="8"/>
  <c r="BK94" i="8"/>
  <c r="AU94" i="8"/>
  <c r="AT94" i="8"/>
  <c r="AD94" i="8"/>
  <c r="AC94" i="8"/>
  <c r="EW93" i="8"/>
  <c r="DK93" i="8"/>
  <c r="DJ93" i="8"/>
  <c r="CT93" i="8"/>
  <c r="CS93" i="8"/>
  <c r="CC93" i="8"/>
  <c r="CB93" i="8"/>
  <c r="BL93" i="8"/>
  <c r="BK93" i="8"/>
  <c r="AU93" i="8"/>
  <c r="AT93" i="8"/>
  <c r="AD93" i="8"/>
  <c r="AC93" i="8"/>
  <c r="EW92" i="8"/>
  <c r="DK92" i="8"/>
  <c r="DJ92" i="8"/>
  <c r="CT92" i="8"/>
  <c r="CS92" i="8"/>
  <c r="CC92" i="8"/>
  <c r="CB92" i="8"/>
  <c r="BL92" i="8"/>
  <c r="BK92" i="8"/>
  <c r="AU92" i="8"/>
  <c r="AT92" i="8"/>
  <c r="AD92" i="8"/>
  <c r="AC92" i="8"/>
  <c r="EW91" i="8"/>
  <c r="DK91" i="8"/>
  <c r="DJ91" i="8"/>
  <c r="CT91" i="8"/>
  <c r="CS91" i="8"/>
  <c r="CC91" i="8"/>
  <c r="CB91" i="8"/>
  <c r="BL91" i="8"/>
  <c r="BK91" i="8"/>
  <c r="BS91" i="8" s="1"/>
  <c r="AU91" i="8"/>
  <c r="AT91" i="8"/>
  <c r="AD91" i="8"/>
  <c r="AC91" i="8"/>
  <c r="EW90" i="8"/>
  <c r="DK90" i="8"/>
  <c r="DJ90" i="8"/>
  <c r="CT90" i="8"/>
  <c r="CS90" i="8"/>
  <c r="CC90" i="8"/>
  <c r="CB90" i="8"/>
  <c r="BL90" i="8"/>
  <c r="BK90" i="8"/>
  <c r="AU90" i="8"/>
  <c r="AT90" i="8"/>
  <c r="AD90" i="8"/>
  <c r="AC90" i="8"/>
  <c r="EW89" i="8"/>
  <c r="DK89" i="8"/>
  <c r="DJ89" i="8"/>
  <c r="CT89" i="8"/>
  <c r="CS89" i="8"/>
  <c r="CC89" i="8"/>
  <c r="CB89" i="8"/>
  <c r="BL89" i="8"/>
  <c r="BK89" i="8"/>
  <c r="AU89" i="8"/>
  <c r="AT89" i="8"/>
  <c r="AD89" i="8"/>
  <c r="AC89" i="8"/>
  <c r="EW88" i="8"/>
  <c r="DK88" i="8"/>
  <c r="DJ88" i="8"/>
  <c r="CT88" i="8"/>
  <c r="CS88" i="8"/>
  <c r="CC88" i="8"/>
  <c r="CB88" i="8"/>
  <c r="BL88" i="8"/>
  <c r="BK88" i="8"/>
  <c r="AU88" i="8"/>
  <c r="AT88" i="8"/>
  <c r="AD88" i="8"/>
  <c r="AC88" i="8"/>
  <c r="EW87" i="8"/>
  <c r="DK87" i="8"/>
  <c r="DJ87" i="8"/>
  <c r="CT87" i="8"/>
  <c r="CS87" i="8"/>
  <c r="CC87" i="8"/>
  <c r="CB87" i="8"/>
  <c r="BL87" i="8"/>
  <c r="BK87" i="8"/>
  <c r="AU87" i="8"/>
  <c r="AT87" i="8"/>
  <c r="AD87" i="8"/>
  <c r="AC87" i="8"/>
  <c r="EW86" i="8"/>
  <c r="DK86" i="8"/>
  <c r="DJ86" i="8"/>
  <c r="CT86" i="8"/>
  <c r="CS86" i="8"/>
  <c r="CC86" i="8"/>
  <c r="CB86" i="8"/>
  <c r="BL86" i="8"/>
  <c r="BK86" i="8"/>
  <c r="AU86" i="8"/>
  <c r="AT86" i="8"/>
  <c r="AD86" i="8"/>
  <c r="AC86" i="8"/>
  <c r="EW85" i="8"/>
  <c r="DK85" i="8"/>
  <c r="DJ85" i="8"/>
  <c r="CT85" i="8"/>
  <c r="CS85" i="8"/>
  <c r="CC85" i="8"/>
  <c r="CB85" i="8"/>
  <c r="BL85" i="8"/>
  <c r="BK85" i="8"/>
  <c r="AU85" i="8"/>
  <c r="AT85" i="8"/>
  <c r="AD85" i="8"/>
  <c r="AC85" i="8"/>
  <c r="EW84" i="8"/>
  <c r="DK84" i="8"/>
  <c r="DJ84" i="8"/>
  <c r="CT84" i="8"/>
  <c r="CS84" i="8"/>
  <c r="CC84" i="8"/>
  <c r="CB84" i="8"/>
  <c r="BL84" i="8"/>
  <c r="BK84" i="8"/>
  <c r="AU84" i="8"/>
  <c r="AT84" i="8"/>
  <c r="AD84" i="8"/>
  <c r="AC84" i="8"/>
  <c r="EW83" i="8"/>
  <c r="DK83" i="8"/>
  <c r="DJ83" i="8"/>
  <c r="CT83" i="8"/>
  <c r="CS83" i="8"/>
  <c r="CC83" i="8"/>
  <c r="CB83" i="8"/>
  <c r="BL83" i="8"/>
  <c r="BK83" i="8"/>
  <c r="AU83" i="8"/>
  <c r="AT83" i="8"/>
  <c r="AD83" i="8"/>
  <c r="AC83" i="8"/>
  <c r="EW82" i="8"/>
  <c r="DK82" i="8"/>
  <c r="DJ82" i="8"/>
  <c r="CT82" i="8"/>
  <c r="CS82" i="8"/>
  <c r="CC82" i="8"/>
  <c r="CB82" i="8"/>
  <c r="BL82" i="8"/>
  <c r="BK82" i="8"/>
  <c r="AU82" i="8"/>
  <c r="AT82" i="8"/>
  <c r="AD82" i="8"/>
  <c r="AC82" i="8"/>
  <c r="EW81" i="8"/>
  <c r="DK81" i="8"/>
  <c r="DJ81" i="8"/>
  <c r="CT81" i="8"/>
  <c r="CS81" i="8"/>
  <c r="CC81" i="8"/>
  <c r="CB81" i="8"/>
  <c r="BL81" i="8"/>
  <c r="BK81" i="8"/>
  <c r="AU81" i="8"/>
  <c r="AT81" i="8"/>
  <c r="AD81" i="8"/>
  <c r="AC81" i="8"/>
  <c r="EW80" i="8"/>
  <c r="DK80" i="8"/>
  <c r="DJ80" i="8"/>
  <c r="CT80" i="8"/>
  <c r="CS80" i="8"/>
  <c r="CC80" i="8"/>
  <c r="CB80" i="8"/>
  <c r="BL80" i="8"/>
  <c r="BK80" i="8"/>
  <c r="AU80" i="8"/>
  <c r="AT80" i="8"/>
  <c r="AD80" i="8"/>
  <c r="AC80" i="8"/>
  <c r="EW79" i="8"/>
  <c r="DK79" i="8"/>
  <c r="DJ79" i="8"/>
  <c r="CT79" i="8"/>
  <c r="CS79" i="8"/>
  <c r="CC79" i="8"/>
  <c r="CB79" i="8"/>
  <c r="BL79" i="8"/>
  <c r="BK79" i="8"/>
  <c r="AU79" i="8"/>
  <c r="AT79" i="8"/>
  <c r="AD79" i="8"/>
  <c r="AC79" i="8"/>
  <c r="EW78" i="8"/>
  <c r="DK78" i="8"/>
  <c r="DJ78" i="8"/>
  <c r="CT78" i="8"/>
  <c r="CS78" i="8"/>
  <c r="CC78" i="8"/>
  <c r="CB78" i="8"/>
  <c r="BL78" i="8"/>
  <c r="BK78" i="8"/>
  <c r="AU78" i="8"/>
  <c r="AT78" i="8"/>
  <c r="AD78" i="8"/>
  <c r="AC78" i="8"/>
  <c r="EW77" i="8"/>
  <c r="DK77" i="8"/>
  <c r="DJ77" i="8"/>
  <c r="CT77" i="8"/>
  <c r="CS77" i="8"/>
  <c r="CC77" i="8"/>
  <c r="CB77" i="8"/>
  <c r="BL77" i="8"/>
  <c r="BK77" i="8"/>
  <c r="AU77" i="8"/>
  <c r="AT77" i="8"/>
  <c r="AD77" i="8"/>
  <c r="AC77" i="8"/>
  <c r="EW76" i="8"/>
  <c r="DK76" i="8"/>
  <c r="DJ76" i="8"/>
  <c r="CT76" i="8"/>
  <c r="CS76" i="8"/>
  <c r="CC76" i="8"/>
  <c r="CB76" i="8"/>
  <c r="BL76" i="8"/>
  <c r="BK76" i="8"/>
  <c r="AU76" i="8"/>
  <c r="AT76" i="8"/>
  <c r="AD76" i="8"/>
  <c r="AC76" i="8"/>
  <c r="EW75" i="8"/>
  <c r="DK75" i="8"/>
  <c r="DJ75" i="8"/>
  <c r="CT75" i="8"/>
  <c r="CS75" i="8"/>
  <c r="CC75" i="8"/>
  <c r="CB75" i="8"/>
  <c r="BL75" i="8"/>
  <c r="BK75" i="8"/>
  <c r="AU75" i="8"/>
  <c r="AT75" i="8"/>
  <c r="AD75" i="8"/>
  <c r="AC75" i="8"/>
  <c r="EW74" i="8"/>
  <c r="DK74" i="8"/>
  <c r="DJ74" i="8"/>
  <c r="CT74" i="8"/>
  <c r="CS74" i="8"/>
  <c r="CC74" i="8"/>
  <c r="CB74" i="8"/>
  <c r="BL74" i="8"/>
  <c r="BK74" i="8"/>
  <c r="AU74" i="8"/>
  <c r="AT74" i="8"/>
  <c r="AD74" i="8"/>
  <c r="AC74" i="8"/>
  <c r="EW73" i="8"/>
  <c r="DK73" i="8"/>
  <c r="DJ73" i="8"/>
  <c r="CT73" i="8"/>
  <c r="CS73" i="8"/>
  <c r="CC73" i="8"/>
  <c r="CB73" i="8"/>
  <c r="BL73" i="8"/>
  <c r="BK73" i="8"/>
  <c r="AU73" i="8"/>
  <c r="AT73" i="8"/>
  <c r="AD73" i="8"/>
  <c r="AC73" i="8"/>
  <c r="EW72" i="8"/>
  <c r="DK72" i="8"/>
  <c r="DJ72" i="8"/>
  <c r="CT72" i="8"/>
  <c r="CS72" i="8"/>
  <c r="CC72" i="8"/>
  <c r="CB72" i="8"/>
  <c r="BL72" i="8"/>
  <c r="BK72" i="8"/>
  <c r="AU72" i="8"/>
  <c r="AT72" i="8"/>
  <c r="AD72" i="8"/>
  <c r="AC72" i="8"/>
  <c r="EW71" i="8"/>
  <c r="DK71" i="8"/>
  <c r="DJ71" i="8"/>
  <c r="CT71" i="8"/>
  <c r="CS71" i="8"/>
  <c r="CC71" i="8"/>
  <c r="CB71" i="8"/>
  <c r="BL71" i="8"/>
  <c r="BK71" i="8"/>
  <c r="AU71" i="8"/>
  <c r="AT71" i="8"/>
  <c r="AD71" i="8"/>
  <c r="AC71" i="8"/>
  <c r="EW70" i="8"/>
  <c r="DK70" i="8"/>
  <c r="DJ70" i="8"/>
  <c r="CT70" i="8"/>
  <c r="CS70" i="8"/>
  <c r="CC70" i="8"/>
  <c r="CB70" i="8"/>
  <c r="BL70" i="8"/>
  <c r="BK70" i="8"/>
  <c r="AU70" i="8"/>
  <c r="AT70" i="8"/>
  <c r="AD70" i="8"/>
  <c r="AC70" i="8"/>
  <c r="EW69" i="8"/>
  <c r="DK69" i="8"/>
  <c r="DJ69" i="8"/>
  <c r="CT69" i="8"/>
  <c r="CS69" i="8"/>
  <c r="CC69" i="8"/>
  <c r="CB69" i="8"/>
  <c r="BL69" i="8"/>
  <c r="BK69" i="8"/>
  <c r="AU69" i="8"/>
  <c r="AT69" i="8"/>
  <c r="AD69" i="8"/>
  <c r="AC69" i="8"/>
  <c r="EW68" i="8"/>
  <c r="DK68" i="8"/>
  <c r="DJ68" i="8"/>
  <c r="CT68" i="8"/>
  <c r="CS68" i="8"/>
  <c r="CC68" i="8"/>
  <c r="CB68" i="8"/>
  <c r="BL68" i="8"/>
  <c r="BK68" i="8"/>
  <c r="AU68" i="8"/>
  <c r="AT68" i="8"/>
  <c r="AD68" i="8"/>
  <c r="AC68" i="8"/>
  <c r="EW67" i="8"/>
  <c r="DK67" i="8"/>
  <c r="DJ67" i="8"/>
  <c r="CT67" i="8"/>
  <c r="CS67" i="8"/>
  <c r="CC67" i="8"/>
  <c r="CB67" i="8"/>
  <c r="BL67" i="8"/>
  <c r="BK67" i="8"/>
  <c r="BS67" i="8" s="1"/>
  <c r="AU67" i="8"/>
  <c r="AT67" i="8"/>
  <c r="AD67" i="8"/>
  <c r="AC67" i="8"/>
  <c r="EW66" i="8"/>
  <c r="DK66" i="8"/>
  <c r="DJ66" i="8"/>
  <c r="CT66" i="8"/>
  <c r="CS66" i="8"/>
  <c r="CC66" i="8"/>
  <c r="CB66" i="8"/>
  <c r="BL66" i="8"/>
  <c r="BK66" i="8"/>
  <c r="AU66" i="8"/>
  <c r="AT66" i="8"/>
  <c r="AD66" i="8"/>
  <c r="AC66" i="8"/>
  <c r="EW65" i="8"/>
  <c r="DK65" i="8"/>
  <c r="DJ65" i="8"/>
  <c r="CT65" i="8"/>
  <c r="CS65" i="8"/>
  <c r="CC65" i="8"/>
  <c r="CB65" i="8"/>
  <c r="BL65" i="8"/>
  <c r="BK65" i="8"/>
  <c r="AU65" i="8"/>
  <c r="AT65" i="8"/>
  <c r="AD65" i="8"/>
  <c r="AC65" i="8"/>
  <c r="EW64" i="8"/>
  <c r="DK64" i="8"/>
  <c r="DJ64" i="8"/>
  <c r="CT64" i="8"/>
  <c r="CS64" i="8"/>
  <c r="CC64" i="8"/>
  <c r="CB64" i="8"/>
  <c r="BL64" i="8"/>
  <c r="BK64" i="8"/>
  <c r="AU64" i="8"/>
  <c r="AT64" i="8"/>
  <c r="AD64" i="8"/>
  <c r="AC64" i="8"/>
  <c r="EW63" i="8"/>
  <c r="DK63" i="8"/>
  <c r="DJ63" i="8"/>
  <c r="CT63" i="8"/>
  <c r="CS63" i="8"/>
  <c r="CC63" i="8"/>
  <c r="CB63" i="8"/>
  <c r="BL63" i="8"/>
  <c r="BK63" i="8"/>
  <c r="AU63" i="8"/>
  <c r="AT63" i="8"/>
  <c r="AD63" i="8"/>
  <c r="AC63" i="8"/>
  <c r="EW62" i="8"/>
  <c r="DK62" i="8"/>
  <c r="DJ62" i="8"/>
  <c r="CT62" i="8"/>
  <c r="CS62" i="8"/>
  <c r="CC62" i="8"/>
  <c r="CB62" i="8"/>
  <c r="BL62" i="8"/>
  <c r="BK62" i="8"/>
  <c r="AU62" i="8"/>
  <c r="AT62" i="8"/>
  <c r="AD62" i="8"/>
  <c r="AC62" i="8"/>
  <c r="EW61" i="8"/>
  <c r="DK61" i="8"/>
  <c r="DJ61" i="8"/>
  <c r="CT61" i="8"/>
  <c r="CS61" i="8"/>
  <c r="CC61" i="8"/>
  <c r="CB61" i="8"/>
  <c r="BL61" i="8"/>
  <c r="BK61" i="8"/>
  <c r="AU61" i="8"/>
  <c r="AT61" i="8"/>
  <c r="AD61" i="8"/>
  <c r="AC61" i="8"/>
  <c r="EW60" i="8"/>
  <c r="DK60" i="8"/>
  <c r="DJ60" i="8"/>
  <c r="CT60" i="8"/>
  <c r="CS60" i="8"/>
  <c r="CC60" i="8"/>
  <c r="CB60" i="8"/>
  <c r="BL60" i="8"/>
  <c r="BK60" i="8"/>
  <c r="AU60" i="8"/>
  <c r="AT60" i="8"/>
  <c r="AD60" i="8"/>
  <c r="AC60" i="8"/>
  <c r="EW59" i="8"/>
  <c r="DK59" i="8"/>
  <c r="DJ59" i="8"/>
  <c r="CT59" i="8"/>
  <c r="CS59" i="8"/>
  <c r="CC59" i="8"/>
  <c r="CB59" i="8"/>
  <c r="BL59" i="8"/>
  <c r="BK59" i="8"/>
  <c r="AU59" i="8"/>
  <c r="AT59" i="8"/>
  <c r="AD59" i="8"/>
  <c r="AC59" i="8"/>
  <c r="EW58" i="8"/>
  <c r="DK58" i="8"/>
  <c r="DJ58" i="8"/>
  <c r="CT58" i="8"/>
  <c r="CS58" i="8"/>
  <c r="CC58" i="8"/>
  <c r="CB58" i="8"/>
  <c r="BL58" i="8"/>
  <c r="BK58" i="8"/>
  <c r="AU58" i="8"/>
  <c r="AT58" i="8"/>
  <c r="AD58" i="8"/>
  <c r="AC58" i="8"/>
  <c r="EW57" i="8"/>
  <c r="DK57" i="8"/>
  <c r="DJ57" i="8"/>
  <c r="CT57" i="8"/>
  <c r="CS57" i="8"/>
  <c r="CC57" i="8"/>
  <c r="CB57" i="8"/>
  <c r="BL57" i="8"/>
  <c r="BK57" i="8"/>
  <c r="AU57" i="8"/>
  <c r="AT57" i="8"/>
  <c r="AD57" i="8"/>
  <c r="AC57" i="8"/>
  <c r="EW56" i="8"/>
  <c r="DK56" i="8"/>
  <c r="DJ56" i="8"/>
  <c r="CT56" i="8"/>
  <c r="CS56" i="8"/>
  <c r="CC56" i="8"/>
  <c r="CB56" i="8"/>
  <c r="BL56" i="8"/>
  <c r="BK56" i="8"/>
  <c r="AU56" i="8"/>
  <c r="AT56" i="8"/>
  <c r="AD56" i="8"/>
  <c r="AC56" i="8"/>
  <c r="EW55" i="8"/>
  <c r="DK55" i="8"/>
  <c r="DJ55" i="8"/>
  <c r="CT55" i="8"/>
  <c r="CS55" i="8"/>
  <c r="CC55" i="8"/>
  <c r="CB55" i="8"/>
  <c r="BL55" i="8"/>
  <c r="BK55" i="8"/>
  <c r="AU55" i="8"/>
  <c r="AT55" i="8"/>
  <c r="AD55" i="8"/>
  <c r="AC55" i="8"/>
  <c r="EW54" i="8"/>
  <c r="DK54" i="8"/>
  <c r="DJ54" i="8"/>
  <c r="CT54" i="8"/>
  <c r="CS54" i="8"/>
  <c r="CC54" i="8"/>
  <c r="CB54" i="8"/>
  <c r="BL54" i="8"/>
  <c r="BK54" i="8"/>
  <c r="AU54" i="8"/>
  <c r="AT54" i="8"/>
  <c r="AD54" i="8"/>
  <c r="AC54" i="8"/>
  <c r="EW53" i="8"/>
  <c r="DK53" i="8"/>
  <c r="DJ53" i="8"/>
  <c r="CT53" i="8"/>
  <c r="CS53" i="8"/>
  <c r="CC53" i="8"/>
  <c r="CB53" i="8"/>
  <c r="BL53" i="8"/>
  <c r="BK53" i="8"/>
  <c r="AU53" i="8"/>
  <c r="AT53" i="8"/>
  <c r="AD53" i="8"/>
  <c r="AC53" i="8"/>
  <c r="EW52" i="8"/>
  <c r="DK52" i="8"/>
  <c r="DJ52" i="8"/>
  <c r="CT52" i="8"/>
  <c r="CS52" i="8"/>
  <c r="CC52" i="8"/>
  <c r="CB52" i="8"/>
  <c r="BL52" i="8"/>
  <c r="BK52" i="8"/>
  <c r="AU52" i="8"/>
  <c r="AT52" i="8"/>
  <c r="AD52" i="8"/>
  <c r="AC52" i="8"/>
  <c r="EW51" i="8"/>
  <c r="DK51" i="8"/>
  <c r="DJ51" i="8"/>
  <c r="CT51" i="8"/>
  <c r="CS51" i="8"/>
  <c r="CC51" i="8"/>
  <c r="CB51" i="8"/>
  <c r="BL51" i="8"/>
  <c r="BK51" i="8"/>
  <c r="AU51" i="8"/>
  <c r="AT51" i="8"/>
  <c r="AD51" i="8"/>
  <c r="AC51" i="8"/>
  <c r="EW50" i="8"/>
  <c r="DK50" i="8"/>
  <c r="DJ50" i="8"/>
  <c r="CT50" i="8"/>
  <c r="CS50" i="8"/>
  <c r="CC50" i="8"/>
  <c r="CB50" i="8"/>
  <c r="BL50" i="8"/>
  <c r="BK50" i="8"/>
  <c r="AU50" i="8"/>
  <c r="AT50" i="8"/>
  <c r="AD50" i="8"/>
  <c r="AC50" i="8"/>
  <c r="EW49" i="8"/>
  <c r="DK49" i="8"/>
  <c r="DJ49" i="8"/>
  <c r="CT49" i="8"/>
  <c r="CS49" i="8"/>
  <c r="CC49" i="8"/>
  <c r="CB49" i="8"/>
  <c r="BL49" i="8"/>
  <c r="BK49" i="8"/>
  <c r="AU49" i="8"/>
  <c r="AT49" i="8"/>
  <c r="AD49" i="8"/>
  <c r="AC49" i="8"/>
  <c r="EW48" i="8"/>
  <c r="DK48" i="8"/>
  <c r="DJ48" i="8"/>
  <c r="CT48" i="8"/>
  <c r="CS48" i="8"/>
  <c r="CC48" i="8"/>
  <c r="CB48" i="8"/>
  <c r="BL48" i="8"/>
  <c r="BK48" i="8"/>
  <c r="AU48" i="8"/>
  <c r="AT48" i="8"/>
  <c r="AD48" i="8"/>
  <c r="AC48" i="8"/>
  <c r="EW47" i="8"/>
  <c r="DK47" i="8"/>
  <c r="DJ47" i="8"/>
  <c r="CT47" i="8"/>
  <c r="CS47" i="8"/>
  <c r="CC47" i="8"/>
  <c r="CB47" i="8"/>
  <c r="BL47" i="8"/>
  <c r="BK47" i="8"/>
  <c r="AU47" i="8"/>
  <c r="AT47" i="8"/>
  <c r="AD47" i="8"/>
  <c r="AC47" i="8"/>
  <c r="EW46" i="8"/>
  <c r="DK46" i="8"/>
  <c r="DJ46" i="8"/>
  <c r="CT46" i="8"/>
  <c r="CS46" i="8"/>
  <c r="CC46" i="8"/>
  <c r="CB46" i="8"/>
  <c r="BL46" i="8"/>
  <c r="BK46" i="8"/>
  <c r="AU46" i="8"/>
  <c r="AT46" i="8"/>
  <c r="AD46" i="8"/>
  <c r="AC46" i="8"/>
  <c r="EW45" i="8"/>
  <c r="DK45" i="8"/>
  <c r="DJ45" i="8"/>
  <c r="CT45" i="8"/>
  <c r="CS45" i="8"/>
  <c r="CC45" i="8"/>
  <c r="CB45" i="8"/>
  <c r="BL45" i="8"/>
  <c r="BK45" i="8"/>
  <c r="AU45" i="8"/>
  <c r="AT45" i="8"/>
  <c r="AD45" i="8"/>
  <c r="AC45" i="8"/>
  <c r="EW44" i="8"/>
  <c r="DK44" i="8"/>
  <c r="DJ44" i="8"/>
  <c r="CT44" i="8"/>
  <c r="CS44" i="8"/>
  <c r="CC44" i="8"/>
  <c r="CB44" i="8"/>
  <c r="BL44" i="8"/>
  <c r="BK44" i="8"/>
  <c r="AU44" i="8"/>
  <c r="AT44" i="8"/>
  <c r="AD44" i="8"/>
  <c r="AC44" i="8"/>
  <c r="EW43" i="8"/>
  <c r="DK43" i="8"/>
  <c r="DJ43" i="8"/>
  <c r="CT43" i="8"/>
  <c r="CS43" i="8"/>
  <c r="CC43" i="8"/>
  <c r="CB43" i="8"/>
  <c r="BL43" i="8"/>
  <c r="BK43" i="8"/>
  <c r="AU43" i="8"/>
  <c r="AT43" i="8"/>
  <c r="AD43" i="8"/>
  <c r="AC43" i="8"/>
  <c r="EW42" i="8"/>
  <c r="DK42" i="8"/>
  <c r="DJ42" i="8"/>
  <c r="CT42" i="8"/>
  <c r="CS42" i="8"/>
  <c r="CC42" i="8"/>
  <c r="CB42" i="8"/>
  <c r="BL42" i="8"/>
  <c r="BK42" i="8"/>
  <c r="AU42" i="8"/>
  <c r="AT42" i="8"/>
  <c r="AD42" i="8"/>
  <c r="AC42" i="8"/>
  <c r="EW41" i="8"/>
  <c r="DK41" i="8"/>
  <c r="DJ41" i="8"/>
  <c r="CT41" i="8"/>
  <c r="CS41" i="8"/>
  <c r="CC41" i="8"/>
  <c r="CB41" i="8"/>
  <c r="BL41" i="8"/>
  <c r="BK41" i="8"/>
  <c r="AU41" i="8"/>
  <c r="AT41" i="8"/>
  <c r="AD41" i="8"/>
  <c r="AC41" i="8"/>
  <c r="EW40" i="8"/>
  <c r="DK40" i="8"/>
  <c r="DJ40" i="8"/>
  <c r="CT40" i="8"/>
  <c r="CS40" i="8"/>
  <c r="CC40" i="8"/>
  <c r="CB40" i="8"/>
  <c r="BL40" i="8"/>
  <c r="BK40" i="8"/>
  <c r="AU40" i="8"/>
  <c r="AT40" i="8"/>
  <c r="AD40" i="8"/>
  <c r="AC40" i="8"/>
  <c r="EW39" i="8"/>
  <c r="DK39" i="8"/>
  <c r="DJ39" i="8"/>
  <c r="CT39" i="8"/>
  <c r="CS39" i="8"/>
  <c r="CC39" i="8"/>
  <c r="CB39" i="8"/>
  <c r="BL39" i="8"/>
  <c r="BK39" i="8"/>
  <c r="AU39" i="8"/>
  <c r="AT39" i="8"/>
  <c r="AD39" i="8"/>
  <c r="AC39" i="8"/>
  <c r="EW38" i="8"/>
  <c r="DK38" i="8"/>
  <c r="DJ38" i="8"/>
  <c r="CT38" i="8"/>
  <c r="CS38" i="8"/>
  <c r="CC38" i="8"/>
  <c r="CB38" i="8"/>
  <c r="BL38" i="8"/>
  <c r="BK38" i="8"/>
  <c r="AU38" i="8"/>
  <c r="AT38" i="8"/>
  <c r="AD38" i="8"/>
  <c r="AC38" i="8"/>
  <c r="EW37" i="8"/>
  <c r="DK37" i="8"/>
  <c r="DJ37" i="8"/>
  <c r="CT37" i="8"/>
  <c r="CS37" i="8"/>
  <c r="CC37" i="8"/>
  <c r="CB37" i="8"/>
  <c r="BL37" i="8"/>
  <c r="BK37" i="8"/>
  <c r="AU37" i="8"/>
  <c r="AT37" i="8"/>
  <c r="AD37" i="8"/>
  <c r="AC37" i="8"/>
  <c r="EW36" i="8"/>
  <c r="DK36" i="8"/>
  <c r="DJ36" i="8"/>
  <c r="CT36" i="8"/>
  <c r="CS36" i="8"/>
  <c r="CC36" i="8"/>
  <c r="CB36" i="8"/>
  <c r="BL36" i="8"/>
  <c r="BK36" i="8"/>
  <c r="AU36" i="8"/>
  <c r="AT36" i="8"/>
  <c r="AD36" i="8"/>
  <c r="AC36" i="8"/>
  <c r="EW35" i="8"/>
  <c r="DK35" i="8"/>
  <c r="DJ35" i="8"/>
  <c r="CT35" i="8"/>
  <c r="CS35" i="8"/>
  <c r="CC35" i="8"/>
  <c r="CB35" i="8"/>
  <c r="BL35" i="8"/>
  <c r="BK35" i="8"/>
  <c r="AU35" i="8"/>
  <c r="AT35" i="8"/>
  <c r="EW34" i="8"/>
  <c r="DK34" i="8"/>
  <c r="DJ34" i="8"/>
  <c r="CT34" i="8"/>
  <c r="CS34" i="8"/>
  <c r="CC34" i="8"/>
  <c r="CB34" i="8"/>
  <c r="BL34" i="8"/>
  <c r="BK34" i="8"/>
  <c r="AU34" i="8"/>
  <c r="AT34" i="8"/>
  <c r="AD34" i="8"/>
  <c r="AC34" i="8"/>
  <c r="EW33" i="8"/>
  <c r="DK33" i="8"/>
  <c r="DJ33" i="8"/>
  <c r="CT33" i="8"/>
  <c r="CS33" i="8"/>
  <c r="CC33" i="8"/>
  <c r="CB33" i="8"/>
  <c r="BL33" i="8"/>
  <c r="BK33" i="8"/>
  <c r="AU33" i="8"/>
  <c r="AT33" i="8"/>
  <c r="AD33" i="8"/>
  <c r="AC33" i="8"/>
  <c r="EW32" i="8"/>
  <c r="DK32" i="8"/>
  <c r="DJ32" i="8"/>
  <c r="CT32" i="8"/>
  <c r="CS32" i="8"/>
  <c r="CC32" i="8"/>
  <c r="CB32" i="8"/>
  <c r="BL32" i="8"/>
  <c r="BK32" i="8"/>
  <c r="AU32" i="8"/>
  <c r="AT32" i="8"/>
  <c r="AD32" i="8"/>
  <c r="AC32" i="8"/>
  <c r="EW31" i="8"/>
  <c r="DK31" i="8"/>
  <c r="DJ31" i="8"/>
  <c r="CT31" i="8"/>
  <c r="CS31" i="8"/>
  <c r="CC31" i="8"/>
  <c r="CB31" i="8"/>
  <c r="BL31" i="8"/>
  <c r="BK31" i="8"/>
  <c r="AU31" i="8"/>
  <c r="AT31" i="8"/>
  <c r="AD31" i="8"/>
  <c r="AC31" i="8"/>
  <c r="EW30" i="8"/>
  <c r="DK30" i="8"/>
  <c r="DJ30" i="8"/>
  <c r="CT30" i="8"/>
  <c r="CS30" i="8"/>
  <c r="CC30" i="8"/>
  <c r="CB30" i="8"/>
  <c r="BL30" i="8"/>
  <c r="BK30" i="8"/>
  <c r="AU30" i="8"/>
  <c r="AT30" i="8"/>
  <c r="AD30" i="8"/>
  <c r="AC30" i="8"/>
  <c r="EW29" i="8"/>
  <c r="DK29" i="8"/>
  <c r="DJ29" i="8"/>
  <c r="CT29" i="8"/>
  <c r="CS29" i="8"/>
  <c r="CC29" i="8"/>
  <c r="CB29" i="8"/>
  <c r="BL29" i="8"/>
  <c r="BK29" i="8"/>
  <c r="AU29" i="8"/>
  <c r="AT29" i="8"/>
  <c r="AD29" i="8"/>
  <c r="AC29" i="8"/>
  <c r="EW28" i="8"/>
  <c r="DK28" i="8"/>
  <c r="DJ28" i="8"/>
  <c r="CT28" i="8"/>
  <c r="CS28" i="8"/>
  <c r="CC28" i="8"/>
  <c r="CB28" i="8"/>
  <c r="BL28" i="8"/>
  <c r="BK28" i="8"/>
  <c r="AU28" i="8"/>
  <c r="AT28" i="8"/>
  <c r="AD28" i="8"/>
  <c r="AC28" i="8"/>
  <c r="EW27" i="8"/>
  <c r="DK27" i="8"/>
  <c r="DJ27" i="8"/>
  <c r="CT27" i="8"/>
  <c r="CS27" i="8"/>
  <c r="CC27" i="8"/>
  <c r="CB27" i="8"/>
  <c r="BL27" i="8"/>
  <c r="BK27" i="8"/>
  <c r="AU27" i="8"/>
  <c r="AT27" i="8"/>
  <c r="BB27" i="8" s="1"/>
  <c r="AD27" i="8"/>
  <c r="AC27" i="8"/>
  <c r="EW26" i="8"/>
  <c r="DK26" i="8"/>
  <c r="DJ26" i="8"/>
  <c r="CT26" i="8"/>
  <c r="CS26" i="8"/>
  <c r="CC26" i="8"/>
  <c r="CB26" i="8"/>
  <c r="BL26" i="8"/>
  <c r="BK26" i="8"/>
  <c r="AU26" i="8"/>
  <c r="AT26" i="8"/>
  <c r="AD26" i="8"/>
  <c r="AC26" i="8"/>
  <c r="EW25" i="8"/>
  <c r="DK25" i="8"/>
  <c r="DJ25" i="8"/>
  <c r="CT25" i="8"/>
  <c r="CS25" i="8"/>
  <c r="CC25" i="8"/>
  <c r="CB25" i="8"/>
  <c r="BL25" i="8"/>
  <c r="BK25" i="8"/>
  <c r="AU25" i="8"/>
  <c r="AT25" i="8"/>
  <c r="AD25" i="8"/>
  <c r="AC25" i="8"/>
  <c r="EW24" i="8"/>
  <c r="DK24" i="8"/>
  <c r="DJ24" i="8"/>
  <c r="CT24" i="8"/>
  <c r="CS24" i="8"/>
  <c r="CC24" i="8"/>
  <c r="CB24" i="8"/>
  <c r="BL24" i="8"/>
  <c r="BK24" i="8"/>
  <c r="AU24" i="8"/>
  <c r="AT24" i="8"/>
  <c r="AD24" i="8"/>
  <c r="AC24" i="8"/>
  <c r="EW23" i="8"/>
  <c r="DK23" i="8"/>
  <c r="DJ23" i="8"/>
  <c r="CT23" i="8"/>
  <c r="CS23" i="8"/>
  <c r="CC23" i="8"/>
  <c r="CB23" i="8"/>
  <c r="BL23" i="8"/>
  <c r="BK23" i="8"/>
  <c r="AU23" i="8"/>
  <c r="AT23" i="8"/>
  <c r="AD23" i="8"/>
  <c r="AC23" i="8"/>
  <c r="EW22" i="8"/>
  <c r="DK22" i="8"/>
  <c r="DJ22" i="8"/>
  <c r="CT22" i="8"/>
  <c r="CS22" i="8"/>
  <c r="CC22" i="8"/>
  <c r="CB22" i="8"/>
  <c r="BL22" i="8"/>
  <c r="BK22" i="8"/>
  <c r="AU22" i="8"/>
  <c r="AT22" i="8"/>
  <c r="AD22" i="8"/>
  <c r="AC22" i="8"/>
  <c r="EW21" i="8"/>
  <c r="DK21" i="8"/>
  <c r="DJ21" i="8"/>
  <c r="CT21" i="8"/>
  <c r="CS21" i="8"/>
  <c r="CC21" i="8"/>
  <c r="CB21" i="8"/>
  <c r="BL21" i="8"/>
  <c r="BK21" i="8"/>
  <c r="AU21" i="8"/>
  <c r="AT21" i="8"/>
  <c r="AD21" i="8"/>
  <c r="AC21" i="8"/>
  <c r="EW20" i="8"/>
  <c r="DK20" i="8"/>
  <c r="DJ20" i="8"/>
  <c r="CT20" i="8"/>
  <c r="CS20" i="8"/>
  <c r="CC20" i="8"/>
  <c r="CB20" i="8"/>
  <c r="BL20" i="8"/>
  <c r="BK20" i="8"/>
  <c r="AU20" i="8"/>
  <c r="AT20" i="8"/>
  <c r="AD20" i="8"/>
  <c r="AC20" i="8"/>
  <c r="EW19" i="8"/>
  <c r="DK19" i="8"/>
  <c r="DJ19" i="8"/>
  <c r="CT19" i="8"/>
  <c r="CS19" i="8"/>
  <c r="CC19" i="8"/>
  <c r="CB19" i="8"/>
  <c r="BL19" i="8"/>
  <c r="BK19" i="8"/>
  <c r="AU19" i="8"/>
  <c r="AT19" i="8"/>
  <c r="AD19" i="8"/>
  <c r="AC19" i="8"/>
  <c r="EW18" i="8"/>
  <c r="DK18" i="8"/>
  <c r="DJ18" i="8"/>
  <c r="CT18" i="8"/>
  <c r="CS18" i="8"/>
  <c r="CC18" i="8"/>
  <c r="CB18" i="8"/>
  <c r="BL18" i="8"/>
  <c r="BK18" i="8"/>
  <c r="AU18" i="8"/>
  <c r="AT18" i="8"/>
  <c r="AD18" i="8"/>
  <c r="AC18" i="8"/>
  <c r="EW17" i="8"/>
  <c r="DK17" i="8"/>
  <c r="DJ17" i="8"/>
  <c r="CT17" i="8"/>
  <c r="CS17" i="8"/>
  <c r="CC17" i="8"/>
  <c r="CB17" i="8"/>
  <c r="BL17" i="8"/>
  <c r="BK17" i="8"/>
  <c r="AU17" i="8"/>
  <c r="AT17" i="8"/>
  <c r="AD17" i="8"/>
  <c r="AC17" i="8"/>
  <c r="EW16" i="8"/>
  <c r="DK16" i="8"/>
  <c r="DJ16" i="8"/>
  <c r="CT16" i="8"/>
  <c r="CS16" i="8"/>
  <c r="CC16" i="8"/>
  <c r="CB16" i="8"/>
  <c r="BL16" i="8"/>
  <c r="BK16" i="8"/>
  <c r="AU16" i="8"/>
  <c r="AT16" i="8"/>
  <c r="AD16" i="8"/>
  <c r="AC16" i="8"/>
  <c r="EW15" i="8"/>
  <c r="DK15" i="8"/>
  <c r="DJ15" i="8"/>
  <c r="CT15" i="8"/>
  <c r="CS15" i="8"/>
  <c r="CC15" i="8"/>
  <c r="CB15" i="8"/>
  <c r="BL15" i="8"/>
  <c r="BK15" i="8"/>
  <c r="AU15" i="8"/>
  <c r="AT15" i="8"/>
  <c r="AD15" i="8"/>
  <c r="AC15" i="8"/>
  <c r="EW14" i="8"/>
  <c r="DK14" i="8"/>
  <c r="DJ14" i="8"/>
  <c r="CT14" i="8"/>
  <c r="CS14" i="8"/>
  <c r="CC14" i="8"/>
  <c r="CB14" i="8"/>
  <c r="BL14" i="8"/>
  <c r="BK14" i="8"/>
  <c r="AU14" i="8"/>
  <c r="AT14" i="8"/>
  <c r="AD14" i="8"/>
  <c r="AC14" i="8"/>
  <c r="EW13" i="8"/>
  <c r="DK13" i="8"/>
  <c r="DJ13" i="8"/>
  <c r="CT13" i="8"/>
  <c r="CS13" i="8"/>
  <c r="CC13" i="8"/>
  <c r="CB13" i="8"/>
  <c r="BL13" i="8"/>
  <c r="BK13" i="8"/>
  <c r="AU13" i="8"/>
  <c r="AT13" i="8"/>
  <c r="AD13" i="8"/>
  <c r="AC13" i="8"/>
  <c r="EW12" i="8"/>
  <c r="DK12" i="8"/>
  <c r="DJ12" i="8"/>
  <c r="CT12" i="8"/>
  <c r="CS12" i="8"/>
  <c r="CC12" i="8"/>
  <c r="CB12" i="8"/>
  <c r="BL12" i="8"/>
  <c r="BK12" i="8"/>
  <c r="AU12" i="8"/>
  <c r="AT12" i="8"/>
  <c r="AD12" i="8"/>
  <c r="AC12" i="8"/>
  <c r="EW11" i="8"/>
  <c r="DK11" i="8"/>
  <c r="DJ11" i="8"/>
  <c r="CT11" i="8"/>
  <c r="CS11" i="8"/>
  <c r="CC11" i="8"/>
  <c r="CB11" i="8"/>
  <c r="BL11" i="8"/>
  <c r="BK11" i="8"/>
  <c r="AU11" i="8"/>
  <c r="AT11" i="8"/>
  <c r="AD11" i="8"/>
  <c r="AC11" i="8"/>
  <c r="EW10" i="8"/>
  <c r="DK10" i="8"/>
  <c r="DJ10" i="8"/>
  <c r="CT10" i="8"/>
  <c r="CS10" i="8"/>
  <c r="CC10" i="8"/>
  <c r="CB10" i="8"/>
  <c r="BL10" i="8"/>
  <c r="BK10" i="8"/>
  <c r="AU10" i="8"/>
  <c r="AT10" i="8"/>
  <c r="AD10" i="8"/>
  <c r="AC10" i="8"/>
  <c r="EW9" i="8"/>
  <c r="DK9" i="8"/>
  <c r="DJ9" i="8"/>
  <c r="CT9" i="8"/>
  <c r="CS9" i="8"/>
  <c r="CC9" i="8"/>
  <c r="CB9" i="8"/>
  <c r="BL9" i="8"/>
  <c r="BK9" i="8"/>
  <c r="AU9" i="8"/>
  <c r="AT9" i="8"/>
  <c r="AD9" i="8"/>
  <c r="AC9" i="8"/>
  <c r="EW8" i="8"/>
  <c r="DK8" i="8"/>
  <c r="DJ8" i="8"/>
  <c r="CT8" i="8"/>
  <c r="CS8" i="8"/>
  <c r="CC8" i="8"/>
  <c r="CB8" i="8"/>
  <c r="BL8" i="8"/>
  <c r="BK8" i="8"/>
  <c r="AU8" i="8"/>
  <c r="AT8" i="8"/>
  <c r="AD8" i="8"/>
  <c r="AC8" i="8"/>
  <c r="EW7" i="8"/>
  <c r="DK7" i="8"/>
  <c r="DJ7" i="8"/>
  <c r="CT7" i="8"/>
  <c r="CS7" i="8"/>
  <c r="CC7" i="8"/>
  <c r="CB7" i="8"/>
  <c r="BL7" i="8"/>
  <c r="BK7" i="8"/>
  <c r="AU7" i="8"/>
  <c r="AT7" i="8"/>
  <c r="AD7" i="8"/>
  <c r="AC7" i="8"/>
  <c r="EW6" i="8"/>
  <c r="DK6" i="8"/>
  <c r="DJ6" i="8"/>
  <c r="CT6" i="8"/>
  <c r="CS6" i="8"/>
  <c r="CC6" i="8"/>
  <c r="CB6" i="8"/>
  <c r="BL6" i="8"/>
  <c r="BK6" i="8"/>
  <c r="AU6" i="8"/>
  <c r="AT6" i="8"/>
  <c r="AD6" i="8"/>
  <c r="AC6" i="8"/>
  <c r="EW5" i="8"/>
  <c r="DK5" i="8"/>
  <c r="DJ5" i="8"/>
  <c r="CT5" i="8"/>
  <c r="CS5" i="8"/>
  <c r="CC5" i="8"/>
  <c r="CB5" i="8"/>
  <c r="BL5" i="8"/>
  <c r="BK5" i="8"/>
  <c r="AU5" i="8"/>
  <c r="AT5" i="8"/>
  <c r="AD5" i="8"/>
  <c r="AC5" i="8"/>
  <c r="H2" i="8"/>
  <c r="AK25" i="8" l="1"/>
  <c r="DA47" i="8"/>
  <c r="DA43" i="8"/>
  <c r="BB93" i="8"/>
  <c r="DA119" i="8"/>
  <c r="DA89" i="8"/>
  <c r="CJ134" i="8"/>
  <c r="DR22" i="8"/>
  <c r="BS8" i="8"/>
  <c r="DR10" i="8"/>
  <c r="DA12" i="8"/>
  <c r="BS16" i="8"/>
  <c r="DR21" i="8"/>
  <c r="CJ43" i="8"/>
  <c r="CJ48" i="8"/>
  <c r="BS50" i="8"/>
  <c r="CJ88" i="8"/>
  <c r="BS90" i="8"/>
  <c r="AK134" i="8"/>
  <c r="DA70" i="8"/>
  <c r="BB100" i="8"/>
  <c r="BS79" i="8"/>
  <c r="BS119" i="8"/>
  <c r="DR142" i="8"/>
  <c r="DR38" i="8"/>
  <c r="CJ138" i="8"/>
  <c r="BS28" i="8"/>
  <c r="DA66" i="8"/>
  <c r="BS12" i="8"/>
  <c r="DR14" i="8"/>
  <c r="DA16" i="8"/>
  <c r="DR72" i="8"/>
  <c r="BS102" i="8"/>
  <c r="BB104" i="8"/>
  <c r="BB115" i="8"/>
  <c r="BB136" i="8"/>
  <c r="AK21" i="8"/>
  <c r="DA55" i="8"/>
  <c r="BB128" i="8"/>
  <c r="DR144" i="8"/>
  <c r="BB29" i="8"/>
  <c r="DR90" i="8"/>
  <c r="BS112" i="8"/>
  <c r="DA116" i="8"/>
  <c r="BS117" i="8"/>
  <c r="BB119" i="8"/>
  <c r="BB135" i="8"/>
  <c r="BS47" i="8"/>
  <c r="CJ104" i="8"/>
  <c r="DA142" i="8"/>
  <c r="DR150" i="8"/>
  <c r="AK77" i="8"/>
  <c r="DA77" i="8"/>
  <c r="BB91" i="8"/>
  <c r="BB99" i="8"/>
  <c r="AK23" i="8"/>
  <c r="BB48" i="8"/>
  <c r="CJ92" i="8"/>
  <c r="DR116" i="8"/>
  <c r="BS130" i="8"/>
  <c r="DA11" i="8"/>
  <c r="DA14" i="8"/>
  <c r="CJ74" i="8"/>
  <c r="DR126" i="8"/>
  <c r="CJ87" i="8"/>
  <c r="CJ141" i="8"/>
  <c r="BS64" i="8"/>
  <c r="AK106" i="8"/>
  <c r="BB120" i="8"/>
  <c r="CJ56" i="8"/>
  <c r="BS58" i="8"/>
  <c r="CJ96" i="8"/>
  <c r="AK144" i="8"/>
  <c r="BB24" i="8"/>
  <c r="AK26" i="8"/>
  <c r="CJ31" i="8"/>
  <c r="BB87" i="8"/>
  <c r="BS125" i="8"/>
  <c r="CJ131" i="8"/>
  <c r="BS11" i="8"/>
  <c r="BS5" i="8"/>
  <c r="DA23" i="8"/>
  <c r="BS52" i="8"/>
  <c r="BS75" i="8"/>
  <c r="BB85" i="8"/>
  <c r="DA88" i="8"/>
  <c r="DA118" i="8"/>
  <c r="BS123" i="8"/>
  <c r="CJ127" i="8"/>
  <c r="DA139" i="8"/>
  <c r="DR140" i="8"/>
  <c r="AK142" i="8"/>
  <c r="BB20" i="8"/>
  <c r="DA31" i="8"/>
  <c r="DR51" i="8"/>
  <c r="CJ93" i="8"/>
  <c r="CJ108" i="8"/>
  <c r="DA114" i="8"/>
  <c r="AK61" i="8"/>
  <c r="CJ72" i="8"/>
  <c r="BB28" i="8"/>
  <c r="BS51" i="8"/>
  <c r="DR67" i="8"/>
  <c r="BS68" i="8"/>
  <c r="AK102" i="8"/>
  <c r="DR106" i="8"/>
  <c r="DR117" i="8"/>
  <c r="BB8" i="8"/>
  <c r="CJ20" i="8"/>
  <c r="CJ40" i="8"/>
  <c r="CJ68" i="8"/>
  <c r="AK146" i="8"/>
  <c r="DA146" i="8"/>
  <c r="CJ148" i="8"/>
  <c r="BS19" i="8"/>
  <c r="DR75" i="8"/>
  <c r="CJ94" i="8"/>
  <c r="DA104" i="8"/>
  <c r="BS111" i="8"/>
  <c r="BS121" i="8"/>
  <c r="AK137" i="8"/>
  <c r="CJ139" i="8"/>
  <c r="BS141" i="8"/>
  <c r="CJ145" i="8"/>
  <c r="DA7" i="8"/>
  <c r="DA10" i="8"/>
  <c r="DA15" i="8"/>
  <c r="DA18" i="8"/>
  <c r="CJ27" i="8"/>
  <c r="BB33" i="8"/>
  <c r="BS36" i="8"/>
  <c r="AK65" i="8"/>
  <c r="DR35" i="8"/>
  <c r="BS45" i="8"/>
  <c r="DR89" i="8"/>
  <c r="CC2" i="8"/>
  <c r="DA6" i="8"/>
  <c r="DR18" i="8"/>
  <c r="BB41" i="8"/>
  <c r="DR137" i="8"/>
  <c r="BS74" i="8"/>
  <c r="AK30" i="8"/>
  <c r="DR73" i="8"/>
  <c r="BS15" i="8"/>
  <c r="CJ22" i="8"/>
  <c r="AK22" i="8"/>
  <c r="DA22" i="8"/>
  <c r="DR30" i="8"/>
  <c r="DA39" i="8"/>
  <c r="BS44" i="8"/>
  <c r="DR46" i="8"/>
  <c r="DA53" i="8"/>
  <c r="CJ78" i="8"/>
  <c r="DR82" i="8"/>
  <c r="DR85" i="8"/>
  <c r="DA87" i="8"/>
  <c r="DA101" i="8"/>
  <c r="CJ107" i="8"/>
  <c r="BS109" i="8"/>
  <c r="CJ123" i="8"/>
  <c r="BS145" i="8"/>
  <c r="DR147" i="8"/>
  <c r="BB150" i="8"/>
  <c r="CJ47" i="8"/>
  <c r="BB49" i="8"/>
  <c r="AK75" i="8"/>
  <c r="BB101" i="8"/>
  <c r="BB108" i="8"/>
  <c r="BB116" i="8"/>
  <c r="DA129" i="8"/>
  <c r="DR132" i="8"/>
  <c r="DA135" i="8"/>
  <c r="BS56" i="8"/>
  <c r="DA67" i="8"/>
  <c r="BB71" i="8"/>
  <c r="AK83" i="8"/>
  <c r="DR97" i="8"/>
  <c r="DR107" i="8"/>
  <c r="DA112" i="8"/>
  <c r="BS136" i="8"/>
  <c r="CJ98" i="8"/>
  <c r="DA99" i="8"/>
  <c r="DR103" i="8"/>
  <c r="BS113" i="8"/>
  <c r="DA122" i="8"/>
  <c r="BB138" i="8"/>
  <c r="BS149" i="8"/>
  <c r="DA69" i="8"/>
  <c r="DR99" i="8"/>
  <c r="BS100" i="8"/>
  <c r="BB109" i="8"/>
  <c r="AK114" i="8"/>
  <c r="BS115" i="8"/>
  <c r="DR138" i="8"/>
  <c r="BB141" i="8"/>
  <c r="CJ143" i="8"/>
  <c r="DA144" i="8"/>
  <c r="DA65" i="8"/>
  <c r="DR6" i="8"/>
  <c r="CJ7" i="8"/>
  <c r="DA8" i="8"/>
  <c r="CJ11" i="8"/>
  <c r="BB12" i="8"/>
  <c r="CJ15" i="8"/>
  <c r="BB16" i="8"/>
  <c r="EW3" i="8"/>
  <c r="BS23" i="8"/>
  <c r="DA27" i="8"/>
  <c r="CJ28" i="8"/>
  <c r="AK31" i="8"/>
  <c r="BS31" i="8"/>
  <c r="DR43" i="8"/>
  <c r="BS48" i="8"/>
  <c r="AK79" i="8"/>
  <c r="DR96" i="8"/>
  <c r="DR58" i="8"/>
  <c r="EW1" i="8"/>
  <c r="CJ26" i="8"/>
  <c r="CJ64" i="8"/>
  <c r="DK2" i="8"/>
  <c r="AK6" i="8"/>
  <c r="DR19" i="8"/>
  <c r="BS20" i="8"/>
  <c r="CJ23" i="8"/>
  <c r="DR23" i="8"/>
  <c r="DA26" i="8"/>
  <c r="AK27" i="8"/>
  <c r="DA46" i="8"/>
  <c r="AK54" i="8"/>
  <c r="CJ35" i="8"/>
  <c r="DR50" i="8"/>
  <c r="BS60" i="8"/>
  <c r="AK93" i="8"/>
  <c r="BS7" i="8"/>
  <c r="AK10" i="8"/>
  <c r="AK14" i="8"/>
  <c r="AK18" i="8"/>
  <c r="DR25" i="8"/>
  <c r="CJ32" i="8"/>
  <c r="CJ51" i="8"/>
  <c r="CJ55" i="8"/>
  <c r="BS9" i="8"/>
  <c r="BS13" i="8"/>
  <c r="BS17" i="8"/>
  <c r="AK19" i="8"/>
  <c r="DA19" i="8"/>
  <c r="BS24" i="8"/>
  <c r="DR26" i="8"/>
  <c r="AK35" i="8"/>
  <c r="CJ36" i="8"/>
  <c r="AK46" i="8"/>
  <c r="DA51" i="8"/>
  <c r="AK45" i="8"/>
  <c r="DR63" i="8"/>
  <c r="CJ91" i="8"/>
  <c r="CJ100" i="8"/>
  <c r="CJ24" i="8"/>
  <c r="DR27" i="8"/>
  <c r="BS32" i="8"/>
  <c r="DA54" i="8"/>
  <c r="BB57" i="8"/>
  <c r="BS59" i="8"/>
  <c r="DA59" i="8"/>
  <c r="BS62" i="8"/>
  <c r="BB69" i="8"/>
  <c r="DA74" i="8"/>
  <c r="BS78" i="8"/>
  <c r="CJ79" i="8"/>
  <c r="DR91" i="8"/>
  <c r="DA35" i="8"/>
  <c r="BS40" i="8"/>
  <c r="CJ60" i="8"/>
  <c r="BB75" i="8"/>
  <c r="AK94" i="8"/>
  <c r="CJ97" i="8"/>
  <c r="BB79" i="8"/>
  <c r="DA79" i="8"/>
  <c r="DA84" i="8"/>
  <c r="CJ59" i="8"/>
  <c r="DA63" i="8"/>
  <c r="DA72" i="8"/>
  <c r="CJ99" i="8"/>
  <c r="DR71" i="8"/>
  <c r="BB94" i="8"/>
  <c r="CJ62" i="8"/>
  <c r="AK73" i="8"/>
  <c r="BB80" i="8"/>
  <c r="AK81" i="8"/>
  <c r="DR83" i="8"/>
  <c r="AK55" i="8"/>
  <c r="BS66" i="8"/>
  <c r="BS70" i="8"/>
  <c r="AK82" i="8"/>
  <c r="DA83" i="8"/>
  <c r="BB88" i="8"/>
  <c r="DA92" i="8"/>
  <c r="AK111" i="8"/>
  <c r="DR114" i="8"/>
  <c r="DA71" i="8"/>
  <c r="AK86" i="8"/>
  <c r="AK90" i="8"/>
  <c r="BS105" i="8"/>
  <c r="BS54" i="8"/>
  <c r="BB65" i="8"/>
  <c r="AK67" i="8"/>
  <c r="BS81" i="8"/>
  <c r="CJ86" i="8"/>
  <c r="BS89" i="8"/>
  <c r="BS95" i="8"/>
  <c r="DA131" i="8"/>
  <c r="BB97" i="8"/>
  <c r="BB113" i="8"/>
  <c r="DA100" i="8"/>
  <c r="DA125" i="8"/>
  <c r="BB140" i="8"/>
  <c r="DA73" i="8"/>
  <c r="BB77" i="8"/>
  <c r="DR77" i="8"/>
  <c r="DR80" i="8"/>
  <c r="AK85" i="8"/>
  <c r="DR102" i="8"/>
  <c r="BB105" i="8"/>
  <c r="BS124" i="8"/>
  <c r="DA98" i="8"/>
  <c r="CJ118" i="8"/>
  <c r="BS101" i="8"/>
  <c r="DA103" i="8"/>
  <c r="CJ115" i="8"/>
  <c r="BS126" i="8"/>
  <c r="DA132" i="8"/>
  <c r="DA123" i="8"/>
  <c r="BB134" i="8"/>
  <c r="CJ135" i="8"/>
  <c r="AK136" i="8"/>
  <c r="AK138" i="8"/>
  <c r="AK140" i="8"/>
  <c r="AK143" i="8"/>
  <c r="BS147" i="8"/>
  <c r="BB149" i="8"/>
  <c r="AK116" i="8"/>
  <c r="BS132" i="8"/>
  <c r="DR134" i="8"/>
  <c r="CJ149" i="8"/>
  <c r="BS104" i="8"/>
  <c r="BS106" i="8"/>
  <c r="BS108" i="8"/>
  <c r="DA108" i="8"/>
  <c r="DA111" i="8"/>
  <c r="DR143" i="8"/>
  <c r="CJ144" i="8"/>
  <c r="BB147" i="8"/>
  <c r="BB148" i="8"/>
  <c r="BB139" i="8"/>
  <c r="BS140" i="8"/>
  <c r="BB146" i="8"/>
  <c r="AK147" i="8"/>
  <c r="CJ147" i="8"/>
  <c r="AK150" i="8"/>
  <c r="BS107" i="8"/>
  <c r="DA107" i="8"/>
  <c r="BB114" i="8"/>
  <c r="CJ114" i="8"/>
  <c r="BS120" i="8"/>
  <c r="BB124" i="8"/>
  <c r="DA124" i="8"/>
  <c r="DA128" i="8"/>
  <c r="DR136" i="8"/>
  <c r="CJ137" i="8"/>
  <c r="BS143" i="8"/>
  <c r="BB144" i="8"/>
  <c r="BB145" i="8"/>
  <c r="DA148" i="8"/>
  <c r="AK20" i="8"/>
  <c r="DA20" i="8"/>
  <c r="DR24" i="8"/>
  <c r="AK28" i="8"/>
  <c r="AK29" i="8"/>
  <c r="BS38" i="8"/>
  <c r="BB46" i="8"/>
  <c r="DR56" i="8"/>
  <c r="DR60" i="8"/>
  <c r="AD2" i="8"/>
  <c r="DA5" i="8"/>
  <c r="BS6" i="8"/>
  <c r="DA9" i="8"/>
  <c r="BS10" i="8"/>
  <c r="DA13" i="8"/>
  <c r="BS14" i="8"/>
  <c r="DA17" i="8"/>
  <c r="BS18" i="8"/>
  <c r="CJ19" i="8"/>
  <c r="AK34" i="8"/>
  <c r="CJ49" i="8"/>
  <c r="DR11" i="8"/>
  <c r="BB13" i="8"/>
  <c r="AK15" i="8"/>
  <c r="BB35" i="8"/>
  <c r="DR37" i="8"/>
  <c r="DR29" i="8"/>
  <c r="BS43" i="8"/>
  <c r="DA45" i="8"/>
  <c r="BS46" i="8"/>
  <c r="BS63" i="8"/>
  <c r="DR54" i="8"/>
  <c r="CJ57" i="8"/>
  <c r="AU2" i="8"/>
  <c r="AK5" i="8"/>
  <c r="DR5" i="8"/>
  <c r="CJ6" i="8"/>
  <c r="BB7" i="8"/>
  <c r="AK9" i="8"/>
  <c r="DR9" i="8"/>
  <c r="CJ10" i="8"/>
  <c r="BB11" i="8"/>
  <c r="AK13" i="8"/>
  <c r="DR13" i="8"/>
  <c r="CJ14" i="8"/>
  <c r="BB15" i="8"/>
  <c r="AK17" i="8"/>
  <c r="DR17" i="8"/>
  <c r="CJ18" i="8"/>
  <c r="BB21" i="8"/>
  <c r="BB25" i="8"/>
  <c r="DR28" i="8"/>
  <c r="CJ30" i="8"/>
  <c r="DR33" i="8"/>
  <c r="DA34" i="8"/>
  <c r="BS42" i="8"/>
  <c r="DA42" i="8"/>
  <c r="DR42" i="8"/>
  <c r="AK43" i="8"/>
  <c r="BB44" i="8"/>
  <c r="DR47" i="8"/>
  <c r="DA49" i="8"/>
  <c r="BS55" i="8"/>
  <c r="BB56" i="8"/>
  <c r="CJ61" i="8"/>
  <c r="AK7" i="8"/>
  <c r="CJ8" i="8"/>
  <c r="BB9" i="8"/>
  <c r="AK11" i="8"/>
  <c r="CJ16" i="8"/>
  <c r="AK24" i="8"/>
  <c r="DA24" i="8"/>
  <c r="DA38" i="8"/>
  <c r="AK56" i="8"/>
  <c r="CT2" i="8"/>
  <c r="BB22" i="8"/>
  <c r="BS22" i="8"/>
  <c r="BB26" i="8"/>
  <c r="BS26" i="8"/>
  <c r="DA29" i="8"/>
  <c r="DA30" i="8"/>
  <c r="DR31" i="8"/>
  <c r="DR34" i="8"/>
  <c r="AK37" i="8"/>
  <c r="DA37" i="8"/>
  <c r="CJ38" i="8"/>
  <c r="BS39" i="8"/>
  <c r="CJ39" i="8"/>
  <c r="DA41" i="8"/>
  <c r="AK42" i="8"/>
  <c r="CJ45" i="8"/>
  <c r="DR55" i="8"/>
  <c r="DA57" i="8"/>
  <c r="AK60" i="8"/>
  <c r="BS80" i="8"/>
  <c r="BB83" i="8"/>
  <c r="BB5" i="8"/>
  <c r="DR7" i="8"/>
  <c r="CJ12" i="8"/>
  <c r="BB17" i="8"/>
  <c r="DR20" i="8"/>
  <c r="BS34" i="8"/>
  <c r="CJ5" i="8"/>
  <c r="BB6" i="8"/>
  <c r="AK8" i="8"/>
  <c r="DR8" i="8"/>
  <c r="CJ9" i="8"/>
  <c r="BB10" i="8"/>
  <c r="AK12" i="8"/>
  <c r="DR12" i="8"/>
  <c r="CJ13" i="8"/>
  <c r="BB14" i="8"/>
  <c r="AK16" i="8"/>
  <c r="DR16" i="8"/>
  <c r="CJ17" i="8"/>
  <c r="BB18" i="8"/>
  <c r="BB23" i="8"/>
  <c r="BS27" i="8"/>
  <c r="CJ29" i="8"/>
  <c r="BS30" i="8"/>
  <c r="BB31" i="8"/>
  <c r="BB36" i="8"/>
  <c r="BB37" i="8"/>
  <c r="AK39" i="8"/>
  <c r="BB40" i="8"/>
  <c r="CJ44" i="8"/>
  <c r="CJ50" i="8"/>
  <c r="DR15" i="8"/>
  <c r="BL2" i="8"/>
  <c r="BB19" i="8"/>
  <c r="BS21" i="8"/>
  <c r="CJ21" i="8"/>
  <c r="DA21" i="8"/>
  <c r="BS25" i="8"/>
  <c r="CJ25" i="8"/>
  <c r="DA25" i="8"/>
  <c r="BB30" i="8"/>
  <c r="BB32" i="8"/>
  <c r="AK33" i="8"/>
  <c r="DA33" i="8"/>
  <c r="CJ34" i="8"/>
  <c r="BS35" i="8"/>
  <c r="AK38" i="8"/>
  <c r="DR39" i="8"/>
  <c r="DR48" i="8"/>
  <c r="CJ58" i="8"/>
  <c r="DR45" i="8"/>
  <c r="AK47" i="8"/>
  <c r="AK48" i="8"/>
  <c r="AK49" i="8"/>
  <c r="DR49" i="8"/>
  <c r="BB50" i="8"/>
  <c r="CJ52" i="8"/>
  <c r="BB53" i="8"/>
  <c r="AK57" i="8"/>
  <c r="DR57" i="8"/>
  <c r="BB58" i="8"/>
  <c r="AK63" i="8"/>
  <c r="CJ69" i="8"/>
  <c r="AK76" i="8"/>
  <c r="DA28" i="8"/>
  <c r="BS29" i="8"/>
  <c r="DA32" i="8"/>
  <c r="BS33" i="8"/>
  <c r="DA36" i="8"/>
  <c r="BS37" i="8"/>
  <c r="DA40" i="8"/>
  <c r="BS41" i="8"/>
  <c r="DA44" i="8"/>
  <c r="DA50" i="8"/>
  <c r="AK51" i="8"/>
  <c r="BB52" i="8"/>
  <c r="BB55" i="8"/>
  <c r="DA58" i="8"/>
  <c r="AK59" i="8"/>
  <c r="CJ65" i="8"/>
  <c r="AK78" i="8"/>
  <c r="BB39" i="8"/>
  <c r="AK41" i="8"/>
  <c r="DR41" i="8"/>
  <c r="CJ42" i="8"/>
  <c r="BB43" i="8"/>
  <c r="BB45" i="8"/>
  <c r="AK52" i="8"/>
  <c r="CJ54" i="8"/>
  <c r="DR59" i="8"/>
  <c r="DR65" i="8"/>
  <c r="CJ73" i="8"/>
  <c r="BB47" i="8"/>
  <c r="AK53" i="8"/>
  <c r="DR53" i="8"/>
  <c r="BB54" i="8"/>
  <c r="BB61" i="8"/>
  <c r="DR61" i="8"/>
  <c r="CJ66" i="8"/>
  <c r="AK100" i="8"/>
  <c r="AK32" i="8"/>
  <c r="DR32" i="8"/>
  <c r="CJ33" i="8"/>
  <c r="BB34" i="8"/>
  <c r="AK36" i="8"/>
  <c r="DR36" i="8"/>
  <c r="CJ37" i="8"/>
  <c r="BB38" i="8"/>
  <c r="AK40" i="8"/>
  <c r="DR40" i="8"/>
  <c r="CJ41" i="8"/>
  <c r="BB42" i="8"/>
  <c r="AK44" i="8"/>
  <c r="DR44" i="8"/>
  <c r="AK50" i="8"/>
  <c r="DR52" i="8"/>
  <c r="CJ53" i="8"/>
  <c r="AK58" i="8"/>
  <c r="BB60" i="8"/>
  <c r="DA61" i="8"/>
  <c r="BB63" i="8"/>
  <c r="BB64" i="8"/>
  <c r="BB84" i="8"/>
  <c r="CJ46" i="8"/>
  <c r="BB51" i="8"/>
  <c r="BB59" i="8"/>
  <c r="BB62" i="8"/>
  <c r="DR62" i="8"/>
  <c r="AK69" i="8"/>
  <c r="DA76" i="8"/>
  <c r="BB70" i="8"/>
  <c r="DA78" i="8"/>
  <c r="DA48" i="8"/>
  <c r="BS49" i="8"/>
  <c r="DA52" i="8"/>
  <c r="BS53" i="8"/>
  <c r="DA56" i="8"/>
  <c r="BS57" i="8"/>
  <c r="AK62" i="8"/>
  <c r="CJ63" i="8"/>
  <c r="DA64" i="8"/>
  <c r="BS65" i="8"/>
  <c r="BB66" i="8"/>
  <c r="AK68" i="8"/>
  <c r="CJ71" i="8"/>
  <c r="BS77" i="8"/>
  <c r="AK89" i="8"/>
  <c r="DA60" i="8"/>
  <c r="BS61" i="8"/>
  <c r="DA62" i="8"/>
  <c r="DR68" i="8"/>
  <c r="DR69" i="8"/>
  <c r="CJ70" i="8"/>
  <c r="BB73" i="8"/>
  <c r="DR78" i="8"/>
  <c r="DA80" i="8"/>
  <c r="BS99" i="8"/>
  <c r="BB78" i="8"/>
  <c r="DR81" i="8"/>
  <c r="AK64" i="8"/>
  <c r="AK71" i="8"/>
  <c r="AK72" i="8"/>
  <c r="CJ80" i="8"/>
  <c r="CJ83" i="8"/>
  <c r="DR64" i="8"/>
  <c r="BB67" i="8"/>
  <c r="BS73" i="8"/>
  <c r="DA81" i="8"/>
  <c r="BS82" i="8"/>
  <c r="DR76" i="8"/>
  <c r="DA85" i="8"/>
  <c r="BS86" i="8"/>
  <c r="CJ90" i="8"/>
  <c r="AK92" i="8"/>
  <c r="AK107" i="8"/>
  <c r="BB72" i="8"/>
  <c r="BB76" i="8"/>
  <c r="DA82" i="8"/>
  <c r="BS72" i="8"/>
  <c r="CJ75" i="8"/>
  <c r="AK80" i="8"/>
  <c r="CJ81" i="8"/>
  <c r="BS83" i="8"/>
  <c r="BS84" i="8"/>
  <c r="DA90" i="8"/>
  <c r="AK66" i="8"/>
  <c r="DR66" i="8"/>
  <c r="CJ67" i="8"/>
  <c r="BB68" i="8"/>
  <c r="AK70" i="8"/>
  <c r="DR70" i="8"/>
  <c r="BS71" i="8"/>
  <c r="AK74" i="8"/>
  <c r="DR79" i="8"/>
  <c r="CJ84" i="8"/>
  <c r="BB89" i="8"/>
  <c r="AK95" i="8"/>
  <c r="DA68" i="8"/>
  <c r="BS69" i="8"/>
  <c r="BB74" i="8"/>
  <c r="DR74" i="8"/>
  <c r="BB81" i="8"/>
  <c r="BS85" i="8"/>
  <c r="DR86" i="8"/>
  <c r="AK87" i="8"/>
  <c r="DR95" i="8"/>
  <c r="CJ76" i="8"/>
  <c r="CJ77" i="8"/>
  <c r="CJ82" i="8"/>
  <c r="DR94" i="8"/>
  <c r="DA86" i="8"/>
  <c r="AK99" i="8"/>
  <c r="DR104" i="8"/>
  <c r="BS88" i="8"/>
  <c r="AK91" i="8"/>
  <c r="BS93" i="8"/>
  <c r="DR93" i="8"/>
  <c r="BS94" i="8"/>
  <c r="AK96" i="8"/>
  <c r="BS96" i="8"/>
  <c r="DA97" i="8"/>
  <c r="DR98" i="8"/>
  <c r="DA75" i="8"/>
  <c r="BS76" i="8"/>
  <c r="BS87" i="8"/>
  <c r="DR87" i="8"/>
  <c r="DA91" i="8"/>
  <c r="BB92" i="8"/>
  <c r="BS92" i="8"/>
  <c r="DR92" i="8"/>
  <c r="DA94" i="8"/>
  <c r="AK97" i="8"/>
  <c r="BS98" i="8"/>
  <c r="DR100" i="8"/>
  <c r="CJ101" i="8"/>
  <c r="AK104" i="8"/>
  <c r="DR109" i="8"/>
  <c r="DA93" i="8"/>
  <c r="BB95" i="8"/>
  <c r="BB96" i="8"/>
  <c r="DA102" i="8"/>
  <c r="DA105" i="8"/>
  <c r="AK117" i="8"/>
  <c r="CJ105" i="8"/>
  <c r="AK108" i="8"/>
  <c r="BB82" i="8"/>
  <c r="AK84" i="8"/>
  <c r="DR84" i="8"/>
  <c r="CJ85" i="8"/>
  <c r="BB86" i="8"/>
  <c r="AK88" i="8"/>
  <c r="DR88" i="8"/>
  <c r="CJ89" i="8"/>
  <c r="BB90" i="8"/>
  <c r="DA95" i="8"/>
  <c r="DA96" i="8"/>
  <c r="AK98" i="8"/>
  <c r="CJ110" i="8"/>
  <c r="AK118" i="8"/>
  <c r="BS97" i="8"/>
  <c r="DA106" i="8"/>
  <c r="DR111" i="8"/>
  <c r="BS110" i="8"/>
  <c r="DA110" i="8"/>
  <c r="CJ113" i="8"/>
  <c r="AK110" i="8"/>
  <c r="CJ109" i="8"/>
  <c r="AK112" i="8"/>
  <c r="CJ95" i="8"/>
  <c r="BB98" i="8"/>
  <c r="BB102" i="8"/>
  <c r="AK103" i="8"/>
  <c r="BS103" i="8"/>
  <c r="CJ103" i="8"/>
  <c r="BB106" i="8"/>
  <c r="DA109" i="8"/>
  <c r="DR108" i="8"/>
  <c r="BB110" i="8"/>
  <c r="DR110" i="8"/>
  <c r="AK131" i="8"/>
  <c r="AK101" i="8"/>
  <c r="DR101" i="8"/>
  <c r="CJ102" i="8"/>
  <c r="BB103" i="8"/>
  <c r="AK105" i="8"/>
  <c r="DR105" i="8"/>
  <c r="CJ106" i="8"/>
  <c r="BB107" i="8"/>
  <c r="AK109" i="8"/>
  <c r="DA113" i="8"/>
  <c r="BB118" i="8"/>
  <c r="CJ111" i="8"/>
  <c r="BB111" i="8"/>
  <c r="CJ112" i="8"/>
  <c r="DA117" i="8"/>
  <c r="DR112" i="8"/>
  <c r="BS118" i="8"/>
  <c r="DR118" i="8"/>
  <c r="CJ119" i="8"/>
  <c r="DR131" i="8"/>
  <c r="BB112" i="8"/>
  <c r="DA120" i="8"/>
  <c r="DR122" i="8"/>
  <c r="DR119" i="8"/>
  <c r="CJ121" i="8"/>
  <c r="AK122" i="8"/>
  <c r="AK113" i="8"/>
  <c r="DR113" i="8"/>
  <c r="AK130" i="8"/>
  <c r="CJ132" i="8"/>
  <c r="BS116" i="8"/>
  <c r="DR120" i="8"/>
  <c r="BS114" i="8"/>
  <c r="DA115" i="8"/>
  <c r="CJ117" i="8"/>
  <c r="AK120" i="8"/>
  <c r="BS122" i="8"/>
  <c r="CJ120" i="8"/>
  <c r="AK121" i="8"/>
  <c r="BB121" i="8"/>
  <c r="AK123" i="8"/>
  <c r="CJ128" i="8"/>
  <c r="DR123" i="8"/>
  <c r="CJ124" i="8"/>
  <c r="DR124" i="8"/>
  <c r="BS129" i="8"/>
  <c r="CJ133" i="8"/>
  <c r="AK115" i="8"/>
  <c r="DR115" i="8"/>
  <c r="CJ116" i="8"/>
  <c r="BB117" i="8"/>
  <c r="AK119" i="8"/>
  <c r="BB122" i="8"/>
  <c r="AK126" i="8"/>
  <c r="BB132" i="8"/>
  <c r="BS138" i="8"/>
  <c r="DA121" i="8"/>
  <c r="AK127" i="8"/>
  <c r="DR130" i="8"/>
  <c r="AK124" i="8"/>
  <c r="BB125" i="8"/>
  <c r="CJ125" i="8"/>
  <c r="BB126" i="8"/>
  <c r="BS137" i="8"/>
  <c r="DR121" i="8"/>
  <c r="CJ122" i="8"/>
  <c r="BB123" i="8"/>
  <c r="AK125" i="8"/>
  <c r="DR125" i="8"/>
  <c r="CJ126" i="8"/>
  <c r="DR133" i="8"/>
  <c r="AK135" i="8"/>
  <c r="DR135" i="8"/>
  <c r="DA150" i="8"/>
  <c r="DR127" i="8"/>
  <c r="BB129" i="8"/>
  <c r="BS134" i="8"/>
  <c r="BB133" i="8"/>
  <c r="DR148" i="8"/>
  <c r="DA126" i="8"/>
  <c r="BB127" i="8"/>
  <c r="AK129" i="8"/>
  <c r="DR129" i="8"/>
  <c r="CJ130" i="8"/>
  <c r="BB131" i="8"/>
  <c r="AK133" i="8"/>
  <c r="BS133" i="8"/>
  <c r="DA137" i="8"/>
  <c r="DA127" i="8"/>
  <c r="BS128" i="8"/>
  <c r="AK128" i="8"/>
  <c r="DR128" i="8"/>
  <c r="CJ129" i="8"/>
  <c r="BB130" i="8"/>
  <c r="AK132" i="8"/>
  <c r="DA141" i="8"/>
  <c r="BS148" i="8"/>
  <c r="BS127" i="8"/>
  <c r="DA130" i="8"/>
  <c r="BS131" i="8"/>
  <c r="DA136" i="8"/>
  <c r="DA140" i="8"/>
  <c r="DA133" i="8"/>
  <c r="DA143" i="8"/>
  <c r="AK148" i="8"/>
  <c r="DA147" i="8"/>
  <c r="DA134" i="8"/>
  <c r="BS135" i="8"/>
  <c r="DA138" i="8"/>
  <c r="BS139" i="8"/>
  <c r="CJ136" i="8"/>
  <c r="BB137" i="8"/>
  <c r="AK139" i="8"/>
  <c r="DR139" i="8"/>
  <c r="CJ140" i="8"/>
  <c r="BB142" i="8"/>
  <c r="BS144" i="8"/>
  <c r="BS142" i="8"/>
  <c r="DA145" i="8"/>
  <c r="BS146" i="8"/>
  <c r="DA149" i="8"/>
  <c r="BS150" i="8"/>
  <c r="DR146" i="8"/>
  <c r="AK141" i="8"/>
  <c r="DR141" i="8"/>
  <c r="CJ142" i="8"/>
  <c r="BB143" i="8"/>
  <c r="AK145" i="8"/>
  <c r="DR145" i="8"/>
  <c r="CJ146" i="8"/>
  <c r="AK149" i="8"/>
  <c r="DR149" i="8"/>
  <c r="CJ150" i="8"/>
  <c r="EW2" i="8" l="1"/>
  <c r="H198" i="4" l="1"/>
  <c r="G198" i="4"/>
  <c r="B197" i="4" l="1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H144" i="4" l="1"/>
  <c r="H142" i="4"/>
  <c r="H112" i="4"/>
  <c r="H168" i="4"/>
  <c r="H2" i="4"/>
  <c r="H153" i="4"/>
  <c r="H86" i="4"/>
  <c r="H107" i="4"/>
  <c r="H20" i="4"/>
  <c r="H4" i="4"/>
  <c r="H48" i="4"/>
  <c r="H100" i="4"/>
  <c r="H193" i="4"/>
  <c r="H150" i="4"/>
  <c r="H154" i="4"/>
  <c r="H175" i="4"/>
  <c r="H101" i="4"/>
  <c r="H141" i="4"/>
  <c r="H41" i="4"/>
  <c r="H65" i="4"/>
  <c r="H120" i="4"/>
  <c r="H23" i="4"/>
  <c r="H49" i="4"/>
  <c r="H25" i="4"/>
  <c r="H16" i="4"/>
  <c r="H7" i="4"/>
  <c r="H174" i="4"/>
  <c r="H15" i="4"/>
  <c r="H64" i="4"/>
  <c r="H89" i="4"/>
  <c r="H176" i="4"/>
  <c r="H137" i="4"/>
  <c r="H145" i="4"/>
  <c r="H31" i="4"/>
  <c r="H8" i="4"/>
  <c r="H109" i="4"/>
  <c r="H148" i="4"/>
  <c r="H118" i="4"/>
  <c r="H157" i="4"/>
  <c r="H155" i="4"/>
  <c r="H167" i="4"/>
  <c r="H71" i="4"/>
  <c r="H19" i="4" l="1"/>
  <c r="H156" i="4"/>
  <c r="H29" i="4"/>
  <c r="H3" i="4"/>
  <c r="H151" i="4"/>
  <c r="H36" i="4"/>
  <c r="H52" i="4"/>
  <c r="H72" i="4"/>
  <c r="H173" i="4"/>
  <c r="H21" i="4"/>
  <c r="H181" i="4"/>
  <c r="H91" i="4"/>
  <c r="H87" i="4"/>
  <c r="H177" i="4"/>
  <c r="H34" i="4"/>
  <c r="H53" i="4"/>
  <c r="H185" i="4"/>
  <c r="H67" i="4"/>
  <c r="H104" i="4"/>
  <c r="H70" i="4"/>
  <c r="H139" i="4"/>
  <c r="H43" i="4"/>
  <c r="H192" i="4"/>
  <c r="H26" i="4"/>
  <c r="H63" i="4"/>
  <c r="H169" i="4"/>
  <c r="H62" i="4"/>
  <c r="H166" i="4"/>
  <c r="H58" i="4"/>
  <c r="H106" i="4"/>
  <c r="H140" i="4"/>
  <c r="H55" i="4"/>
  <c r="H79" i="4"/>
  <c r="H191" i="4"/>
  <c r="H9" i="4"/>
  <c r="H93" i="4"/>
  <c r="H121" i="4"/>
  <c r="H39" i="4"/>
  <c r="H182" i="4"/>
  <c r="H143" i="4"/>
  <c r="H85" i="4"/>
  <c r="H28" i="4"/>
  <c r="H22" i="4"/>
  <c r="H82" i="4"/>
  <c r="H13" i="4"/>
  <c r="H42" i="4"/>
  <c r="H14" i="4"/>
  <c r="H136" i="4"/>
  <c r="H44" i="4"/>
  <c r="H83" i="4"/>
  <c r="H97" i="4"/>
  <c r="H94" i="4"/>
  <c r="H116" i="4"/>
  <c r="H47" i="4"/>
  <c r="H77" i="4"/>
  <c r="H60" i="4"/>
  <c r="H158" i="4"/>
  <c r="H59" i="4"/>
  <c r="H160" i="4"/>
  <c r="H98" i="4"/>
  <c r="H115" i="4"/>
  <c r="H189" i="4"/>
  <c r="H108" i="4"/>
  <c r="H37" i="4"/>
  <c r="H119" i="4"/>
  <c r="H124" i="4"/>
  <c r="H56" i="4"/>
  <c r="H127" i="4"/>
  <c r="H92" i="4"/>
  <c r="H35" i="4"/>
  <c r="H103" i="4"/>
  <c r="H78" i="4"/>
  <c r="H6" i="4"/>
  <c r="H194" i="4"/>
  <c r="H171" i="4"/>
  <c r="H129" i="4"/>
  <c r="H75" i="4"/>
  <c r="H180" i="4"/>
  <c r="H30" i="4"/>
  <c r="H51" i="4"/>
  <c r="H27" i="4"/>
  <c r="H113" i="4"/>
  <c r="H138" i="4"/>
  <c r="H18" i="4"/>
  <c r="H130" i="4"/>
  <c r="H54" i="4"/>
  <c r="H197" i="4"/>
  <c r="H33" i="4"/>
  <c r="H69" i="4"/>
  <c r="H102" i="4"/>
  <c r="H46" i="4"/>
  <c r="H135" i="4"/>
  <c r="H12" i="4"/>
  <c r="H178" i="4"/>
  <c r="H38" i="4"/>
  <c r="H162" i="4"/>
  <c r="H110" i="4"/>
  <c r="H170" i="4"/>
  <c r="H165" i="4"/>
  <c r="H134" i="4"/>
  <c r="H196" i="4"/>
  <c r="H74" i="4"/>
  <c r="H190" i="4"/>
  <c r="H149" i="4"/>
  <c r="H99" i="4"/>
  <c r="H5" i="4"/>
  <c r="H184" i="4"/>
  <c r="H123" i="4"/>
  <c r="H45" i="4"/>
  <c r="H195" i="4"/>
  <c r="H125" i="4"/>
  <c r="H111" i="4"/>
  <c r="H105" i="4"/>
  <c r="H11" i="4"/>
  <c r="H76" i="4"/>
  <c r="H80" i="4"/>
  <c r="H164" i="4"/>
  <c r="H66" i="4"/>
  <c r="H126" i="4"/>
  <c r="H132" i="4"/>
  <c r="H187" i="4"/>
  <c r="H73" i="4"/>
  <c r="H179" i="4"/>
  <c r="H188" i="4"/>
  <c r="H57" i="4"/>
  <c r="H163" i="4"/>
  <c r="H40" i="4"/>
  <c r="H68" i="4"/>
  <c r="H122" i="4"/>
  <c r="H95" i="4"/>
  <c r="H133" i="4"/>
  <c r="H17" i="4"/>
  <c r="H183" i="4"/>
  <c r="H24" i="4"/>
  <c r="H172" i="4"/>
  <c r="H50" i="4"/>
  <c r="H61" i="4"/>
  <c r="H186" i="4"/>
  <c r="H90" i="4"/>
  <c r="H146" i="4"/>
  <c r="H10" i="4"/>
  <c r="H131" i="4"/>
  <c r="H159" i="4"/>
  <c r="H114" i="4"/>
  <c r="H152" i="4"/>
  <c r="H32" i="4"/>
  <c r="H117" i="4"/>
  <c r="H88" i="4"/>
  <c r="H84" i="4"/>
  <c r="H147" i="4"/>
  <c r="H81" i="4"/>
  <c r="H128" i="4"/>
  <c r="H96" i="4"/>
  <c r="H161" i="4"/>
  <c r="Z65" i="8" l="1"/>
  <c r="Z129" i="8"/>
  <c r="Z49" i="8"/>
  <c r="Z19" i="8"/>
  <c r="Z63" i="8"/>
  <c r="Z87" i="8"/>
  <c r="Z135" i="8"/>
  <c r="Z50" i="8"/>
  <c r="Z38" i="8"/>
  <c r="Z93" i="8"/>
  <c r="Z32" i="8"/>
  <c r="Z98" i="8"/>
  <c r="Z101" i="8"/>
  <c r="Z29" i="8"/>
  <c r="Z44" i="8"/>
  <c r="Z82" i="8" l="1"/>
  <c r="Z117" i="8"/>
  <c r="Z68" i="8"/>
  <c r="Z33" i="8"/>
  <c r="Z105" i="8"/>
  <c r="Z73" i="8"/>
  <c r="Z91" i="8"/>
  <c r="Z47" i="8"/>
  <c r="Z141" i="8"/>
  <c r="Z106" i="8"/>
  <c r="Z83" i="8"/>
  <c r="Z15" i="8"/>
  <c r="Z61" i="8"/>
  <c r="Z25" i="8"/>
  <c r="AW50" i="8"/>
  <c r="BN50" i="8"/>
  <c r="CE50" i="8"/>
  <c r="AF50" i="8"/>
  <c r="DM50" i="8"/>
  <c r="CV50" i="8"/>
  <c r="Z127" i="8"/>
  <c r="Z95" i="8"/>
  <c r="CE63" i="8"/>
  <c r="CV63" i="8"/>
  <c r="DM63" i="8"/>
  <c r="BN63" i="8"/>
  <c r="AW63" i="8"/>
  <c r="AF63" i="8"/>
  <c r="Z134" i="8"/>
  <c r="Z102" i="8"/>
  <c r="Z70" i="8"/>
  <c r="Z43" i="8"/>
  <c r="Z21" i="8"/>
  <c r="Z133" i="8"/>
  <c r="Z96" i="8"/>
  <c r="Z85" i="8"/>
  <c r="Z72" i="8"/>
  <c r="Z22" i="8"/>
  <c r="Z46" i="8"/>
  <c r="Z92" i="8"/>
  <c r="Z60" i="8"/>
  <c r="Z27" i="8"/>
  <c r="Z35" i="8"/>
  <c r="BN129" i="8"/>
  <c r="CE129" i="8"/>
  <c r="CV129" i="8"/>
  <c r="DM129" i="8"/>
  <c r="AF129" i="8"/>
  <c r="AW129" i="8"/>
  <c r="Z97" i="8"/>
  <c r="Z5" i="8"/>
  <c r="Z40" i="8"/>
  <c r="Z100" i="8"/>
  <c r="Z99" i="8"/>
  <c r="Z122" i="8"/>
  <c r="Z109" i="8"/>
  <c r="Z75" i="8"/>
  <c r="Z28" i="8"/>
  <c r="Z74" i="8"/>
  <c r="Z26" i="8"/>
  <c r="Z51" i="8"/>
  <c r="Y7" i="8"/>
  <c r="Z17" i="8"/>
  <c r="Z42" i="8"/>
  <c r="Z119" i="8"/>
  <c r="Z55" i="8"/>
  <c r="Z41" i="8"/>
  <c r="Z24" i="8"/>
  <c r="Z126" i="8"/>
  <c r="Z94" i="8"/>
  <c r="Z62" i="8"/>
  <c r="Z13" i="8"/>
  <c r="Z30" i="8"/>
  <c r="Z144" i="8"/>
  <c r="Z56" i="8"/>
  <c r="CV98" i="8"/>
  <c r="DM98" i="8"/>
  <c r="AF98" i="8"/>
  <c r="BN98" i="8"/>
  <c r="CE98" i="8"/>
  <c r="AW98" i="8"/>
  <c r="Z64" i="8"/>
  <c r="Z7" i="8"/>
  <c r="Z53" i="8"/>
  <c r="Z34" i="8"/>
  <c r="Z146" i="8"/>
  <c r="Z14" i="8"/>
  <c r="Z148" i="8"/>
  <c r="Z116" i="8"/>
  <c r="Z84" i="8"/>
  <c r="Z52" i="8"/>
  <c r="Z45" i="8"/>
  <c r="Z121" i="8"/>
  <c r="Z89" i="8"/>
  <c r="Z57" i="8"/>
  <c r="Z128" i="8"/>
  <c r="Z104" i="8"/>
  <c r="Z123" i="8"/>
  <c r="Z120" i="8"/>
  <c r="BN44" i="8"/>
  <c r="CV44" i="8"/>
  <c r="AF44" i="8"/>
  <c r="CE44" i="8"/>
  <c r="DM44" i="8"/>
  <c r="AW44" i="8"/>
  <c r="Z59" i="8"/>
  <c r="Z10" i="8"/>
  <c r="Z90" i="8"/>
  <c r="Z77" i="8"/>
  <c r="Z18" i="8"/>
  <c r="Z36" i="8"/>
  <c r="Z147" i="8"/>
  <c r="Z9" i="8"/>
  <c r="Z143" i="8"/>
  <c r="Z111" i="8"/>
  <c r="Z79" i="8"/>
  <c r="Z16" i="8"/>
  <c r="Z150" i="8"/>
  <c r="Z118" i="8"/>
  <c r="Z86" i="8"/>
  <c r="Z54" i="8"/>
  <c r="Z48" i="8"/>
  <c r="Z80" i="8"/>
  <c r="Z67" i="8"/>
  <c r="Z23" i="8"/>
  <c r="Z69" i="8"/>
  <c r="Z20" i="8"/>
  <c r="Z66" i="8"/>
  <c r="Z37" i="8"/>
  <c r="Z149" i="8"/>
  <c r="Z136" i="8"/>
  <c r="Z114" i="8"/>
  <c r="Z6" i="8"/>
  <c r="Z140" i="8"/>
  <c r="Z76" i="8"/>
  <c r="Z11" i="8"/>
  <c r="Z145" i="8"/>
  <c r="Z113" i="8"/>
  <c r="Z81" i="8"/>
  <c r="Z88" i="8"/>
  <c r="Z12" i="8"/>
  <c r="Z58" i="8"/>
  <c r="Z39" i="8"/>
  <c r="Z139" i="8"/>
  <c r="Z138" i="8"/>
  <c r="Z115" i="8"/>
  <c r="AF93" i="8"/>
  <c r="DM93" i="8"/>
  <c r="CV93" i="8"/>
  <c r="BN93" i="8"/>
  <c r="AW93" i="8"/>
  <c r="CE93" i="8"/>
  <c r="AW135" i="8"/>
  <c r="DM135" i="8"/>
  <c r="AF135" i="8"/>
  <c r="BN135" i="8"/>
  <c r="CE135" i="8"/>
  <c r="CV135" i="8"/>
  <c r="Z103" i="8"/>
  <c r="Z71" i="8"/>
  <c r="Z8" i="8"/>
  <c r="Z142" i="8"/>
  <c r="Z110" i="8"/>
  <c r="Z78" i="8"/>
  <c r="Z130" i="8"/>
  <c r="Z125" i="8" l="1"/>
  <c r="AZ135" i="8"/>
  <c r="BA135" i="8"/>
  <c r="BD135" i="8"/>
  <c r="AI93" i="8"/>
  <c r="AM93" i="8"/>
  <c r="AJ93" i="8"/>
  <c r="AW145" i="8"/>
  <c r="CV145" i="8"/>
  <c r="AF145" i="8"/>
  <c r="DM145" i="8"/>
  <c r="BN145" i="8"/>
  <c r="CE145" i="8"/>
  <c r="AW23" i="8"/>
  <c r="AF23" i="8"/>
  <c r="CE23" i="8"/>
  <c r="BN23" i="8"/>
  <c r="DM23" i="8"/>
  <c r="CV23" i="8"/>
  <c r="CV48" i="8"/>
  <c r="CE48" i="8"/>
  <c r="DM48" i="8"/>
  <c r="BN48" i="8"/>
  <c r="AW48" i="8"/>
  <c r="AF48" i="8"/>
  <c r="AW120" i="8"/>
  <c r="CV120" i="8"/>
  <c r="DM120" i="8"/>
  <c r="AF120" i="8"/>
  <c r="BN120" i="8"/>
  <c r="CE120" i="8"/>
  <c r="BR98" i="8"/>
  <c r="BQ98" i="8"/>
  <c r="BU98" i="8"/>
  <c r="CI129" i="8"/>
  <c r="CH129" i="8"/>
  <c r="CL129" i="8"/>
  <c r="CH63" i="8"/>
  <c r="CL63" i="8"/>
  <c r="CI63" i="8"/>
  <c r="BD50" i="8"/>
  <c r="BA50" i="8"/>
  <c r="AZ50" i="8"/>
  <c r="DQ93" i="8"/>
  <c r="DP93" i="8"/>
  <c r="DT93" i="8"/>
  <c r="BU44" i="8"/>
  <c r="BR44" i="8"/>
  <c r="BQ44" i="8"/>
  <c r="CH98" i="8"/>
  <c r="CL98" i="8"/>
  <c r="CI98" i="8"/>
  <c r="BQ50" i="8"/>
  <c r="BU50" i="8"/>
  <c r="BR50" i="8"/>
  <c r="AF78" i="8"/>
  <c r="CV78" i="8"/>
  <c r="AW78" i="8"/>
  <c r="CE78" i="8"/>
  <c r="DM78" i="8"/>
  <c r="BN78" i="8"/>
  <c r="CV71" i="8"/>
  <c r="BN71" i="8"/>
  <c r="DM71" i="8"/>
  <c r="AF71" i="8"/>
  <c r="AW71" i="8"/>
  <c r="CE71" i="8"/>
  <c r="Z31" i="8"/>
  <c r="DM86" i="8"/>
  <c r="AW86" i="8"/>
  <c r="CV86" i="8"/>
  <c r="AF86" i="8"/>
  <c r="CE86" i="8"/>
  <c r="BN86" i="8"/>
  <c r="CE59" i="8"/>
  <c r="DM59" i="8"/>
  <c r="AF59" i="8"/>
  <c r="CV59" i="8"/>
  <c r="AW59" i="8"/>
  <c r="BN59" i="8"/>
  <c r="AI98" i="8"/>
  <c r="AM98" i="8"/>
  <c r="AJ98" i="8"/>
  <c r="AW119" i="8"/>
  <c r="CV119" i="8"/>
  <c r="DM119" i="8"/>
  <c r="BN119" i="8"/>
  <c r="AF119" i="8"/>
  <c r="CE119" i="8"/>
  <c r="DM74" i="8"/>
  <c r="AW74" i="8"/>
  <c r="CE74" i="8"/>
  <c r="BN74" i="8"/>
  <c r="AF74" i="8"/>
  <c r="CV74" i="8"/>
  <c r="Z137" i="8"/>
  <c r="BR129" i="8"/>
  <c r="BU129" i="8"/>
  <c r="BQ129" i="8"/>
  <c r="AF95" i="8"/>
  <c r="BN95" i="8"/>
  <c r="CV95" i="8"/>
  <c r="AW95" i="8"/>
  <c r="DM95" i="8"/>
  <c r="CE95" i="8"/>
  <c r="Z131" i="8"/>
  <c r="AF118" i="8"/>
  <c r="AW118" i="8"/>
  <c r="CE118" i="8"/>
  <c r="BN118" i="8"/>
  <c r="DM118" i="8"/>
  <c r="CV118" i="8"/>
  <c r="BA44" i="8"/>
  <c r="AZ44" i="8"/>
  <c r="BD44" i="8"/>
  <c r="DT98" i="8"/>
  <c r="DP98" i="8"/>
  <c r="DQ98" i="8"/>
  <c r="CV122" i="8"/>
  <c r="AW122" i="8"/>
  <c r="AF122" i="8"/>
  <c r="DM122" i="8"/>
  <c r="CE122" i="8"/>
  <c r="BN122" i="8"/>
  <c r="BN35" i="8"/>
  <c r="CE35" i="8"/>
  <c r="AF35" i="8"/>
  <c r="CV35" i="8"/>
  <c r="DM35" i="8"/>
  <c r="AW35" i="8"/>
  <c r="Z124" i="8"/>
  <c r="CV70" i="8"/>
  <c r="DM70" i="8"/>
  <c r="AF70" i="8"/>
  <c r="BN70" i="8"/>
  <c r="CE70" i="8"/>
  <c r="AW70" i="8"/>
  <c r="DC129" i="8"/>
  <c r="CZ129" i="8"/>
  <c r="CY129" i="8"/>
  <c r="DC63" i="8"/>
  <c r="CZ63" i="8"/>
  <c r="CY63" i="8"/>
  <c r="DM142" i="8"/>
  <c r="AW142" i="8"/>
  <c r="AF142" i="8"/>
  <c r="CV142" i="8"/>
  <c r="BN142" i="8"/>
  <c r="CE142" i="8"/>
  <c r="DC135" i="8"/>
  <c r="CZ135" i="8"/>
  <c r="CY135" i="8"/>
  <c r="CH93" i="8"/>
  <c r="CL93" i="8"/>
  <c r="CI93" i="8"/>
  <c r="CE150" i="8"/>
  <c r="CV150" i="8"/>
  <c r="BN150" i="8"/>
  <c r="DM150" i="8"/>
  <c r="AW150" i="8"/>
  <c r="AF150" i="8"/>
  <c r="DP44" i="8"/>
  <c r="DT44" i="8"/>
  <c r="DQ44" i="8"/>
  <c r="AW64" i="8"/>
  <c r="CE64" i="8"/>
  <c r="CV64" i="8"/>
  <c r="DM64" i="8"/>
  <c r="AF64" i="8"/>
  <c r="BN64" i="8"/>
  <c r="DC98" i="8"/>
  <c r="CZ98" i="8"/>
  <c r="CY98" i="8"/>
  <c r="AF62" i="8"/>
  <c r="AW62" i="8"/>
  <c r="CE62" i="8"/>
  <c r="CV62" i="8"/>
  <c r="BN62" i="8"/>
  <c r="DM62" i="8"/>
  <c r="CV97" i="8"/>
  <c r="AW97" i="8"/>
  <c r="BN97" i="8"/>
  <c r="AF97" i="8"/>
  <c r="DM97" i="8"/>
  <c r="CE97" i="8"/>
  <c r="AW46" i="8"/>
  <c r="CE46" i="8"/>
  <c r="CV46" i="8"/>
  <c r="DM46" i="8"/>
  <c r="AF46" i="8"/>
  <c r="BN46" i="8"/>
  <c r="AF85" i="8"/>
  <c r="BN85" i="8"/>
  <c r="CE85" i="8"/>
  <c r="DM85" i="8"/>
  <c r="CV85" i="8"/>
  <c r="AW85" i="8"/>
  <c r="AJ63" i="8"/>
  <c r="AM63" i="8"/>
  <c r="AI63" i="8"/>
  <c r="CY50" i="8"/>
  <c r="CZ50" i="8"/>
  <c r="DC50" i="8"/>
  <c r="Z107" i="8"/>
  <c r="DM91" i="8"/>
  <c r="AF91" i="8"/>
  <c r="CV91" i="8"/>
  <c r="AW91" i="8"/>
  <c r="BN91" i="8"/>
  <c r="CE91" i="8"/>
  <c r="CH135" i="8"/>
  <c r="CI135" i="8"/>
  <c r="CL135" i="8"/>
  <c r="BA93" i="8"/>
  <c r="BD93" i="8"/>
  <c r="AZ93" i="8"/>
  <c r="CL44" i="8"/>
  <c r="CI44" i="8"/>
  <c r="CH44" i="8"/>
  <c r="AZ129" i="8"/>
  <c r="BA129" i="8"/>
  <c r="BD129" i="8"/>
  <c r="BD63" i="8"/>
  <c r="AZ63" i="8"/>
  <c r="BA63" i="8"/>
  <c r="DP50" i="8"/>
  <c r="DQ50" i="8"/>
  <c r="DT50" i="8"/>
  <c r="DQ135" i="8"/>
  <c r="DT135" i="8"/>
  <c r="DP135" i="8"/>
  <c r="Z108" i="8"/>
  <c r="BU135" i="8"/>
  <c r="BQ135" i="8"/>
  <c r="BR135" i="8"/>
  <c r="BQ93" i="8"/>
  <c r="BU93" i="8"/>
  <c r="BR93" i="8"/>
  <c r="AI44" i="8"/>
  <c r="AJ44" i="8"/>
  <c r="AM44" i="8"/>
  <c r="AF126" i="8"/>
  <c r="AW126" i="8"/>
  <c r="DM126" i="8"/>
  <c r="CV126" i="8"/>
  <c r="BN126" i="8"/>
  <c r="CE126" i="8"/>
  <c r="AJ129" i="8"/>
  <c r="AI129" i="8"/>
  <c r="AM129" i="8"/>
  <c r="Z132" i="8"/>
  <c r="BU63" i="8"/>
  <c r="BR63" i="8"/>
  <c r="BQ63" i="8"/>
  <c r="AM50" i="8"/>
  <c r="AI50" i="8"/>
  <c r="AJ50" i="8"/>
  <c r="AM135" i="8"/>
  <c r="AJ135" i="8"/>
  <c r="AI135" i="8"/>
  <c r="DC93" i="8"/>
  <c r="CZ93" i="8"/>
  <c r="CY93" i="8"/>
  <c r="CE81" i="8"/>
  <c r="CV81" i="8"/>
  <c r="DM81" i="8"/>
  <c r="AW81" i="8"/>
  <c r="BN81" i="8"/>
  <c r="AF81" i="8"/>
  <c r="CZ44" i="8"/>
  <c r="CY44" i="8"/>
  <c r="DC44" i="8"/>
  <c r="AF116" i="8"/>
  <c r="CE116" i="8"/>
  <c r="CV116" i="8"/>
  <c r="DM116" i="8"/>
  <c r="AW116" i="8"/>
  <c r="BN116" i="8"/>
  <c r="BD98" i="8"/>
  <c r="BA98" i="8"/>
  <c r="AZ98" i="8"/>
  <c r="AF99" i="8"/>
  <c r="DM99" i="8"/>
  <c r="AW99" i="8"/>
  <c r="CE99" i="8"/>
  <c r="BN99" i="8"/>
  <c r="CV99" i="8"/>
  <c r="DT129" i="8"/>
  <c r="DQ129" i="8"/>
  <c r="DP129" i="8"/>
  <c r="DQ63" i="8"/>
  <c r="DP63" i="8"/>
  <c r="DT63" i="8"/>
  <c r="CL50" i="8"/>
  <c r="CI50" i="8"/>
  <c r="CH50" i="8"/>
  <c r="CE83" i="8"/>
  <c r="DM83" i="8"/>
  <c r="BN83" i="8"/>
  <c r="AF83" i="8"/>
  <c r="CV83" i="8"/>
  <c r="AW83" i="8"/>
  <c r="Z112" i="8"/>
  <c r="Z2" i="8" l="1"/>
  <c r="DT46" i="8"/>
  <c r="DP46" i="8"/>
  <c r="DQ46" i="8"/>
  <c r="BQ150" i="8"/>
  <c r="BU150" i="8"/>
  <c r="BR150" i="8"/>
  <c r="AJ35" i="8"/>
  <c r="AI35" i="8"/>
  <c r="AM35" i="8"/>
  <c r="DT118" i="8"/>
  <c r="DQ118" i="8"/>
  <c r="DP118" i="8"/>
  <c r="BQ59" i="8"/>
  <c r="BR59" i="8"/>
  <c r="BU59" i="8"/>
  <c r="AM86" i="8"/>
  <c r="AJ86" i="8"/>
  <c r="AI86" i="8"/>
  <c r="AZ145" i="8"/>
  <c r="BD145" i="8"/>
  <c r="BA145" i="8"/>
  <c r="AZ83" i="8"/>
  <c r="BD83" i="8"/>
  <c r="BA83" i="8"/>
  <c r="BU99" i="8"/>
  <c r="BR99" i="8"/>
  <c r="BQ99" i="8"/>
  <c r="EO50" i="8"/>
  <c r="EN50" i="8"/>
  <c r="EN129" i="8"/>
  <c r="EO129" i="8"/>
  <c r="CV107" i="8"/>
  <c r="AW107" i="8"/>
  <c r="DM107" i="8"/>
  <c r="BN107" i="8"/>
  <c r="AF107" i="8"/>
  <c r="CE107" i="8"/>
  <c r="DC85" i="8"/>
  <c r="CZ85" i="8"/>
  <c r="CY85" i="8"/>
  <c r="DC46" i="8"/>
  <c r="CZ46" i="8"/>
  <c r="CY46" i="8"/>
  <c r="CZ97" i="8"/>
  <c r="CY97" i="8"/>
  <c r="DC97" i="8"/>
  <c r="CY150" i="8"/>
  <c r="DC150" i="8"/>
  <c r="CZ150" i="8"/>
  <c r="CL142" i="8"/>
  <c r="CH142" i="8"/>
  <c r="CI142" i="8"/>
  <c r="AM70" i="8"/>
  <c r="AI70" i="8"/>
  <c r="AJ70" i="8"/>
  <c r="CL35" i="8"/>
  <c r="CI35" i="8"/>
  <c r="CH35" i="8"/>
  <c r="BQ118" i="8"/>
  <c r="BR118" i="8"/>
  <c r="BU118" i="8"/>
  <c r="CZ95" i="8"/>
  <c r="CY95" i="8"/>
  <c r="DC95" i="8"/>
  <c r="DC74" i="8"/>
  <c r="CZ74" i="8"/>
  <c r="CY74" i="8"/>
  <c r="BQ119" i="8"/>
  <c r="BR119" i="8"/>
  <c r="BU119" i="8"/>
  <c r="AZ59" i="8"/>
  <c r="BA59" i="8"/>
  <c r="BD59" i="8"/>
  <c r="CZ86" i="8"/>
  <c r="CY86" i="8"/>
  <c r="DC86" i="8"/>
  <c r="BR71" i="8"/>
  <c r="BU71" i="8"/>
  <c r="BQ71" i="8"/>
  <c r="CL120" i="8"/>
  <c r="CH120" i="8"/>
  <c r="CI120" i="8"/>
  <c r="BR48" i="8"/>
  <c r="BU48" i="8"/>
  <c r="BQ48" i="8"/>
  <c r="AI23" i="8"/>
  <c r="AM23" i="8"/>
  <c r="AJ23" i="8"/>
  <c r="EH93" i="8"/>
  <c r="FZ93" i="8" s="1"/>
  <c r="EI93" i="8"/>
  <c r="AW112" i="8"/>
  <c r="CE112" i="8"/>
  <c r="CV112" i="8"/>
  <c r="BN112" i="8"/>
  <c r="AF112" i="8"/>
  <c r="DM112" i="8"/>
  <c r="EH50" i="8"/>
  <c r="FZ50" i="8" s="1"/>
  <c r="EI50" i="8"/>
  <c r="AJ126" i="8"/>
  <c r="AI126" i="8"/>
  <c r="AM126" i="8"/>
  <c r="DP91" i="8"/>
  <c r="DQ91" i="8"/>
  <c r="DT91" i="8"/>
  <c r="BD85" i="8"/>
  <c r="BA85" i="8"/>
  <c r="AZ85" i="8"/>
  <c r="AZ97" i="8"/>
  <c r="BA97" i="8"/>
  <c r="BD97" i="8"/>
  <c r="BA64" i="8"/>
  <c r="AZ64" i="8"/>
  <c r="BD64" i="8"/>
  <c r="BU70" i="8"/>
  <c r="BQ70" i="8"/>
  <c r="BR70" i="8"/>
  <c r="CY122" i="8"/>
  <c r="DC122" i="8"/>
  <c r="CZ122" i="8"/>
  <c r="BD95" i="8"/>
  <c r="AZ95" i="8"/>
  <c r="BA95" i="8"/>
  <c r="AJ119" i="8"/>
  <c r="AM119" i="8"/>
  <c r="AI119" i="8"/>
  <c r="DT71" i="8"/>
  <c r="DQ71" i="8"/>
  <c r="DP71" i="8"/>
  <c r="CI23" i="8"/>
  <c r="CH23" i="8"/>
  <c r="CL23" i="8"/>
  <c r="CZ83" i="8"/>
  <c r="CY83" i="8"/>
  <c r="DC83" i="8"/>
  <c r="CI99" i="8"/>
  <c r="CL99" i="8"/>
  <c r="CH99" i="8"/>
  <c r="BQ116" i="8"/>
  <c r="BU116" i="8"/>
  <c r="BR116" i="8"/>
  <c r="EH129" i="8"/>
  <c r="FZ129" i="8" s="1"/>
  <c r="EI129" i="8"/>
  <c r="EH44" i="8"/>
  <c r="FZ44" i="8" s="1"/>
  <c r="EI44" i="8"/>
  <c r="DQ85" i="8"/>
  <c r="DP85" i="8"/>
  <c r="DT85" i="8"/>
  <c r="CL46" i="8"/>
  <c r="CH46" i="8"/>
  <c r="CI46" i="8"/>
  <c r="DP62" i="8"/>
  <c r="DT62" i="8"/>
  <c r="DQ62" i="8"/>
  <c r="CH150" i="8"/>
  <c r="CI150" i="8"/>
  <c r="CL150" i="8"/>
  <c r="BR142" i="8"/>
  <c r="BQ142" i="8"/>
  <c r="BU142" i="8"/>
  <c r="DQ70" i="8"/>
  <c r="DT70" i="8"/>
  <c r="DP70" i="8"/>
  <c r="BQ35" i="8"/>
  <c r="BR35" i="8"/>
  <c r="BU35" i="8"/>
  <c r="CH118" i="8"/>
  <c r="CI118" i="8"/>
  <c r="CL118" i="8"/>
  <c r="BR95" i="8"/>
  <c r="BQ95" i="8"/>
  <c r="BU95" i="8"/>
  <c r="AI74" i="8"/>
  <c r="AM74" i="8"/>
  <c r="AJ74" i="8"/>
  <c r="DT119" i="8"/>
  <c r="DQ119" i="8"/>
  <c r="DP119" i="8"/>
  <c r="DC59" i="8"/>
  <c r="CZ59" i="8"/>
  <c r="CY59" i="8"/>
  <c r="BA86" i="8"/>
  <c r="AZ86" i="8"/>
  <c r="BD86" i="8"/>
  <c r="CY71" i="8"/>
  <c r="DC71" i="8"/>
  <c r="CZ71" i="8"/>
  <c r="BQ120" i="8"/>
  <c r="BR120" i="8"/>
  <c r="BU120" i="8"/>
  <c r="DQ48" i="8"/>
  <c r="DT48" i="8"/>
  <c r="DP48" i="8"/>
  <c r="AZ23" i="8"/>
  <c r="BD23" i="8"/>
  <c r="BA23" i="8"/>
  <c r="CL81" i="8"/>
  <c r="CH81" i="8"/>
  <c r="CI81" i="8"/>
  <c r="AZ48" i="8"/>
  <c r="BD48" i="8"/>
  <c r="BA48" i="8"/>
  <c r="AJ83" i="8"/>
  <c r="AM83" i="8"/>
  <c r="AI83" i="8"/>
  <c r="AZ99" i="8"/>
  <c r="BA99" i="8"/>
  <c r="BD99" i="8"/>
  <c r="AZ116" i="8"/>
  <c r="BD116" i="8"/>
  <c r="BA116" i="8"/>
  <c r="AI81" i="8"/>
  <c r="AJ81" i="8"/>
  <c r="AM81" i="8"/>
  <c r="CH126" i="8"/>
  <c r="CI126" i="8"/>
  <c r="CL126" i="8"/>
  <c r="EN44" i="8"/>
  <c r="EO44" i="8"/>
  <c r="CI91" i="8"/>
  <c r="CH91" i="8"/>
  <c r="CL91" i="8"/>
  <c r="CI85" i="8"/>
  <c r="CL85" i="8"/>
  <c r="CH85" i="8"/>
  <c r="BD46" i="8"/>
  <c r="AZ46" i="8"/>
  <c r="BA46" i="8"/>
  <c r="BU62" i="8"/>
  <c r="BQ62" i="8"/>
  <c r="BR62" i="8"/>
  <c r="BU64" i="8"/>
  <c r="BR64" i="8"/>
  <c r="BQ64" i="8"/>
  <c r="CY142" i="8"/>
  <c r="DC142" i="8"/>
  <c r="CZ142" i="8"/>
  <c r="CZ70" i="8"/>
  <c r="DC70" i="8"/>
  <c r="CY70" i="8"/>
  <c r="BR122" i="8"/>
  <c r="BU122" i="8"/>
  <c r="BQ122" i="8"/>
  <c r="AZ118" i="8"/>
  <c r="BD118" i="8"/>
  <c r="BA118" i="8"/>
  <c r="AJ95" i="8"/>
  <c r="AI95" i="8"/>
  <c r="AM95" i="8"/>
  <c r="BR74" i="8"/>
  <c r="BQ74" i="8"/>
  <c r="BU74" i="8"/>
  <c r="CY119" i="8"/>
  <c r="CZ119" i="8"/>
  <c r="DC119" i="8"/>
  <c r="AI59" i="8"/>
  <c r="AM59" i="8"/>
  <c r="AJ59" i="8"/>
  <c r="DP86" i="8"/>
  <c r="DQ86" i="8"/>
  <c r="DT86" i="8"/>
  <c r="BU78" i="8"/>
  <c r="BQ78" i="8"/>
  <c r="BR78" i="8"/>
  <c r="AI120" i="8"/>
  <c r="AM120" i="8"/>
  <c r="AJ120" i="8"/>
  <c r="CL48" i="8"/>
  <c r="CI48" i="8"/>
  <c r="CH48" i="8"/>
  <c r="CI145" i="8"/>
  <c r="CH145" i="8"/>
  <c r="CL145" i="8"/>
  <c r="EN93" i="8"/>
  <c r="EO93" i="8"/>
  <c r="CY99" i="8"/>
  <c r="CZ99" i="8"/>
  <c r="DC99" i="8"/>
  <c r="AM78" i="8"/>
  <c r="AJ78" i="8"/>
  <c r="AI78" i="8"/>
  <c r="BU83" i="8"/>
  <c r="BQ83" i="8"/>
  <c r="BR83" i="8"/>
  <c r="DT99" i="8"/>
  <c r="DP99" i="8"/>
  <c r="DQ99" i="8"/>
  <c r="DP116" i="8"/>
  <c r="DT116" i="8"/>
  <c r="DQ116" i="8"/>
  <c r="BQ81" i="8"/>
  <c r="BU81" i="8"/>
  <c r="BR81" i="8"/>
  <c r="EO135" i="8"/>
  <c r="EN135" i="8"/>
  <c r="BR126" i="8"/>
  <c r="BQ126" i="8"/>
  <c r="BU126" i="8"/>
  <c r="BQ91" i="8"/>
  <c r="BR91" i="8"/>
  <c r="BU91" i="8"/>
  <c r="BU85" i="8"/>
  <c r="BQ85" i="8"/>
  <c r="BR85" i="8"/>
  <c r="CL97" i="8"/>
  <c r="CH97" i="8"/>
  <c r="CI97" i="8"/>
  <c r="CZ62" i="8"/>
  <c r="CY62" i="8"/>
  <c r="DC62" i="8"/>
  <c r="AJ64" i="8"/>
  <c r="AI64" i="8"/>
  <c r="AM64" i="8"/>
  <c r="AI142" i="8"/>
  <c r="AM142" i="8"/>
  <c r="AJ142" i="8"/>
  <c r="CI122" i="8"/>
  <c r="CH122" i="8"/>
  <c r="CL122" i="8"/>
  <c r="AJ118" i="8"/>
  <c r="AM118" i="8"/>
  <c r="AI118" i="8"/>
  <c r="CI74" i="8"/>
  <c r="CL74" i="8"/>
  <c r="CH74" i="8"/>
  <c r="BD119" i="8"/>
  <c r="AZ119" i="8"/>
  <c r="BA119" i="8"/>
  <c r="DP59" i="8"/>
  <c r="DQ59" i="8"/>
  <c r="DT59" i="8"/>
  <c r="DQ78" i="8"/>
  <c r="DT78" i="8"/>
  <c r="DP78" i="8"/>
  <c r="DQ120" i="8"/>
  <c r="DP120" i="8"/>
  <c r="DT120" i="8"/>
  <c r="CY48" i="8"/>
  <c r="CZ48" i="8"/>
  <c r="DC48" i="8"/>
  <c r="BU145" i="8"/>
  <c r="BQ145" i="8"/>
  <c r="BR145" i="8"/>
  <c r="DQ83" i="8"/>
  <c r="DT83" i="8"/>
  <c r="DP83" i="8"/>
  <c r="AJ99" i="8"/>
  <c r="AI99" i="8"/>
  <c r="AM99" i="8"/>
  <c r="CZ116" i="8"/>
  <c r="CY116" i="8"/>
  <c r="DC116" i="8"/>
  <c r="BA81" i="8"/>
  <c r="AZ81" i="8"/>
  <c r="BD81" i="8"/>
  <c r="EI135" i="8"/>
  <c r="EH135" i="8"/>
  <c r="FZ135" i="8" s="1"/>
  <c r="CZ126" i="8"/>
  <c r="DC126" i="8"/>
  <c r="CY126" i="8"/>
  <c r="BA91" i="8"/>
  <c r="AZ91" i="8"/>
  <c r="BD91" i="8"/>
  <c r="EN63" i="8"/>
  <c r="EO63" i="8"/>
  <c r="AM85" i="8"/>
  <c r="AI85" i="8"/>
  <c r="AJ85" i="8"/>
  <c r="DP97" i="8"/>
  <c r="DQ97" i="8"/>
  <c r="DT97" i="8"/>
  <c r="CI62" i="8"/>
  <c r="CL62" i="8"/>
  <c r="CH62" i="8"/>
  <c r="DP64" i="8"/>
  <c r="DQ64" i="8"/>
  <c r="DT64" i="8"/>
  <c r="AI150" i="8"/>
  <c r="AM150" i="8"/>
  <c r="AJ150" i="8"/>
  <c r="AZ142" i="8"/>
  <c r="BA142" i="8"/>
  <c r="BD142" i="8"/>
  <c r="BD35" i="8"/>
  <c r="AZ35" i="8"/>
  <c r="BA35" i="8"/>
  <c r="DP122" i="8"/>
  <c r="DT122" i="8"/>
  <c r="DQ122" i="8"/>
  <c r="BA74" i="8"/>
  <c r="BD74" i="8"/>
  <c r="AZ74" i="8"/>
  <c r="EH98" i="8"/>
  <c r="FZ98" i="8" s="1"/>
  <c r="EI98" i="8"/>
  <c r="CI59" i="8"/>
  <c r="CL59" i="8"/>
  <c r="CH59" i="8"/>
  <c r="CI71" i="8"/>
  <c r="CL71" i="8"/>
  <c r="CH71" i="8"/>
  <c r="CL78" i="8"/>
  <c r="CH78" i="8"/>
  <c r="CI78" i="8"/>
  <c r="DC120" i="8"/>
  <c r="CZ120" i="8"/>
  <c r="CY120" i="8"/>
  <c r="CY23" i="8"/>
  <c r="DC23" i="8"/>
  <c r="CZ23" i="8"/>
  <c r="DQ145" i="8"/>
  <c r="DT145" i="8"/>
  <c r="DP145" i="8"/>
  <c r="CI83" i="8"/>
  <c r="CL83" i="8"/>
  <c r="CH83" i="8"/>
  <c r="CL116" i="8"/>
  <c r="CH116" i="8"/>
  <c r="CI116" i="8"/>
  <c r="DT81" i="8"/>
  <c r="DP81" i="8"/>
  <c r="DQ81" i="8"/>
  <c r="DT126" i="8"/>
  <c r="DP126" i="8"/>
  <c r="DQ126" i="8"/>
  <c r="CZ91" i="8"/>
  <c r="DC91" i="8"/>
  <c r="CY91" i="8"/>
  <c r="BU46" i="8"/>
  <c r="BQ46" i="8"/>
  <c r="BR46" i="8"/>
  <c r="AM97" i="8"/>
  <c r="AJ97" i="8"/>
  <c r="AI97" i="8"/>
  <c r="AZ62" i="8"/>
  <c r="BA62" i="8"/>
  <c r="BD62" i="8"/>
  <c r="CZ64" i="8"/>
  <c r="DC64" i="8"/>
  <c r="CY64" i="8"/>
  <c r="BA150" i="8"/>
  <c r="BD150" i="8"/>
  <c r="AZ150" i="8"/>
  <c r="DP142" i="8"/>
  <c r="DQ142" i="8"/>
  <c r="DT142" i="8"/>
  <c r="BD70" i="8"/>
  <c r="BA70" i="8"/>
  <c r="AZ70" i="8"/>
  <c r="DT35" i="8"/>
  <c r="DQ35" i="8"/>
  <c r="DP35" i="8"/>
  <c r="AM122" i="8"/>
  <c r="AJ122" i="8"/>
  <c r="AI122" i="8"/>
  <c r="CL95" i="8"/>
  <c r="CI95" i="8"/>
  <c r="CH95" i="8"/>
  <c r="DQ74" i="8"/>
  <c r="DT74" i="8"/>
  <c r="DP74" i="8"/>
  <c r="BR86" i="8"/>
  <c r="BQ86" i="8"/>
  <c r="BU86" i="8"/>
  <c r="AZ71" i="8"/>
  <c r="BD71" i="8"/>
  <c r="BA71" i="8"/>
  <c r="AZ78" i="8"/>
  <c r="BD78" i="8"/>
  <c r="BA78" i="8"/>
  <c r="BA120" i="8"/>
  <c r="BD120" i="8"/>
  <c r="AZ120" i="8"/>
  <c r="DP23" i="8"/>
  <c r="DQ23" i="8"/>
  <c r="DT23" i="8"/>
  <c r="AM145" i="8"/>
  <c r="AI145" i="8"/>
  <c r="AJ145" i="8"/>
  <c r="AI116" i="8"/>
  <c r="AJ116" i="8"/>
  <c r="AM116" i="8"/>
  <c r="CZ81" i="8"/>
  <c r="CY81" i="8"/>
  <c r="DC81" i="8"/>
  <c r="BA126" i="8"/>
  <c r="BD126" i="8"/>
  <c r="AZ126" i="8"/>
  <c r="AI91" i="8"/>
  <c r="AJ91" i="8"/>
  <c r="AM91" i="8"/>
  <c r="EH63" i="8"/>
  <c r="FZ63" i="8" s="1"/>
  <c r="EI63" i="8"/>
  <c r="AI46" i="8"/>
  <c r="AJ46" i="8"/>
  <c r="AM46" i="8"/>
  <c r="BR97" i="8"/>
  <c r="BQ97" i="8"/>
  <c r="BU97" i="8"/>
  <c r="AJ62" i="8"/>
  <c r="AM62" i="8"/>
  <c r="AI62" i="8"/>
  <c r="CI64" i="8"/>
  <c r="CH64" i="8"/>
  <c r="CL64" i="8"/>
  <c r="DP150" i="8"/>
  <c r="DQ150" i="8"/>
  <c r="DT150" i="8"/>
  <c r="CL70" i="8"/>
  <c r="CI70" i="8"/>
  <c r="CH70" i="8"/>
  <c r="DC35" i="8"/>
  <c r="CY35" i="8"/>
  <c r="CZ35" i="8"/>
  <c r="BD122" i="8"/>
  <c r="BA122" i="8"/>
  <c r="AZ122" i="8"/>
  <c r="DC118" i="8"/>
  <c r="CY118" i="8"/>
  <c r="CZ118" i="8"/>
  <c r="DP95" i="8"/>
  <c r="DQ95" i="8"/>
  <c r="DT95" i="8"/>
  <c r="CI119" i="8"/>
  <c r="CL119" i="8"/>
  <c r="CH119" i="8"/>
  <c r="EO98" i="8"/>
  <c r="EN98" i="8"/>
  <c r="CI86" i="8"/>
  <c r="CL86" i="8"/>
  <c r="CH86" i="8"/>
  <c r="AI71" i="8"/>
  <c r="AJ71" i="8"/>
  <c r="AM71" i="8"/>
  <c r="DC78" i="8"/>
  <c r="CY78" i="8"/>
  <c r="CZ78" i="8"/>
  <c r="AI48" i="8"/>
  <c r="AJ48" i="8"/>
  <c r="AM48" i="8"/>
  <c r="BQ23" i="8"/>
  <c r="BU23" i="8"/>
  <c r="BR23" i="8"/>
  <c r="CY145" i="8"/>
  <c r="DC145" i="8"/>
  <c r="CZ145" i="8"/>
  <c r="GA44" i="8" l="1"/>
  <c r="GB44" i="8" s="1"/>
  <c r="GA135" i="8"/>
  <c r="GB135" i="8" s="1"/>
  <c r="GA63" i="8"/>
  <c r="GB63" i="8" s="1"/>
  <c r="GA50" i="8"/>
  <c r="GB50" i="8" s="1"/>
  <c r="GA129" i="8"/>
  <c r="GB129" i="8" s="1"/>
  <c r="GA93" i="8"/>
  <c r="GB93" i="8" s="1"/>
  <c r="GA98" i="8"/>
  <c r="GB98" i="8" s="1"/>
  <c r="EI91" i="8"/>
  <c r="EH91" i="8"/>
  <c r="FZ91" i="8" s="1"/>
  <c r="EO120" i="8"/>
  <c r="EN120" i="8"/>
  <c r="DQ112" i="8"/>
  <c r="DT112" i="8"/>
  <c r="DP112" i="8"/>
  <c r="EN35" i="8"/>
  <c r="EO35" i="8"/>
  <c r="EN91" i="8"/>
  <c r="EO91" i="8"/>
  <c r="EI116" i="8"/>
  <c r="EH116" i="8"/>
  <c r="FZ116" i="8" s="1"/>
  <c r="EI97" i="8"/>
  <c r="EH97" i="8"/>
  <c r="FZ97" i="8" s="1"/>
  <c r="EH85" i="8"/>
  <c r="FZ85" i="8" s="1"/>
  <c r="EI85" i="8"/>
  <c r="EI118" i="8"/>
  <c r="EH118" i="8"/>
  <c r="FZ118" i="8" s="1"/>
  <c r="EN64" i="8"/>
  <c r="EO64" i="8"/>
  <c r="EH78" i="8"/>
  <c r="FZ78" i="8" s="1"/>
  <c r="EI78" i="8"/>
  <c r="EN59" i="8"/>
  <c r="EO59" i="8"/>
  <c r="EN95" i="8"/>
  <c r="EO95" i="8"/>
  <c r="FA44" i="8"/>
  <c r="AJ112" i="8"/>
  <c r="AI112" i="8"/>
  <c r="AM112" i="8"/>
  <c r="EH70" i="8"/>
  <c r="FZ70" i="8" s="1"/>
  <c r="EI70" i="8"/>
  <c r="EP129" i="8"/>
  <c r="EH35" i="8"/>
  <c r="FZ35" i="8" s="1"/>
  <c r="EI35" i="8"/>
  <c r="CY107" i="8"/>
  <c r="CZ107" i="8"/>
  <c r="DC107" i="8"/>
  <c r="FI98" i="8"/>
  <c r="FJ98" i="8" s="1"/>
  <c r="EO116" i="8"/>
  <c r="EN116" i="8"/>
  <c r="EO85" i="8"/>
  <c r="EN85" i="8"/>
  <c r="EI64" i="8"/>
  <c r="EH64" i="8"/>
  <c r="FZ64" i="8" s="1"/>
  <c r="FI135" i="8"/>
  <c r="FJ135" i="8" s="1"/>
  <c r="EI95" i="8"/>
  <c r="EH95" i="8"/>
  <c r="FZ95" i="8" s="1"/>
  <c r="EI74" i="8"/>
  <c r="EH74" i="8"/>
  <c r="FZ74" i="8" s="1"/>
  <c r="EJ129" i="8"/>
  <c r="FB129" i="8" s="1"/>
  <c r="BQ112" i="8"/>
  <c r="BU112" i="8"/>
  <c r="BR112" i="8"/>
  <c r="EO23" i="8"/>
  <c r="EN23" i="8"/>
  <c r="EO70" i="8"/>
  <c r="EN70" i="8"/>
  <c r="FI129" i="8"/>
  <c r="FJ129" i="8" s="1"/>
  <c r="EO97" i="8"/>
  <c r="EN97" i="8"/>
  <c r="EH23" i="8"/>
  <c r="FZ23" i="8" s="1"/>
  <c r="EI23" i="8"/>
  <c r="EP98" i="8"/>
  <c r="EH46" i="8"/>
  <c r="FZ46" i="8" s="1"/>
  <c r="EI46" i="8"/>
  <c r="EI145" i="8"/>
  <c r="EH145" i="8"/>
  <c r="FZ145" i="8" s="1"/>
  <c r="EO122" i="8"/>
  <c r="EN122" i="8"/>
  <c r="EP135" i="8"/>
  <c r="FA129" i="8"/>
  <c r="EN119" i="8"/>
  <c r="EO119" i="8"/>
  <c r="DC112" i="8"/>
  <c r="CY112" i="8"/>
  <c r="CZ112" i="8"/>
  <c r="CL107" i="8"/>
  <c r="CI107" i="8"/>
  <c r="CH107" i="8"/>
  <c r="FI50" i="8"/>
  <c r="FJ50" i="8" s="1"/>
  <c r="EN48" i="8"/>
  <c r="EO48" i="8"/>
  <c r="FA98" i="8"/>
  <c r="EO78" i="8"/>
  <c r="EN78" i="8"/>
  <c r="EJ44" i="8"/>
  <c r="FB44" i="8" s="1"/>
  <c r="EN62" i="8"/>
  <c r="EO62" i="8"/>
  <c r="EN46" i="8"/>
  <c r="EO46" i="8"/>
  <c r="EN145" i="8"/>
  <c r="EO145" i="8"/>
  <c r="EH122" i="8"/>
  <c r="FZ122" i="8" s="1"/>
  <c r="EI122" i="8"/>
  <c r="EP63" i="8"/>
  <c r="FA135" i="8"/>
  <c r="EI81" i="8"/>
  <c r="EH81" i="8"/>
  <c r="FZ81" i="8" s="1"/>
  <c r="EN83" i="8"/>
  <c r="EO83" i="8"/>
  <c r="EN74" i="8"/>
  <c r="EO74" i="8"/>
  <c r="EO126" i="8"/>
  <c r="EN126" i="8"/>
  <c r="CI112" i="8"/>
  <c r="CH112" i="8"/>
  <c r="CL112" i="8"/>
  <c r="AM107" i="8"/>
  <c r="AI107" i="8"/>
  <c r="AJ107" i="8"/>
  <c r="EP50" i="8"/>
  <c r="EI71" i="8"/>
  <c r="EH71" i="8"/>
  <c r="FZ71" i="8" s="1"/>
  <c r="EJ63" i="8"/>
  <c r="FB63" i="8" s="1"/>
  <c r="EI150" i="8"/>
  <c r="EH150" i="8"/>
  <c r="FZ150" i="8" s="1"/>
  <c r="FI63" i="8"/>
  <c r="FJ63" i="8" s="1"/>
  <c r="EJ135" i="8"/>
  <c r="FB135" i="8" s="1"/>
  <c r="EN99" i="8"/>
  <c r="EO99" i="8"/>
  <c r="EH142" i="8"/>
  <c r="FZ142" i="8" s="1"/>
  <c r="EI142" i="8"/>
  <c r="EO81" i="8"/>
  <c r="EN81" i="8"/>
  <c r="EH119" i="8"/>
  <c r="FZ119" i="8" s="1"/>
  <c r="EI119" i="8"/>
  <c r="EH126" i="8"/>
  <c r="FZ126" i="8" s="1"/>
  <c r="EI126" i="8"/>
  <c r="AZ112" i="8"/>
  <c r="BA112" i="8"/>
  <c r="BD112" i="8"/>
  <c r="BQ107" i="8"/>
  <c r="BU107" i="8"/>
  <c r="BR107" i="8"/>
  <c r="EN71" i="8"/>
  <c r="EO71" i="8"/>
  <c r="EH62" i="8"/>
  <c r="FZ62" i="8" s="1"/>
  <c r="EI62" i="8"/>
  <c r="FA63" i="8"/>
  <c r="EI99" i="8"/>
  <c r="EH99" i="8"/>
  <c r="FZ99" i="8" s="1"/>
  <c r="EP93" i="8"/>
  <c r="EI120" i="8"/>
  <c r="EH120" i="8"/>
  <c r="FZ120" i="8" s="1"/>
  <c r="EP44" i="8"/>
  <c r="EI83" i="8"/>
  <c r="EH83" i="8"/>
  <c r="FZ83" i="8" s="1"/>
  <c r="EJ50" i="8"/>
  <c r="FB50" i="8" s="1"/>
  <c r="EJ93" i="8"/>
  <c r="FB93" i="8" s="1"/>
  <c r="DP107" i="8"/>
  <c r="DT107" i="8"/>
  <c r="DQ107" i="8"/>
  <c r="EN86" i="8"/>
  <c r="EO86" i="8"/>
  <c r="EI48" i="8"/>
  <c r="EH48" i="8"/>
  <c r="FZ48" i="8" s="1"/>
  <c r="EJ98" i="8"/>
  <c r="FB98" i="8" s="1"/>
  <c r="EO150" i="8"/>
  <c r="EN150" i="8"/>
  <c r="EO118" i="8"/>
  <c r="EN118" i="8"/>
  <c r="EO142" i="8"/>
  <c r="EN142" i="8"/>
  <c r="FI93" i="8"/>
  <c r="FJ93" i="8" s="1"/>
  <c r="EH59" i="8"/>
  <c r="FZ59" i="8" s="1"/>
  <c r="EI59" i="8"/>
  <c r="FI44" i="8"/>
  <c r="FJ44" i="8" s="1"/>
  <c r="FA50" i="8"/>
  <c r="FA93" i="8"/>
  <c r="BD107" i="8"/>
  <c r="AZ107" i="8"/>
  <c r="BA107" i="8"/>
  <c r="EI86" i="8"/>
  <c r="EH86" i="8"/>
  <c r="FZ86" i="8" s="1"/>
  <c r="GA62" i="8" l="1"/>
  <c r="GB62" i="8" s="1"/>
  <c r="GA142" i="8"/>
  <c r="GB142" i="8" s="1"/>
  <c r="GA23" i="8"/>
  <c r="GB23" i="8" s="1"/>
  <c r="GA35" i="8"/>
  <c r="GB35" i="8" s="1"/>
  <c r="GA83" i="8"/>
  <c r="GB83" i="8" s="1"/>
  <c r="GA99" i="8"/>
  <c r="GB99" i="8" s="1"/>
  <c r="GA91" i="8"/>
  <c r="GB91" i="8" s="1"/>
  <c r="GA97" i="8"/>
  <c r="GB97" i="8" s="1"/>
  <c r="GA118" i="8"/>
  <c r="GB118" i="8" s="1"/>
  <c r="GA85" i="8"/>
  <c r="GB85" i="8" s="1"/>
  <c r="GA48" i="8"/>
  <c r="GB48" i="8" s="1"/>
  <c r="GA95" i="8"/>
  <c r="GB95" i="8" s="1"/>
  <c r="GA46" i="8"/>
  <c r="GB46" i="8" s="1"/>
  <c r="GA59" i="8"/>
  <c r="GB59" i="8" s="1"/>
  <c r="GA64" i="8"/>
  <c r="GB64" i="8" s="1"/>
  <c r="GA116" i="8"/>
  <c r="GB116" i="8" s="1"/>
  <c r="GA86" i="8"/>
  <c r="GB86" i="8" s="1"/>
  <c r="GA145" i="8"/>
  <c r="GB145" i="8" s="1"/>
  <c r="GA126" i="8"/>
  <c r="GB126" i="8" s="1"/>
  <c r="GA122" i="8"/>
  <c r="GB122" i="8" s="1"/>
  <c r="GA71" i="8"/>
  <c r="GB71" i="8" s="1"/>
  <c r="GA81" i="8"/>
  <c r="GB81" i="8" s="1"/>
  <c r="GA119" i="8"/>
  <c r="GB119" i="8" s="1"/>
  <c r="GA70" i="8"/>
  <c r="GB70" i="8" s="1"/>
  <c r="GA74" i="8"/>
  <c r="GB74" i="8" s="1"/>
  <c r="GA120" i="8"/>
  <c r="GB120" i="8" s="1"/>
  <c r="GA150" i="8"/>
  <c r="GB150" i="8" s="1"/>
  <c r="GA78" i="8"/>
  <c r="GB78" i="8" s="1"/>
  <c r="FA59" i="8"/>
  <c r="EP150" i="8"/>
  <c r="FI81" i="8"/>
  <c r="FJ81" i="8" s="1"/>
  <c r="FI126" i="8"/>
  <c r="FJ126" i="8" s="1"/>
  <c r="EP46" i="8"/>
  <c r="FI70" i="8"/>
  <c r="FJ70" i="8" s="1"/>
  <c r="EJ64" i="8"/>
  <c r="FB64" i="8" s="1"/>
  <c r="FI59" i="8"/>
  <c r="FJ59" i="8" s="1"/>
  <c r="FA85" i="8"/>
  <c r="FI35" i="8"/>
  <c r="FJ35" i="8" s="1"/>
  <c r="EP81" i="8"/>
  <c r="EP126" i="8"/>
  <c r="FI46" i="8"/>
  <c r="FJ46" i="8" s="1"/>
  <c r="EP70" i="8"/>
  <c r="FA74" i="8"/>
  <c r="FI85" i="8"/>
  <c r="FJ85" i="8" s="1"/>
  <c r="EO112" i="8"/>
  <c r="EN112" i="8"/>
  <c r="EJ78" i="8"/>
  <c r="FB78" i="8" s="1"/>
  <c r="FA97" i="8"/>
  <c r="FA120" i="8"/>
  <c r="EJ62" i="8"/>
  <c r="FB62" i="8" s="1"/>
  <c r="EJ142" i="8"/>
  <c r="FB142" i="8" s="1"/>
  <c r="FA150" i="8"/>
  <c r="EI107" i="8"/>
  <c r="EH107" i="8"/>
  <c r="FZ107" i="8" s="1"/>
  <c r="EP74" i="8"/>
  <c r="EP62" i="8"/>
  <c r="EP48" i="8"/>
  <c r="FI122" i="8"/>
  <c r="FJ122" i="8" s="1"/>
  <c r="EJ23" i="8"/>
  <c r="FB23" i="8" s="1"/>
  <c r="FI23" i="8"/>
  <c r="FJ23" i="8" s="1"/>
  <c r="EJ74" i="8"/>
  <c r="FB74" i="8" s="1"/>
  <c r="EP85" i="8"/>
  <c r="EJ35" i="8"/>
  <c r="FB35" i="8" s="1"/>
  <c r="EH112" i="8"/>
  <c r="FZ112" i="8" s="1"/>
  <c r="EI112" i="8"/>
  <c r="FA78" i="8"/>
  <c r="EJ97" i="8"/>
  <c r="FB97" i="8" s="1"/>
  <c r="FI142" i="8"/>
  <c r="FJ142" i="8" s="1"/>
  <c r="FA48" i="8"/>
  <c r="EJ120" i="8"/>
  <c r="FB120" i="8" s="1"/>
  <c r="FA62" i="8"/>
  <c r="FA142" i="8"/>
  <c r="EJ150" i="8"/>
  <c r="FB150" i="8" s="1"/>
  <c r="EN107" i="8"/>
  <c r="EO107" i="8"/>
  <c r="FI74" i="8"/>
  <c r="FJ74" i="8" s="1"/>
  <c r="FI62" i="8"/>
  <c r="FJ62" i="8" s="1"/>
  <c r="FI48" i="8"/>
  <c r="FJ48" i="8" s="1"/>
  <c r="EP122" i="8"/>
  <c r="FA23" i="8"/>
  <c r="EP23" i="8"/>
  <c r="FA95" i="8"/>
  <c r="FI116" i="8"/>
  <c r="FJ116" i="8" s="1"/>
  <c r="FA35" i="8"/>
  <c r="EP64" i="8"/>
  <c r="FA116" i="8"/>
  <c r="FA86" i="8"/>
  <c r="EP142" i="8"/>
  <c r="EJ48" i="8"/>
  <c r="FB48" i="8" s="1"/>
  <c r="EP71" i="8"/>
  <c r="EJ126" i="8"/>
  <c r="FB126" i="8" s="1"/>
  <c r="EP99" i="8"/>
  <c r="EP83" i="8"/>
  <c r="EJ122" i="8"/>
  <c r="FB122" i="8" s="1"/>
  <c r="EP119" i="8"/>
  <c r="FA145" i="8"/>
  <c r="FI97" i="8"/>
  <c r="FJ97" i="8" s="1"/>
  <c r="EJ95" i="8"/>
  <c r="FB95" i="8" s="1"/>
  <c r="EP116" i="8"/>
  <c r="FI64" i="8"/>
  <c r="FJ64" i="8" s="1"/>
  <c r="EJ116" i="8"/>
  <c r="FB116" i="8" s="1"/>
  <c r="FI120" i="8"/>
  <c r="FJ120" i="8" s="1"/>
  <c r="EJ86" i="8"/>
  <c r="FB86" i="8" s="1"/>
  <c r="FI118" i="8"/>
  <c r="FJ118" i="8" s="1"/>
  <c r="EP86" i="8"/>
  <c r="FI71" i="8"/>
  <c r="FJ71" i="8" s="1"/>
  <c r="FA126" i="8"/>
  <c r="FI99" i="8"/>
  <c r="FJ99" i="8" s="1"/>
  <c r="FI83" i="8"/>
  <c r="FJ83" i="8" s="1"/>
  <c r="FA122" i="8"/>
  <c r="FI119" i="8"/>
  <c r="FJ119" i="8" s="1"/>
  <c r="EJ145" i="8"/>
  <c r="FB145" i="8" s="1"/>
  <c r="EP97" i="8"/>
  <c r="EP95" i="8"/>
  <c r="FA118" i="8"/>
  <c r="EP91" i="8"/>
  <c r="EP120" i="8"/>
  <c r="EP118" i="8"/>
  <c r="FI86" i="8"/>
  <c r="FJ86" i="8" s="1"/>
  <c r="FA83" i="8"/>
  <c r="FA99" i="8"/>
  <c r="EJ119" i="8"/>
  <c r="FB119" i="8" s="1"/>
  <c r="FA71" i="8"/>
  <c r="FA81" i="8"/>
  <c r="EP145" i="8"/>
  <c r="FI78" i="8"/>
  <c r="FJ78" i="8" s="1"/>
  <c r="EJ46" i="8"/>
  <c r="FB46" i="8" s="1"/>
  <c r="EJ70" i="8"/>
  <c r="FB70" i="8" s="1"/>
  <c r="FI95" i="8"/>
  <c r="FJ95" i="8" s="1"/>
  <c r="EJ118" i="8"/>
  <c r="FB118" i="8" s="1"/>
  <c r="FI91" i="8"/>
  <c r="FJ91" i="8" s="1"/>
  <c r="FA91" i="8"/>
  <c r="EJ59" i="8"/>
  <c r="FB59" i="8" s="1"/>
  <c r="FI150" i="8"/>
  <c r="FJ150" i="8" s="1"/>
  <c r="EJ83" i="8"/>
  <c r="FB83" i="8" s="1"/>
  <c r="EJ99" i="8"/>
  <c r="FB99" i="8" s="1"/>
  <c r="FA119" i="8"/>
  <c r="EJ71" i="8"/>
  <c r="FB71" i="8" s="1"/>
  <c r="EJ81" i="8"/>
  <c r="FB81" i="8" s="1"/>
  <c r="FI145" i="8"/>
  <c r="FJ145" i="8" s="1"/>
  <c r="EP78" i="8"/>
  <c r="FA46" i="8"/>
  <c r="FA64" i="8"/>
  <c r="FA70" i="8"/>
  <c r="EP59" i="8"/>
  <c r="EJ85" i="8"/>
  <c r="FB85" i="8" s="1"/>
  <c r="EP35" i="8"/>
  <c r="EJ91" i="8"/>
  <c r="FB91" i="8" s="1"/>
  <c r="GA107" i="8" l="1"/>
  <c r="GB107" i="8" s="1"/>
  <c r="GA112" i="8"/>
  <c r="GB112" i="8" s="1"/>
  <c r="EJ112" i="8"/>
  <c r="FB112" i="8" s="1"/>
  <c r="FA112" i="8"/>
  <c r="FA107" i="8"/>
  <c r="FI112" i="8"/>
  <c r="FJ112" i="8" s="1"/>
  <c r="EP107" i="8"/>
  <c r="EJ107" i="8"/>
  <c r="FB107" i="8" s="1"/>
  <c r="EP112" i="8"/>
  <c r="FI107" i="8"/>
  <c r="FJ107" i="8" s="1"/>
  <c r="CE60" i="8" l="1"/>
  <c r="AW60" i="8"/>
  <c r="DM60" i="8"/>
  <c r="CV60" i="8"/>
  <c r="BN60" i="8"/>
  <c r="AF60" i="8"/>
  <c r="DM36" i="8"/>
  <c r="BN36" i="8"/>
  <c r="AW36" i="8"/>
  <c r="CV36" i="8"/>
  <c r="AF36" i="8"/>
  <c r="CE36" i="8"/>
  <c r="BN106" i="8"/>
  <c r="CV106" i="8"/>
  <c r="CE106" i="8"/>
  <c r="DM106" i="8"/>
  <c r="AF106" i="8"/>
  <c r="AW106" i="8"/>
  <c r="AW40" i="8"/>
  <c r="AF40" i="8"/>
  <c r="BN40" i="8"/>
  <c r="CV40" i="8"/>
  <c r="CE40" i="8"/>
  <c r="DM40" i="8"/>
  <c r="AW37" i="8"/>
  <c r="AF37" i="8"/>
  <c r="CE37" i="8"/>
  <c r="BN37" i="8"/>
  <c r="CV37" i="8"/>
  <c r="DM37" i="8"/>
  <c r="CV47" i="8"/>
  <c r="BN47" i="8"/>
  <c r="AF47" i="8"/>
  <c r="DM47" i="8"/>
  <c r="AW47" i="8"/>
  <c r="CE47" i="8"/>
  <c r="AF139" i="8"/>
  <c r="CE139" i="8"/>
  <c r="CV139" i="8"/>
  <c r="DM139" i="8"/>
  <c r="AW139" i="8"/>
  <c r="BN139" i="8"/>
  <c r="AF82" i="8"/>
  <c r="CE82" i="8"/>
  <c r="AW82" i="8"/>
  <c r="CV82" i="8"/>
  <c r="DM82" i="8"/>
  <c r="BN82" i="8"/>
  <c r="AF61" i="8"/>
  <c r="CV61" i="8"/>
  <c r="AW61" i="8"/>
  <c r="CE61" i="8"/>
  <c r="DM61" i="8"/>
  <c r="BN61" i="8"/>
  <c r="AW130" i="8"/>
  <c r="CE130" i="8"/>
  <c r="CV130" i="8"/>
  <c r="DM130" i="8"/>
  <c r="AF130" i="8"/>
  <c r="BN130" i="8"/>
  <c r="AF25" i="8"/>
  <c r="CV25" i="8"/>
  <c r="DM25" i="8"/>
  <c r="CE25" i="8"/>
  <c r="BN25" i="8"/>
  <c r="AW25" i="8"/>
  <c r="AW5" i="8"/>
  <c r="CE5" i="8"/>
  <c r="DM5" i="8"/>
  <c r="BN5" i="8"/>
  <c r="AF5" i="8"/>
  <c r="CV5" i="8"/>
  <c r="BN88" i="8"/>
  <c r="AF88" i="8"/>
  <c r="CV88" i="8"/>
  <c r="AW88" i="8"/>
  <c r="CE88" i="8"/>
  <c r="DM88" i="8"/>
  <c r="CE144" i="8"/>
  <c r="CV144" i="8"/>
  <c r="AW144" i="8"/>
  <c r="AF144" i="8"/>
  <c r="BN144" i="8"/>
  <c r="DM144" i="8"/>
  <c r="AF114" i="8"/>
  <c r="DM114" i="8"/>
  <c r="CE114" i="8"/>
  <c r="AW114" i="8"/>
  <c r="BN114" i="8"/>
  <c r="CV114" i="8"/>
  <c r="BN143" i="8"/>
  <c r="AF143" i="8"/>
  <c r="CV143" i="8"/>
  <c r="CE143" i="8"/>
  <c r="DM143" i="8"/>
  <c r="AW143" i="8"/>
  <c r="AF100" i="8"/>
  <c r="AW100" i="8"/>
  <c r="CV100" i="8"/>
  <c r="CE100" i="8"/>
  <c r="BN100" i="8"/>
  <c r="DM100" i="8"/>
  <c r="CV28" i="8"/>
  <c r="BN28" i="8"/>
  <c r="AW28" i="8"/>
  <c r="AF28" i="8"/>
  <c r="CE28" i="8"/>
  <c r="DM28" i="8"/>
  <c r="AW132" i="8"/>
  <c r="CV132" i="8"/>
  <c r="CE132" i="8"/>
  <c r="AF132" i="8"/>
  <c r="BN132" i="8"/>
  <c r="DM132" i="8"/>
  <c r="CE87" i="8"/>
  <c r="BN87" i="8"/>
  <c r="DM87" i="8"/>
  <c r="AW87" i="8"/>
  <c r="CV87" i="8"/>
  <c r="AF87" i="8"/>
  <c r="BN11" i="8"/>
  <c r="CV11" i="8"/>
  <c r="AW11" i="8"/>
  <c r="DM11" i="8"/>
  <c r="AF11" i="8"/>
  <c r="CE11" i="8"/>
  <c r="DM49" i="8"/>
  <c r="CV49" i="8"/>
  <c r="AF49" i="8"/>
  <c r="BN49" i="8"/>
  <c r="CE49" i="8"/>
  <c r="AW49" i="8"/>
  <c r="CV13" i="8"/>
  <c r="AW13" i="8"/>
  <c r="AF13" i="8"/>
  <c r="BN13" i="8"/>
  <c r="CE13" i="8"/>
  <c r="DM13" i="8"/>
  <c r="DM17" i="8"/>
  <c r="AW17" i="8"/>
  <c r="BN17" i="8"/>
  <c r="CV17" i="8"/>
  <c r="AF17" i="8"/>
  <c r="CE17" i="8"/>
  <c r="AW113" i="8"/>
  <c r="DM113" i="8"/>
  <c r="BN113" i="8"/>
  <c r="CE113" i="8"/>
  <c r="AF113" i="8"/>
  <c r="CV113" i="8"/>
  <c r="AF34" i="8"/>
  <c r="CV34" i="8"/>
  <c r="AW34" i="8"/>
  <c r="DM34" i="8"/>
  <c r="BN34" i="8"/>
  <c r="CE34" i="8"/>
  <c r="CV102" i="8"/>
  <c r="AF102" i="8"/>
  <c r="BN102" i="8"/>
  <c r="DM102" i="8"/>
  <c r="AW102" i="8"/>
  <c r="CE102" i="8"/>
  <c r="CE75" i="8"/>
  <c r="BN75" i="8"/>
  <c r="AF75" i="8"/>
  <c r="AW75" i="8"/>
  <c r="CV75" i="8"/>
  <c r="DM75" i="8"/>
  <c r="CV138" i="8"/>
  <c r="AF138" i="8"/>
  <c r="BN138" i="8"/>
  <c r="CE138" i="8"/>
  <c r="AW138" i="8"/>
  <c r="DM138" i="8"/>
  <c r="AF52" i="8"/>
  <c r="CE52" i="8"/>
  <c r="CV52" i="8"/>
  <c r="AW52" i="8"/>
  <c r="DM52" i="8"/>
  <c r="BN52" i="8"/>
  <c r="BN103" i="8"/>
  <c r="AF103" i="8"/>
  <c r="CE103" i="8"/>
  <c r="CV103" i="8"/>
  <c r="DM103" i="8"/>
  <c r="AW103" i="8"/>
  <c r="CV24" i="8"/>
  <c r="AW24" i="8"/>
  <c r="CE24" i="8"/>
  <c r="DM24" i="8"/>
  <c r="BN24" i="8"/>
  <c r="AF24" i="8"/>
  <c r="DM123" i="8"/>
  <c r="CV123" i="8"/>
  <c r="AW123" i="8"/>
  <c r="CE123" i="8"/>
  <c r="AF123" i="8"/>
  <c r="BN123" i="8"/>
  <c r="BN21" i="8"/>
  <c r="AF21" i="8"/>
  <c r="CE21" i="8"/>
  <c r="DM21" i="8"/>
  <c r="AW21" i="8"/>
  <c r="CV21" i="8"/>
  <c r="CE92" i="8"/>
  <c r="DM92" i="8"/>
  <c r="AW92" i="8"/>
  <c r="AF92" i="8"/>
  <c r="BN92" i="8"/>
  <c r="CV92" i="8"/>
  <c r="CV67" i="8"/>
  <c r="AF67" i="8"/>
  <c r="BN67" i="8"/>
  <c r="DM67" i="8"/>
  <c r="CE67" i="8"/>
  <c r="AW67" i="8"/>
  <c r="CV124" i="8"/>
  <c r="DM124" i="8"/>
  <c r="AF124" i="8"/>
  <c r="BN124" i="8"/>
  <c r="AW124" i="8"/>
  <c r="CE124" i="8"/>
  <c r="CV137" i="8"/>
  <c r="BN137" i="8"/>
  <c r="CE137" i="8"/>
  <c r="AW137" i="8"/>
  <c r="AF137" i="8"/>
  <c r="DM137" i="8"/>
  <c r="DM43" i="8"/>
  <c r="AF43" i="8"/>
  <c r="CV43" i="8"/>
  <c r="CE43" i="8"/>
  <c r="BN43" i="8"/>
  <c r="AW43" i="8"/>
  <c r="AF146" i="8"/>
  <c r="CE146" i="8"/>
  <c r="AW146" i="8"/>
  <c r="CV146" i="8"/>
  <c r="DM146" i="8"/>
  <c r="BN146" i="8"/>
  <c r="CE101" i="8"/>
  <c r="DM101" i="8"/>
  <c r="BN101" i="8"/>
  <c r="AW101" i="8"/>
  <c r="CV101" i="8"/>
  <c r="AF101" i="8"/>
  <c r="DM89" i="8"/>
  <c r="CE89" i="8"/>
  <c r="AF89" i="8"/>
  <c r="BN89" i="8"/>
  <c r="AW89" i="8"/>
  <c r="CV89" i="8"/>
  <c r="DM105" i="8"/>
  <c r="CE105" i="8"/>
  <c r="AW105" i="8"/>
  <c r="BN105" i="8"/>
  <c r="AF105" i="8"/>
  <c r="CV105" i="8"/>
  <c r="CV20" i="8"/>
  <c r="DM20" i="8"/>
  <c r="BN20" i="8"/>
  <c r="CE20" i="8"/>
  <c r="AW20" i="8"/>
  <c r="AF20" i="8"/>
  <c r="DM109" i="8"/>
  <c r="AF109" i="8"/>
  <c r="CV109" i="8"/>
  <c r="CE109" i="8"/>
  <c r="AW109" i="8"/>
  <c r="BN109" i="8"/>
  <c r="AF16" i="8"/>
  <c r="DM16" i="8"/>
  <c r="CV16" i="8"/>
  <c r="AW16" i="8"/>
  <c r="BN16" i="8"/>
  <c r="CE16" i="8"/>
  <c r="AW128" i="8"/>
  <c r="DM128" i="8"/>
  <c r="AF128" i="8"/>
  <c r="BN128" i="8"/>
  <c r="CE128" i="8"/>
  <c r="CV128" i="8"/>
  <c r="DM90" i="8"/>
  <c r="BN90" i="8"/>
  <c r="AF90" i="8"/>
  <c r="CV90" i="8"/>
  <c r="CE90" i="8"/>
  <c r="AW90" i="8"/>
  <c r="CE84" i="8"/>
  <c r="AW84" i="8"/>
  <c r="BN84" i="8"/>
  <c r="CV84" i="8"/>
  <c r="AF84" i="8"/>
  <c r="DM84" i="8"/>
  <c r="AW76" i="8"/>
  <c r="CV76" i="8"/>
  <c r="BN76" i="8"/>
  <c r="DM76" i="8"/>
  <c r="AF76" i="8"/>
  <c r="CE76" i="8"/>
  <c r="AW14" i="8"/>
  <c r="BN14" i="8"/>
  <c r="CV14" i="8"/>
  <c r="AF14" i="8"/>
  <c r="CE14" i="8"/>
  <c r="DM14" i="8"/>
  <c r="AF33" i="8"/>
  <c r="BN33" i="8"/>
  <c r="DM33" i="8"/>
  <c r="AW33" i="8"/>
  <c r="CE33" i="8"/>
  <c r="CV33" i="8"/>
  <c r="CE68" i="8"/>
  <c r="DM68" i="8"/>
  <c r="AW68" i="8"/>
  <c r="CV68" i="8"/>
  <c r="BN68" i="8"/>
  <c r="AF68" i="8"/>
  <c r="DM125" i="8"/>
  <c r="AF125" i="8"/>
  <c r="CE125" i="8"/>
  <c r="BN125" i="8"/>
  <c r="CV125" i="8"/>
  <c r="AW125" i="8"/>
  <c r="AW57" i="8"/>
  <c r="CV57" i="8"/>
  <c r="DM57" i="8"/>
  <c r="AF57" i="8"/>
  <c r="BN57" i="8"/>
  <c r="CE57" i="8"/>
  <c r="BN104" i="8"/>
  <c r="DM104" i="8"/>
  <c r="AW104" i="8"/>
  <c r="AF104" i="8"/>
  <c r="CV104" i="8"/>
  <c r="CE104" i="8"/>
  <c r="CE32" i="8"/>
  <c r="BN32" i="8"/>
  <c r="CV32" i="8"/>
  <c r="DM32" i="8"/>
  <c r="AW32" i="8"/>
  <c r="AF32" i="8"/>
  <c r="AW79" i="8"/>
  <c r="AF79" i="8"/>
  <c r="CE79" i="8"/>
  <c r="CV79" i="8"/>
  <c r="DM79" i="8"/>
  <c r="BN79" i="8"/>
  <c r="CV42" i="8"/>
  <c r="AW42" i="8"/>
  <c r="CE42" i="8"/>
  <c r="AF42" i="8"/>
  <c r="BN42" i="8"/>
  <c r="DM42" i="8"/>
  <c r="CE58" i="8"/>
  <c r="BN58" i="8"/>
  <c r="CV58" i="8"/>
  <c r="AF58" i="8"/>
  <c r="AW58" i="8"/>
  <c r="DM58" i="8"/>
  <c r="CV115" i="8"/>
  <c r="AW115" i="8"/>
  <c r="AF115" i="8"/>
  <c r="CE115" i="8"/>
  <c r="DM115" i="8"/>
  <c r="BN115" i="8"/>
  <c r="CV147" i="8"/>
  <c r="DM147" i="8"/>
  <c r="BN147" i="8"/>
  <c r="CE147" i="8"/>
  <c r="AW147" i="8"/>
  <c r="AF147" i="8"/>
  <c r="AF41" i="8"/>
  <c r="BN41" i="8"/>
  <c r="CV41" i="8"/>
  <c r="AW41" i="8"/>
  <c r="DM41" i="8"/>
  <c r="CE41" i="8"/>
  <c r="BN27" i="8"/>
  <c r="DM27" i="8"/>
  <c r="CV27" i="8"/>
  <c r="AW27" i="8"/>
  <c r="AF27" i="8"/>
  <c r="CE27" i="8"/>
  <c r="CE131" i="8"/>
  <c r="DM131" i="8"/>
  <c r="CV131" i="8"/>
  <c r="AW131" i="8"/>
  <c r="BN131" i="8"/>
  <c r="AF131" i="8"/>
  <c r="AF38" i="8"/>
  <c r="CV38" i="8"/>
  <c r="DM38" i="8"/>
  <c r="AW38" i="8"/>
  <c r="CE38" i="8"/>
  <c r="BN38" i="8"/>
  <c r="CE80" i="8"/>
  <c r="AW80" i="8"/>
  <c r="AF80" i="8"/>
  <c r="CV80" i="8"/>
  <c r="BN80" i="8"/>
  <c r="DM80" i="8"/>
  <c r="CV121" i="8"/>
  <c r="BN121" i="8"/>
  <c r="AF121" i="8"/>
  <c r="CE121" i="8"/>
  <c r="AW121" i="8"/>
  <c r="DM121" i="8"/>
  <c r="AW77" i="8"/>
  <c r="CE77" i="8"/>
  <c r="BN77" i="8"/>
  <c r="AF77" i="8"/>
  <c r="CV77" i="8"/>
  <c r="DM77" i="8"/>
  <c r="CE110" i="8"/>
  <c r="AW110" i="8"/>
  <c r="BN110" i="8"/>
  <c r="AF110" i="8"/>
  <c r="CV110" i="8"/>
  <c r="DM110" i="8"/>
  <c r="AF26" i="8"/>
  <c r="CV26" i="8"/>
  <c r="CE26" i="8"/>
  <c r="DM26" i="8"/>
  <c r="BN26" i="8"/>
  <c r="AW26" i="8"/>
  <c r="BN53" i="8"/>
  <c r="DM53" i="8"/>
  <c r="CV53" i="8"/>
  <c r="AF53" i="8"/>
  <c r="CE53" i="8"/>
  <c r="AW53" i="8"/>
  <c r="AW72" i="8"/>
  <c r="DM72" i="8"/>
  <c r="AF72" i="8"/>
  <c r="CE72" i="8"/>
  <c r="CV72" i="8"/>
  <c r="BN72" i="8"/>
  <c r="AW66" i="8"/>
  <c r="AF66" i="8"/>
  <c r="CV66" i="8"/>
  <c r="BN66" i="8"/>
  <c r="CE66" i="8"/>
  <c r="DM66" i="8"/>
  <c r="BN15" i="8"/>
  <c r="DM15" i="8"/>
  <c r="CE15" i="8"/>
  <c r="CV15" i="8"/>
  <c r="AF15" i="8"/>
  <c r="AW15" i="8"/>
  <c r="AW133" i="8"/>
  <c r="BN133" i="8"/>
  <c r="CE133" i="8"/>
  <c r="AF133" i="8"/>
  <c r="CV133" i="8"/>
  <c r="DM133" i="8"/>
  <c r="BN69" i="8"/>
  <c r="DM69" i="8"/>
  <c r="CE69" i="8"/>
  <c r="CV69" i="8"/>
  <c r="AW69" i="8"/>
  <c r="AF69" i="8"/>
  <c r="CE45" i="8"/>
  <c r="DM45" i="8"/>
  <c r="AW45" i="8"/>
  <c r="AF45" i="8"/>
  <c r="BN45" i="8"/>
  <c r="CV45" i="8"/>
  <c r="AW30" i="8"/>
  <c r="DM30" i="8"/>
  <c r="BN30" i="8"/>
  <c r="AF30" i="8"/>
  <c r="CE30" i="8"/>
  <c r="CV30" i="8"/>
  <c r="CV12" i="8"/>
  <c r="AW12" i="8"/>
  <c r="AF12" i="8"/>
  <c r="CE12" i="8"/>
  <c r="BN12" i="8"/>
  <c r="DM12" i="8"/>
  <c r="BN29" i="8"/>
  <c r="CV29" i="8"/>
  <c r="AW29" i="8"/>
  <c r="AF29" i="8"/>
  <c r="CE29" i="8"/>
  <c r="DM29" i="8"/>
  <c r="AW108" i="8"/>
  <c r="CV108" i="8"/>
  <c r="AF108" i="8"/>
  <c r="CE108" i="8"/>
  <c r="DM108" i="8"/>
  <c r="BN108" i="8"/>
  <c r="BN117" i="8"/>
  <c r="AF117" i="8"/>
  <c r="CE117" i="8"/>
  <c r="DM117" i="8"/>
  <c r="AW117" i="8"/>
  <c r="CV117" i="8"/>
  <c r="AF54" i="8"/>
  <c r="BN54" i="8"/>
  <c r="AW54" i="8"/>
  <c r="CE54" i="8"/>
  <c r="DM54" i="8"/>
  <c r="CV54" i="8"/>
  <c r="BN51" i="8"/>
  <c r="AW51" i="8"/>
  <c r="CV51" i="8"/>
  <c r="CE51" i="8"/>
  <c r="DM51" i="8"/>
  <c r="AF51" i="8"/>
  <c r="AW134" i="8"/>
  <c r="DM134" i="8"/>
  <c r="AF134" i="8"/>
  <c r="BN134" i="8"/>
  <c r="CV134" i="8"/>
  <c r="CE134" i="8"/>
  <c r="CV31" i="8"/>
  <c r="BN31" i="8"/>
  <c r="AW31" i="8"/>
  <c r="CE31" i="8"/>
  <c r="DM31" i="8"/>
  <c r="AF31" i="8"/>
  <c r="AW136" i="8"/>
  <c r="AF136" i="8"/>
  <c r="BN136" i="8"/>
  <c r="CV136" i="8"/>
  <c r="CE136" i="8"/>
  <c r="DM136" i="8"/>
  <c r="CE65" i="8"/>
  <c r="CV65" i="8"/>
  <c r="BN65" i="8"/>
  <c r="AW65" i="8"/>
  <c r="DM65" i="8"/>
  <c r="AF65" i="8"/>
  <c r="BN96" i="8"/>
  <c r="AW96" i="8"/>
  <c r="CE96" i="8"/>
  <c r="DM96" i="8"/>
  <c r="CV96" i="8"/>
  <c r="AF96" i="8"/>
  <c r="AF140" i="8"/>
  <c r="CV140" i="8"/>
  <c r="AW140" i="8"/>
  <c r="CE140" i="8"/>
  <c r="DM140" i="8"/>
  <c r="BN140" i="8"/>
  <c r="CV127" i="8"/>
  <c r="BN127" i="8"/>
  <c r="AW127" i="8"/>
  <c r="CE127" i="8"/>
  <c r="AF127" i="8"/>
  <c r="DM127" i="8"/>
  <c r="CV141" i="8"/>
  <c r="AW141" i="8"/>
  <c r="BN141" i="8"/>
  <c r="AF141" i="8"/>
  <c r="CE141" i="8"/>
  <c r="DM141" i="8"/>
  <c r="BN149" i="8"/>
  <c r="AW149" i="8"/>
  <c r="CE149" i="8"/>
  <c r="CV149" i="8"/>
  <c r="DM149" i="8"/>
  <c r="AF149" i="8"/>
  <c r="CV18" i="8"/>
  <c r="BN18" i="8"/>
  <c r="CE18" i="8"/>
  <c r="DM18" i="8"/>
  <c r="AF18" i="8"/>
  <c r="AW18" i="8"/>
  <c r="AW56" i="8"/>
  <c r="CE56" i="8"/>
  <c r="CV56" i="8"/>
  <c r="DM56" i="8"/>
  <c r="AF56" i="8"/>
  <c r="BN56" i="8"/>
  <c r="BN39" i="8"/>
  <c r="CE39" i="8"/>
  <c r="AF39" i="8"/>
  <c r="CV39" i="8"/>
  <c r="DM39" i="8"/>
  <c r="AW39" i="8"/>
  <c r="AW73" i="8"/>
  <c r="BN73" i="8"/>
  <c r="AF73" i="8"/>
  <c r="CE73" i="8"/>
  <c r="CV73" i="8"/>
  <c r="DM73" i="8"/>
  <c r="CV94" i="8"/>
  <c r="AW94" i="8"/>
  <c r="CE94" i="8"/>
  <c r="BN94" i="8"/>
  <c r="AF94" i="8"/>
  <c r="DM94" i="8"/>
  <c r="CV10" i="8"/>
  <c r="AW10" i="8"/>
  <c r="DM10" i="8"/>
  <c r="BN10" i="8"/>
  <c r="AF10" i="8"/>
  <c r="CE10" i="8"/>
  <c r="BN111" i="8"/>
  <c r="CE111" i="8"/>
  <c r="DM111" i="8"/>
  <c r="AW111" i="8"/>
  <c r="CV111" i="8"/>
  <c r="AF111" i="8"/>
  <c r="CI73" i="8" l="1"/>
  <c r="CL73" i="8"/>
  <c r="CH73" i="8"/>
  <c r="DT149" i="8"/>
  <c r="DP149" i="8"/>
  <c r="DQ149" i="8"/>
  <c r="DT31" i="8"/>
  <c r="DP31" i="8"/>
  <c r="DQ31" i="8"/>
  <c r="DP117" i="8"/>
  <c r="DQ117" i="8"/>
  <c r="DT117" i="8"/>
  <c r="AI41" i="8"/>
  <c r="AJ41" i="8"/>
  <c r="AM41" i="8"/>
  <c r="AZ57" i="8"/>
  <c r="BD57" i="8"/>
  <c r="BA57" i="8"/>
  <c r="DP14" i="8"/>
  <c r="DT14" i="8"/>
  <c r="DQ14" i="8"/>
  <c r="BR102" i="8"/>
  <c r="BQ102" i="8"/>
  <c r="BU102" i="8"/>
  <c r="DP13" i="8"/>
  <c r="DQ13" i="8"/>
  <c r="DT13" i="8"/>
  <c r="AJ49" i="8"/>
  <c r="AM49" i="8"/>
  <c r="AI49" i="8"/>
  <c r="AJ28" i="8"/>
  <c r="AM28" i="8"/>
  <c r="AI28" i="8"/>
  <c r="AM114" i="8"/>
  <c r="AJ114" i="8"/>
  <c r="AI114" i="8"/>
  <c r="BA40" i="8"/>
  <c r="BD40" i="8"/>
  <c r="AZ40" i="8"/>
  <c r="DT65" i="8"/>
  <c r="DQ65" i="8"/>
  <c r="DP65" i="8"/>
  <c r="BR45" i="8"/>
  <c r="BQ45" i="8"/>
  <c r="BU45" i="8"/>
  <c r="CH15" i="8"/>
  <c r="CI15" i="8"/>
  <c r="CL15" i="8"/>
  <c r="DQ110" i="8"/>
  <c r="DP110" i="8"/>
  <c r="DT110" i="8"/>
  <c r="BR38" i="8"/>
  <c r="BU38" i="8"/>
  <c r="BQ38" i="8"/>
  <c r="BR42" i="8"/>
  <c r="BQ42" i="8"/>
  <c r="BU42" i="8"/>
  <c r="BQ84" i="8"/>
  <c r="BU84" i="8"/>
  <c r="BR84" i="8"/>
  <c r="AI101" i="8"/>
  <c r="AJ101" i="8"/>
  <c r="AM101" i="8"/>
  <c r="BQ34" i="8"/>
  <c r="BR34" i="8"/>
  <c r="BU34" i="8"/>
  <c r="CL13" i="8"/>
  <c r="CI13" i="8"/>
  <c r="CH13" i="8"/>
  <c r="AI144" i="8"/>
  <c r="AJ144" i="8"/>
  <c r="AM144" i="8"/>
  <c r="DC111" i="8"/>
  <c r="CZ111" i="8"/>
  <c r="CY111" i="8"/>
  <c r="DP10" i="8"/>
  <c r="DT10" i="8"/>
  <c r="DQ10" i="8"/>
  <c r="CZ94" i="8"/>
  <c r="CY94" i="8"/>
  <c r="DC94" i="8"/>
  <c r="BU39" i="8"/>
  <c r="BR39" i="8"/>
  <c r="BQ39" i="8"/>
  <c r="DP56" i="8"/>
  <c r="DQ56" i="8"/>
  <c r="DT56" i="8"/>
  <c r="CY149" i="8"/>
  <c r="CZ149" i="8"/>
  <c r="DC149" i="8"/>
  <c r="CI141" i="8"/>
  <c r="CL141" i="8"/>
  <c r="CH141" i="8"/>
  <c r="DQ140" i="8"/>
  <c r="DP140" i="8"/>
  <c r="DT140" i="8"/>
  <c r="DC140" i="8"/>
  <c r="CZ140" i="8"/>
  <c r="CY140" i="8"/>
  <c r="CH96" i="8"/>
  <c r="CL96" i="8"/>
  <c r="CI96" i="8"/>
  <c r="BA65" i="8"/>
  <c r="AZ65" i="8"/>
  <c r="BD65" i="8"/>
  <c r="CI136" i="8"/>
  <c r="CL136" i="8"/>
  <c r="CH136" i="8"/>
  <c r="AZ31" i="8"/>
  <c r="BA31" i="8"/>
  <c r="BD31" i="8"/>
  <c r="DT54" i="8"/>
  <c r="DQ54" i="8"/>
  <c r="DP54" i="8"/>
  <c r="BD108" i="8"/>
  <c r="BA108" i="8"/>
  <c r="AZ108" i="8"/>
  <c r="DC12" i="8"/>
  <c r="CY12" i="8"/>
  <c r="CZ12" i="8"/>
  <c r="AM45" i="8"/>
  <c r="AJ45" i="8"/>
  <c r="AI45" i="8"/>
  <c r="CI66" i="8"/>
  <c r="CH66" i="8"/>
  <c r="CL66" i="8"/>
  <c r="CL72" i="8"/>
  <c r="CI72" i="8"/>
  <c r="CH72" i="8"/>
  <c r="CH26" i="8"/>
  <c r="CL26" i="8"/>
  <c r="CI26" i="8"/>
  <c r="CZ110" i="8"/>
  <c r="CY110" i="8"/>
  <c r="DC110" i="8"/>
  <c r="AJ121" i="8"/>
  <c r="AI121" i="8"/>
  <c r="AM121" i="8"/>
  <c r="CY38" i="8"/>
  <c r="DC38" i="8"/>
  <c r="CZ38" i="8"/>
  <c r="CH115" i="8"/>
  <c r="CL115" i="8"/>
  <c r="CI115" i="8"/>
  <c r="DQ58" i="8"/>
  <c r="DP58" i="8"/>
  <c r="DT58" i="8"/>
  <c r="BQ58" i="8"/>
  <c r="BR58" i="8"/>
  <c r="BU58" i="8"/>
  <c r="BR79" i="8"/>
  <c r="BU79" i="8"/>
  <c r="BQ79" i="8"/>
  <c r="CE22" i="8"/>
  <c r="AF22" i="8"/>
  <c r="DM22" i="8"/>
  <c r="CV22" i="8"/>
  <c r="BN22" i="8"/>
  <c r="AW22" i="8"/>
  <c r="CH68" i="8"/>
  <c r="CI68" i="8"/>
  <c r="CL68" i="8"/>
  <c r="BD33" i="8"/>
  <c r="AZ33" i="8"/>
  <c r="BA33" i="8"/>
  <c r="BQ14" i="8"/>
  <c r="BR14" i="8"/>
  <c r="BU14" i="8"/>
  <c r="BU76" i="8"/>
  <c r="BR76" i="8"/>
  <c r="BQ76" i="8"/>
  <c r="DP84" i="8"/>
  <c r="DQ84" i="8"/>
  <c r="DT84" i="8"/>
  <c r="BA84" i="8"/>
  <c r="AZ84" i="8"/>
  <c r="BD84" i="8"/>
  <c r="DC128" i="8"/>
  <c r="CZ128" i="8"/>
  <c r="CY128" i="8"/>
  <c r="BD128" i="8"/>
  <c r="BA128" i="8"/>
  <c r="AZ128" i="8"/>
  <c r="DT109" i="8"/>
  <c r="DQ109" i="8"/>
  <c r="DP109" i="8"/>
  <c r="CY105" i="8"/>
  <c r="DC105" i="8"/>
  <c r="CZ105" i="8"/>
  <c r="DT105" i="8"/>
  <c r="DQ105" i="8"/>
  <c r="DP105" i="8"/>
  <c r="BA146" i="8"/>
  <c r="BD146" i="8"/>
  <c r="AZ146" i="8"/>
  <c r="CH124" i="8"/>
  <c r="CI124" i="8"/>
  <c r="CL124" i="8"/>
  <c r="AM124" i="8"/>
  <c r="AI124" i="8"/>
  <c r="AJ124" i="8"/>
  <c r="CL67" i="8"/>
  <c r="CI67" i="8"/>
  <c r="CH67" i="8"/>
  <c r="DQ92" i="8"/>
  <c r="DT92" i="8"/>
  <c r="DP92" i="8"/>
  <c r="DP21" i="8"/>
  <c r="DQ21" i="8"/>
  <c r="DT21" i="8"/>
  <c r="BD123" i="8"/>
  <c r="AZ123" i="8"/>
  <c r="BA123" i="8"/>
  <c r="BR24" i="8"/>
  <c r="BQ24" i="8"/>
  <c r="BU24" i="8"/>
  <c r="BD103" i="8"/>
  <c r="AZ103" i="8"/>
  <c r="BA103" i="8"/>
  <c r="CL103" i="8"/>
  <c r="CI103" i="8"/>
  <c r="CH103" i="8"/>
  <c r="BA52" i="8"/>
  <c r="BD52" i="8"/>
  <c r="AZ52" i="8"/>
  <c r="DP138" i="8"/>
  <c r="DT138" i="8"/>
  <c r="DQ138" i="8"/>
  <c r="BD75" i="8"/>
  <c r="BA75" i="8"/>
  <c r="AZ75" i="8"/>
  <c r="DT34" i="8"/>
  <c r="DP34" i="8"/>
  <c r="DQ34" i="8"/>
  <c r="AJ34" i="8"/>
  <c r="AI34" i="8"/>
  <c r="AM34" i="8"/>
  <c r="DP113" i="8"/>
  <c r="DT113" i="8"/>
  <c r="DQ113" i="8"/>
  <c r="BD49" i="8"/>
  <c r="BA49" i="8"/>
  <c r="AZ49" i="8"/>
  <c r="CY49" i="8"/>
  <c r="DC49" i="8"/>
  <c r="CZ49" i="8"/>
  <c r="DP87" i="8"/>
  <c r="DT87" i="8"/>
  <c r="DQ87" i="8"/>
  <c r="BQ132" i="8"/>
  <c r="BU132" i="8"/>
  <c r="BR132" i="8"/>
  <c r="DQ28" i="8"/>
  <c r="DT28" i="8"/>
  <c r="DP28" i="8"/>
  <c r="BD28" i="8"/>
  <c r="BA28" i="8"/>
  <c r="AZ28" i="8"/>
  <c r="BA143" i="8"/>
  <c r="BD143" i="8"/>
  <c r="AZ143" i="8"/>
  <c r="BQ143" i="8"/>
  <c r="BR143" i="8"/>
  <c r="BU143" i="8"/>
  <c r="BD114" i="8"/>
  <c r="BA114" i="8"/>
  <c r="AZ114" i="8"/>
  <c r="BD144" i="8"/>
  <c r="BA144" i="8"/>
  <c r="AZ144" i="8"/>
  <c r="DP88" i="8"/>
  <c r="DQ88" i="8"/>
  <c r="DT88" i="8"/>
  <c r="BU88" i="8"/>
  <c r="BQ88" i="8"/>
  <c r="BR88" i="8"/>
  <c r="DP5" i="8"/>
  <c r="DT5" i="8"/>
  <c r="DQ5" i="8"/>
  <c r="BD25" i="8"/>
  <c r="AZ25" i="8"/>
  <c r="BA25" i="8"/>
  <c r="BR61" i="8"/>
  <c r="BQ61" i="8"/>
  <c r="BU61" i="8"/>
  <c r="BA61" i="8"/>
  <c r="AZ61" i="8"/>
  <c r="BD61" i="8"/>
  <c r="BU139" i="8"/>
  <c r="BQ139" i="8"/>
  <c r="BR139" i="8"/>
  <c r="DQ47" i="8"/>
  <c r="DT47" i="8"/>
  <c r="DP47" i="8"/>
  <c r="AM37" i="8"/>
  <c r="AI37" i="8"/>
  <c r="AJ37" i="8"/>
  <c r="BD106" i="8"/>
  <c r="BA106" i="8"/>
  <c r="AZ106" i="8"/>
  <c r="DC106" i="8"/>
  <c r="CZ106" i="8"/>
  <c r="CY106" i="8"/>
  <c r="CY36" i="8"/>
  <c r="CZ36" i="8"/>
  <c r="DC36" i="8"/>
  <c r="CE6" i="8"/>
  <c r="CV6" i="8"/>
  <c r="AF6" i="8"/>
  <c r="BN6" i="8"/>
  <c r="DM6" i="8"/>
  <c r="AW6" i="8"/>
  <c r="CL94" i="8"/>
  <c r="CH94" i="8"/>
  <c r="CI94" i="8"/>
  <c r="BR18" i="8"/>
  <c r="BU18" i="8"/>
  <c r="BQ18" i="8"/>
  <c r="AZ140" i="8"/>
  <c r="BA140" i="8"/>
  <c r="BD140" i="8"/>
  <c r="AW8" i="8"/>
  <c r="AF8" i="8"/>
  <c r="CE8" i="8"/>
  <c r="DM8" i="8"/>
  <c r="BN8" i="8"/>
  <c r="CV8" i="8"/>
  <c r="BD104" i="8"/>
  <c r="BA104" i="8"/>
  <c r="AZ104" i="8"/>
  <c r="AI24" i="8"/>
  <c r="AM24" i="8"/>
  <c r="AJ24" i="8"/>
  <c r="DC25" i="8"/>
  <c r="CZ25" i="8"/>
  <c r="CY25" i="8"/>
  <c r="AJ111" i="8"/>
  <c r="AI111" i="8"/>
  <c r="AM111" i="8"/>
  <c r="DT96" i="8"/>
  <c r="DQ96" i="8"/>
  <c r="DP96" i="8"/>
  <c r="CL31" i="8"/>
  <c r="CH31" i="8"/>
  <c r="CI31" i="8"/>
  <c r="BA12" i="8"/>
  <c r="AZ12" i="8"/>
  <c r="BD12" i="8"/>
  <c r="BD133" i="8"/>
  <c r="BA133" i="8"/>
  <c r="AZ133" i="8"/>
  <c r="BR53" i="8"/>
  <c r="BQ53" i="8"/>
  <c r="BU53" i="8"/>
  <c r="AJ80" i="8"/>
  <c r="AI80" i="8"/>
  <c r="AM80" i="8"/>
  <c r="BD41" i="8"/>
  <c r="BA41" i="8"/>
  <c r="AZ41" i="8"/>
  <c r="CI104" i="8"/>
  <c r="CH104" i="8"/>
  <c r="CL104" i="8"/>
  <c r="BU89" i="8"/>
  <c r="BQ89" i="8"/>
  <c r="BR89" i="8"/>
  <c r="AI137" i="8"/>
  <c r="AM137" i="8"/>
  <c r="AJ137" i="8"/>
  <c r="BU100" i="8"/>
  <c r="BQ100" i="8"/>
  <c r="BR100" i="8"/>
  <c r="BA111" i="8"/>
  <c r="BD111" i="8"/>
  <c r="AZ111" i="8"/>
  <c r="BD10" i="8"/>
  <c r="BA10" i="8"/>
  <c r="AZ10" i="8"/>
  <c r="AJ94" i="8"/>
  <c r="AM94" i="8"/>
  <c r="AI94" i="8"/>
  <c r="CZ56" i="8"/>
  <c r="DC56" i="8"/>
  <c r="CY56" i="8"/>
  <c r="DT18" i="8"/>
  <c r="DP18" i="8"/>
  <c r="DQ18" i="8"/>
  <c r="DC18" i="8"/>
  <c r="CY18" i="8"/>
  <c r="CZ18" i="8"/>
  <c r="AJ140" i="8"/>
  <c r="AM140" i="8"/>
  <c r="AI140" i="8"/>
  <c r="CZ51" i="8"/>
  <c r="CY51" i="8"/>
  <c r="DC51" i="8"/>
  <c r="CH54" i="8"/>
  <c r="CI54" i="8"/>
  <c r="CL54" i="8"/>
  <c r="CI117" i="8"/>
  <c r="CH117" i="8"/>
  <c r="CL117" i="8"/>
  <c r="DQ108" i="8"/>
  <c r="DT108" i="8"/>
  <c r="DP108" i="8"/>
  <c r="AJ29" i="8"/>
  <c r="AI29" i="8"/>
  <c r="AM29" i="8"/>
  <c r="CH12" i="8"/>
  <c r="CI12" i="8"/>
  <c r="CL12" i="8"/>
  <c r="AZ45" i="8"/>
  <c r="BA45" i="8"/>
  <c r="BD45" i="8"/>
  <c r="AJ69" i="8"/>
  <c r="AM69" i="8"/>
  <c r="AI69" i="8"/>
  <c r="DQ69" i="8"/>
  <c r="DP69" i="8"/>
  <c r="DT69" i="8"/>
  <c r="DC133" i="8"/>
  <c r="CY133" i="8"/>
  <c r="CZ133" i="8"/>
  <c r="BA15" i="8"/>
  <c r="AZ15" i="8"/>
  <c r="BD15" i="8"/>
  <c r="DQ15" i="8"/>
  <c r="DP15" i="8"/>
  <c r="DT15" i="8"/>
  <c r="BU66" i="8"/>
  <c r="BQ66" i="8"/>
  <c r="BR66" i="8"/>
  <c r="AM72" i="8"/>
  <c r="AI72" i="8"/>
  <c r="AJ72" i="8"/>
  <c r="CZ53" i="8"/>
  <c r="CY53" i="8"/>
  <c r="DC53" i="8"/>
  <c r="AZ26" i="8"/>
  <c r="BD26" i="8"/>
  <c r="BA26" i="8"/>
  <c r="CY26" i="8"/>
  <c r="CZ26" i="8"/>
  <c r="DC26" i="8"/>
  <c r="AM110" i="8"/>
  <c r="AJ110" i="8"/>
  <c r="AI110" i="8"/>
  <c r="CI110" i="8"/>
  <c r="CH110" i="8"/>
  <c r="CL110" i="8"/>
  <c r="BQ77" i="8"/>
  <c r="BU77" i="8"/>
  <c r="BR77" i="8"/>
  <c r="BR121" i="8"/>
  <c r="BU121" i="8"/>
  <c r="BQ121" i="8"/>
  <c r="CL38" i="8"/>
  <c r="CI38" i="8"/>
  <c r="CH38" i="8"/>
  <c r="AI38" i="8"/>
  <c r="AM38" i="8"/>
  <c r="AJ38" i="8"/>
  <c r="DT147" i="8"/>
  <c r="DQ147" i="8"/>
  <c r="DP147" i="8"/>
  <c r="AZ58" i="8"/>
  <c r="BD58" i="8"/>
  <c r="BA58" i="8"/>
  <c r="CL58" i="8"/>
  <c r="CI58" i="8"/>
  <c r="CH58" i="8"/>
  <c r="DP32" i="8"/>
  <c r="DQ32" i="8"/>
  <c r="DT32" i="8"/>
  <c r="DC104" i="8"/>
  <c r="CY104" i="8"/>
  <c r="CZ104" i="8"/>
  <c r="DP104" i="8"/>
  <c r="DQ104" i="8"/>
  <c r="DT104" i="8"/>
  <c r="BR68" i="8"/>
  <c r="BU68" i="8"/>
  <c r="BQ68" i="8"/>
  <c r="DP33" i="8"/>
  <c r="DT33" i="8"/>
  <c r="DQ33" i="8"/>
  <c r="BA14" i="8"/>
  <c r="BD14" i="8"/>
  <c r="AZ14" i="8"/>
  <c r="CI84" i="8"/>
  <c r="CL84" i="8"/>
  <c r="CH84" i="8"/>
  <c r="BA109" i="8"/>
  <c r="BD109" i="8"/>
  <c r="AZ109" i="8"/>
  <c r="CY101" i="8"/>
  <c r="DC101" i="8"/>
  <c r="CZ101" i="8"/>
  <c r="CL101" i="8"/>
  <c r="CH101" i="8"/>
  <c r="CI101" i="8"/>
  <c r="CL146" i="8"/>
  <c r="CI146" i="8"/>
  <c r="CH146" i="8"/>
  <c r="AZ43" i="8"/>
  <c r="BD43" i="8"/>
  <c r="BA43" i="8"/>
  <c r="AI43" i="8"/>
  <c r="AJ43" i="8"/>
  <c r="AM43" i="8"/>
  <c r="BD137" i="8"/>
  <c r="AZ137" i="8"/>
  <c r="BA137" i="8"/>
  <c r="BA124" i="8"/>
  <c r="BD124" i="8"/>
  <c r="AZ124" i="8"/>
  <c r="DT124" i="8"/>
  <c r="DQ124" i="8"/>
  <c r="DP124" i="8"/>
  <c r="DQ67" i="8"/>
  <c r="DT67" i="8"/>
  <c r="DP67" i="8"/>
  <c r="CZ92" i="8"/>
  <c r="DC92" i="8"/>
  <c r="CY92" i="8"/>
  <c r="BR123" i="8"/>
  <c r="BQ123" i="8"/>
  <c r="BU123" i="8"/>
  <c r="DP24" i="8"/>
  <c r="DQ24" i="8"/>
  <c r="DT24" i="8"/>
  <c r="DP103" i="8"/>
  <c r="DQ103" i="8"/>
  <c r="DT103" i="8"/>
  <c r="BA138" i="8"/>
  <c r="BD138" i="8"/>
  <c r="AZ138" i="8"/>
  <c r="CY102" i="8"/>
  <c r="DC102" i="8"/>
  <c r="CZ102" i="8"/>
  <c r="AI17" i="8"/>
  <c r="AM17" i="8"/>
  <c r="AJ17" i="8"/>
  <c r="CL49" i="8"/>
  <c r="CH49" i="8"/>
  <c r="CI49" i="8"/>
  <c r="DP49" i="8"/>
  <c r="DT49" i="8"/>
  <c r="DQ49" i="8"/>
  <c r="BR87" i="8"/>
  <c r="BU87" i="8"/>
  <c r="BQ87" i="8"/>
  <c r="AJ132" i="8"/>
  <c r="AI132" i="8"/>
  <c r="AM132" i="8"/>
  <c r="BR28" i="8"/>
  <c r="BQ28" i="8"/>
  <c r="BU28" i="8"/>
  <c r="DP143" i="8"/>
  <c r="DQ143" i="8"/>
  <c r="DT143" i="8"/>
  <c r="CL114" i="8"/>
  <c r="CI114" i="8"/>
  <c r="CH114" i="8"/>
  <c r="CZ144" i="8"/>
  <c r="DC144" i="8"/>
  <c r="CY144" i="8"/>
  <c r="AJ25" i="8"/>
  <c r="AM25" i="8"/>
  <c r="AI25" i="8"/>
  <c r="DT61" i="8"/>
  <c r="DP61" i="8"/>
  <c r="DQ61" i="8"/>
  <c r="DC61" i="8"/>
  <c r="CY61" i="8"/>
  <c r="CZ61" i="8"/>
  <c r="CH82" i="8"/>
  <c r="CL82" i="8"/>
  <c r="CI82" i="8"/>
  <c r="AZ139" i="8"/>
  <c r="BA139" i="8"/>
  <c r="BD139" i="8"/>
  <c r="CH139" i="8"/>
  <c r="CI139" i="8"/>
  <c r="CL139" i="8"/>
  <c r="AJ47" i="8"/>
  <c r="AM47" i="8"/>
  <c r="AI47" i="8"/>
  <c r="DC37" i="8"/>
  <c r="CZ37" i="8"/>
  <c r="CY37" i="8"/>
  <c r="BA37" i="8"/>
  <c r="AZ37" i="8"/>
  <c r="BD37" i="8"/>
  <c r="DC40" i="8"/>
  <c r="CZ40" i="8"/>
  <c r="CY40" i="8"/>
  <c r="AI106" i="8"/>
  <c r="AM106" i="8"/>
  <c r="AJ106" i="8"/>
  <c r="BU106" i="8"/>
  <c r="BR106" i="8"/>
  <c r="BQ106" i="8"/>
  <c r="AZ36" i="8"/>
  <c r="BA36" i="8"/>
  <c r="BD36" i="8"/>
  <c r="DT60" i="8"/>
  <c r="DP60" i="8"/>
  <c r="DQ60" i="8"/>
  <c r="BA18" i="8"/>
  <c r="BD18" i="8"/>
  <c r="AZ18" i="8"/>
  <c r="BR140" i="8"/>
  <c r="BU140" i="8"/>
  <c r="BQ140" i="8"/>
  <c r="BA136" i="8"/>
  <c r="BD136" i="8"/>
  <c r="AZ136" i="8"/>
  <c r="BU54" i="8"/>
  <c r="BR54" i="8"/>
  <c r="BQ54" i="8"/>
  <c r="CL53" i="8"/>
  <c r="CI53" i="8"/>
  <c r="CH53" i="8"/>
  <c r="DT27" i="8"/>
  <c r="DQ27" i="8"/>
  <c r="DP27" i="8"/>
  <c r="BR57" i="8"/>
  <c r="BU57" i="8"/>
  <c r="BQ57" i="8"/>
  <c r="DQ137" i="8"/>
  <c r="DP137" i="8"/>
  <c r="DT137" i="8"/>
  <c r="BA21" i="8"/>
  <c r="BD21" i="8"/>
  <c r="AZ21" i="8"/>
  <c r="CL65" i="8"/>
  <c r="CH65" i="8"/>
  <c r="CI65" i="8"/>
  <c r="AJ54" i="8"/>
  <c r="AM54" i="8"/>
  <c r="AI54" i="8"/>
  <c r="BU30" i="8"/>
  <c r="BR30" i="8"/>
  <c r="BQ30" i="8"/>
  <c r="CY131" i="8"/>
  <c r="CZ131" i="8"/>
  <c r="DC131" i="8"/>
  <c r="DQ128" i="8"/>
  <c r="DP128" i="8"/>
  <c r="DT128" i="8"/>
  <c r="CZ146" i="8"/>
  <c r="DC146" i="8"/>
  <c r="CY146" i="8"/>
  <c r="DC67" i="8"/>
  <c r="CZ67" i="8"/>
  <c r="CY67" i="8"/>
  <c r="CZ60" i="8"/>
  <c r="CY60" i="8"/>
  <c r="DC60" i="8"/>
  <c r="BR94" i="8"/>
  <c r="BQ94" i="8"/>
  <c r="BU94" i="8"/>
  <c r="DP73" i="8"/>
  <c r="DT73" i="8"/>
  <c r="DQ73" i="8"/>
  <c r="AM73" i="8"/>
  <c r="AJ73" i="8"/>
  <c r="AI73" i="8"/>
  <c r="DT39" i="8"/>
  <c r="DQ39" i="8"/>
  <c r="DP39" i="8"/>
  <c r="AI141" i="8"/>
  <c r="AM141" i="8"/>
  <c r="AJ141" i="8"/>
  <c r="BU127" i="8"/>
  <c r="BQ127" i="8"/>
  <c r="BR127" i="8"/>
  <c r="BR31" i="8"/>
  <c r="BU31" i="8"/>
  <c r="BQ31" i="8"/>
  <c r="AJ117" i="8"/>
  <c r="AM117" i="8"/>
  <c r="AI117" i="8"/>
  <c r="DT29" i="8"/>
  <c r="DP29" i="8"/>
  <c r="DQ29" i="8"/>
  <c r="AZ29" i="8"/>
  <c r="BD29" i="8"/>
  <c r="BA29" i="8"/>
  <c r="AJ12" i="8"/>
  <c r="AI12" i="8"/>
  <c r="AM12" i="8"/>
  <c r="DC30" i="8"/>
  <c r="CY30" i="8"/>
  <c r="CZ30" i="8"/>
  <c r="DQ30" i="8"/>
  <c r="DT30" i="8"/>
  <c r="DP30" i="8"/>
  <c r="AM133" i="8"/>
  <c r="AI133" i="8"/>
  <c r="AJ133" i="8"/>
  <c r="CY66" i="8"/>
  <c r="DC66" i="8"/>
  <c r="CZ66" i="8"/>
  <c r="DT72" i="8"/>
  <c r="DP72" i="8"/>
  <c r="DQ72" i="8"/>
  <c r="BQ26" i="8"/>
  <c r="BU26" i="8"/>
  <c r="BR26" i="8"/>
  <c r="AM26" i="8"/>
  <c r="AI26" i="8"/>
  <c r="AJ26" i="8"/>
  <c r="CY121" i="8"/>
  <c r="DC121" i="8"/>
  <c r="CZ121" i="8"/>
  <c r="DT131" i="8"/>
  <c r="DP131" i="8"/>
  <c r="DQ131" i="8"/>
  <c r="CI27" i="8"/>
  <c r="CH27" i="8"/>
  <c r="CL27" i="8"/>
  <c r="DC147" i="8"/>
  <c r="CZ147" i="8"/>
  <c r="CY147" i="8"/>
  <c r="AM115" i="8"/>
  <c r="AI115" i="8"/>
  <c r="AJ115" i="8"/>
  <c r="AM58" i="8"/>
  <c r="AJ58" i="8"/>
  <c r="AI58" i="8"/>
  <c r="AJ42" i="8"/>
  <c r="AI42" i="8"/>
  <c r="AM42" i="8"/>
  <c r="DP79" i="8"/>
  <c r="DT79" i="8"/>
  <c r="DQ79" i="8"/>
  <c r="DC32" i="8"/>
  <c r="CY32" i="8"/>
  <c r="CZ32" i="8"/>
  <c r="BU104" i="8"/>
  <c r="BR104" i="8"/>
  <c r="BQ104" i="8"/>
  <c r="DT57" i="8"/>
  <c r="DQ57" i="8"/>
  <c r="DP57" i="8"/>
  <c r="CZ33" i="8"/>
  <c r="CY33" i="8"/>
  <c r="DC33" i="8"/>
  <c r="BR33" i="8"/>
  <c r="BU33" i="8"/>
  <c r="BQ33" i="8"/>
  <c r="CL76" i="8"/>
  <c r="CH76" i="8"/>
  <c r="CI76" i="8"/>
  <c r="BD90" i="8"/>
  <c r="BA90" i="8"/>
  <c r="AZ90" i="8"/>
  <c r="CI16" i="8"/>
  <c r="CH16" i="8"/>
  <c r="CL16" i="8"/>
  <c r="DT16" i="8"/>
  <c r="DQ16" i="8"/>
  <c r="DP16" i="8"/>
  <c r="CI109" i="8"/>
  <c r="CH109" i="8"/>
  <c r="CL109" i="8"/>
  <c r="AM20" i="8"/>
  <c r="AJ20" i="8"/>
  <c r="AI20" i="8"/>
  <c r="DT20" i="8"/>
  <c r="DQ20" i="8"/>
  <c r="DP20" i="8"/>
  <c r="AM105" i="8"/>
  <c r="AI105" i="8"/>
  <c r="AJ105" i="8"/>
  <c r="BA101" i="8"/>
  <c r="BD101" i="8"/>
  <c r="AZ101" i="8"/>
  <c r="BR43" i="8"/>
  <c r="BU43" i="8"/>
  <c r="BQ43" i="8"/>
  <c r="BQ67" i="8"/>
  <c r="BU67" i="8"/>
  <c r="BR67" i="8"/>
  <c r="BQ92" i="8"/>
  <c r="BU92" i="8"/>
  <c r="BR92" i="8"/>
  <c r="CI92" i="8"/>
  <c r="CH92" i="8"/>
  <c r="CL92" i="8"/>
  <c r="CY123" i="8"/>
  <c r="DC123" i="8"/>
  <c r="CZ123" i="8"/>
  <c r="CY103" i="8"/>
  <c r="CZ103" i="8"/>
  <c r="DC103" i="8"/>
  <c r="AI103" i="8"/>
  <c r="AJ103" i="8"/>
  <c r="AM103" i="8"/>
  <c r="CY52" i="8"/>
  <c r="DC52" i="8"/>
  <c r="CZ52" i="8"/>
  <c r="AJ138" i="8"/>
  <c r="AI138" i="8"/>
  <c r="AM138" i="8"/>
  <c r="AJ75" i="8"/>
  <c r="AI75" i="8"/>
  <c r="AM75" i="8"/>
  <c r="BA34" i="8"/>
  <c r="BD34" i="8"/>
  <c r="AZ34" i="8"/>
  <c r="BN55" i="8"/>
  <c r="DM55" i="8"/>
  <c r="AF55" i="8"/>
  <c r="CE55" i="8"/>
  <c r="CV55" i="8"/>
  <c r="AW55" i="8"/>
  <c r="DQ17" i="8"/>
  <c r="DP17" i="8"/>
  <c r="DT17" i="8"/>
  <c r="BU13" i="8"/>
  <c r="BQ13" i="8"/>
  <c r="BR13" i="8"/>
  <c r="BA11" i="8"/>
  <c r="BD11" i="8"/>
  <c r="AZ11" i="8"/>
  <c r="CY87" i="8"/>
  <c r="DC87" i="8"/>
  <c r="CZ87" i="8"/>
  <c r="CH87" i="8"/>
  <c r="CL87" i="8"/>
  <c r="CI87" i="8"/>
  <c r="CL132" i="8"/>
  <c r="CH132" i="8"/>
  <c r="CI132" i="8"/>
  <c r="CY28" i="8"/>
  <c r="DC28" i="8"/>
  <c r="CZ28" i="8"/>
  <c r="CH100" i="8"/>
  <c r="CL100" i="8"/>
  <c r="CI100" i="8"/>
  <c r="CH143" i="8"/>
  <c r="CI143" i="8"/>
  <c r="CL143" i="8"/>
  <c r="CH144" i="8"/>
  <c r="CI144" i="8"/>
  <c r="CL144" i="8"/>
  <c r="CI88" i="8"/>
  <c r="CH88" i="8"/>
  <c r="CL88" i="8"/>
  <c r="CI5" i="8"/>
  <c r="CH5" i="8"/>
  <c r="CL5" i="8"/>
  <c r="BR25" i="8"/>
  <c r="BU25" i="8"/>
  <c r="BQ25" i="8"/>
  <c r="CL130" i="8"/>
  <c r="CI130" i="8"/>
  <c r="CH130" i="8"/>
  <c r="AJ61" i="8"/>
  <c r="AM61" i="8"/>
  <c r="AI61" i="8"/>
  <c r="DT139" i="8"/>
  <c r="DQ139" i="8"/>
  <c r="DP139" i="8"/>
  <c r="AJ139" i="8"/>
  <c r="AM139" i="8"/>
  <c r="AI139" i="8"/>
  <c r="BU37" i="8"/>
  <c r="BQ37" i="8"/>
  <c r="BR37" i="8"/>
  <c r="BQ40" i="8"/>
  <c r="BU40" i="8"/>
  <c r="BR40" i="8"/>
  <c r="DQ106" i="8"/>
  <c r="DT106" i="8"/>
  <c r="DP106" i="8"/>
  <c r="BQ36" i="8"/>
  <c r="BR36" i="8"/>
  <c r="BU36" i="8"/>
  <c r="AI60" i="8"/>
  <c r="AJ60" i="8"/>
  <c r="AM60" i="8"/>
  <c r="BR111" i="8"/>
  <c r="BQ111" i="8"/>
  <c r="BU111" i="8"/>
  <c r="CL39" i="8"/>
  <c r="CI39" i="8"/>
  <c r="CH39" i="8"/>
  <c r="CY141" i="8"/>
  <c r="DC141" i="8"/>
  <c r="CZ141" i="8"/>
  <c r="DC45" i="8"/>
  <c r="CZ45" i="8"/>
  <c r="CY45" i="8"/>
  <c r="BA77" i="8"/>
  <c r="AZ77" i="8"/>
  <c r="BD77" i="8"/>
  <c r="CI131" i="8"/>
  <c r="CL131" i="8"/>
  <c r="CH131" i="8"/>
  <c r="CI32" i="8"/>
  <c r="CL32" i="8"/>
  <c r="CH32" i="8"/>
  <c r="DT68" i="8"/>
  <c r="DQ68" i="8"/>
  <c r="DP68" i="8"/>
  <c r="BR109" i="8"/>
  <c r="BU109" i="8"/>
  <c r="BQ109" i="8"/>
  <c r="CY137" i="8"/>
  <c r="DC137" i="8"/>
  <c r="CZ137" i="8"/>
  <c r="AI21" i="8"/>
  <c r="AM21" i="8"/>
  <c r="AJ21" i="8"/>
  <c r="CI34" i="8"/>
  <c r="CL34" i="8"/>
  <c r="CH34" i="8"/>
  <c r="AJ143" i="8"/>
  <c r="AI143" i="8"/>
  <c r="AM143" i="8"/>
  <c r="AZ47" i="8"/>
  <c r="BD47" i="8"/>
  <c r="BA47" i="8"/>
  <c r="DQ94" i="8"/>
  <c r="DT94" i="8"/>
  <c r="DP94" i="8"/>
  <c r="CZ54" i="8"/>
  <c r="CY54" i="8"/>
  <c r="DC54" i="8"/>
  <c r="BU12" i="8"/>
  <c r="BR12" i="8"/>
  <c r="BQ12" i="8"/>
  <c r="BR27" i="8"/>
  <c r="BQ27" i="8"/>
  <c r="BU27" i="8"/>
  <c r="BD79" i="8"/>
  <c r="BA79" i="8"/>
  <c r="AZ79" i="8"/>
  <c r="AJ125" i="8"/>
  <c r="AI125" i="8"/>
  <c r="AM125" i="8"/>
  <c r="CI105" i="8"/>
  <c r="CL105" i="8"/>
  <c r="CH105" i="8"/>
  <c r="DC75" i="8"/>
  <c r="CZ75" i="8"/>
  <c r="CY75" i="8"/>
  <c r="CH17" i="8"/>
  <c r="CL17" i="8"/>
  <c r="CI17" i="8"/>
  <c r="AJ87" i="8"/>
  <c r="AI87" i="8"/>
  <c r="AM87" i="8"/>
  <c r="CY130" i="8"/>
  <c r="CZ130" i="8"/>
  <c r="DC130" i="8"/>
  <c r="DP37" i="8"/>
  <c r="DT37" i="8"/>
  <c r="DQ37" i="8"/>
  <c r="DT111" i="8"/>
  <c r="DP111" i="8"/>
  <c r="DQ111" i="8"/>
  <c r="CI10" i="8"/>
  <c r="CL10" i="8"/>
  <c r="CH10" i="8"/>
  <c r="DC10" i="8"/>
  <c r="CZ10" i="8"/>
  <c r="CY10" i="8"/>
  <c r="CY73" i="8"/>
  <c r="CZ73" i="8"/>
  <c r="DC73" i="8"/>
  <c r="CZ39" i="8"/>
  <c r="CY39" i="8"/>
  <c r="DC39" i="8"/>
  <c r="BU56" i="8"/>
  <c r="BQ56" i="8"/>
  <c r="BR56" i="8"/>
  <c r="CH56" i="8"/>
  <c r="CI56" i="8"/>
  <c r="CL56" i="8"/>
  <c r="CI149" i="8"/>
  <c r="CH149" i="8"/>
  <c r="CL149" i="8"/>
  <c r="DP127" i="8"/>
  <c r="DT127" i="8"/>
  <c r="DQ127" i="8"/>
  <c r="CL140" i="8"/>
  <c r="CH140" i="8"/>
  <c r="CI140" i="8"/>
  <c r="BA96" i="8"/>
  <c r="AZ96" i="8"/>
  <c r="BD96" i="8"/>
  <c r="BN9" i="8"/>
  <c r="AF9" i="8"/>
  <c r="DM9" i="8"/>
  <c r="CE9" i="8"/>
  <c r="CV9" i="8"/>
  <c r="AW9" i="8"/>
  <c r="CY136" i="8"/>
  <c r="CZ136" i="8"/>
  <c r="DC136" i="8"/>
  <c r="CY31" i="8"/>
  <c r="CZ31" i="8"/>
  <c r="DC31" i="8"/>
  <c r="BD51" i="8"/>
  <c r="AZ51" i="8"/>
  <c r="BA51" i="8"/>
  <c r="CL108" i="8"/>
  <c r="CI108" i="8"/>
  <c r="CH108" i="8"/>
  <c r="DC29" i="8"/>
  <c r="CY29" i="8"/>
  <c r="CZ29" i="8"/>
  <c r="BA30" i="8"/>
  <c r="BD30" i="8"/>
  <c r="AZ30" i="8"/>
  <c r="DP45" i="8"/>
  <c r="DQ45" i="8"/>
  <c r="DT45" i="8"/>
  <c r="BD69" i="8"/>
  <c r="BA69" i="8"/>
  <c r="AZ69" i="8"/>
  <c r="AI15" i="8"/>
  <c r="AM15" i="8"/>
  <c r="AJ15" i="8"/>
  <c r="BQ15" i="8"/>
  <c r="BU15" i="8"/>
  <c r="BR15" i="8"/>
  <c r="DT53" i="8"/>
  <c r="DQ53" i="8"/>
  <c r="DP53" i="8"/>
  <c r="DP77" i="8"/>
  <c r="DT77" i="8"/>
  <c r="DQ77" i="8"/>
  <c r="BA121" i="8"/>
  <c r="AZ121" i="8"/>
  <c r="BD121" i="8"/>
  <c r="DQ80" i="8"/>
  <c r="DP80" i="8"/>
  <c r="DT80" i="8"/>
  <c r="AZ80" i="8"/>
  <c r="BD80" i="8"/>
  <c r="BA80" i="8"/>
  <c r="AI27" i="8"/>
  <c r="AJ27" i="8"/>
  <c r="AM27" i="8"/>
  <c r="CH41" i="8"/>
  <c r="CL41" i="8"/>
  <c r="CI41" i="8"/>
  <c r="DC41" i="8"/>
  <c r="CZ41" i="8"/>
  <c r="CY41" i="8"/>
  <c r="AI147" i="8"/>
  <c r="AM147" i="8"/>
  <c r="AJ147" i="8"/>
  <c r="CH42" i="8"/>
  <c r="CL42" i="8"/>
  <c r="CI42" i="8"/>
  <c r="DC79" i="8"/>
  <c r="CZ79" i="8"/>
  <c r="CY79" i="8"/>
  <c r="AM32" i="8"/>
  <c r="AJ32" i="8"/>
  <c r="AI32" i="8"/>
  <c r="AZ125" i="8"/>
  <c r="BD125" i="8"/>
  <c r="BA125" i="8"/>
  <c r="DQ125" i="8"/>
  <c r="DT125" i="8"/>
  <c r="DP125" i="8"/>
  <c r="AJ14" i="8"/>
  <c r="AI14" i="8"/>
  <c r="AM14" i="8"/>
  <c r="AJ76" i="8"/>
  <c r="AM76" i="8"/>
  <c r="AI76" i="8"/>
  <c r="CY76" i="8"/>
  <c r="CZ76" i="8"/>
  <c r="DC76" i="8"/>
  <c r="AI84" i="8"/>
  <c r="AM84" i="8"/>
  <c r="AJ84" i="8"/>
  <c r="AJ90" i="8"/>
  <c r="AI90" i="8"/>
  <c r="AM90" i="8"/>
  <c r="CL128" i="8"/>
  <c r="CH128" i="8"/>
  <c r="CI128" i="8"/>
  <c r="BU16" i="8"/>
  <c r="BQ16" i="8"/>
  <c r="BR16" i="8"/>
  <c r="DC109" i="8"/>
  <c r="CY109" i="8"/>
  <c r="CZ109" i="8"/>
  <c r="BQ105" i="8"/>
  <c r="BR105" i="8"/>
  <c r="BU105" i="8"/>
  <c r="AJ89" i="8"/>
  <c r="AI89" i="8"/>
  <c r="AM89" i="8"/>
  <c r="BQ101" i="8"/>
  <c r="BU101" i="8"/>
  <c r="BR101" i="8"/>
  <c r="AF148" i="8"/>
  <c r="DM148" i="8"/>
  <c r="CV148" i="8"/>
  <c r="AW148" i="8"/>
  <c r="BN148" i="8"/>
  <c r="CE148" i="8"/>
  <c r="CL43" i="8"/>
  <c r="CI43" i="8"/>
  <c r="CH43" i="8"/>
  <c r="DT43" i="8"/>
  <c r="DP43" i="8"/>
  <c r="DQ43" i="8"/>
  <c r="CH137" i="8"/>
  <c r="CL137" i="8"/>
  <c r="CI137" i="8"/>
  <c r="CY124" i="8"/>
  <c r="DC124" i="8"/>
  <c r="CZ124" i="8"/>
  <c r="DP123" i="8"/>
  <c r="DQ123" i="8"/>
  <c r="DT123" i="8"/>
  <c r="CH24" i="8"/>
  <c r="CI24" i="8"/>
  <c r="CL24" i="8"/>
  <c r="BR103" i="8"/>
  <c r="BU103" i="8"/>
  <c r="BQ103" i="8"/>
  <c r="CI52" i="8"/>
  <c r="CH52" i="8"/>
  <c r="CL52" i="8"/>
  <c r="CY138" i="8"/>
  <c r="DC138" i="8"/>
  <c r="CZ138" i="8"/>
  <c r="CL102" i="8"/>
  <c r="CI102" i="8"/>
  <c r="CH102" i="8"/>
  <c r="CZ34" i="8"/>
  <c r="DC34" i="8"/>
  <c r="CY34" i="8"/>
  <c r="DC113" i="8"/>
  <c r="CZ113" i="8"/>
  <c r="CY113" i="8"/>
  <c r="AZ113" i="8"/>
  <c r="BA113" i="8"/>
  <c r="BD113" i="8"/>
  <c r="AI13" i="8"/>
  <c r="AJ13" i="8"/>
  <c r="AM13" i="8"/>
  <c r="DC11" i="8"/>
  <c r="CY11" i="8"/>
  <c r="CZ11" i="8"/>
  <c r="BD87" i="8"/>
  <c r="BA87" i="8"/>
  <c r="AZ87" i="8"/>
  <c r="CH28" i="8"/>
  <c r="CL28" i="8"/>
  <c r="CI28" i="8"/>
  <c r="DT100" i="8"/>
  <c r="DP100" i="8"/>
  <c r="DQ100" i="8"/>
  <c r="DC100" i="8"/>
  <c r="CY100" i="8"/>
  <c r="CZ100" i="8"/>
  <c r="DP144" i="8"/>
  <c r="DT144" i="8"/>
  <c r="DQ144" i="8"/>
  <c r="BD88" i="8"/>
  <c r="BA88" i="8"/>
  <c r="AZ88" i="8"/>
  <c r="CY5" i="8"/>
  <c r="CZ5" i="8"/>
  <c r="DC5" i="8"/>
  <c r="AZ5" i="8"/>
  <c r="BD5" i="8"/>
  <c r="BA5" i="8"/>
  <c r="CH25" i="8"/>
  <c r="CI25" i="8"/>
  <c r="CL25" i="8"/>
  <c r="BR130" i="8"/>
  <c r="BQ130" i="8"/>
  <c r="BU130" i="8"/>
  <c r="BA130" i="8"/>
  <c r="BD130" i="8"/>
  <c r="AZ130" i="8"/>
  <c r="BR82" i="8"/>
  <c r="BQ82" i="8"/>
  <c r="BU82" i="8"/>
  <c r="AM82" i="8"/>
  <c r="AJ82" i="8"/>
  <c r="AI82" i="8"/>
  <c r="CH47" i="8"/>
  <c r="CL47" i="8"/>
  <c r="CI47" i="8"/>
  <c r="BR47" i="8"/>
  <c r="BQ47" i="8"/>
  <c r="BU47" i="8"/>
  <c r="DP40" i="8"/>
  <c r="DQ40" i="8"/>
  <c r="DT40" i="8"/>
  <c r="AI40" i="8"/>
  <c r="AJ40" i="8"/>
  <c r="AM40" i="8"/>
  <c r="CL106" i="8"/>
  <c r="CH106" i="8"/>
  <c r="CI106" i="8"/>
  <c r="BA60" i="8"/>
  <c r="AZ60" i="8"/>
  <c r="BD60" i="8"/>
  <c r="AZ39" i="8"/>
  <c r="BD39" i="8"/>
  <c r="BA39" i="8"/>
  <c r="DT141" i="8"/>
  <c r="DP141" i="8"/>
  <c r="DQ141" i="8"/>
  <c r="AI65" i="8"/>
  <c r="AJ65" i="8"/>
  <c r="AM65" i="8"/>
  <c r="BR134" i="8"/>
  <c r="BU134" i="8"/>
  <c r="BQ134" i="8"/>
  <c r="DQ26" i="8"/>
  <c r="DP26" i="8"/>
  <c r="DT26" i="8"/>
  <c r="CI80" i="8"/>
  <c r="CL80" i="8"/>
  <c r="CH80" i="8"/>
  <c r="AJ79" i="8"/>
  <c r="AM79" i="8"/>
  <c r="AI79" i="8"/>
  <c r="AM68" i="8"/>
  <c r="AJ68" i="8"/>
  <c r="AI68" i="8"/>
  <c r="CZ84" i="8"/>
  <c r="CY84" i="8"/>
  <c r="DC84" i="8"/>
  <c r="AI109" i="8"/>
  <c r="AJ109" i="8"/>
  <c r="AM109" i="8"/>
  <c r="BR124" i="8"/>
  <c r="BU124" i="8"/>
  <c r="BQ124" i="8"/>
  <c r="CI123" i="8"/>
  <c r="CH123" i="8"/>
  <c r="CL123" i="8"/>
  <c r="BR138" i="8"/>
  <c r="BU138" i="8"/>
  <c r="BQ138" i="8"/>
  <c r="BQ113" i="8"/>
  <c r="BR113" i="8"/>
  <c r="BU113" i="8"/>
  <c r="BU114" i="8"/>
  <c r="BR114" i="8"/>
  <c r="BQ114" i="8"/>
  <c r="AI36" i="8"/>
  <c r="AJ36" i="8"/>
  <c r="AM36" i="8"/>
  <c r="AI18" i="8"/>
  <c r="AM18" i="8"/>
  <c r="AJ18" i="8"/>
  <c r="BD134" i="8"/>
  <c r="BA134" i="8"/>
  <c r="AZ134" i="8"/>
  <c r="DT133" i="8"/>
  <c r="DQ133" i="8"/>
  <c r="DP133" i="8"/>
  <c r="AJ53" i="8"/>
  <c r="AI53" i="8"/>
  <c r="AM53" i="8"/>
  <c r="AJ77" i="8"/>
  <c r="AM77" i="8"/>
  <c r="AI77" i="8"/>
  <c r="CY90" i="8"/>
  <c r="DC90" i="8"/>
  <c r="CZ90" i="8"/>
  <c r="BU20" i="8"/>
  <c r="BR20" i="8"/>
  <c r="BQ20" i="8"/>
  <c r="BR21" i="8"/>
  <c r="BU21" i="8"/>
  <c r="BQ21" i="8"/>
  <c r="DT52" i="8"/>
  <c r="DP52" i="8"/>
  <c r="DQ52" i="8"/>
  <c r="AI102" i="8"/>
  <c r="AJ102" i="8"/>
  <c r="AM102" i="8"/>
  <c r="BD17" i="8"/>
  <c r="AZ17" i="8"/>
  <c r="BA17" i="8"/>
  <c r="DQ11" i="8"/>
  <c r="DT11" i="8"/>
  <c r="DP11" i="8"/>
  <c r="AM88" i="8"/>
  <c r="AI88" i="8"/>
  <c r="AJ88" i="8"/>
  <c r="BU73" i="8"/>
  <c r="BQ73" i="8"/>
  <c r="BR73" i="8"/>
  <c r="AI39" i="8"/>
  <c r="AJ39" i="8"/>
  <c r="AM39" i="8"/>
  <c r="AM56" i="8"/>
  <c r="AI56" i="8"/>
  <c r="AJ56" i="8"/>
  <c r="BD149" i="8"/>
  <c r="BA149" i="8"/>
  <c r="AZ149" i="8"/>
  <c r="BR141" i="8"/>
  <c r="BQ141" i="8"/>
  <c r="BU141" i="8"/>
  <c r="AM127" i="8"/>
  <c r="AJ127" i="8"/>
  <c r="AI127" i="8"/>
  <c r="CZ127" i="8"/>
  <c r="DC127" i="8"/>
  <c r="CY127" i="8"/>
  <c r="AJ96" i="8"/>
  <c r="AM96" i="8"/>
  <c r="AI96" i="8"/>
  <c r="BR96" i="8"/>
  <c r="BQ96" i="8"/>
  <c r="BU96" i="8"/>
  <c r="BQ65" i="8"/>
  <c r="BU65" i="8"/>
  <c r="BR65" i="8"/>
  <c r="DP136" i="8"/>
  <c r="DQ136" i="8"/>
  <c r="DT136" i="8"/>
  <c r="BQ136" i="8"/>
  <c r="BR136" i="8"/>
  <c r="BU136" i="8"/>
  <c r="CI134" i="8"/>
  <c r="CH134" i="8"/>
  <c r="CL134" i="8"/>
  <c r="AI134" i="8"/>
  <c r="AJ134" i="8"/>
  <c r="AM134" i="8"/>
  <c r="AJ51" i="8"/>
  <c r="AI51" i="8"/>
  <c r="AM51" i="8"/>
  <c r="BU51" i="8"/>
  <c r="BQ51" i="8"/>
  <c r="BR51" i="8"/>
  <c r="BD54" i="8"/>
  <c r="BA54" i="8"/>
  <c r="AZ54" i="8"/>
  <c r="CZ117" i="8"/>
  <c r="CY117" i="8"/>
  <c r="DC117" i="8"/>
  <c r="BQ117" i="8"/>
  <c r="BU117" i="8"/>
  <c r="BR117" i="8"/>
  <c r="AM108" i="8"/>
  <c r="AJ108" i="8"/>
  <c r="AI108" i="8"/>
  <c r="BU29" i="8"/>
  <c r="BQ29" i="8"/>
  <c r="BR29" i="8"/>
  <c r="CH30" i="8"/>
  <c r="CL30" i="8"/>
  <c r="CI30" i="8"/>
  <c r="CZ69" i="8"/>
  <c r="DC69" i="8"/>
  <c r="CY69" i="8"/>
  <c r="BQ69" i="8"/>
  <c r="BU69" i="8"/>
  <c r="BR69" i="8"/>
  <c r="CL133" i="8"/>
  <c r="CI133" i="8"/>
  <c r="CH133" i="8"/>
  <c r="DC15" i="8"/>
  <c r="CZ15" i="8"/>
  <c r="CY15" i="8"/>
  <c r="AI66" i="8"/>
  <c r="AM66" i="8"/>
  <c r="AJ66" i="8"/>
  <c r="BU72" i="8"/>
  <c r="BQ72" i="8"/>
  <c r="BR72" i="8"/>
  <c r="AZ72" i="8"/>
  <c r="BD72" i="8"/>
  <c r="BA72" i="8"/>
  <c r="BU110" i="8"/>
  <c r="BR110" i="8"/>
  <c r="BQ110" i="8"/>
  <c r="DC77" i="8"/>
  <c r="CZ77" i="8"/>
  <c r="CY77" i="8"/>
  <c r="CH77" i="8"/>
  <c r="CI77" i="8"/>
  <c r="CL77" i="8"/>
  <c r="BU80" i="8"/>
  <c r="BQ80" i="8"/>
  <c r="BR80" i="8"/>
  <c r="BD38" i="8"/>
  <c r="BA38" i="8"/>
  <c r="AZ38" i="8"/>
  <c r="AJ131" i="8"/>
  <c r="AM131" i="8"/>
  <c r="AI131" i="8"/>
  <c r="BD27" i="8"/>
  <c r="BA27" i="8"/>
  <c r="AZ27" i="8"/>
  <c r="DP41" i="8"/>
  <c r="DQ41" i="8"/>
  <c r="DT41" i="8"/>
  <c r="BU41" i="8"/>
  <c r="BQ41" i="8"/>
  <c r="BR41" i="8"/>
  <c r="BD147" i="8"/>
  <c r="BA147" i="8"/>
  <c r="AZ147" i="8"/>
  <c r="BQ115" i="8"/>
  <c r="BR115" i="8"/>
  <c r="BU115" i="8"/>
  <c r="BD115" i="8"/>
  <c r="AZ115" i="8"/>
  <c r="BA115" i="8"/>
  <c r="CY58" i="8"/>
  <c r="CZ58" i="8"/>
  <c r="DC58" i="8"/>
  <c r="BA42" i="8"/>
  <c r="BD42" i="8"/>
  <c r="AZ42" i="8"/>
  <c r="CI79" i="8"/>
  <c r="CH79" i="8"/>
  <c r="CL79" i="8"/>
  <c r="AZ32" i="8"/>
  <c r="BA32" i="8"/>
  <c r="BD32" i="8"/>
  <c r="BU32" i="8"/>
  <c r="BR32" i="8"/>
  <c r="BQ32" i="8"/>
  <c r="CI57" i="8"/>
  <c r="CH57" i="8"/>
  <c r="CL57" i="8"/>
  <c r="CY125" i="8"/>
  <c r="DC125" i="8"/>
  <c r="CZ125" i="8"/>
  <c r="DC68" i="8"/>
  <c r="CY68" i="8"/>
  <c r="CZ68" i="8"/>
  <c r="CH33" i="8"/>
  <c r="CL33" i="8"/>
  <c r="CI33" i="8"/>
  <c r="AI33" i="8"/>
  <c r="AM33" i="8"/>
  <c r="AJ33" i="8"/>
  <c r="DC14" i="8"/>
  <c r="CY14" i="8"/>
  <c r="CZ14" i="8"/>
  <c r="DT76" i="8"/>
  <c r="DP76" i="8"/>
  <c r="DQ76" i="8"/>
  <c r="CL90" i="8"/>
  <c r="CI90" i="8"/>
  <c r="CH90" i="8"/>
  <c r="BU90" i="8"/>
  <c r="BQ90" i="8"/>
  <c r="BR90" i="8"/>
  <c r="BQ128" i="8"/>
  <c r="BU128" i="8"/>
  <c r="BR128" i="8"/>
  <c r="BD20" i="8"/>
  <c r="BA20" i="8"/>
  <c r="AZ20" i="8"/>
  <c r="CZ89" i="8"/>
  <c r="CY89" i="8"/>
  <c r="DC89" i="8"/>
  <c r="CL89" i="8"/>
  <c r="CI89" i="8"/>
  <c r="CH89" i="8"/>
  <c r="BQ146" i="8"/>
  <c r="BR146" i="8"/>
  <c r="BU146" i="8"/>
  <c r="BA67" i="8"/>
  <c r="BD67" i="8"/>
  <c r="AZ67" i="8"/>
  <c r="AJ92" i="8"/>
  <c r="AI92" i="8"/>
  <c r="AM92" i="8"/>
  <c r="DC21" i="8"/>
  <c r="CY21" i="8"/>
  <c r="CZ21" i="8"/>
  <c r="CH21" i="8"/>
  <c r="CI21" i="8"/>
  <c r="CL21" i="8"/>
  <c r="AJ123" i="8"/>
  <c r="AI123" i="8"/>
  <c r="AM123" i="8"/>
  <c r="BA24" i="8"/>
  <c r="AZ24" i="8"/>
  <c r="BD24" i="8"/>
  <c r="BU52" i="8"/>
  <c r="BR52" i="8"/>
  <c r="BQ52" i="8"/>
  <c r="AJ52" i="8"/>
  <c r="AM52" i="8"/>
  <c r="AI52" i="8"/>
  <c r="CH138" i="8"/>
  <c r="CL138" i="8"/>
  <c r="CI138" i="8"/>
  <c r="DQ75" i="8"/>
  <c r="DP75" i="8"/>
  <c r="DT75" i="8"/>
  <c r="BQ75" i="8"/>
  <c r="BU75" i="8"/>
  <c r="BR75" i="8"/>
  <c r="BD102" i="8"/>
  <c r="AZ102" i="8"/>
  <c r="BA102" i="8"/>
  <c r="AI113" i="8"/>
  <c r="AM113" i="8"/>
  <c r="AJ113" i="8"/>
  <c r="BD13" i="8"/>
  <c r="BA13" i="8"/>
  <c r="AZ13" i="8"/>
  <c r="CZ132" i="8"/>
  <c r="CY132" i="8"/>
  <c r="DC132" i="8"/>
  <c r="BD100" i="8"/>
  <c r="AZ100" i="8"/>
  <c r="BA100" i="8"/>
  <c r="CZ143" i="8"/>
  <c r="CY143" i="8"/>
  <c r="DC143" i="8"/>
  <c r="CZ114" i="8"/>
  <c r="DC114" i="8"/>
  <c r="CY114" i="8"/>
  <c r="CZ88" i="8"/>
  <c r="DC88" i="8"/>
  <c r="CY88" i="8"/>
  <c r="AJ5" i="8"/>
  <c r="AI5" i="8"/>
  <c r="AM5" i="8"/>
  <c r="AJ130" i="8"/>
  <c r="AI130" i="8"/>
  <c r="AM130" i="8"/>
  <c r="DQ82" i="8"/>
  <c r="DT82" i="8"/>
  <c r="DP82" i="8"/>
  <c r="CY47" i="8"/>
  <c r="CZ47" i="8"/>
  <c r="DC47" i="8"/>
  <c r="DP36" i="8"/>
  <c r="DT36" i="8"/>
  <c r="DQ36" i="8"/>
  <c r="CL60" i="8"/>
  <c r="CH60" i="8"/>
  <c r="CI60" i="8"/>
  <c r="BU10" i="8"/>
  <c r="BQ10" i="8"/>
  <c r="BR10" i="8"/>
  <c r="CZ72" i="8"/>
  <c r="DC72" i="8"/>
  <c r="CY72" i="8"/>
  <c r="BD131" i="8"/>
  <c r="BA131" i="8"/>
  <c r="AZ131" i="8"/>
  <c r="DT115" i="8"/>
  <c r="DP115" i="8"/>
  <c r="DQ115" i="8"/>
  <c r="CL125" i="8"/>
  <c r="CI125" i="8"/>
  <c r="CH125" i="8"/>
  <c r="CY16" i="8"/>
  <c r="CZ16" i="8"/>
  <c r="DC16" i="8"/>
  <c r="CZ43" i="8"/>
  <c r="DC43" i="8"/>
  <c r="CY43" i="8"/>
  <c r="BA92" i="8"/>
  <c r="BD92" i="8"/>
  <c r="AZ92" i="8"/>
  <c r="CL75" i="8"/>
  <c r="CI75" i="8"/>
  <c r="CH75" i="8"/>
  <c r="BR17" i="8"/>
  <c r="BQ17" i="8"/>
  <c r="BU17" i="8"/>
  <c r="AM11" i="8"/>
  <c r="AI11" i="8"/>
  <c r="AJ11" i="8"/>
  <c r="BU144" i="8"/>
  <c r="BQ144" i="8"/>
  <c r="BR144" i="8"/>
  <c r="AZ82" i="8"/>
  <c r="BD82" i="8"/>
  <c r="BA82" i="8"/>
  <c r="CZ139" i="8"/>
  <c r="DC139" i="8"/>
  <c r="CY139" i="8"/>
  <c r="BA94" i="8"/>
  <c r="BD94" i="8"/>
  <c r="AZ94" i="8"/>
  <c r="BD127" i="8"/>
  <c r="AZ127" i="8"/>
  <c r="BA127" i="8"/>
  <c r="CH51" i="8"/>
  <c r="CL51" i="8"/>
  <c r="CI51" i="8"/>
  <c r="DC108" i="8"/>
  <c r="CY108" i="8"/>
  <c r="CZ108" i="8"/>
  <c r="CI45" i="8"/>
  <c r="CH45" i="8"/>
  <c r="CL45" i="8"/>
  <c r="DQ121" i="8"/>
  <c r="DP121" i="8"/>
  <c r="DT121" i="8"/>
  <c r="BQ147" i="8"/>
  <c r="BU147" i="8"/>
  <c r="BR147" i="8"/>
  <c r="AJ57" i="8"/>
  <c r="AI57" i="8"/>
  <c r="AM57" i="8"/>
  <c r="CL14" i="8"/>
  <c r="CH14" i="8"/>
  <c r="CI14" i="8"/>
  <c r="CI111" i="8"/>
  <c r="CH111" i="8"/>
  <c r="CL111" i="8"/>
  <c r="AI10" i="8"/>
  <c r="AJ10" i="8"/>
  <c r="AM10" i="8"/>
  <c r="AZ73" i="8"/>
  <c r="BA73" i="8"/>
  <c r="BD73" i="8"/>
  <c r="BD56" i="8"/>
  <c r="AZ56" i="8"/>
  <c r="BA56" i="8"/>
  <c r="CH18" i="8"/>
  <c r="CI18" i="8"/>
  <c r="CL18" i="8"/>
  <c r="AJ149" i="8"/>
  <c r="AM149" i="8"/>
  <c r="AI149" i="8"/>
  <c r="BR149" i="8"/>
  <c r="BQ149" i="8"/>
  <c r="BU149" i="8"/>
  <c r="BA141" i="8"/>
  <c r="BD141" i="8"/>
  <c r="AZ141" i="8"/>
  <c r="CI127" i="8"/>
  <c r="CL127" i="8"/>
  <c r="CH127" i="8"/>
  <c r="CZ96" i="8"/>
  <c r="DC96" i="8"/>
  <c r="CY96" i="8"/>
  <c r="DC65" i="8"/>
  <c r="CY65" i="8"/>
  <c r="CZ65" i="8"/>
  <c r="AJ136" i="8"/>
  <c r="AM136" i="8"/>
  <c r="AI136" i="8"/>
  <c r="AM31" i="8"/>
  <c r="AI31" i="8"/>
  <c r="AJ31" i="8"/>
  <c r="DC134" i="8"/>
  <c r="CZ134" i="8"/>
  <c r="CY134" i="8"/>
  <c r="DP134" i="8"/>
  <c r="DT134" i="8"/>
  <c r="DQ134" i="8"/>
  <c r="DQ51" i="8"/>
  <c r="DP51" i="8"/>
  <c r="DT51" i="8"/>
  <c r="AZ117" i="8"/>
  <c r="BA117" i="8"/>
  <c r="BD117" i="8"/>
  <c r="BR108" i="8"/>
  <c r="BQ108" i="8"/>
  <c r="BU108" i="8"/>
  <c r="CL29" i="8"/>
  <c r="CI29" i="8"/>
  <c r="CH29" i="8"/>
  <c r="DP12" i="8"/>
  <c r="DT12" i="8"/>
  <c r="DQ12" i="8"/>
  <c r="AM30" i="8"/>
  <c r="AI30" i="8"/>
  <c r="AJ30" i="8"/>
  <c r="CI69" i="8"/>
  <c r="CH69" i="8"/>
  <c r="CL69" i="8"/>
  <c r="BU133" i="8"/>
  <c r="BR133" i="8"/>
  <c r="BQ133" i="8"/>
  <c r="DQ66" i="8"/>
  <c r="DT66" i="8"/>
  <c r="DP66" i="8"/>
  <c r="BD66" i="8"/>
  <c r="BA66" i="8"/>
  <c r="AZ66" i="8"/>
  <c r="BD53" i="8"/>
  <c r="BA53" i="8"/>
  <c r="AZ53" i="8"/>
  <c r="BD110" i="8"/>
  <c r="AZ110" i="8"/>
  <c r="BA110" i="8"/>
  <c r="CH121" i="8"/>
  <c r="CI121" i="8"/>
  <c r="CL121" i="8"/>
  <c r="CY80" i="8"/>
  <c r="DC80" i="8"/>
  <c r="CZ80" i="8"/>
  <c r="DQ38" i="8"/>
  <c r="DT38" i="8"/>
  <c r="DP38" i="8"/>
  <c r="BU131" i="8"/>
  <c r="BR131" i="8"/>
  <c r="BQ131" i="8"/>
  <c r="CZ27" i="8"/>
  <c r="DC27" i="8"/>
  <c r="CY27" i="8"/>
  <c r="CH147" i="8"/>
  <c r="CL147" i="8"/>
  <c r="CI147" i="8"/>
  <c r="DC115" i="8"/>
  <c r="CY115" i="8"/>
  <c r="CZ115" i="8"/>
  <c r="DQ42" i="8"/>
  <c r="DT42" i="8"/>
  <c r="DP42" i="8"/>
  <c r="CY42" i="8"/>
  <c r="CZ42" i="8"/>
  <c r="DC42" i="8"/>
  <c r="AJ104" i="8"/>
  <c r="AM104" i="8"/>
  <c r="AI104" i="8"/>
  <c r="CY57" i="8"/>
  <c r="CZ57" i="8"/>
  <c r="DC57" i="8"/>
  <c r="BQ125" i="8"/>
  <c r="BR125" i="8"/>
  <c r="BU125" i="8"/>
  <c r="BD68" i="8"/>
  <c r="AZ68" i="8"/>
  <c r="BA68" i="8"/>
  <c r="BA76" i="8"/>
  <c r="AZ76" i="8"/>
  <c r="BD76" i="8"/>
  <c r="DT90" i="8"/>
  <c r="DP90" i="8"/>
  <c r="DQ90" i="8"/>
  <c r="AM128" i="8"/>
  <c r="AJ128" i="8"/>
  <c r="AI128" i="8"/>
  <c r="AZ16" i="8"/>
  <c r="BD16" i="8"/>
  <c r="BA16" i="8"/>
  <c r="AM16" i="8"/>
  <c r="AJ16" i="8"/>
  <c r="AI16" i="8"/>
  <c r="CI20" i="8"/>
  <c r="CL20" i="8"/>
  <c r="CH20" i="8"/>
  <c r="CY20" i="8"/>
  <c r="CZ20" i="8"/>
  <c r="DC20" i="8"/>
  <c r="AZ105" i="8"/>
  <c r="BD105" i="8"/>
  <c r="BA105" i="8"/>
  <c r="BD89" i="8"/>
  <c r="AZ89" i="8"/>
  <c r="BA89" i="8"/>
  <c r="DQ89" i="8"/>
  <c r="DP89" i="8"/>
  <c r="DT89" i="8"/>
  <c r="DQ101" i="8"/>
  <c r="DT101" i="8"/>
  <c r="DP101" i="8"/>
  <c r="DP146" i="8"/>
  <c r="DT146" i="8"/>
  <c r="DQ146" i="8"/>
  <c r="AI146" i="8"/>
  <c r="AJ146" i="8"/>
  <c r="AM146" i="8"/>
  <c r="BU137" i="8"/>
  <c r="BR137" i="8"/>
  <c r="BQ137" i="8"/>
  <c r="AI67" i="8"/>
  <c r="AM67" i="8"/>
  <c r="AJ67" i="8"/>
  <c r="CZ24" i="8"/>
  <c r="DC24" i="8"/>
  <c r="CY24" i="8"/>
  <c r="DP102" i="8"/>
  <c r="DT102" i="8"/>
  <c r="DQ102" i="8"/>
  <c r="CH113" i="8"/>
  <c r="CL113" i="8"/>
  <c r="CI113" i="8"/>
  <c r="CZ17" i="8"/>
  <c r="DC17" i="8"/>
  <c r="CY17" i="8"/>
  <c r="CZ13" i="8"/>
  <c r="DC13" i="8"/>
  <c r="CY13" i="8"/>
  <c r="BQ49" i="8"/>
  <c r="BU49" i="8"/>
  <c r="BR49" i="8"/>
  <c r="CH11" i="8"/>
  <c r="CL11" i="8"/>
  <c r="CI11" i="8"/>
  <c r="BQ11" i="8"/>
  <c r="BU11" i="8"/>
  <c r="BR11" i="8"/>
  <c r="DT132" i="8"/>
  <c r="DP132" i="8"/>
  <c r="DQ132" i="8"/>
  <c r="BD132" i="8"/>
  <c r="BA132" i="8"/>
  <c r="AZ132" i="8"/>
  <c r="AJ100" i="8"/>
  <c r="AI100" i="8"/>
  <c r="AM100" i="8"/>
  <c r="DQ114" i="8"/>
  <c r="DP114" i="8"/>
  <c r="DT114" i="8"/>
  <c r="CE19" i="8"/>
  <c r="AF19" i="8"/>
  <c r="DM19" i="8"/>
  <c r="BN19" i="8"/>
  <c r="AW19" i="8"/>
  <c r="CV19" i="8"/>
  <c r="BU5" i="8"/>
  <c r="BQ5" i="8"/>
  <c r="BR5" i="8"/>
  <c r="DP25" i="8"/>
  <c r="DQ25" i="8"/>
  <c r="DT25" i="8"/>
  <c r="DQ130" i="8"/>
  <c r="DT130" i="8"/>
  <c r="DP130" i="8"/>
  <c r="CL61" i="8"/>
  <c r="CI61" i="8"/>
  <c r="CH61" i="8"/>
  <c r="CZ82" i="8"/>
  <c r="CY82" i="8"/>
  <c r="DC82" i="8"/>
  <c r="CI37" i="8"/>
  <c r="CL37" i="8"/>
  <c r="CH37" i="8"/>
  <c r="CL40" i="8"/>
  <c r="CI40" i="8"/>
  <c r="CH40" i="8"/>
  <c r="CI36" i="8"/>
  <c r="CH36" i="8"/>
  <c r="CL36" i="8"/>
  <c r="BR60" i="8"/>
  <c r="BU60" i="8"/>
  <c r="BQ60" i="8"/>
  <c r="EO113" i="8" l="1"/>
  <c r="EI134" i="8"/>
  <c r="EH134" i="8"/>
  <c r="FZ134" i="8" s="1"/>
  <c r="EN113" i="8"/>
  <c r="EN90" i="8"/>
  <c r="EO90" i="8"/>
  <c r="EH110" i="8"/>
  <c r="FZ110" i="8" s="1"/>
  <c r="EI110" i="8"/>
  <c r="EH90" i="8"/>
  <c r="FZ90" i="8" s="1"/>
  <c r="EI90" i="8"/>
  <c r="EH147" i="8"/>
  <c r="FZ147" i="8" s="1"/>
  <c r="EI147" i="8"/>
  <c r="EH29" i="8"/>
  <c r="FZ29" i="8" s="1"/>
  <c r="EI29" i="8"/>
  <c r="BA8" i="8"/>
  <c r="AZ8" i="8"/>
  <c r="BD8" i="8"/>
  <c r="CY19" i="8"/>
  <c r="DC19" i="8"/>
  <c r="CZ19" i="8"/>
  <c r="DP19" i="8"/>
  <c r="DQ19" i="8"/>
  <c r="DT19" i="8"/>
  <c r="EH52" i="8"/>
  <c r="FZ52" i="8" s="1"/>
  <c r="EI52" i="8"/>
  <c r="EI92" i="8"/>
  <c r="EH92" i="8"/>
  <c r="FZ92" i="8" s="1"/>
  <c r="EN131" i="8"/>
  <c r="EO131" i="8"/>
  <c r="EH88" i="8"/>
  <c r="FZ88" i="8" s="1"/>
  <c r="EI88" i="8"/>
  <c r="EI102" i="8"/>
  <c r="EH102" i="8"/>
  <c r="FZ102" i="8" s="1"/>
  <c r="EO77" i="8"/>
  <c r="EN77" i="8"/>
  <c r="EO87" i="8"/>
  <c r="EN87" i="8"/>
  <c r="EO60" i="8"/>
  <c r="EN60" i="8"/>
  <c r="EH139" i="8"/>
  <c r="FZ139" i="8" s="1"/>
  <c r="EI139" i="8"/>
  <c r="EN138" i="8"/>
  <c r="EO138" i="8"/>
  <c r="EH42" i="8"/>
  <c r="FZ42" i="8" s="1"/>
  <c r="EI42" i="8"/>
  <c r="EN115" i="8"/>
  <c r="EO115" i="8"/>
  <c r="EI12" i="8"/>
  <c r="EH12" i="8"/>
  <c r="FZ12" i="8" s="1"/>
  <c r="EI106" i="8"/>
  <c r="EH106" i="8"/>
  <c r="FZ106" i="8" s="1"/>
  <c r="EH38" i="8"/>
  <c r="FZ38" i="8" s="1"/>
  <c r="EI38" i="8"/>
  <c r="EH69" i="8"/>
  <c r="FZ69" i="8" s="1"/>
  <c r="EI69" i="8"/>
  <c r="EH111" i="8"/>
  <c r="FZ111" i="8" s="1"/>
  <c r="EI111" i="8"/>
  <c r="EN24" i="8"/>
  <c r="EO24" i="8"/>
  <c r="CH8" i="8"/>
  <c r="CI8" i="8"/>
  <c r="CL8" i="8"/>
  <c r="BD6" i="8"/>
  <c r="BA6" i="8"/>
  <c r="AZ6" i="8"/>
  <c r="EN37" i="8"/>
  <c r="EO37" i="8"/>
  <c r="EO144" i="8"/>
  <c r="EN144" i="8"/>
  <c r="EH104" i="8"/>
  <c r="FZ104" i="8" s="1"/>
  <c r="EI104" i="8"/>
  <c r="EN68" i="8"/>
  <c r="EO68" i="8"/>
  <c r="EN40" i="8"/>
  <c r="EO40" i="8"/>
  <c r="AI55" i="8"/>
  <c r="AM55" i="8"/>
  <c r="AJ55" i="8"/>
  <c r="EO69" i="8"/>
  <c r="EN69" i="8"/>
  <c r="CH22" i="8"/>
  <c r="CI22" i="8"/>
  <c r="CL22" i="8"/>
  <c r="EN114" i="8"/>
  <c r="EO114" i="8"/>
  <c r="EI67" i="8"/>
  <c r="EH67" i="8"/>
  <c r="FZ67" i="8" s="1"/>
  <c r="BR148" i="8"/>
  <c r="BU148" i="8"/>
  <c r="BQ148" i="8"/>
  <c r="EO105" i="8"/>
  <c r="EN105" i="8"/>
  <c r="EO111" i="8"/>
  <c r="EN111" i="8"/>
  <c r="EO100" i="8"/>
  <c r="EN100" i="8"/>
  <c r="EO67" i="8"/>
  <c r="EN67" i="8"/>
  <c r="EN136" i="8"/>
  <c r="EO136" i="8"/>
  <c r="EH149" i="8"/>
  <c r="EI149" i="8"/>
  <c r="EJ149" i="8" s="1"/>
  <c r="FB149" i="8" s="1"/>
  <c r="EO130" i="8"/>
  <c r="EN130" i="8"/>
  <c r="EH33" i="8"/>
  <c r="FZ33" i="8" s="1"/>
  <c r="EI33" i="8"/>
  <c r="EN66" i="8"/>
  <c r="EO66" i="8"/>
  <c r="EI39" i="8"/>
  <c r="EH39" i="8"/>
  <c r="FZ39" i="8" s="1"/>
  <c r="EN88" i="8"/>
  <c r="EO88" i="8"/>
  <c r="EO102" i="8"/>
  <c r="EN102" i="8"/>
  <c r="EH36" i="8"/>
  <c r="FZ36" i="8" s="1"/>
  <c r="EI36" i="8"/>
  <c r="EI109" i="8"/>
  <c r="EH109" i="8"/>
  <c r="FZ109" i="8" s="1"/>
  <c r="EN79" i="8"/>
  <c r="EO79" i="8"/>
  <c r="BD148" i="8"/>
  <c r="BA148" i="8"/>
  <c r="AZ148" i="8"/>
  <c r="EO76" i="8"/>
  <c r="EN76" i="8"/>
  <c r="EN147" i="8"/>
  <c r="EO147" i="8"/>
  <c r="EH27" i="8"/>
  <c r="FZ27" i="8" s="1"/>
  <c r="EI27" i="8"/>
  <c r="CZ9" i="8"/>
  <c r="DC9" i="8"/>
  <c r="CY9" i="8"/>
  <c r="BU9" i="8"/>
  <c r="BQ9" i="8"/>
  <c r="BR9" i="8"/>
  <c r="EH87" i="8"/>
  <c r="FZ87" i="8" s="1"/>
  <c r="EI87" i="8"/>
  <c r="EI61" i="8"/>
  <c r="EH61" i="8"/>
  <c r="FZ61" i="8" s="1"/>
  <c r="EH138" i="8"/>
  <c r="FZ138" i="8" s="1"/>
  <c r="EI138" i="8"/>
  <c r="EI103" i="8"/>
  <c r="EH103" i="8"/>
  <c r="FZ103" i="8" s="1"/>
  <c r="EO141" i="8"/>
  <c r="EN141" i="8"/>
  <c r="EN25" i="8"/>
  <c r="EO25" i="8"/>
  <c r="EI17" i="8"/>
  <c r="EH17" i="8"/>
  <c r="FZ17" i="8" s="1"/>
  <c r="EI43" i="8"/>
  <c r="EH43" i="8"/>
  <c r="FZ43" i="8" s="1"/>
  <c r="EH72" i="8"/>
  <c r="FZ72" i="8" s="1"/>
  <c r="EI72" i="8"/>
  <c r="EN94" i="8"/>
  <c r="EO94" i="8"/>
  <c r="EH94" i="8"/>
  <c r="FZ94" i="8" s="1"/>
  <c r="CZ6" i="8"/>
  <c r="DC6" i="8"/>
  <c r="CY6" i="8"/>
  <c r="EN34" i="8"/>
  <c r="EO34" i="8"/>
  <c r="BU22" i="8"/>
  <c r="BQ22" i="8"/>
  <c r="BR22" i="8"/>
  <c r="EO45" i="8"/>
  <c r="EN45" i="8"/>
  <c r="EO28" i="8"/>
  <c r="EN28" i="8"/>
  <c r="EO139" i="8"/>
  <c r="EN139" i="8"/>
  <c r="EH54" i="8"/>
  <c r="FZ54" i="8" s="1"/>
  <c r="EI54" i="8"/>
  <c r="EH41" i="8"/>
  <c r="FZ41" i="8" s="1"/>
  <c r="EI41" i="8"/>
  <c r="EN31" i="8"/>
  <c r="EO31" i="8"/>
  <c r="BD9" i="8"/>
  <c r="AZ9" i="8"/>
  <c r="BA9" i="8"/>
  <c r="EN61" i="8"/>
  <c r="EO61" i="8"/>
  <c r="EN12" i="8"/>
  <c r="EO12" i="8"/>
  <c r="EO41" i="8"/>
  <c r="EN41" i="8"/>
  <c r="AJ19" i="8"/>
  <c r="AI19" i="8"/>
  <c r="AM19" i="8"/>
  <c r="EI100" i="8"/>
  <c r="EH100" i="8"/>
  <c r="FZ100" i="8" s="1"/>
  <c r="EI146" i="8"/>
  <c r="EH146" i="8"/>
  <c r="FZ146" i="8" s="1"/>
  <c r="EO128" i="8"/>
  <c r="EN128" i="8"/>
  <c r="EI30" i="8"/>
  <c r="EH30" i="8"/>
  <c r="FZ30" i="8" s="1"/>
  <c r="EI130" i="8"/>
  <c r="EH130" i="8"/>
  <c r="FZ130" i="8" s="1"/>
  <c r="EH131" i="8"/>
  <c r="FZ131" i="8" s="1"/>
  <c r="EI131" i="8"/>
  <c r="EO96" i="8"/>
  <c r="EN96" i="8"/>
  <c r="EN39" i="8"/>
  <c r="EO39" i="8"/>
  <c r="EH77" i="8"/>
  <c r="FZ77" i="8" s="1"/>
  <c r="EI77" i="8"/>
  <c r="EI18" i="8"/>
  <c r="EH18" i="8"/>
  <c r="FZ18" i="8" s="1"/>
  <c r="EN36" i="8"/>
  <c r="EO36" i="8"/>
  <c r="EN109" i="8"/>
  <c r="EO109" i="8"/>
  <c r="EI65" i="8"/>
  <c r="EH65" i="8"/>
  <c r="FZ65" i="8" s="1"/>
  <c r="EO32" i="8"/>
  <c r="EN32" i="8"/>
  <c r="EO27" i="8"/>
  <c r="EN27" i="8"/>
  <c r="EH21" i="8"/>
  <c r="FZ21" i="8" s="1"/>
  <c r="EI21" i="8"/>
  <c r="BU55" i="8"/>
  <c r="BQ55" i="8"/>
  <c r="BR55" i="8"/>
  <c r="EN103" i="8"/>
  <c r="EO103" i="8"/>
  <c r="EN117" i="8"/>
  <c r="EO117" i="8"/>
  <c r="EO106" i="8"/>
  <c r="EN106" i="8"/>
  <c r="EN132" i="8"/>
  <c r="EO132" i="8"/>
  <c r="EO43" i="8"/>
  <c r="EN43" i="8"/>
  <c r="EO38" i="8"/>
  <c r="EN38" i="8"/>
  <c r="EN72" i="8"/>
  <c r="EO72" i="8"/>
  <c r="EN140" i="8"/>
  <c r="EO140" i="8"/>
  <c r="AJ8" i="8"/>
  <c r="AM8" i="8"/>
  <c r="AI8" i="8"/>
  <c r="CI6" i="8"/>
  <c r="CL6" i="8"/>
  <c r="CH6" i="8"/>
  <c r="EH34" i="8"/>
  <c r="FZ34" i="8" s="1"/>
  <c r="EI34" i="8"/>
  <c r="EN121" i="8"/>
  <c r="EO121" i="8"/>
  <c r="EH45" i="8"/>
  <c r="FZ45" i="8" s="1"/>
  <c r="EI45" i="8"/>
  <c r="EH101" i="8"/>
  <c r="FZ101" i="8" s="1"/>
  <c r="EI101" i="8"/>
  <c r="EI31" i="8"/>
  <c r="EH31" i="8"/>
  <c r="FZ31" i="8" s="1"/>
  <c r="EH57" i="8"/>
  <c r="FZ57" i="8" s="1"/>
  <c r="EI57" i="8"/>
  <c r="EI47" i="8"/>
  <c r="EH47" i="8"/>
  <c r="FZ47" i="8" s="1"/>
  <c r="EO29" i="8"/>
  <c r="EN29" i="8"/>
  <c r="EH24" i="8"/>
  <c r="FZ24" i="8" s="1"/>
  <c r="EI24" i="8"/>
  <c r="BR19" i="8"/>
  <c r="BQ19" i="8"/>
  <c r="BU19" i="8"/>
  <c r="EN11" i="8"/>
  <c r="EO11" i="8"/>
  <c r="EO92" i="8"/>
  <c r="EN92" i="8"/>
  <c r="EH82" i="8"/>
  <c r="FZ82" i="8" s="1"/>
  <c r="EI82" i="8"/>
  <c r="BD55" i="8"/>
  <c r="BA55" i="8"/>
  <c r="AZ55" i="8"/>
  <c r="EH115" i="8"/>
  <c r="FZ115" i="8" s="1"/>
  <c r="EI115" i="8"/>
  <c r="EH141" i="8"/>
  <c r="FZ141" i="8" s="1"/>
  <c r="EI141" i="8"/>
  <c r="DP8" i="8"/>
  <c r="DQ8" i="8"/>
  <c r="DT8" i="8"/>
  <c r="BA19" i="8"/>
  <c r="BD19" i="8"/>
  <c r="AZ19" i="8"/>
  <c r="CI19" i="8"/>
  <c r="CH19" i="8"/>
  <c r="CL19" i="8"/>
  <c r="EO146" i="8"/>
  <c r="EN146" i="8"/>
  <c r="EH128" i="8"/>
  <c r="FZ128" i="8" s="1"/>
  <c r="EI128" i="8"/>
  <c r="EO30" i="8"/>
  <c r="EN30" i="8"/>
  <c r="EI136" i="8"/>
  <c r="EH136" i="8"/>
  <c r="FZ136" i="8" s="1"/>
  <c r="EI10" i="8"/>
  <c r="EH10" i="8"/>
  <c r="FZ10" i="8" s="1"/>
  <c r="EO33" i="8"/>
  <c r="EN33" i="8"/>
  <c r="EO108" i="8"/>
  <c r="EN108" i="8"/>
  <c r="EN51" i="8"/>
  <c r="EO51" i="8"/>
  <c r="EO127" i="8"/>
  <c r="EN127" i="8"/>
  <c r="EH79" i="8"/>
  <c r="FZ79" i="8" s="1"/>
  <c r="EI79" i="8"/>
  <c r="EO65" i="8"/>
  <c r="EN65" i="8"/>
  <c r="EH13" i="8"/>
  <c r="FZ13" i="8" s="1"/>
  <c r="EI13" i="8"/>
  <c r="DC148" i="8"/>
  <c r="CZ148" i="8"/>
  <c r="CY148" i="8"/>
  <c r="EN89" i="8"/>
  <c r="EO89" i="8"/>
  <c r="EH84" i="8"/>
  <c r="FZ84" i="8" s="1"/>
  <c r="EI84" i="8"/>
  <c r="EI76" i="8"/>
  <c r="EH76" i="8"/>
  <c r="FZ76" i="8" s="1"/>
  <c r="EH32" i="8"/>
  <c r="FZ32" i="8" s="1"/>
  <c r="EI32" i="8"/>
  <c r="EH15" i="8"/>
  <c r="FZ15" i="8" s="1"/>
  <c r="EI15" i="8"/>
  <c r="EN125" i="8"/>
  <c r="EO125" i="8"/>
  <c r="CY55" i="8"/>
  <c r="DC55" i="8"/>
  <c r="CZ55" i="8"/>
  <c r="EH25" i="8"/>
  <c r="FZ25" i="8" s="1"/>
  <c r="EI25" i="8"/>
  <c r="EH132" i="8"/>
  <c r="FZ132" i="8" s="1"/>
  <c r="EI132" i="8"/>
  <c r="EN17" i="8"/>
  <c r="EO17" i="8"/>
  <c r="EI94" i="8"/>
  <c r="EI137" i="8"/>
  <c r="EH137" i="8"/>
  <c r="FZ137" i="8" s="1"/>
  <c r="EI124" i="8"/>
  <c r="EH124" i="8"/>
  <c r="FZ124" i="8" s="1"/>
  <c r="CZ22" i="8"/>
  <c r="DC22" i="8"/>
  <c r="CY22" i="8"/>
  <c r="EH121" i="8"/>
  <c r="FZ121" i="8" s="1"/>
  <c r="EI121" i="8"/>
  <c r="EN101" i="8"/>
  <c r="EO101" i="8"/>
  <c r="EH28" i="8"/>
  <c r="FZ28" i="8" s="1"/>
  <c r="EI28" i="8"/>
  <c r="EI11" i="8"/>
  <c r="EH11" i="8"/>
  <c r="FZ11" i="8" s="1"/>
  <c r="EN123" i="8"/>
  <c r="EO123" i="8"/>
  <c r="EN82" i="8"/>
  <c r="EO82" i="8"/>
  <c r="EH14" i="8"/>
  <c r="FZ14" i="8" s="1"/>
  <c r="EI14" i="8"/>
  <c r="EI75" i="8"/>
  <c r="EH75" i="8"/>
  <c r="FZ75" i="8" s="1"/>
  <c r="BR6" i="8"/>
  <c r="BQ6" i="8"/>
  <c r="BU6" i="8"/>
  <c r="EI123" i="8"/>
  <c r="EH123" i="8"/>
  <c r="FZ123" i="8" s="1"/>
  <c r="EH66" i="8"/>
  <c r="FZ66" i="8" s="1"/>
  <c r="EI66" i="8"/>
  <c r="EN134" i="8"/>
  <c r="EO134" i="8"/>
  <c r="AM9" i="8"/>
  <c r="AJ9" i="8"/>
  <c r="AI9" i="8"/>
  <c r="EH60" i="8"/>
  <c r="FZ60" i="8" s="1"/>
  <c r="EI60" i="8"/>
  <c r="DP55" i="8"/>
  <c r="DT55" i="8"/>
  <c r="DQ55" i="8"/>
  <c r="EH37" i="8"/>
  <c r="FZ37" i="8" s="1"/>
  <c r="EI37" i="8"/>
  <c r="EI114" i="8"/>
  <c r="EH114" i="8"/>
  <c r="FZ114" i="8" s="1"/>
  <c r="EO16" i="8"/>
  <c r="EN16" i="8"/>
  <c r="EO104" i="8"/>
  <c r="EN104" i="8"/>
  <c r="EO10" i="8"/>
  <c r="EN10" i="8"/>
  <c r="EO5" i="8"/>
  <c r="EN5" i="8"/>
  <c r="FI5" i="8" s="1"/>
  <c r="EH113" i="8"/>
  <c r="FZ113" i="8" s="1"/>
  <c r="EI113" i="8"/>
  <c r="EI108" i="8"/>
  <c r="EH108" i="8"/>
  <c r="FZ108" i="8" s="1"/>
  <c r="EI51" i="8"/>
  <c r="EH51" i="8"/>
  <c r="FZ51" i="8" s="1"/>
  <c r="EI96" i="8"/>
  <c r="EH96" i="8"/>
  <c r="FZ96" i="8" s="1"/>
  <c r="EI127" i="8"/>
  <c r="EH127" i="8"/>
  <c r="FZ127" i="8" s="1"/>
  <c r="EN53" i="8"/>
  <c r="EO53" i="8"/>
  <c r="EN18" i="8"/>
  <c r="EO18" i="8"/>
  <c r="EO13" i="8"/>
  <c r="EN13" i="8"/>
  <c r="DQ148" i="8"/>
  <c r="DT148" i="8"/>
  <c r="DP148" i="8"/>
  <c r="EI89" i="8"/>
  <c r="EH89" i="8"/>
  <c r="FZ89" i="8" s="1"/>
  <c r="CI9" i="8"/>
  <c r="CL9" i="8"/>
  <c r="CH9" i="8"/>
  <c r="EI125" i="8"/>
  <c r="EH125" i="8"/>
  <c r="FZ125" i="8" s="1"/>
  <c r="EN143" i="8"/>
  <c r="EO143" i="8"/>
  <c r="EO21" i="8"/>
  <c r="EN21" i="8"/>
  <c r="CH55" i="8"/>
  <c r="CL55" i="8"/>
  <c r="CI55" i="8"/>
  <c r="EN20" i="8"/>
  <c r="EO20" i="8"/>
  <c r="EN58" i="8"/>
  <c r="EO58" i="8"/>
  <c r="EI26" i="8"/>
  <c r="EH26" i="8"/>
  <c r="FZ26" i="8" s="1"/>
  <c r="EI133" i="8"/>
  <c r="EH133" i="8"/>
  <c r="FZ133" i="8" s="1"/>
  <c r="EH117" i="8"/>
  <c r="FZ117" i="8" s="1"/>
  <c r="EI117" i="8"/>
  <c r="EO73" i="8"/>
  <c r="EN73" i="8"/>
  <c r="EO54" i="8"/>
  <c r="EN54" i="8"/>
  <c r="EO47" i="8"/>
  <c r="EN47" i="8"/>
  <c r="EH140" i="8"/>
  <c r="FZ140" i="8" s="1"/>
  <c r="EI140" i="8"/>
  <c r="EN80" i="8"/>
  <c r="EO80" i="8"/>
  <c r="DC8" i="8"/>
  <c r="CZ8" i="8"/>
  <c r="CY8" i="8"/>
  <c r="DT6" i="8"/>
  <c r="DP6" i="8"/>
  <c r="DQ6" i="8"/>
  <c r="EN124" i="8"/>
  <c r="EO124" i="8"/>
  <c r="DT22" i="8"/>
  <c r="DP22" i="8"/>
  <c r="DQ22" i="8"/>
  <c r="EN49" i="8"/>
  <c r="EO49" i="8"/>
  <c r="EO52" i="8"/>
  <c r="EN52" i="8"/>
  <c r="EO56" i="8"/>
  <c r="EN56" i="8"/>
  <c r="CL148" i="8"/>
  <c r="CI148" i="8"/>
  <c r="CH148" i="8"/>
  <c r="EI105" i="8"/>
  <c r="EH105" i="8"/>
  <c r="FZ105" i="8" s="1"/>
  <c r="BU8" i="8"/>
  <c r="BR8" i="8"/>
  <c r="BQ8" i="8"/>
  <c r="EI49" i="8"/>
  <c r="EH49" i="8"/>
  <c r="FZ49" i="8" s="1"/>
  <c r="EN149" i="8"/>
  <c r="EO149" i="8"/>
  <c r="EI68" i="8"/>
  <c r="EH68" i="8"/>
  <c r="FZ68" i="8" s="1"/>
  <c r="EN42" i="8"/>
  <c r="EO42" i="8"/>
  <c r="AI6" i="8"/>
  <c r="AJ6" i="8"/>
  <c r="AM6" i="8"/>
  <c r="AZ22" i="8"/>
  <c r="BA22" i="8"/>
  <c r="BD22" i="8"/>
  <c r="EH144" i="8"/>
  <c r="FZ144" i="8" s="1"/>
  <c r="EI144" i="8"/>
  <c r="EI16" i="8"/>
  <c r="EH16" i="8"/>
  <c r="FZ16" i="8" s="1"/>
  <c r="EN57" i="8"/>
  <c r="EO57" i="8"/>
  <c r="EI5" i="8"/>
  <c r="EH5" i="8"/>
  <c r="FZ5" i="8" s="1"/>
  <c r="EH56" i="8"/>
  <c r="FZ56" i="8" s="1"/>
  <c r="EI56" i="8"/>
  <c r="EH53" i="8"/>
  <c r="FZ53" i="8" s="1"/>
  <c r="EI53" i="8"/>
  <c r="EI40" i="8"/>
  <c r="EH40" i="8"/>
  <c r="FZ40" i="8" s="1"/>
  <c r="AI148" i="8"/>
  <c r="AJ148" i="8"/>
  <c r="AM148" i="8"/>
  <c r="EO84" i="8"/>
  <c r="EN84" i="8"/>
  <c r="EO14" i="8"/>
  <c r="EN14" i="8"/>
  <c r="EN15" i="8"/>
  <c r="EO15" i="8"/>
  <c r="DP9" i="8"/>
  <c r="DQ9" i="8"/>
  <c r="DT9" i="8"/>
  <c r="EI143" i="8"/>
  <c r="EH143" i="8"/>
  <c r="FZ143" i="8" s="1"/>
  <c r="EO75" i="8"/>
  <c r="EN75" i="8"/>
  <c r="EI20" i="8"/>
  <c r="EH20" i="8"/>
  <c r="FZ20" i="8" s="1"/>
  <c r="EI58" i="8"/>
  <c r="EH58" i="8"/>
  <c r="FZ58" i="8" s="1"/>
  <c r="EO26" i="8"/>
  <c r="EN26" i="8"/>
  <c r="EN133" i="8"/>
  <c r="EO133" i="8"/>
  <c r="EH73" i="8"/>
  <c r="FZ73" i="8" s="1"/>
  <c r="EI73" i="8"/>
  <c r="EN110" i="8"/>
  <c r="EO110" i="8"/>
  <c r="EN137" i="8"/>
  <c r="EO137" i="8"/>
  <c r="EH80" i="8"/>
  <c r="FZ80" i="8" s="1"/>
  <c r="EI80" i="8"/>
  <c r="AJ22" i="8"/>
  <c r="AM22" i="8"/>
  <c r="AI22" i="8"/>
  <c r="GA72" i="8" l="1"/>
  <c r="GB72" i="8" s="1"/>
  <c r="GA87" i="8"/>
  <c r="GB87" i="8" s="1"/>
  <c r="GA27" i="8"/>
  <c r="GB27" i="8" s="1"/>
  <c r="GA111" i="8"/>
  <c r="GB111" i="8" s="1"/>
  <c r="GA139" i="8"/>
  <c r="GB139" i="8" s="1"/>
  <c r="GA52" i="8"/>
  <c r="GB52" i="8" s="1"/>
  <c r="GA90" i="8"/>
  <c r="GB90" i="8" s="1"/>
  <c r="GA134" i="8"/>
  <c r="GB134" i="8" s="1"/>
  <c r="GA26" i="8"/>
  <c r="GB26" i="8" s="1"/>
  <c r="GA57" i="8"/>
  <c r="GB57" i="8" s="1"/>
  <c r="GA73" i="8"/>
  <c r="GB73" i="8" s="1"/>
  <c r="GA30" i="8"/>
  <c r="GB30" i="8" s="1"/>
  <c r="GA40" i="8"/>
  <c r="GB40" i="8" s="1"/>
  <c r="GA125" i="8"/>
  <c r="GB125" i="8" s="1"/>
  <c r="GA127" i="8"/>
  <c r="GB127" i="8" s="1"/>
  <c r="GA31" i="8"/>
  <c r="GB31" i="8" s="1"/>
  <c r="GA43" i="8"/>
  <c r="GB43" i="8" s="1"/>
  <c r="GA103" i="8"/>
  <c r="GB103" i="8" s="1"/>
  <c r="GA67" i="8"/>
  <c r="GB67" i="8" s="1"/>
  <c r="GA56" i="8"/>
  <c r="GB56" i="8" s="1"/>
  <c r="GA144" i="8"/>
  <c r="GB144" i="8" s="1"/>
  <c r="GA117" i="8"/>
  <c r="GB117" i="8" s="1"/>
  <c r="GA131" i="8"/>
  <c r="GB131" i="8" s="1"/>
  <c r="GA13" i="8"/>
  <c r="GB13" i="8" s="1"/>
  <c r="GA140" i="8"/>
  <c r="GB140" i="8" s="1"/>
  <c r="GA82" i="8"/>
  <c r="GB82" i="8" s="1"/>
  <c r="GA89" i="8"/>
  <c r="GB89" i="8" s="1"/>
  <c r="GA65" i="8"/>
  <c r="GB65" i="8" s="1"/>
  <c r="GA130" i="8"/>
  <c r="GB130" i="8" s="1"/>
  <c r="GA100" i="8"/>
  <c r="GB100" i="8" s="1"/>
  <c r="GA109" i="8"/>
  <c r="GB109" i="8" s="1"/>
  <c r="GA39" i="8"/>
  <c r="GB39" i="8" s="1"/>
  <c r="GA15" i="8"/>
  <c r="GB15" i="8" s="1"/>
  <c r="GA115" i="8"/>
  <c r="GB115" i="8" s="1"/>
  <c r="GA101" i="8"/>
  <c r="GB101" i="8" s="1"/>
  <c r="GA138" i="8"/>
  <c r="GB138" i="8" s="1"/>
  <c r="GA53" i="8"/>
  <c r="GB53" i="8" s="1"/>
  <c r="GA38" i="8"/>
  <c r="GB38" i="8" s="1"/>
  <c r="GA42" i="8"/>
  <c r="GB42" i="8" s="1"/>
  <c r="GA29" i="8"/>
  <c r="GB29" i="8" s="1"/>
  <c r="GA37" i="8"/>
  <c r="GB37" i="8" s="1"/>
  <c r="GA32" i="8"/>
  <c r="GB32" i="8" s="1"/>
  <c r="GA147" i="8"/>
  <c r="GB147" i="8" s="1"/>
  <c r="GA60" i="8"/>
  <c r="GB60" i="8" s="1"/>
  <c r="GA14" i="8"/>
  <c r="GB14" i="8" s="1"/>
  <c r="GA28" i="8"/>
  <c r="GB28" i="8" s="1"/>
  <c r="GA10" i="8"/>
  <c r="GB10" i="8" s="1"/>
  <c r="GA45" i="8"/>
  <c r="GB45" i="8" s="1"/>
  <c r="GA80" i="8"/>
  <c r="GB80" i="8" s="1"/>
  <c r="GA133" i="8"/>
  <c r="GB133" i="8" s="1"/>
  <c r="GA113" i="8"/>
  <c r="GB113" i="8" s="1"/>
  <c r="GA66" i="8"/>
  <c r="GB66" i="8" s="1"/>
  <c r="GA84" i="8"/>
  <c r="GB84" i="8" s="1"/>
  <c r="GA141" i="8"/>
  <c r="GB141" i="8" s="1"/>
  <c r="GA24" i="8"/>
  <c r="GB24" i="8" s="1"/>
  <c r="GA34" i="8"/>
  <c r="GB34" i="8" s="1"/>
  <c r="GA104" i="8"/>
  <c r="GB104" i="8" s="1"/>
  <c r="GA69" i="8"/>
  <c r="GB69" i="8" s="1"/>
  <c r="GA88" i="8"/>
  <c r="GB88" i="8" s="1"/>
  <c r="GA110" i="8"/>
  <c r="GB110" i="8" s="1"/>
  <c r="GA143" i="8"/>
  <c r="GB143" i="8" s="1"/>
  <c r="GA16" i="8"/>
  <c r="GB16" i="8" s="1"/>
  <c r="GA49" i="8"/>
  <c r="GB49" i="8" s="1"/>
  <c r="GA96" i="8"/>
  <c r="GB96" i="8" s="1"/>
  <c r="GA114" i="8"/>
  <c r="GB114" i="8" s="1"/>
  <c r="GA123" i="8"/>
  <c r="GB123" i="8" s="1"/>
  <c r="GA124" i="8"/>
  <c r="GB124" i="8" s="1"/>
  <c r="GA132" i="8"/>
  <c r="GB132" i="8" s="1"/>
  <c r="GA77" i="8"/>
  <c r="GB77" i="8" s="1"/>
  <c r="GA41" i="8"/>
  <c r="GB41" i="8" s="1"/>
  <c r="GA17" i="8"/>
  <c r="GB17" i="8" s="1"/>
  <c r="GA94" i="8"/>
  <c r="GB94" i="8" s="1"/>
  <c r="GA58" i="8"/>
  <c r="GB58" i="8" s="1"/>
  <c r="GA51" i="8"/>
  <c r="GB51" i="8" s="1"/>
  <c r="GA137" i="8"/>
  <c r="GB137" i="8" s="1"/>
  <c r="GA25" i="8"/>
  <c r="GB25" i="8" s="1"/>
  <c r="GA79" i="8"/>
  <c r="GB79" i="8" s="1"/>
  <c r="GA128" i="8"/>
  <c r="GB128" i="8" s="1"/>
  <c r="GA47" i="8"/>
  <c r="GB47" i="8" s="1"/>
  <c r="GA21" i="8"/>
  <c r="GB21" i="8" s="1"/>
  <c r="GA54" i="8"/>
  <c r="GB54" i="8" s="1"/>
  <c r="GA61" i="8"/>
  <c r="GB61" i="8" s="1"/>
  <c r="GA36" i="8"/>
  <c r="GB36" i="8" s="1"/>
  <c r="GA106" i="8"/>
  <c r="GB106" i="8" s="1"/>
  <c r="GA92" i="8"/>
  <c r="GB92" i="8" s="1"/>
  <c r="GA20" i="8"/>
  <c r="GB20" i="8" s="1"/>
  <c r="GA5" i="8"/>
  <c r="GB5" i="8" s="1"/>
  <c r="GA68" i="8"/>
  <c r="GB68" i="8" s="1"/>
  <c r="GA108" i="8"/>
  <c r="GB108" i="8" s="1"/>
  <c r="GA121" i="8"/>
  <c r="GB121" i="8" s="1"/>
  <c r="GA76" i="8"/>
  <c r="GB76" i="8" s="1"/>
  <c r="GA33" i="8"/>
  <c r="GB33" i="8" s="1"/>
  <c r="GA12" i="8"/>
  <c r="GB12" i="8" s="1"/>
  <c r="GA102" i="8"/>
  <c r="GB102" i="8" s="1"/>
  <c r="GA105" i="8"/>
  <c r="GB105" i="8" s="1"/>
  <c r="GA75" i="8"/>
  <c r="GB75" i="8" s="1"/>
  <c r="GA11" i="8"/>
  <c r="GB11" i="8" s="1"/>
  <c r="GA136" i="8"/>
  <c r="GB136" i="8" s="1"/>
  <c r="GA18" i="8"/>
  <c r="GB18" i="8" s="1"/>
  <c r="GA146" i="8"/>
  <c r="GB146" i="8" s="1"/>
  <c r="FA149" i="8"/>
  <c r="FZ149" i="8"/>
  <c r="GA149" i="8" s="1"/>
  <c r="GB149" i="8" s="1"/>
  <c r="FJ5" i="8"/>
  <c r="FI72" i="8"/>
  <c r="FJ72" i="8" s="1"/>
  <c r="FI38" i="8"/>
  <c r="FJ38" i="8" s="1"/>
  <c r="FI27" i="8"/>
  <c r="FJ27" i="8" s="1"/>
  <c r="FI138" i="8"/>
  <c r="FJ138" i="8" s="1"/>
  <c r="FI77" i="8"/>
  <c r="FJ77" i="8" s="1"/>
  <c r="FI14" i="8"/>
  <c r="FJ14" i="8" s="1"/>
  <c r="FI123" i="8"/>
  <c r="FJ123" i="8" s="1"/>
  <c r="FI51" i="8"/>
  <c r="FJ51" i="8" s="1"/>
  <c r="FI121" i="8"/>
  <c r="FJ121" i="8" s="1"/>
  <c r="FI140" i="8"/>
  <c r="FJ140" i="8" s="1"/>
  <c r="FI96" i="8"/>
  <c r="FJ96" i="8" s="1"/>
  <c r="FI41" i="8"/>
  <c r="FJ41" i="8" s="1"/>
  <c r="FI12" i="8"/>
  <c r="FJ12" i="8" s="1"/>
  <c r="FI76" i="8"/>
  <c r="FJ76" i="8" s="1"/>
  <c r="FI88" i="8"/>
  <c r="FJ88" i="8" s="1"/>
  <c r="FI37" i="8"/>
  <c r="FJ37" i="8" s="1"/>
  <c r="FI42" i="8"/>
  <c r="FJ42" i="8" s="1"/>
  <c r="FI133" i="8"/>
  <c r="FJ133" i="8" s="1"/>
  <c r="FI52" i="8"/>
  <c r="FJ52" i="8" s="1"/>
  <c r="FI58" i="8"/>
  <c r="FJ58" i="8" s="1"/>
  <c r="FI53" i="8"/>
  <c r="FJ53" i="8" s="1"/>
  <c r="FI65" i="8"/>
  <c r="FJ65" i="8" s="1"/>
  <c r="FI108" i="8"/>
  <c r="FJ108" i="8" s="1"/>
  <c r="FI11" i="8"/>
  <c r="FJ11" i="8" s="1"/>
  <c r="FI32" i="8"/>
  <c r="FJ32" i="8" s="1"/>
  <c r="FI45" i="8"/>
  <c r="FJ45" i="8" s="1"/>
  <c r="FI34" i="8"/>
  <c r="FJ34" i="8" s="1"/>
  <c r="FI25" i="8"/>
  <c r="FJ25" i="8" s="1"/>
  <c r="FI67" i="8"/>
  <c r="FJ67" i="8" s="1"/>
  <c r="FI105" i="8"/>
  <c r="FJ105" i="8" s="1"/>
  <c r="FI131" i="8"/>
  <c r="FJ131" i="8" s="1"/>
  <c r="FI90" i="8"/>
  <c r="FJ90" i="8" s="1"/>
  <c r="FI10" i="8"/>
  <c r="FJ10" i="8" s="1"/>
  <c r="FI61" i="8"/>
  <c r="FJ61" i="8" s="1"/>
  <c r="FI79" i="8"/>
  <c r="FJ79" i="8" s="1"/>
  <c r="FI114" i="8"/>
  <c r="FJ114" i="8" s="1"/>
  <c r="FI26" i="8"/>
  <c r="FJ26" i="8" s="1"/>
  <c r="FI75" i="8"/>
  <c r="FJ75" i="8" s="1"/>
  <c r="FI84" i="8"/>
  <c r="FJ84" i="8" s="1"/>
  <c r="FI80" i="8"/>
  <c r="FJ80" i="8" s="1"/>
  <c r="FI47" i="8"/>
  <c r="FJ47" i="8" s="1"/>
  <c r="FI54" i="8"/>
  <c r="FJ54" i="8" s="1"/>
  <c r="FI13" i="8"/>
  <c r="FJ13" i="8" s="1"/>
  <c r="FI104" i="8"/>
  <c r="FJ104" i="8" s="1"/>
  <c r="FI16" i="8"/>
  <c r="FJ16" i="8" s="1"/>
  <c r="FI82" i="8"/>
  <c r="FJ82" i="8" s="1"/>
  <c r="FI17" i="8"/>
  <c r="FJ17" i="8" s="1"/>
  <c r="FI132" i="8"/>
  <c r="FJ132" i="8" s="1"/>
  <c r="FI103" i="8"/>
  <c r="FJ103" i="8" s="1"/>
  <c r="FI139" i="8"/>
  <c r="FJ139" i="8" s="1"/>
  <c r="FI69" i="8"/>
  <c r="FJ69" i="8" s="1"/>
  <c r="FI113" i="8"/>
  <c r="FJ113" i="8" s="1"/>
  <c r="FI49" i="8"/>
  <c r="FJ49" i="8" s="1"/>
  <c r="FI134" i="8"/>
  <c r="FJ134" i="8" s="1"/>
  <c r="FI128" i="8"/>
  <c r="FJ128" i="8" s="1"/>
  <c r="FI141" i="8"/>
  <c r="FJ141" i="8" s="1"/>
  <c r="FI36" i="8"/>
  <c r="FJ36" i="8" s="1"/>
  <c r="FI68" i="8"/>
  <c r="FJ68" i="8" s="1"/>
  <c r="FI137" i="8"/>
  <c r="FJ137" i="8" s="1"/>
  <c r="FI57" i="8"/>
  <c r="FJ57" i="8" s="1"/>
  <c r="FI20" i="8"/>
  <c r="FJ20" i="8" s="1"/>
  <c r="FI21" i="8"/>
  <c r="FJ21" i="8" s="1"/>
  <c r="FI101" i="8"/>
  <c r="FJ101" i="8" s="1"/>
  <c r="FI125" i="8"/>
  <c r="FJ125" i="8" s="1"/>
  <c r="FI33" i="8"/>
  <c r="FJ33" i="8" s="1"/>
  <c r="FI146" i="8"/>
  <c r="FJ146" i="8" s="1"/>
  <c r="FI31" i="8"/>
  <c r="FJ31" i="8" s="1"/>
  <c r="FI115" i="8"/>
  <c r="FJ115" i="8" s="1"/>
  <c r="FI136" i="8"/>
  <c r="FJ136" i="8" s="1"/>
  <c r="FI56" i="8"/>
  <c r="FJ56" i="8" s="1"/>
  <c r="FI43" i="8"/>
  <c r="FJ43" i="8" s="1"/>
  <c r="FI149" i="8"/>
  <c r="FJ149" i="8" s="1"/>
  <c r="FI124" i="8"/>
  <c r="FJ124" i="8" s="1"/>
  <c r="FI73" i="8"/>
  <c r="FJ73" i="8" s="1"/>
  <c r="FI89" i="8"/>
  <c r="FJ89" i="8" s="1"/>
  <c r="FI92" i="8"/>
  <c r="FJ92" i="8" s="1"/>
  <c r="FI117" i="8"/>
  <c r="FJ117" i="8" s="1"/>
  <c r="FI66" i="8"/>
  <c r="FJ66" i="8" s="1"/>
  <c r="FI144" i="8"/>
  <c r="FJ144" i="8" s="1"/>
  <c r="FI87" i="8"/>
  <c r="FJ87" i="8" s="1"/>
  <c r="FI143" i="8"/>
  <c r="FJ143" i="8" s="1"/>
  <c r="FI60" i="8"/>
  <c r="FJ60" i="8" s="1"/>
  <c r="FI15" i="8"/>
  <c r="FJ15" i="8" s="1"/>
  <c r="FI18" i="8"/>
  <c r="FJ18" i="8" s="1"/>
  <c r="FI39" i="8"/>
  <c r="FJ39" i="8" s="1"/>
  <c r="FI110" i="8"/>
  <c r="FJ110" i="8" s="1"/>
  <c r="FI127" i="8"/>
  <c r="FJ127" i="8" s="1"/>
  <c r="FI30" i="8"/>
  <c r="FJ30" i="8" s="1"/>
  <c r="FI29" i="8"/>
  <c r="FJ29" i="8" s="1"/>
  <c r="FI106" i="8"/>
  <c r="FJ106" i="8" s="1"/>
  <c r="FI109" i="8"/>
  <c r="FJ109" i="8" s="1"/>
  <c r="FI28" i="8"/>
  <c r="FJ28" i="8" s="1"/>
  <c r="FI94" i="8"/>
  <c r="FJ94" i="8" s="1"/>
  <c r="FI147" i="8"/>
  <c r="FJ147" i="8" s="1"/>
  <c r="FI102" i="8"/>
  <c r="FJ102" i="8" s="1"/>
  <c r="FI130" i="8"/>
  <c r="FJ130" i="8" s="1"/>
  <c r="FI100" i="8"/>
  <c r="FJ100" i="8" s="1"/>
  <c r="FI111" i="8"/>
  <c r="FJ111" i="8" s="1"/>
  <c r="FI40" i="8"/>
  <c r="FJ40" i="8" s="1"/>
  <c r="FI24" i="8"/>
  <c r="FJ24" i="8" s="1"/>
  <c r="EP113" i="8"/>
  <c r="EP124" i="8"/>
  <c r="EJ28" i="8"/>
  <c r="FB28" i="8" s="1"/>
  <c r="EJ54" i="8"/>
  <c r="FB54" i="8" s="1"/>
  <c r="EJ72" i="8"/>
  <c r="FB72" i="8" s="1"/>
  <c r="EJ33" i="8"/>
  <c r="FB33" i="8" s="1"/>
  <c r="FA42" i="8"/>
  <c r="EP87" i="8"/>
  <c r="EP5" i="8"/>
  <c r="EP127" i="8"/>
  <c r="EJ18" i="8"/>
  <c r="FB18" i="8" s="1"/>
  <c r="EP68" i="8"/>
  <c r="EP138" i="8"/>
  <c r="FA134" i="8"/>
  <c r="EJ58" i="8"/>
  <c r="FB58" i="8" s="1"/>
  <c r="EH148" i="8"/>
  <c r="FZ148" i="8" s="1"/>
  <c r="EI148" i="8"/>
  <c r="EJ40" i="8"/>
  <c r="FB40" i="8" s="1"/>
  <c r="EP42" i="8"/>
  <c r="EP49" i="8"/>
  <c r="EJ140" i="8"/>
  <c r="FB140" i="8" s="1"/>
  <c r="EP73" i="8"/>
  <c r="EJ26" i="8"/>
  <c r="FB26" i="8" s="1"/>
  <c r="EP143" i="8"/>
  <c r="FA96" i="8"/>
  <c r="EJ11" i="8"/>
  <c r="FB11" i="8" s="1"/>
  <c r="EP17" i="8"/>
  <c r="FA76" i="8"/>
  <c r="EJ13" i="8"/>
  <c r="FB13" i="8" s="1"/>
  <c r="EP51" i="8"/>
  <c r="EP30" i="8"/>
  <c r="EP29" i="8"/>
  <c r="EJ31" i="8"/>
  <c r="FB31" i="8" s="1"/>
  <c r="EJ45" i="8"/>
  <c r="FB45" i="8" s="1"/>
  <c r="FA65" i="8"/>
  <c r="EJ131" i="8"/>
  <c r="FB131" i="8" s="1"/>
  <c r="FA30" i="8"/>
  <c r="EH19" i="8"/>
  <c r="FZ19" i="8" s="1"/>
  <c r="EI19" i="8"/>
  <c r="EP31" i="8"/>
  <c r="EP45" i="8"/>
  <c r="FA43" i="8"/>
  <c r="EP76" i="8"/>
  <c r="EJ36" i="8"/>
  <c r="FB36" i="8" s="1"/>
  <c r="FA39" i="8"/>
  <c r="EN55" i="8"/>
  <c r="EO55" i="8"/>
  <c r="EP37" i="8"/>
  <c r="FA111" i="8"/>
  <c r="EJ12" i="8"/>
  <c r="FB12" i="8" s="1"/>
  <c r="EP60" i="8"/>
  <c r="FA52" i="8"/>
  <c r="EJ147" i="8"/>
  <c r="FB147" i="8" s="1"/>
  <c r="EJ110" i="8"/>
  <c r="FB110" i="8" s="1"/>
  <c r="EJ134" i="8"/>
  <c r="FB134" i="8" s="1"/>
  <c r="EP84" i="8"/>
  <c r="EP149" i="8"/>
  <c r="EP54" i="8"/>
  <c r="EP13" i="8"/>
  <c r="EP82" i="8"/>
  <c r="EJ136" i="8"/>
  <c r="FB136" i="8" s="1"/>
  <c r="FA18" i="8"/>
  <c r="FA138" i="8"/>
  <c r="EI55" i="8"/>
  <c r="EH55" i="8"/>
  <c r="FZ55" i="8" s="1"/>
  <c r="FA26" i="8"/>
  <c r="EP16" i="8"/>
  <c r="EP32" i="8"/>
  <c r="EP41" i="8"/>
  <c r="EP25" i="8"/>
  <c r="EJ109" i="8"/>
  <c r="FB109" i="8" s="1"/>
  <c r="EJ52" i="8"/>
  <c r="FB52" i="8" s="1"/>
  <c r="EJ73" i="8"/>
  <c r="FB73" i="8" s="1"/>
  <c r="EP15" i="8"/>
  <c r="EO148" i="8"/>
  <c r="EN148" i="8"/>
  <c r="EJ53" i="8"/>
  <c r="FB53" i="8" s="1"/>
  <c r="FA5" i="8"/>
  <c r="FA105" i="8"/>
  <c r="FA140" i="8"/>
  <c r="EJ117" i="8"/>
  <c r="FB117" i="8" s="1"/>
  <c r="EJ96" i="8"/>
  <c r="FB96" i="8" s="1"/>
  <c r="EP101" i="8"/>
  <c r="FA124" i="8"/>
  <c r="FA137" i="8"/>
  <c r="EJ76" i="8"/>
  <c r="FB76" i="8" s="1"/>
  <c r="FA13" i="8"/>
  <c r="FA10" i="8"/>
  <c r="FA45" i="8"/>
  <c r="EP72" i="8"/>
  <c r="EJ65" i="8"/>
  <c r="FB65" i="8" s="1"/>
  <c r="FA131" i="8"/>
  <c r="EJ30" i="8"/>
  <c r="FB30" i="8" s="1"/>
  <c r="EP139" i="8"/>
  <c r="EJ43" i="8"/>
  <c r="FB43" i="8" s="1"/>
  <c r="EJ87" i="8"/>
  <c r="FB87" i="8" s="1"/>
  <c r="EJ27" i="8"/>
  <c r="FB27" i="8" s="1"/>
  <c r="FA36" i="8"/>
  <c r="EJ39" i="8"/>
  <c r="FB39" i="8" s="1"/>
  <c r="EP67" i="8"/>
  <c r="EP105" i="8"/>
  <c r="EJ104" i="8"/>
  <c r="FB104" i="8" s="1"/>
  <c r="FA106" i="8"/>
  <c r="EP77" i="8"/>
  <c r="EP131" i="8"/>
  <c r="FA147" i="8"/>
  <c r="FA110" i="8"/>
  <c r="EJ144" i="8"/>
  <c r="FB144" i="8" s="1"/>
  <c r="FA127" i="8"/>
  <c r="EP146" i="8"/>
  <c r="FA57" i="8"/>
  <c r="EP34" i="8"/>
  <c r="FA58" i="8"/>
  <c r="FA144" i="8"/>
  <c r="EP21" i="8"/>
  <c r="FA11" i="8"/>
  <c r="FA32" i="8"/>
  <c r="EP92" i="8"/>
  <c r="EN19" i="8"/>
  <c r="EO19" i="8"/>
  <c r="FA54" i="8"/>
  <c r="EO22" i="8"/>
  <c r="EN22" i="8"/>
  <c r="FA73" i="8"/>
  <c r="FA53" i="8"/>
  <c r="EJ5" i="8"/>
  <c r="FB5" i="8" s="1"/>
  <c r="FA49" i="8"/>
  <c r="EJ105" i="8"/>
  <c r="FB105" i="8" s="1"/>
  <c r="FA117" i="8"/>
  <c r="FA125" i="8"/>
  <c r="EP18" i="8"/>
  <c r="FA51" i="8"/>
  <c r="FA114" i="8"/>
  <c r="EP134" i="8"/>
  <c r="FA75" i="8"/>
  <c r="EJ124" i="8"/>
  <c r="FB124" i="8" s="1"/>
  <c r="EJ137" i="8"/>
  <c r="FB137" i="8" s="1"/>
  <c r="EJ132" i="8"/>
  <c r="FB132" i="8" s="1"/>
  <c r="EJ15" i="8"/>
  <c r="FB15" i="8" s="1"/>
  <c r="EJ84" i="8"/>
  <c r="FB84" i="8" s="1"/>
  <c r="EJ10" i="8"/>
  <c r="FB10" i="8" s="1"/>
  <c r="EJ82" i="8"/>
  <c r="FB82" i="8" s="1"/>
  <c r="EP11" i="8"/>
  <c r="EP121" i="8"/>
  <c r="EP106" i="8"/>
  <c r="EP109" i="8"/>
  <c r="EJ77" i="8"/>
  <c r="FB77" i="8" s="1"/>
  <c r="FA130" i="8"/>
  <c r="EJ41" i="8"/>
  <c r="FB41" i="8" s="1"/>
  <c r="EP94" i="8"/>
  <c r="FA17" i="8"/>
  <c r="FA87" i="8"/>
  <c r="FA27" i="8"/>
  <c r="EP66" i="8"/>
  <c r="FA104" i="8"/>
  <c r="EJ106" i="8"/>
  <c r="FB106" i="8" s="1"/>
  <c r="FA102" i="8"/>
  <c r="EJ90" i="8"/>
  <c r="FB90" i="8" s="1"/>
  <c r="EP75" i="8"/>
  <c r="EI9" i="8"/>
  <c r="EH9" i="8"/>
  <c r="FZ9" i="8" s="1"/>
  <c r="FA24" i="8"/>
  <c r="EH8" i="8"/>
  <c r="FZ8" i="8" s="1"/>
  <c r="EI8" i="8"/>
  <c r="FA40" i="8"/>
  <c r="FA31" i="8"/>
  <c r="EP117" i="8"/>
  <c r="EP96" i="8"/>
  <c r="EJ80" i="8"/>
  <c r="FB80" i="8" s="1"/>
  <c r="EP133" i="8"/>
  <c r="FA20" i="8"/>
  <c r="EJ56" i="8"/>
  <c r="FB56" i="8" s="1"/>
  <c r="EJ49" i="8"/>
  <c r="FB49" i="8" s="1"/>
  <c r="EP56" i="8"/>
  <c r="FA133" i="8"/>
  <c r="EP58" i="8"/>
  <c r="EJ125" i="8"/>
  <c r="FB125" i="8" s="1"/>
  <c r="FA89" i="8"/>
  <c r="EJ51" i="8"/>
  <c r="FB51" i="8" s="1"/>
  <c r="EP10" i="8"/>
  <c r="EJ114" i="8"/>
  <c r="FB114" i="8" s="1"/>
  <c r="EJ60" i="8"/>
  <c r="FB60" i="8" s="1"/>
  <c r="EJ75" i="8"/>
  <c r="FB75" i="8" s="1"/>
  <c r="EJ121" i="8"/>
  <c r="FB121" i="8" s="1"/>
  <c r="EJ94" i="8"/>
  <c r="FB94" i="8" s="1"/>
  <c r="FA132" i="8"/>
  <c r="EP125" i="8"/>
  <c r="FA15" i="8"/>
  <c r="FA84" i="8"/>
  <c r="EP65" i="8"/>
  <c r="EP108" i="8"/>
  <c r="EJ128" i="8"/>
  <c r="FB128" i="8" s="1"/>
  <c r="EJ141" i="8"/>
  <c r="FB141" i="8" s="1"/>
  <c r="FA82" i="8"/>
  <c r="FA47" i="8"/>
  <c r="EJ34" i="8"/>
  <c r="FB34" i="8" s="1"/>
  <c r="EP140" i="8"/>
  <c r="FA77" i="8"/>
  <c r="EJ130" i="8"/>
  <c r="FB130" i="8" s="1"/>
  <c r="EP61" i="8"/>
  <c r="FA41" i="8"/>
  <c r="EJ17" i="8"/>
  <c r="FB17" i="8" s="1"/>
  <c r="FA103" i="8"/>
  <c r="EP147" i="8"/>
  <c r="FA67" i="8"/>
  <c r="EP69" i="8"/>
  <c r="EJ69" i="8"/>
  <c r="FB69" i="8" s="1"/>
  <c r="EP115" i="8"/>
  <c r="EJ102" i="8"/>
  <c r="FB102" i="8" s="1"/>
  <c r="FA90" i="8"/>
  <c r="EP26" i="8"/>
  <c r="EJ16" i="8"/>
  <c r="FB16" i="8" s="1"/>
  <c r="EP47" i="8"/>
  <c r="EJ32" i="8"/>
  <c r="FB32" i="8" s="1"/>
  <c r="FA115" i="8"/>
  <c r="FA146" i="8"/>
  <c r="EP141" i="8"/>
  <c r="FA109" i="8"/>
  <c r="EP110" i="8"/>
  <c r="EP104" i="8"/>
  <c r="EJ123" i="8"/>
  <c r="FB123" i="8" s="1"/>
  <c r="FA28" i="8"/>
  <c r="FA72" i="8"/>
  <c r="FA33" i="8"/>
  <c r="FA12" i="8"/>
  <c r="EH22" i="8"/>
  <c r="FZ22" i="8" s="1"/>
  <c r="EI22" i="8"/>
  <c r="FA80" i="8"/>
  <c r="EJ20" i="8"/>
  <c r="FB20" i="8" s="1"/>
  <c r="FA143" i="8"/>
  <c r="EP14" i="8"/>
  <c r="FA56" i="8"/>
  <c r="EH6" i="8"/>
  <c r="FZ6" i="8" s="1"/>
  <c r="EI6" i="8"/>
  <c r="FA68" i="8"/>
  <c r="EP80" i="8"/>
  <c r="EJ133" i="8"/>
  <c r="FB133" i="8" s="1"/>
  <c r="EJ89" i="8"/>
  <c r="FB89" i="8" s="1"/>
  <c r="EP53" i="8"/>
  <c r="FA108" i="8"/>
  <c r="EJ113" i="8"/>
  <c r="FB113" i="8" s="1"/>
  <c r="EJ37" i="8"/>
  <c r="FB37" i="8" s="1"/>
  <c r="FA60" i="8"/>
  <c r="EJ66" i="8"/>
  <c r="FB66" i="8" s="1"/>
  <c r="EJ14" i="8"/>
  <c r="FB14" i="8" s="1"/>
  <c r="EP123" i="8"/>
  <c r="FA121" i="8"/>
  <c r="EJ25" i="8"/>
  <c r="FB25" i="8" s="1"/>
  <c r="EP89" i="8"/>
  <c r="EJ79" i="8"/>
  <c r="FB79" i="8" s="1"/>
  <c r="FA128" i="8"/>
  <c r="FA141" i="8"/>
  <c r="EJ47" i="8"/>
  <c r="FB47" i="8" s="1"/>
  <c r="EJ101" i="8"/>
  <c r="FB101" i="8" s="1"/>
  <c r="FA34" i="8"/>
  <c r="EO8" i="8"/>
  <c r="EN8" i="8"/>
  <c r="EP38" i="8"/>
  <c r="EP43" i="8"/>
  <c r="EJ21" i="8"/>
  <c r="FB21" i="8" s="1"/>
  <c r="EP36" i="8"/>
  <c r="EP39" i="8"/>
  <c r="FA100" i="8"/>
  <c r="EP28" i="8"/>
  <c r="EJ103" i="8"/>
  <c r="FB103" i="8" s="1"/>
  <c r="EP79" i="8"/>
  <c r="EP136" i="8"/>
  <c r="EJ67" i="8"/>
  <c r="FB67" i="8" s="1"/>
  <c r="FA69" i="8"/>
  <c r="EJ88" i="8"/>
  <c r="FB88" i="8" s="1"/>
  <c r="CE7" i="8"/>
  <c r="AV7" i="8"/>
  <c r="BM7" i="8"/>
  <c r="CU7" i="8"/>
  <c r="AW7" i="8"/>
  <c r="BN7" i="8"/>
  <c r="CV7" i="8"/>
  <c r="DL7" i="8"/>
  <c r="AE7" i="8"/>
  <c r="DM7" i="8"/>
  <c r="CD7" i="8"/>
  <c r="AF7" i="8"/>
  <c r="AA3" i="8"/>
  <c r="AB3" i="8" s="1"/>
  <c r="EJ29" i="8"/>
  <c r="FB29" i="8" s="1"/>
  <c r="EP90" i="8"/>
  <c r="FA123" i="8"/>
  <c r="FA94" i="8"/>
  <c r="EJ61" i="8"/>
  <c r="FB61" i="8" s="1"/>
  <c r="EP88" i="8"/>
  <c r="EP114" i="8"/>
  <c r="EP144" i="8"/>
  <c r="FA38" i="8"/>
  <c r="FA139" i="8"/>
  <c r="EJ92" i="8"/>
  <c r="FB92" i="8" s="1"/>
  <c r="EJ127" i="8"/>
  <c r="FB127" i="8" s="1"/>
  <c r="EJ146" i="8"/>
  <c r="FB146" i="8" s="1"/>
  <c r="EJ111" i="8"/>
  <c r="FB111" i="8" s="1"/>
  <c r="EP137" i="8"/>
  <c r="EJ143" i="8"/>
  <c r="FB143" i="8" s="1"/>
  <c r="EP57" i="8"/>
  <c r="FA16" i="8"/>
  <c r="EN6" i="8"/>
  <c r="FI6" i="8" s="1"/>
  <c r="EO6" i="8"/>
  <c r="EJ68" i="8"/>
  <c r="FB68" i="8" s="1"/>
  <c r="EP52" i="8"/>
  <c r="EP20" i="8"/>
  <c r="EJ108" i="8"/>
  <c r="FB108" i="8" s="1"/>
  <c r="FA113" i="8"/>
  <c r="FA37" i="8"/>
  <c r="EN9" i="8"/>
  <c r="EO9" i="8"/>
  <c r="FA66" i="8"/>
  <c r="FA14" i="8"/>
  <c r="FA25" i="8"/>
  <c r="FA79" i="8"/>
  <c r="EP33" i="8"/>
  <c r="FA136" i="8"/>
  <c r="EJ115" i="8"/>
  <c r="FB115" i="8" s="1"/>
  <c r="EJ24" i="8"/>
  <c r="FB24" i="8" s="1"/>
  <c r="EJ57" i="8"/>
  <c r="FB57" i="8" s="1"/>
  <c r="FA101" i="8"/>
  <c r="EP132" i="8"/>
  <c r="EP103" i="8"/>
  <c r="FA21" i="8"/>
  <c r="EP27" i="8"/>
  <c r="EP128" i="8"/>
  <c r="EJ100" i="8"/>
  <c r="FB100" i="8" s="1"/>
  <c r="EP12" i="8"/>
  <c r="EJ138" i="8"/>
  <c r="FB138" i="8" s="1"/>
  <c r="FA61" i="8"/>
  <c r="EP102" i="8"/>
  <c r="EP130" i="8"/>
  <c r="EP100" i="8"/>
  <c r="EP111" i="8"/>
  <c r="EP40" i="8"/>
  <c r="EP24" i="8"/>
  <c r="EJ38" i="8"/>
  <c r="FB38" i="8" s="1"/>
  <c r="EJ42" i="8"/>
  <c r="FB42" i="8" s="1"/>
  <c r="EJ139" i="8"/>
  <c r="FB139" i="8" s="1"/>
  <c r="FA88" i="8"/>
  <c r="FA92" i="8"/>
  <c r="FA29" i="8"/>
  <c r="GA6" i="8" l="1"/>
  <c r="GB6" i="8" s="1"/>
  <c r="GA8" i="8"/>
  <c r="GB8" i="8" s="1"/>
  <c r="GA19" i="8"/>
  <c r="GB19" i="8" s="1"/>
  <c r="GA148" i="8"/>
  <c r="GB148" i="8" s="1"/>
  <c r="GA9" i="8"/>
  <c r="GB9" i="8" s="1"/>
  <c r="GA22" i="8"/>
  <c r="GB22" i="8" s="1"/>
  <c r="GA55" i="8"/>
  <c r="GB55" i="8" s="1"/>
  <c r="FJ6" i="8"/>
  <c r="FI8" i="8"/>
  <c r="FJ8" i="8" s="1"/>
  <c r="FI22" i="8"/>
  <c r="FJ22" i="8" s="1"/>
  <c r="FI55" i="8"/>
  <c r="FJ55" i="8" s="1"/>
  <c r="FI9" i="8"/>
  <c r="FJ9" i="8" s="1"/>
  <c r="FI19" i="8"/>
  <c r="FJ19" i="8" s="1"/>
  <c r="FI148" i="8"/>
  <c r="FJ148" i="8" s="1"/>
  <c r="DN7" i="8"/>
  <c r="DS7" i="8"/>
  <c r="DO7" i="8"/>
  <c r="BR7" i="8"/>
  <c r="BQ7" i="8"/>
  <c r="BU7" i="8"/>
  <c r="BU1" i="8" s="1"/>
  <c r="BN2" i="8"/>
  <c r="BN1" i="8" s="1"/>
  <c r="FA9" i="8"/>
  <c r="AI7" i="8"/>
  <c r="AJ7" i="8"/>
  <c r="AM7" i="8"/>
  <c r="AM1" i="8" s="1"/>
  <c r="AO5" i="8" s="1"/>
  <c r="AF2" i="8"/>
  <c r="AF1" i="8" s="1"/>
  <c r="CW7" i="8"/>
  <c r="DB7" i="8"/>
  <c r="CX7" i="8"/>
  <c r="EJ6" i="8"/>
  <c r="FB6" i="8" s="1"/>
  <c r="EJ55" i="8"/>
  <c r="FB55" i="8" s="1"/>
  <c r="DT7" i="8"/>
  <c r="DT1" i="8" s="1"/>
  <c r="DP7" i="8"/>
  <c r="DQ7" i="8"/>
  <c r="DM2" i="8"/>
  <c r="DM1" i="8" s="1"/>
  <c r="BC7" i="8"/>
  <c r="AX7" i="8"/>
  <c r="AY7" i="8"/>
  <c r="EJ22" i="8"/>
  <c r="FB22" i="8" s="1"/>
  <c r="EP19" i="8"/>
  <c r="FA19" i="8"/>
  <c r="FA148" i="8"/>
  <c r="BA7" i="8"/>
  <c r="BD7" i="8"/>
  <c r="BD1" i="8" s="1"/>
  <c r="AZ7" i="8"/>
  <c r="AW2" i="8"/>
  <c r="AW1" i="8" s="1"/>
  <c r="EP8" i="8"/>
  <c r="FA22" i="8"/>
  <c r="EP148" i="8"/>
  <c r="FA55" i="8"/>
  <c r="CF7" i="8"/>
  <c r="CG7" i="8"/>
  <c r="CK7" i="8"/>
  <c r="BO7" i="8"/>
  <c r="BT7" i="8"/>
  <c r="BP7" i="8"/>
  <c r="EJ9" i="8"/>
  <c r="FB9" i="8" s="1"/>
  <c r="EP22" i="8"/>
  <c r="AH7" i="8"/>
  <c r="AL7" i="8"/>
  <c r="AG7" i="8"/>
  <c r="CH7" i="8"/>
  <c r="CL7" i="8"/>
  <c r="CL1" i="8" s="1"/>
  <c r="CI7" i="8"/>
  <c r="CE2" i="8"/>
  <c r="CE1" i="8" s="1"/>
  <c r="EJ8" i="8"/>
  <c r="FB8" i="8" s="1"/>
  <c r="EP9" i="8"/>
  <c r="EP6" i="8"/>
  <c r="DC7" i="8"/>
  <c r="DC1" i="8" s="1"/>
  <c r="CY7" i="8"/>
  <c r="CZ7" i="8"/>
  <c r="CV2" i="8"/>
  <c r="CV1" i="8" s="1"/>
  <c r="FA6" i="8"/>
  <c r="FA8" i="8"/>
  <c r="EP55" i="8"/>
  <c r="EJ19" i="8"/>
  <c r="FB19" i="8" s="1"/>
  <c r="EJ148" i="8"/>
  <c r="FB148" i="8" s="1"/>
  <c r="EC3" i="8" l="1"/>
  <c r="EB3" i="8"/>
  <c r="ED3" i="8"/>
  <c r="AQ5" i="8"/>
  <c r="AR5" i="8"/>
  <c r="DV11" i="8"/>
  <c r="DV40" i="8"/>
  <c r="DV47" i="8"/>
  <c r="DV79" i="8"/>
  <c r="DV111" i="8"/>
  <c r="DV143" i="8"/>
  <c r="DV26" i="8"/>
  <c r="DV52" i="8"/>
  <c r="DV84" i="8"/>
  <c r="DV116" i="8"/>
  <c r="DV148" i="8"/>
  <c r="DV7" i="8"/>
  <c r="DV24" i="8"/>
  <c r="DV106" i="8"/>
  <c r="DV12" i="8"/>
  <c r="DV46" i="8"/>
  <c r="DV78" i="8"/>
  <c r="DV110" i="8"/>
  <c r="DV142" i="8"/>
  <c r="DV58" i="8"/>
  <c r="DV35" i="8"/>
  <c r="DV67" i="8"/>
  <c r="DV99" i="8"/>
  <c r="DV131" i="8"/>
  <c r="DV80" i="8"/>
  <c r="DV97" i="8"/>
  <c r="DV48" i="8"/>
  <c r="DV96" i="8"/>
  <c r="DV128" i="8"/>
  <c r="DV53" i="8"/>
  <c r="DV85" i="8"/>
  <c r="DV117" i="8"/>
  <c r="DV149" i="8"/>
  <c r="DV21" i="8"/>
  <c r="DV49" i="8"/>
  <c r="DV81" i="8"/>
  <c r="DV113" i="8"/>
  <c r="DV145" i="8"/>
  <c r="DV17" i="8"/>
  <c r="DV37" i="8"/>
  <c r="DV19" i="8"/>
  <c r="DV56" i="8"/>
  <c r="DV55" i="8"/>
  <c r="DV87" i="8"/>
  <c r="DV119" i="8"/>
  <c r="DV8" i="8"/>
  <c r="DV34" i="8"/>
  <c r="DV60" i="8"/>
  <c r="DV92" i="8"/>
  <c r="DV124" i="8"/>
  <c r="DV14" i="8"/>
  <c r="DV15" i="8"/>
  <c r="DV66" i="8"/>
  <c r="DV114" i="8"/>
  <c r="DV20" i="8"/>
  <c r="DV54" i="8"/>
  <c r="DV86" i="8"/>
  <c r="DV118" i="8"/>
  <c r="DV150" i="8"/>
  <c r="DV74" i="8"/>
  <c r="DV43" i="8"/>
  <c r="DV75" i="8"/>
  <c r="DV107" i="8"/>
  <c r="DV139" i="8"/>
  <c r="DV144" i="8"/>
  <c r="DV101" i="8"/>
  <c r="DV5" i="8"/>
  <c r="DV129" i="8"/>
  <c r="DV33" i="8"/>
  <c r="DV72" i="8"/>
  <c r="DV104" i="8"/>
  <c r="DV136" i="8"/>
  <c r="DV61" i="8"/>
  <c r="DV93" i="8"/>
  <c r="DV125" i="8"/>
  <c r="DV29" i="8"/>
  <c r="DV57" i="8"/>
  <c r="DV89" i="8"/>
  <c r="DV121" i="8"/>
  <c r="DV25" i="8"/>
  <c r="DV112" i="8"/>
  <c r="DV133" i="8"/>
  <c r="DV65" i="8"/>
  <c r="DV27" i="8"/>
  <c r="DV22" i="8"/>
  <c r="DV64" i="8"/>
  <c r="DV63" i="8"/>
  <c r="DV95" i="8"/>
  <c r="DV127" i="8"/>
  <c r="DV10" i="8"/>
  <c r="DV36" i="8"/>
  <c r="DV68" i="8"/>
  <c r="DV100" i="8"/>
  <c r="DV132" i="8"/>
  <c r="DV42" i="8"/>
  <c r="DV23" i="8"/>
  <c r="DV6" i="8"/>
  <c r="DV82" i="8"/>
  <c r="DV122" i="8"/>
  <c r="DV28" i="8"/>
  <c r="DV62" i="8"/>
  <c r="DV94" i="8"/>
  <c r="DV126" i="8"/>
  <c r="DV32" i="8"/>
  <c r="DV90" i="8"/>
  <c r="DV51" i="8"/>
  <c r="DV83" i="8"/>
  <c r="DV115" i="8"/>
  <c r="DV147" i="8"/>
  <c r="DV69" i="8"/>
  <c r="DV30" i="8"/>
  <c r="DV39" i="8"/>
  <c r="DV71" i="8"/>
  <c r="DV103" i="8"/>
  <c r="DV135" i="8"/>
  <c r="DV18" i="8"/>
  <c r="DV44" i="8"/>
  <c r="DV76" i="8"/>
  <c r="DV108" i="8"/>
  <c r="DV140" i="8"/>
  <c r="DV146" i="8"/>
  <c r="DV31" i="8"/>
  <c r="DV16" i="8"/>
  <c r="DV98" i="8"/>
  <c r="DV130" i="8"/>
  <c r="DV38" i="8"/>
  <c r="DV70" i="8"/>
  <c r="DV102" i="8"/>
  <c r="DV134" i="8"/>
  <c r="DV50" i="8"/>
  <c r="DV138" i="8"/>
  <c r="DV59" i="8"/>
  <c r="DV91" i="8"/>
  <c r="DV123" i="8"/>
  <c r="DV88" i="8"/>
  <c r="DV120" i="8"/>
  <c r="DV45" i="8"/>
  <c r="DV77" i="8"/>
  <c r="DV109" i="8"/>
  <c r="DV141" i="8"/>
  <c r="DV13" i="8"/>
  <c r="DV41" i="8"/>
  <c r="DV73" i="8"/>
  <c r="DV105" i="8"/>
  <c r="DV137" i="8"/>
  <c r="DV9" i="8"/>
  <c r="DE127" i="8"/>
  <c r="DE15" i="8"/>
  <c r="DE31" i="8"/>
  <c r="DE49" i="8"/>
  <c r="DE65" i="8"/>
  <c r="DE81" i="8"/>
  <c r="DE97" i="8"/>
  <c r="DE113" i="8"/>
  <c r="DE129" i="8"/>
  <c r="DE145" i="8"/>
  <c r="DE13" i="8"/>
  <c r="DE55" i="8"/>
  <c r="DE95" i="8"/>
  <c r="DE9" i="8"/>
  <c r="DE25" i="8"/>
  <c r="DE35" i="8"/>
  <c r="DE51" i="8"/>
  <c r="DE67" i="8"/>
  <c r="DE83" i="8"/>
  <c r="DE99" i="8"/>
  <c r="DE115" i="8"/>
  <c r="DE131" i="8"/>
  <c r="DE147" i="8"/>
  <c r="DE29" i="8"/>
  <c r="DE79" i="8"/>
  <c r="DE111" i="8"/>
  <c r="DE135" i="8"/>
  <c r="DE16" i="8"/>
  <c r="DE90" i="8"/>
  <c r="DE138" i="8"/>
  <c r="DE68" i="8"/>
  <c r="DE116" i="8"/>
  <c r="DE18" i="8"/>
  <c r="DE100" i="8"/>
  <c r="DE12" i="8"/>
  <c r="DE28" i="8"/>
  <c r="DE46" i="8"/>
  <c r="DE62" i="8"/>
  <c r="DE78" i="8"/>
  <c r="DE94" i="8"/>
  <c r="DE110" i="8"/>
  <c r="DE126" i="8"/>
  <c r="DE142" i="8"/>
  <c r="DE66" i="8"/>
  <c r="DE106" i="8"/>
  <c r="DE92" i="8"/>
  <c r="DE132" i="8"/>
  <c r="DE122" i="8"/>
  <c r="DE146" i="8"/>
  <c r="DE36" i="8"/>
  <c r="DE6" i="8"/>
  <c r="DE22" i="8"/>
  <c r="DE40" i="8"/>
  <c r="DE56" i="8"/>
  <c r="DE72" i="8"/>
  <c r="DE88" i="8"/>
  <c r="DE104" i="8"/>
  <c r="DE120" i="8"/>
  <c r="DE136" i="8"/>
  <c r="DE8" i="8"/>
  <c r="DE58" i="8"/>
  <c r="DE114" i="8"/>
  <c r="DE26" i="8"/>
  <c r="DE84" i="8"/>
  <c r="DE11" i="8"/>
  <c r="DE27" i="8"/>
  <c r="DE45" i="8"/>
  <c r="DE61" i="8"/>
  <c r="DE77" i="8"/>
  <c r="DE93" i="8"/>
  <c r="DE109" i="8"/>
  <c r="DE125" i="8"/>
  <c r="DE141" i="8"/>
  <c r="DE39" i="8"/>
  <c r="DE7" i="8"/>
  <c r="DE23" i="8"/>
  <c r="DE41" i="8"/>
  <c r="DE57" i="8"/>
  <c r="DE73" i="8"/>
  <c r="DE89" i="8"/>
  <c r="DE105" i="8"/>
  <c r="DE121" i="8"/>
  <c r="DE137" i="8"/>
  <c r="DE21" i="8"/>
  <c r="DE71" i="8"/>
  <c r="DE103" i="8"/>
  <c r="DE17" i="8"/>
  <c r="DE33" i="8"/>
  <c r="DE43" i="8"/>
  <c r="DE59" i="8"/>
  <c r="DE75" i="8"/>
  <c r="DE91" i="8"/>
  <c r="DE107" i="8"/>
  <c r="DE123" i="8"/>
  <c r="DE139" i="8"/>
  <c r="DE47" i="8"/>
  <c r="DE63" i="8"/>
  <c r="DE87" i="8"/>
  <c r="DE119" i="8"/>
  <c r="DE143" i="8"/>
  <c r="DE50" i="8"/>
  <c r="DE98" i="8"/>
  <c r="DE60" i="8"/>
  <c r="DE76" i="8"/>
  <c r="DE32" i="8"/>
  <c r="DE10" i="8"/>
  <c r="DE44" i="8"/>
  <c r="DE140" i="8"/>
  <c r="DE20" i="8"/>
  <c r="DE38" i="8"/>
  <c r="DE54" i="8"/>
  <c r="DE70" i="8"/>
  <c r="DE86" i="8"/>
  <c r="DE102" i="8"/>
  <c r="DE118" i="8"/>
  <c r="DE134" i="8"/>
  <c r="DE150" i="8"/>
  <c r="DE74" i="8"/>
  <c r="DE108" i="8"/>
  <c r="DE148" i="8"/>
  <c r="DE42" i="8"/>
  <c r="DE130" i="8"/>
  <c r="DE5" i="8"/>
  <c r="DE52" i="8"/>
  <c r="DE14" i="8"/>
  <c r="DE30" i="8"/>
  <c r="DE48" i="8"/>
  <c r="DE64" i="8"/>
  <c r="DE80" i="8"/>
  <c r="DE96" i="8"/>
  <c r="DE112" i="8"/>
  <c r="DE128" i="8"/>
  <c r="DE144" i="8"/>
  <c r="DE24" i="8"/>
  <c r="DE82" i="8"/>
  <c r="DE34" i="8"/>
  <c r="DE124" i="8"/>
  <c r="DE69" i="8"/>
  <c r="DE101" i="8"/>
  <c r="DE117" i="8"/>
  <c r="DE19" i="8"/>
  <c r="DE149" i="8"/>
  <c r="DE37" i="8"/>
  <c r="DE85" i="8"/>
  <c r="DE133" i="8"/>
  <c r="DE53" i="8"/>
  <c r="CN137" i="8"/>
  <c r="CN78" i="8"/>
  <c r="CN142" i="8"/>
  <c r="CN73" i="8"/>
  <c r="CN17" i="8"/>
  <c r="CN51" i="8"/>
  <c r="CN115" i="8"/>
  <c r="CN6" i="8"/>
  <c r="CN88" i="8"/>
  <c r="CN45" i="8"/>
  <c r="CN109" i="8"/>
  <c r="CN52" i="8"/>
  <c r="CN66" i="8"/>
  <c r="CN130" i="8"/>
  <c r="CN79" i="8"/>
  <c r="CN143" i="8"/>
  <c r="CN10" i="8"/>
  <c r="CN44" i="8"/>
  <c r="CN23" i="8"/>
  <c r="CN70" i="8"/>
  <c r="CN134" i="8"/>
  <c r="CN84" i="8"/>
  <c r="CN9" i="8"/>
  <c r="CN43" i="8"/>
  <c r="CN107" i="8"/>
  <c r="CN92" i="8"/>
  <c r="CN80" i="8"/>
  <c r="CN144" i="8"/>
  <c r="CN37" i="8"/>
  <c r="CN101" i="8"/>
  <c r="CN58" i="8"/>
  <c r="CN122" i="8"/>
  <c r="CN36" i="8"/>
  <c r="CN89" i="8"/>
  <c r="CN71" i="8"/>
  <c r="CN135" i="8"/>
  <c r="CN65" i="8"/>
  <c r="CN62" i="8"/>
  <c r="CN126" i="8"/>
  <c r="CN105" i="8"/>
  <c r="CN35" i="8"/>
  <c r="CN99" i="8"/>
  <c r="CN26" i="8"/>
  <c r="CN72" i="8"/>
  <c r="CN136" i="8"/>
  <c r="CN27" i="8"/>
  <c r="CN93" i="8"/>
  <c r="CN50" i="8"/>
  <c r="CN114" i="8"/>
  <c r="CN108" i="8"/>
  <c r="CN63" i="8"/>
  <c r="CN127" i="8"/>
  <c r="CN148" i="8"/>
  <c r="CN54" i="8"/>
  <c r="CN118" i="8"/>
  <c r="CN68" i="8"/>
  <c r="CN31" i="8"/>
  <c r="CN91" i="8"/>
  <c r="CN129" i="8"/>
  <c r="CN64" i="8"/>
  <c r="CN128" i="8"/>
  <c r="CN140" i="8"/>
  <c r="CN19" i="8"/>
  <c r="CN85" i="8"/>
  <c r="CN149" i="8"/>
  <c r="CN32" i="8"/>
  <c r="CN42" i="8"/>
  <c r="CN106" i="8"/>
  <c r="CN57" i="8"/>
  <c r="CN20" i="8"/>
  <c r="CN55" i="8"/>
  <c r="CN119" i="8"/>
  <c r="CN116" i="8"/>
  <c r="CN46" i="8"/>
  <c r="CN110" i="8"/>
  <c r="CN18" i="8"/>
  <c r="CN49" i="8"/>
  <c r="CN97" i="8"/>
  <c r="CN121" i="8"/>
  <c r="CN83" i="8"/>
  <c r="CN147" i="8"/>
  <c r="CN76" i="8"/>
  <c r="CN41" i="8"/>
  <c r="CN56" i="8"/>
  <c r="CN120" i="8"/>
  <c r="CN11" i="8"/>
  <c r="CN77" i="8"/>
  <c r="CN141" i="8"/>
  <c r="CN60" i="8"/>
  <c r="CN24" i="8"/>
  <c r="CN98" i="8"/>
  <c r="CN29" i="8"/>
  <c r="CN47" i="8"/>
  <c r="CN111" i="8"/>
  <c r="CN33" i="8"/>
  <c r="CN67" i="8"/>
  <c r="CN104" i="8"/>
  <c r="CN61" i="8"/>
  <c r="CN34" i="8"/>
  <c r="CN38" i="8"/>
  <c r="CN102" i="8"/>
  <c r="CN145" i="8"/>
  <c r="CN28" i="8"/>
  <c r="CN75" i="8"/>
  <c r="CN139" i="8"/>
  <c r="CN100" i="8"/>
  <c r="CN7" i="8"/>
  <c r="CN30" i="8"/>
  <c r="CN48" i="8"/>
  <c r="CN112" i="8"/>
  <c r="CN69" i="8"/>
  <c r="CN133" i="8"/>
  <c r="CN16" i="8"/>
  <c r="CN90" i="8"/>
  <c r="CN21" i="8"/>
  <c r="CN39" i="8"/>
  <c r="CN103" i="8"/>
  <c r="CN94" i="8"/>
  <c r="CN15" i="8"/>
  <c r="CN113" i="8"/>
  <c r="CN131" i="8"/>
  <c r="CN22" i="8"/>
  <c r="CN40" i="8"/>
  <c r="CN125" i="8"/>
  <c r="CN124" i="8"/>
  <c r="CN123" i="8"/>
  <c r="CN132" i="8"/>
  <c r="CN117" i="8"/>
  <c r="CN74" i="8"/>
  <c r="CN59" i="8"/>
  <c r="CN53" i="8"/>
  <c r="CN8" i="8"/>
  <c r="CN82" i="8"/>
  <c r="CN12" i="8"/>
  <c r="CN5" i="8"/>
  <c r="CN150" i="8"/>
  <c r="CN13" i="8"/>
  <c r="CN81" i="8"/>
  <c r="CN14" i="8"/>
  <c r="CN86" i="8"/>
  <c r="CN138" i="8"/>
  <c r="CN87" i="8"/>
  <c r="CN146" i="8"/>
  <c r="CN95" i="8"/>
  <c r="CN25" i="8"/>
  <c r="CN96" i="8"/>
  <c r="BW22" i="8"/>
  <c r="BZ22" i="8" s="1"/>
  <c r="BW120" i="8"/>
  <c r="BZ120" i="8" s="1"/>
  <c r="BW19" i="8"/>
  <c r="BZ19" i="8" s="1"/>
  <c r="BW53" i="8"/>
  <c r="BZ53" i="8" s="1"/>
  <c r="BW85" i="8"/>
  <c r="BZ85" i="8" s="1"/>
  <c r="BW149" i="8"/>
  <c r="BZ149" i="8" s="1"/>
  <c r="BW82" i="8"/>
  <c r="BZ82" i="8" s="1"/>
  <c r="BW78" i="8"/>
  <c r="BZ78" i="8" s="1"/>
  <c r="BW110" i="8"/>
  <c r="BZ110" i="8" s="1"/>
  <c r="BW33" i="8"/>
  <c r="BZ33" i="8" s="1"/>
  <c r="BW51" i="8"/>
  <c r="BZ51" i="8" s="1"/>
  <c r="BW83" i="8"/>
  <c r="BZ83" i="8" s="1"/>
  <c r="BW115" i="8"/>
  <c r="BZ115" i="8" s="1"/>
  <c r="BW147" i="8"/>
  <c r="BZ147" i="8" s="1"/>
  <c r="BW134" i="8"/>
  <c r="BZ134" i="8" s="1"/>
  <c r="BW56" i="8"/>
  <c r="BZ56" i="8" s="1"/>
  <c r="BW88" i="8"/>
  <c r="BZ88" i="8" s="1"/>
  <c r="BW141" i="8"/>
  <c r="BZ141" i="8" s="1"/>
  <c r="BW32" i="8"/>
  <c r="BZ32" i="8" s="1"/>
  <c r="BW42" i="8"/>
  <c r="BZ42" i="8" s="1"/>
  <c r="BW28" i="8"/>
  <c r="BZ28" i="8" s="1"/>
  <c r="BW14" i="8"/>
  <c r="BZ14" i="8" s="1"/>
  <c r="BW48" i="8"/>
  <c r="BZ48" i="8" s="1"/>
  <c r="BW80" i="8"/>
  <c r="BZ80" i="8" s="1"/>
  <c r="BW112" i="8"/>
  <c r="BZ112" i="8" s="1"/>
  <c r="BW11" i="8"/>
  <c r="BZ11" i="8" s="1"/>
  <c r="BW45" i="8"/>
  <c r="BZ45" i="8" s="1"/>
  <c r="BW77" i="8"/>
  <c r="BZ77" i="8" s="1"/>
  <c r="BW109" i="8"/>
  <c r="BZ109" i="8" s="1"/>
  <c r="BW74" i="8"/>
  <c r="BZ74" i="8" s="1"/>
  <c r="BW25" i="8"/>
  <c r="BZ25" i="8" s="1"/>
  <c r="BW43" i="8"/>
  <c r="BZ43" i="8" s="1"/>
  <c r="BW75" i="8"/>
  <c r="BZ75" i="8" s="1"/>
  <c r="BW107" i="8"/>
  <c r="BZ107" i="8" s="1"/>
  <c r="BW139" i="8"/>
  <c r="BZ139" i="8" s="1"/>
  <c r="BW144" i="8"/>
  <c r="BZ144" i="8" s="1"/>
  <c r="BW142" i="8"/>
  <c r="BZ142" i="8" s="1"/>
  <c r="BW12" i="8"/>
  <c r="BZ12" i="8" s="1"/>
  <c r="BW24" i="8"/>
  <c r="BZ24" i="8" s="1"/>
  <c r="BW10" i="8"/>
  <c r="BZ10" i="8" s="1"/>
  <c r="BW60" i="8"/>
  <c r="BZ60" i="8" s="1"/>
  <c r="BW92" i="8"/>
  <c r="BZ92" i="8" s="1"/>
  <c r="BW124" i="8"/>
  <c r="BZ124" i="8" s="1"/>
  <c r="BW6" i="8"/>
  <c r="BZ6" i="8" s="1"/>
  <c r="BW40" i="8"/>
  <c r="BZ40" i="8" s="1"/>
  <c r="BW72" i="8"/>
  <c r="BZ72" i="8" s="1"/>
  <c r="BW104" i="8"/>
  <c r="BZ104" i="8" s="1"/>
  <c r="BW136" i="8"/>
  <c r="BZ136" i="8" s="1"/>
  <c r="BW37" i="8"/>
  <c r="BZ37" i="8" s="1"/>
  <c r="BW69" i="8"/>
  <c r="BZ69" i="8" s="1"/>
  <c r="BW101" i="8"/>
  <c r="BZ101" i="8" s="1"/>
  <c r="BW133" i="8"/>
  <c r="BZ133" i="8" s="1"/>
  <c r="BW150" i="8"/>
  <c r="BZ150" i="8" s="1"/>
  <c r="BW66" i="8"/>
  <c r="BZ66" i="8" s="1"/>
  <c r="BW98" i="8"/>
  <c r="BZ98" i="8" s="1"/>
  <c r="BW130" i="8"/>
  <c r="BZ130" i="8" s="1"/>
  <c r="BW13" i="8"/>
  <c r="BZ13" i="8" s="1"/>
  <c r="BW47" i="8"/>
  <c r="BZ47" i="8" s="1"/>
  <c r="BW79" i="8"/>
  <c r="BZ79" i="8" s="1"/>
  <c r="BW111" i="8"/>
  <c r="BZ111" i="8" s="1"/>
  <c r="BW143" i="8"/>
  <c r="BZ143" i="8" s="1"/>
  <c r="BW54" i="8"/>
  <c r="BZ54" i="8" s="1"/>
  <c r="BW102" i="8"/>
  <c r="BZ102" i="8" s="1"/>
  <c r="BW17" i="8"/>
  <c r="BZ17" i="8" s="1"/>
  <c r="BW35" i="8"/>
  <c r="BZ35" i="8" s="1"/>
  <c r="BW67" i="8"/>
  <c r="BZ67" i="8" s="1"/>
  <c r="BW99" i="8"/>
  <c r="BZ99" i="8" s="1"/>
  <c r="BW131" i="8"/>
  <c r="BZ131" i="8" s="1"/>
  <c r="BW126" i="8"/>
  <c r="BZ126" i="8" s="1"/>
  <c r="BW125" i="8"/>
  <c r="BZ125" i="8" s="1"/>
  <c r="BW16" i="8"/>
  <c r="BZ16" i="8" s="1"/>
  <c r="BW20" i="8"/>
  <c r="BZ20" i="8" s="1"/>
  <c r="BW5" i="8"/>
  <c r="BW34" i="8"/>
  <c r="BZ34" i="8" s="1"/>
  <c r="BW46" i="8"/>
  <c r="BZ46" i="8" s="1"/>
  <c r="BW30" i="8"/>
  <c r="BZ30" i="8" s="1"/>
  <c r="BW64" i="8"/>
  <c r="BZ64" i="8" s="1"/>
  <c r="BW96" i="8"/>
  <c r="BZ96" i="8" s="1"/>
  <c r="BW128" i="8"/>
  <c r="BZ128" i="8" s="1"/>
  <c r="BW27" i="8"/>
  <c r="BZ27" i="8" s="1"/>
  <c r="BW61" i="8"/>
  <c r="BZ61" i="8" s="1"/>
  <c r="BW93" i="8"/>
  <c r="BZ93" i="8" s="1"/>
  <c r="BW86" i="8"/>
  <c r="BZ86" i="8" s="1"/>
  <c r="BW58" i="8"/>
  <c r="BZ58" i="8" s="1"/>
  <c r="BW90" i="8"/>
  <c r="BZ90" i="8" s="1"/>
  <c r="BW122" i="8"/>
  <c r="BZ122" i="8" s="1"/>
  <c r="BW39" i="8"/>
  <c r="BZ39" i="8" s="1"/>
  <c r="BW71" i="8"/>
  <c r="BZ71" i="8" s="1"/>
  <c r="BW103" i="8"/>
  <c r="BZ103" i="8" s="1"/>
  <c r="BW135" i="8"/>
  <c r="BZ135" i="8" s="1"/>
  <c r="BW116" i="8"/>
  <c r="BZ116" i="8" s="1"/>
  <c r="BW8" i="8"/>
  <c r="BZ8" i="8" s="1"/>
  <c r="BW63" i="8"/>
  <c r="BZ63" i="8" s="1"/>
  <c r="BW127" i="8"/>
  <c r="BZ127" i="8" s="1"/>
  <c r="BW44" i="8"/>
  <c r="BZ44" i="8" s="1"/>
  <c r="BW100" i="8"/>
  <c r="BZ100" i="8" s="1"/>
  <c r="BW140" i="8"/>
  <c r="BZ140" i="8" s="1"/>
  <c r="BW81" i="8"/>
  <c r="BZ81" i="8" s="1"/>
  <c r="BW113" i="8"/>
  <c r="BZ113" i="8" s="1"/>
  <c r="BW145" i="8"/>
  <c r="BZ145" i="8" s="1"/>
  <c r="BW9" i="8"/>
  <c r="BZ9" i="8" s="1"/>
  <c r="BW91" i="8"/>
  <c r="BZ91" i="8" s="1"/>
  <c r="BW7" i="8"/>
  <c r="BZ7" i="8" s="1"/>
  <c r="BW49" i="8"/>
  <c r="BZ49" i="8" s="1"/>
  <c r="BW146" i="8"/>
  <c r="BZ146" i="8" s="1"/>
  <c r="BW26" i="8"/>
  <c r="BZ26" i="8" s="1"/>
  <c r="BW117" i="8"/>
  <c r="BZ117" i="8" s="1"/>
  <c r="BW87" i="8"/>
  <c r="BZ87" i="8" s="1"/>
  <c r="BW76" i="8"/>
  <c r="BZ76" i="8" s="1"/>
  <c r="BW105" i="8"/>
  <c r="BZ105" i="8" s="1"/>
  <c r="BW137" i="8"/>
  <c r="BZ137" i="8" s="1"/>
  <c r="BW57" i="8"/>
  <c r="BZ57" i="8" s="1"/>
  <c r="BW121" i="8"/>
  <c r="BZ121" i="8" s="1"/>
  <c r="BW132" i="8"/>
  <c r="BZ132" i="8" s="1"/>
  <c r="BW31" i="8"/>
  <c r="BZ31" i="8" s="1"/>
  <c r="BW41" i="8"/>
  <c r="BZ41" i="8" s="1"/>
  <c r="BW73" i="8"/>
  <c r="BZ73" i="8" s="1"/>
  <c r="BW15" i="8"/>
  <c r="BZ15" i="8" s="1"/>
  <c r="BW123" i="8"/>
  <c r="BZ123" i="8" s="1"/>
  <c r="BW50" i="8"/>
  <c r="BZ50" i="8" s="1"/>
  <c r="BW106" i="8"/>
  <c r="BZ106" i="8" s="1"/>
  <c r="BW21" i="8"/>
  <c r="BZ21" i="8" s="1"/>
  <c r="BW95" i="8"/>
  <c r="BZ95" i="8" s="1"/>
  <c r="BW52" i="8"/>
  <c r="BZ52" i="8" s="1"/>
  <c r="BW108" i="8"/>
  <c r="BZ108" i="8" s="1"/>
  <c r="BW97" i="8"/>
  <c r="BZ97" i="8" s="1"/>
  <c r="BW129" i="8"/>
  <c r="BZ129" i="8" s="1"/>
  <c r="BW138" i="8"/>
  <c r="BZ138" i="8" s="1"/>
  <c r="BW118" i="8"/>
  <c r="BZ118" i="8" s="1"/>
  <c r="BW18" i="8"/>
  <c r="BZ18" i="8" s="1"/>
  <c r="BW36" i="8"/>
  <c r="BZ36" i="8" s="1"/>
  <c r="BW94" i="8"/>
  <c r="BZ94" i="8" s="1"/>
  <c r="BW23" i="8"/>
  <c r="BZ23" i="8" s="1"/>
  <c r="BW65" i="8"/>
  <c r="BZ65" i="8" s="1"/>
  <c r="BW62" i="8"/>
  <c r="BZ62" i="8" s="1"/>
  <c r="BW59" i="8"/>
  <c r="BZ59" i="8" s="1"/>
  <c r="BW38" i="8"/>
  <c r="BZ38" i="8" s="1"/>
  <c r="BW114" i="8"/>
  <c r="BZ114" i="8" s="1"/>
  <c r="BW29" i="8"/>
  <c r="BZ29" i="8" s="1"/>
  <c r="BW55" i="8"/>
  <c r="BZ55" i="8" s="1"/>
  <c r="BW119" i="8"/>
  <c r="BZ119" i="8" s="1"/>
  <c r="BW70" i="8"/>
  <c r="BZ70" i="8" s="1"/>
  <c r="BW68" i="8"/>
  <c r="BZ68" i="8" s="1"/>
  <c r="BW84" i="8"/>
  <c r="BZ84" i="8" s="1"/>
  <c r="BW148" i="8"/>
  <c r="BZ148" i="8" s="1"/>
  <c r="BW89" i="8"/>
  <c r="BZ89" i="8" s="1"/>
  <c r="BF5" i="8"/>
  <c r="BF80" i="8"/>
  <c r="BF104" i="8"/>
  <c r="BF120" i="8"/>
  <c r="BF136" i="8"/>
  <c r="BF11" i="8"/>
  <c r="BF47" i="8"/>
  <c r="BF79" i="8"/>
  <c r="BF111" i="8"/>
  <c r="BF143" i="8"/>
  <c r="BF15" i="8"/>
  <c r="BF43" i="8"/>
  <c r="BF75" i="8"/>
  <c r="BF107" i="8"/>
  <c r="BF139" i="8"/>
  <c r="BF128" i="8"/>
  <c r="BF27" i="8"/>
  <c r="BF45" i="8"/>
  <c r="BF61" i="8"/>
  <c r="BF77" i="8"/>
  <c r="BF93" i="8"/>
  <c r="BF109" i="8"/>
  <c r="BF125" i="8"/>
  <c r="BF141" i="8"/>
  <c r="BF64" i="8"/>
  <c r="BF50" i="8"/>
  <c r="BF82" i="8"/>
  <c r="BF13" i="8"/>
  <c r="BF29" i="8"/>
  <c r="BF63" i="8"/>
  <c r="BF95" i="8"/>
  <c r="BF127" i="8"/>
  <c r="BF14" i="8"/>
  <c r="BF16" i="8"/>
  <c r="BF32" i="8"/>
  <c r="BF106" i="8"/>
  <c r="BF138" i="8"/>
  <c r="BF18" i="8"/>
  <c r="BF34" i="8"/>
  <c r="BF44" i="8"/>
  <c r="BF60" i="8"/>
  <c r="BF76" i="8"/>
  <c r="BF92" i="8"/>
  <c r="BF108" i="8"/>
  <c r="BF124" i="8"/>
  <c r="BF140" i="8"/>
  <c r="BF22" i="8"/>
  <c r="BF48" i="8"/>
  <c r="BF96" i="8"/>
  <c r="BF98" i="8"/>
  <c r="BF146" i="8"/>
  <c r="BF31" i="8"/>
  <c r="BF49" i="8"/>
  <c r="BF65" i="8"/>
  <c r="BF81" i="8"/>
  <c r="BF97" i="8"/>
  <c r="BF113" i="8"/>
  <c r="BF129" i="8"/>
  <c r="BF145" i="8"/>
  <c r="BF66" i="8"/>
  <c r="BF12" i="8"/>
  <c r="BF28" i="8"/>
  <c r="BF46" i="8"/>
  <c r="BF62" i="8"/>
  <c r="BF78" i="8"/>
  <c r="BF94" i="8"/>
  <c r="BF110" i="8"/>
  <c r="BF126" i="8"/>
  <c r="BF142" i="8"/>
  <c r="BF90" i="8"/>
  <c r="BF17" i="8"/>
  <c r="BF33" i="8"/>
  <c r="BF59" i="8"/>
  <c r="BF91" i="8"/>
  <c r="BF123" i="8"/>
  <c r="BF88" i="8"/>
  <c r="BF112" i="8"/>
  <c r="BF144" i="8"/>
  <c r="BF19" i="8"/>
  <c r="BF37" i="8"/>
  <c r="BF53" i="8"/>
  <c r="BF69" i="8"/>
  <c r="BF85" i="8"/>
  <c r="BF101" i="8"/>
  <c r="BF117" i="8"/>
  <c r="BF133" i="8"/>
  <c r="BF149" i="8"/>
  <c r="BF8" i="8"/>
  <c r="BF74" i="8"/>
  <c r="BF21" i="8"/>
  <c r="BF39" i="8"/>
  <c r="BF55" i="8"/>
  <c r="BF71" i="8"/>
  <c r="BF87" i="8"/>
  <c r="BF103" i="8"/>
  <c r="BF119" i="8"/>
  <c r="BF135" i="8"/>
  <c r="BF6" i="8"/>
  <c r="BF40" i="8"/>
  <c r="BF24" i="8"/>
  <c r="BF58" i="8"/>
  <c r="BF114" i="8"/>
  <c r="BF10" i="8"/>
  <c r="BF26" i="8"/>
  <c r="BF36" i="8"/>
  <c r="BF52" i="8"/>
  <c r="BF68" i="8"/>
  <c r="BF84" i="8"/>
  <c r="BF100" i="8"/>
  <c r="BF116" i="8"/>
  <c r="BF132" i="8"/>
  <c r="BF148" i="8"/>
  <c r="BF30" i="8"/>
  <c r="BF56" i="8"/>
  <c r="BF42" i="8"/>
  <c r="BF130" i="8"/>
  <c r="BF7" i="8"/>
  <c r="BF23" i="8"/>
  <c r="BF41" i="8"/>
  <c r="BF57" i="8"/>
  <c r="BF73" i="8"/>
  <c r="BF89" i="8"/>
  <c r="BF105" i="8"/>
  <c r="BF121" i="8"/>
  <c r="BF137" i="8"/>
  <c r="BF72" i="8"/>
  <c r="BF122" i="8"/>
  <c r="BF20" i="8"/>
  <c r="BF38" i="8"/>
  <c r="BF54" i="8"/>
  <c r="BF70" i="8"/>
  <c r="BF86" i="8"/>
  <c r="BF102" i="8"/>
  <c r="BF118" i="8"/>
  <c r="BF134" i="8"/>
  <c r="BF150" i="8"/>
  <c r="BF9" i="8"/>
  <c r="BF25" i="8"/>
  <c r="BF35" i="8"/>
  <c r="BF67" i="8"/>
  <c r="BF83" i="8"/>
  <c r="BF99" i="8"/>
  <c r="BF131" i="8"/>
  <c r="BF147" i="8"/>
  <c r="BF51" i="8"/>
  <c r="BF115" i="8"/>
  <c r="EL7" i="8"/>
  <c r="FG7" i="8" s="1"/>
  <c r="EM7" i="8"/>
  <c r="EF7" i="8"/>
  <c r="EE7" i="8"/>
  <c r="FW7" i="8" s="1"/>
  <c r="AO138" i="8"/>
  <c r="AO91" i="8"/>
  <c r="AO61" i="8"/>
  <c r="AO68" i="8"/>
  <c r="AO87" i="8"/>
  <c r="AO14" i="8"/>
  <c r="AO114" i="8"/>
  <c r="AO144" i="8"/>
  <c r="AO130" i="8"/>
  <c r="AO136" i="8"/>
  <c r="AO13" i="8"/>
  <c r="AO98" i="8"/>
  <c r="AO142" i="8"/>
  <c r="AO6" i="8"/>
  <c r="AO132" i="8"/>
  <c r="AO40" i="8"/>
  <c r="AO67" i="8"/>
  <c r="AO112" i="8"/>
  <c r="AO43" i="8"/>
  <c r="AO141" i="8"/>
  <c r="AO10" i="8"/>
  <c r="AO53" i="8"/>
  <c r="AO19" i="8"/>
  <c r="AO32" i="8"/>
  <c r="AO38" i="8"/>
  <c r="AO58" i="8"/>
  <c r="AO35" i="8"/>
  <c r="AO56" i="8"/>
  <c r="AO143" i="8"/>
  <c r="AO92" i="8"/>
  <c r="AO36" i="8"/>
  <c r="AO69" i="8"/>
  <c r="AO113" i="8"/>
  <c r="AO120" i="8"/>
  <c r="AO119" i="8"/>
  <c r="AO63" i="8"/>
  <c r="AO55" i="8"/>
  <c r="AO128" i="8"/>
  <c r="AO71" i="8"/>
  <c r="AO79" i="8"/>
  <c r="EI1" i="8"/>
  <c r="AO7" i="8"/>
  <c r="AO45" i="8"/>
  <c r="AO90" i="8"/>
  <c r="AO74" i="8"/>
  <c r="AO148" i="8"/>
  <c r="AO89" i="8"/>
  <c r="AO50" i="8"/>
  <c r="AO84" i="8"/>
  <c r="AO66" i="8"/>
  <c r="AO41" i="8"/>
  <c r="AO42" i="8"/>
  <c r="AO101" i="8"/>
  <c r="AO20" i="8"/>
  <c r="AO140" i="8"/>
  <c r="AO82" i="8"/>
  <c r="AO64" i="8"/>
  <c r="AO117" i="8"/>
  <c r="AO49" i="8"/>
  <c r="AO30" i="8"/>
  <c r="AO85" i="8"/>
  <c r="AO118" i="8"/>
  <c r="AO95" i="8"/>
  <c r="AO59" i="8"/>
  <c r="AO76" i="8"/>
  <c r="AO33" i="8"/>
  <c r="AO78" i="8"/>
  <c r="AO108" i="8"/>
  <c r="AO9" i="8"/>
  <c r="AO105" i="8"/>
  <c r="AO22" i="8"/>
  <c r="AO116" i="8"/>
  <c r="AO11" i="8"/>
  <c r="AO135" i="8"/>
  <c r="AO126" i="8"/>
  <c r="AO115" i="8"/>
  <c r="AO52" i="8"/>
  <c r="AO73" i="8"/>
  <c r="AO17" i="8"/>
  <c r="AO25" i="8"/>
  <c r="AO86" i="8"/>
  <c r="AO123" i="8"/>
  <c r="AO147" i="8"/>
  <c r="AO131" i="8"/>
  <c r="EH1" i="8"/>
  <c r="AO149" i="8"/>
  <c r="AO124" i="8"/>
  <c r="AO37" i="8"/>
  <c r="AO26" i="8"/>
  <c r="AO21" i="8"/>
  <c r="AO80" i="8"/>
  <c r="AO102" i="8"/>
  <c r="AO72" i="8"/>
  <c r="AO60" i="8"/>
  <c r="AO57" i="8"/>
  <c r="AO125" i="8"/>
  <c r="AO54" i="8"/>
  <c r="AO47" i="8"/>
  <c r="AO122" i="8"/>
  <c r="AO23" i="8"/>
  <c r="AO145" i="8"/>
  <c r="AO100" i="8"/>
  <c r="AO103" i="8"/>
  <c r="AO133" i="8"/>
  <c r="AO150" i="8"/>
  <c r="AO94" i="8"/>
  <c r="AO81" i="8"/>
  <c r="AO110" i="8"/>
  <c r="AO34" i="8"/>
  <c r="AO109" i="8"/>
  <c r="AO8" i="8"/>
  <c r="AO15" i="8"/>
  <c r="AO111" i="8"/>
  <c r="AO46" i="8"/>
  <c r="AO93" i="8"/>
  <c r="AO70" i="8"/>
  <c r="AO62" i="8"/>
  <c r="AO28" i="8"/>
  <c r="AO99" i="8"/>
  <c r="AO137" i="8"/>
  <c r="AO75" i="8"/>
  <c r="AO51" i="8"/>
  <c r="AO65" i="8"/>
  <c r="AO129" i="8"/>
  <c r="AO48" i="8"/>
  <c r="AO96" i="8"/>
  <c r="AO104" i="8"/>
  <c r="AO121" i="8"/>
  <c r="AO12" i="8"/>
  <c r="AO77" i="8"/>
  <c r="AO97" i="8"/>
  <c r="AO106" i="8"/>
  <c r="AO134" i="8"/>
  <c r="AO31" i="8"/>
  <c r="AO83" i="8"/>
  <c r="AO27" i="8"/>
  <c r="AO88" i="8"/>
  <c r="AO16" i="8"/>
  <c r="AO39" i="8"/>
  <c r="AO107" i="8"/>
  <c r="AO127" i="8"/>
  <c r="AO18" i="8"/>
  <c r="AO146" i="8"/>
  <c r="AO139" i="8"/>
  <c r="AO24" i="8"/>
  <c r="AO44" i="8"/>
  <c r="AO29" i="8"/>
  <c r="EI7" i="8"/>
  <c r="EH7" i="8"/>
  <c r="FZ7" i="8" s="1"/>
  <c r="FZ4" i="8" s="1"/>
  <c r="EO7" i="8"/>
  <c r="EN7" i="8"/>
  <c r="FI7" i="8" s="1"/>
  <c r="FX7" i="8" l="1"/>
  <c r="FY7" i="8" s="1"/>
  <c r="GA7" i="8"/>
  <c r="GB7" i="8" s="1"/>
  <c r="GB4" i="8" s="1"/>
  <c r="AQ102" i="8"/>
  <c r="AR102" i="8"/>
  <c r="BH105" i="8"/>
  <c r="BI105" i="8"/>
  <c r="BH146" i="8"/>
  <c r="BI146" i="8"/>
  <c r="CP40" i="8"/>
  <c r="CQ40" i="8"/>
  <c r="CP129" i="8"/>
  <c r="CQ129" i="8"/>
  <c r="CP23" i="8"/>
  <c r="CQ23" i="8"/>
  <c r="CP142" i="8"/>
  <c r="CQ142" i="8"/>
  <c r="DG30" i="8"/>
  <c r="DH30" i="8"/>
  <c r="DG93" i="8"/>
  <c r="DH93" i="8"/>
  <c r="DG9" i="8"/>
  <c r="DH9" i="8"/>
  <c r="DX39" i="8"/>
  <c r="DY39" i="8"/>
  <c r="DX25" i="8"/>
  <c r="DY25" i="8"/>
  <c r="DX117" i="8"/>
  <c r="DY117" i="8"/>
  <c r="DX52" i="8"/>
  <c r="DY52" i="8"/>
  <c r="AQ65" i="8"/>
  <c r="AR65" i="8"/>
  <c r="AQ147" i="8"/>
  <c r="AR147" i="8"/>
  <c r="AQ49" i="8"/>
  <c r="AR49" i="8"/>
  <c r="AQ45" i="8"/>
  <c r="AR45" i="8"/>
  <c r="AQ119" i="8"/>
  <c r="AR119" i="8"/>
  <c r="AQ35" i="8"/>
  <c r="AR35" i="8"/>
  <c r="AQ43" i="8"/>
  <c r="AR43" i="8"/>
  <c r="AQ13" i="8"/>
  <c r="AR13" i="8"/>
  <c r="AQ61" i="8"/>
  <c r="AR61" i="8"/>
  <c r="BH115" i="8"/>
  <c r="BI115" i="8"/>
  <c r="BH25" i="8"/>
  <c r="BI25" i="8"/>
  <c r="BH54" i="8"/>
  <c r="BI54" i="8"/>
  <c r="BH89" i="8"/>
  <c r="BI89" i="8"/>
  <c r="BH56" i="8"/>
  <c r="BI56" i="8"/>
  <c r="BH52" i="8"/>
  <c r="BI52" i="8"/>
  <c r="BH6" i="8"/>
  <c r="BI6" i="8"/>
  <c r="BH21" i="8"/>
  <c r="BI21" i="8"/>
  <c r="BH69" i="8"/>
  <c r="BI69" i="8"/>
  <c r="BH91" i="8"/>
  <c r="BI91" i="8"/>
  <c r="BH94" i="8"/>
  <c r="BI94" i="8"/>
  <c r="BH129" i="8"/>
  <c r="BI129" i="8"/>
  <c r="BH98" i="8"/>
  <c r="BI98" i="8"/>
  <c r="BH76" i="8"/>
  <c r="BI76" i="8"/>
  <c r="BH16" i="8"/>
  <c r="BI16" i="8"/>
  <c r="BH50" i="8"/>
  <c r="BI50" i="8"/>
  <c r="BH45" i="8"/>
  <c r="BI45" i="8"/>
  <c r="BH143" i="8"/>
  <c r="BI143" i="8"/>
  <c r="BH80" i="8"/>
  <c r="BI80" i="8"/>
  <c r="CP96" i="8"/>
  <c r="CQ96" i="8"/>
  <c r="CP81" i="8"/>
  <c r="CQ81" i="8"/>
  <c r="CP59" i="8"/>
  <c r="CQ59" i="8"/>
  <c r="CP22" i="8"/>
  <c r="CQ22" i="8"/>
  <c r="CP90" i="8"/>
  <c r="CQ90" i="8"/>
  <c r="CP100" i="8"/>
  <c r="CQ100" i="8"/>
  <c r="CP61" i="8"/>
  <c r="CQ61" i="8"/>
  <c r="CP24" i="8"/>
  <c r="CQ24" i="8"/>
  <c r="CP76" i="8"/>
  <c r="CQ76" i="8"/>
  <c r="CP46" i="8"/>
  <c r="CQ46" i="8"/>
  <c r="CP32" i="8"/>
  <c r="CQ32" i="8"/>
  <c r="CP91" i="8"/>
  <c r="CQ91" i="8"/>
  <c r="CP108" i="8"/>
  <c r="CQ108" i="8"/>
  <c r="CP99" i="8"/>
  <c r="CQ99" i="8"/>
  <c r="CP89" i="8"/>
  <c r="CQ89" i="8"/>
  <c r="CP92" i="8"/>
  <c r="CQ92" i="8"/>
  <c r="CP44" i="8"/>
  <c r="CQ44" i="8"/>
  <c r="CP45" i="8"/>
  <c r="CQ45" i="8"/>
  <c r="CP78" i="8"/>
  <c r="CQ78" i="8"/>
  <c r="DG19" i="8"/>
  <c r="DH19" i="8"/>
  <c r="DG144" i="8"/>
  <c r="DH144" i="8"/>
  <c r="DG14" i="8"/>
  <c r="DH14" i="8"/>
  <c r="DG150" i="8"/>
  <c r="DH150" i="8"/>
  <c r="DG20" i="8"/>
  <c r="DH20" i="8"/>
  <c r="DG50" i="8"/>
  <c r="DH50" i="8"/>
  <c r="DG107" i="8"/>
  <c r="DH107" i="8"/>
  <c r="DG71" i="8"/>
  <c r="DH71" i="8"/>
  <c r="DG41" i="8"/>
  <c r="DH41" i="8"/>
  <c r="DG77" i="8"/>
  <c r="DH77" i="8"/>
  <c r="DG58" i="8"/>
  <c r="DH58" i="8"/>
  <c r="DG40" i="8"/>
  <c r="DH40" i="8"/>
  <c r="DG106" i="8"/>
  <c r="DH106" i="8"/>
  <c r="DG46" i="8"/>
  <c r="DH46" i="8"/>
  <c r="DG90" i="8"/>
  <c r="DH90" i="8"/>
  <c r="DG115" i="8"/>
  <c r="DH115" i="8"/>
  <c r="DG95" i="8"/>
  <c r="DH95" i="8"/>
  <c r="DG65" i="8"/>
  <c r="DH65" i="8"/>
  <c r="DX73" i="8"/>
  <c r="DY73" i="8"/>
  <c r="DX88" i="8"/>
  <c r="DY88" i="8"/>
  <c r="DX70" i="8"/>
  <c r="DY70" i="8"/>
  <c r="DX108" i="8"/>
  <c r="DY108" i="8"/>
  <c r="DX30" i="8"/>
  <c r="DY30" i="8"/>
  <c r="DX126" i="8"/>
  <c r="DY126" i="8"/>
  <c r="DX42" i="8"/>
  <c r="DY42" i="8"/>
  <c r="DX63" i="8"/>
  <c r="DY63" i="8"/>
  <c r="DX121" i="8"/>
  <c r="DY121" i="8"/>
  <c r="DX104" i="8"/>
  <c r="DY104" i="8"/>
  <c r="DX107" i="8"/>
  <c r="DY107" i="8"/>
  <c r="DX20" i="8"/>
  <c r="DY20" i="8"/>
  <c r="DX34" i="8"/>
  <c r="DY34" i="8"/>
  <c r="DX17" i="8"/>
  <c r="DY17" i="8"/>
  <c r="DX85" i="8"/>
  <c r="DY85" i="8"/>
  <c r="DX99" i="8"/>
  <c r="DY99" i="8"/>
  <c r="DX12" i="8"/>
  <c r="DY12" i="8"/>
  <c r="DX26" i="8"/>
  <c r="DY26" i="8"/>
  <c r="AQ70" i="8"/>
  <c r="AR70" i="8"/>
  <c r="AQ90" i="8"/>
  <c r="AR90" i="8"/>
  <c r="BH35" i="8"/>
  <c r="BI35" i="8"/>
  <c r="BH85" i="8"/>
  <c r="BI85" i="8"/>
  <c r="CP34" i="8"/>
  <c r="CQ34" i="8"/>
  <c r="CP26" i="8"/>
  <c r="CQ26" i="8"/>
  <c r="DG98" i="8"/>
  <c r="DH98" i="8"/>
  <c r="DG56" i="8"/>
  <c r="DH56" i="8"/>
  <c r="DG81" i="8"/>
  <c r="DH81" i="8"/>
  <c r="DX32" i="8"/>
  <c r="DY32" i="8"/>
  <c r="DX54" i="8"/>
  <c r="DY54" i="8"/>
  <c r="DX46" i="8"/>
  <c r="DY46" i="8"/>
  <c r="AQ97" i="8"/>
  <c r="AR97" i="8"/>
  <c r="AQ122" i="8"/>
  <c r="AR122" i="8"/>
  <c r="AQ126" i="8"/>
  <c r="AR126" i="8"/>
  <c r="AQ16" i="8"/>
  <c r="AR16" i="8"/>
  <c r="AQ77" i="8"/>
  <c r="AR77" i="8"/>
  <c r="AQ51" i="8"/>
  <c r="AR51" i="8"/>
  <c r="AQ46" i="8"/>
  <c r="AR46" i="8"/>
  <c r="AQ94" i="8"/>
  <c r="AR94" i="8"/>
  <c r="AQ47" i="8"/>
  <c r="AR47" i="8"/>
  <c r="AQ21" i="8"/>
  <c r="AR21" i="8"/>
  <c r="AQ123" i="8"/>
  <c r="AR123" i="8"/>
  <c r="AQ135" i="8"/>
  <c r="AR135" i="8"/>
  <c r="AQ33" i="8"/>
  <c r="AR33" i="8"/>
  <c r="AQ117" i="8"/>
  <c r="AR117" i="8"/>
  <c r="AQ66" i="8"/>
  <c r="AR66" i="8"/>
  <c r="AQ7" i="8"/>
  <c r="AR7" i="8"/>
  <c r="AQ120" i="8"/>
  <c r="AR120" i="8"/>
  <c r="AQ58" i="8"/>
  <c r="AR58" i="8"/>
  <c r="AQ112" i="8"/>
  <c r="AR112" i="8"/>
  <c r="AQ136" i="8"/>
  <c r="AR136" i="8"/>
  <c r="AQ91" i="8"/>
  <c r="AR91" i="8"/>
  <c r="BH51" i="8"/>
  <c r="BI51" i="8"/>
  <c r="BH9" i="8"/>
  <c r="BI9" i="8"/>
  <c r="BH38" i="8"/>
  <c r="BI38" i="8"/>
  <c r="BH73" i="8"/>
  <c r="BI73" i="8"/>
  <c r="BH30" i="8"/>
  <c r="BI30" i="8"/>
  <c r="BH36" i="8"/>
  <c r="BI36" i="8"/>
  <c r="BH135" i="8"/>
  <c r="BI135" i="8"/>
  <c r="BH74" i="8"/>
  <c r="BI74" i="8"/>
  <c r="BH53" i="8"/>
  <c r="BI53" i="8"/>
  <c r="BH59" i="8"/>
  <c r="BI59" i="8"/>
  <c r="BH78" i="8"/>
  <c r="BI78" i="8"/>
  <c r="BH113" i="8"/>
  <c r="BI113" i="8"/>
  <c r="BH96" i="8"/>
  <c r="BI96" i="8"/>
  <c r="BH60" i="8"/>
  <c r="BI60" i="8"/>
  <c r="BH14" i="8"/>
  <c r="BI14" i="8"/>
  <c r="BH64" i="8"/>
  <c r="BI64" i="8"/>
  <c r="BH27" i="8"/>
  <c r="BI27" i="8"/>
  <c r="BH111" i="8"/>
  <c r="BI111" i="8"/>
  <c r="BH5" i="8"/>
  <c r="BI5" i="8"/>
  <c r="CP25" i="8"/>
  <c r="CQ25" i="8"/>
  <c r="CP13" i="8"/>
  <c r="CQ13" i="8"/>
  <c r="CP74" i="8"/>
  <c r="CQ74" i="8"/>
  <c r="CP131" i="8"/>
  <c r="CQ131" i="8"/>
  <c r="CP16" i="8"/>
  <c r="CQ16" i="8"/>
  <c r="CP139" i="8"/>
  <c r="CQ139" i="8"/>
  <c r="CP104" i="8"/>
  <c r="CQ104" i="8"/>
  <c r="CP60" i="8"/>
  <c r="CQ60" i="8"/>
  <c r="CP147" i="8"/>
  <c r="CQ147" i="8"/>
  <c r="CP116" i="8"/>
  <c r="CQ116" i="8"/>
  <c r="CP149" i="8"/>
  <c r="CQ149" i="8"/>
  <c r="CP31" i="8"/>
  <c r="CQ31" i="8"/>
  <c r="CP114" i="8"/>
  <c r="CQ114" i="8"/>
  <c r="CP35" i="8"/>
  <c r="CQ35" i="8"/>
  <c r="CP36" i="8"/>
  <c r="CQ36" i="8"/>
  <c r="CP107" i="8"/>
  <c r="CQ107" i="8"/>
  <c r="CP10" i="8"/>
  <c r="CQ10" i="8"/>
  <c r="CP88" i="8"/>
  <c r="CQ88" i="8"/>
  <c r="CP137" i="8"/>
  <c r="CQ137" i="8"/>
  <c r="DG117" i="8"/>
  <c r="DH117" i="8"/>
  <c r="DG128" i="8"/>
  <c r="DH128" i="8"/>
  <c r="DG52" i="8"/>
  <c r="DH52" i="8"/>
  <c r="DG134" i="8"/>
  <c r="DH134" i="8"/>
  <c r="DG140" i="8"/>
  <c r="DH140" i="8"/>
  <c r="DG143" i="8"/>
  <c r="DH143" i="8"/>
  <c r="DG91" i="8"/>
  <c r="DH91" i="8"/>
  <c r="DG21" i="8"/>
  <c r="DH21" i="8"/>
  <c r="DG23" i="8"/>
  <c r="DH23" i="8"/>
  <c r="DG61" i="8"/>
  <c r="DH61" i="8"/>
  <c r="DG8" i="8"/>
  <c r="DH8" i="8"/>
  <c r="DG22" i="8"/>
  <c r="DH22" i="8"/>
  <c r="DG66" i="8"/>
  <c r="DH66" i="8"/>
  <c r="DG28" i="8"/>
  <c r="DH28" i="8"/>
  <c r="DG16" i="8"/>
  <c r="DH16" i="8"/>
  <c r="DG99" i="8"/>
  <c r="DH99" i="8"/>
  <c r="DG55" i="8"/>
  <c r="DH55" i="8"/>
  <c r="DG49" i="8"/>
  <c r="DH49" i="8"/>
  <c r="DX41" i="8"/>
  <c r="DY41" i="8"/>
  <c r="DX123" i="8"/>
  <c r="DY123" i="8"/>
  <c r="DX38" i="8"/>
  <c r="DY38" i="8"/>
  <c r="DX76" i="8"/>
  <c r="DY76" i="8"/>
  <c r="DX69" i="8"/>
  <c r="DY69" i="8"/>
  <c r="DX94" i="8"/>
  <c r="DY94" i="8"/>
  <c r="DX132" i="8"/>
  <c r="DY132" i="8"/>
  <c r="DX64" i="8"/>
  <c r="DY64" i="8"/>
  <c r="DX89" i="8"/>
  <c r="DY89" i="8"/>
  <c r="DX72" i="8"/>
  <c r="DY72" i="8"/>
  <c r="DX75" i="8"/>
  <c r="DY75" i="8"/>
  <c r="DX114" i="8"/>
  <c r="DY114" i="8"/>
  <c r="DX8" i="8"/>
  <c r="DY8" i="8"/>
  <c r="DX145" i="8"/>
  <c r="DY145" i="8"/>
  <c r="DX53" i="8"/>
  <c r="DY53" i="8"/>
  <c r="DX67" i="8"/>
  <c r="DY67" i="8"/>
  <c r="DX106" i="8"/>
  <c r="DY106" i="8"/>
  <c r="DX143" i="8"/>
  <c r="DY143" i="8"/>
  <c r="AQ107" i="8"/>
  <c r="AR107" i="8"/>
  <c r="AQ131" i="8"/>
  <c r="AR131" i="8"/>
  <c r="AQ63" i="8"/>
  <c r="AR63" i="8"/>
  <c r="BH70" i="8"/>
  <c r="BI70" i="8"/>
  <c r="BH123" i="8"/>
  <c r="BI123" i="8"/>
  <c r="BH82" i="8"/>
  <c r="BI82" i="8"/>
  <c r="BH104" i="8"/>
  <c r="BI104" i="8"/>
  <c r="CP14" i="8"/>
  <c r="CQ14" i="8"/>
  <c r="CP41" i="8"/>
  <c r="CQ41" i="8"/>
  <c r="DG24" i="8"/>
  <c r="DH24" i="8"/>
  <c r="DG123" i="8"/>
  <c r="DH123" i="8"/>
  <c r="DG92" i="8"/>
  <c r="DH92" i="8"/>
  <c r="DX105" i="8"/>
  <c r="DY105" i="8"/>
  <c r="DX23" i="8"/>
  <c r="DY23" i="8"/>
  <c r="DX60" i="8"/>
  <c r="DY60" i="8"/>
  <c r="DX131" i="8"/>
  <c r="DY131" i="8"/>
  <c r="AQ39" i="8"/>
  <c r="AR39" i="8"/>
  <c r="AQ81" i="8"/>
  <c r="AR81" i="8"/>
  <c r="AQ80" i="8"/>
  <c r="AR80" i="8"/>
  <c r="AQ41" i="8"/>
  <c r="AR41" i="8"/>
  <c r="AQ44" i="8"/>
  <c r="AR44" i="8"/>
  <c r="AQ88" i="8"/>
  <c r="AR88" i="8"/>
  <c r="AQ75" i="8"/>
  <c r="AR75" i="8"/>
  <c r="AQ54" i="8"/>
  <c r="AR54" i="8"/>
  <c r="AQ86" i="8"/>
  <c r="AR86" i="8"/>
  <c r="AQ76" i="8"/>
  <c r="AR76" i="8"/>
  <c r="AQ64" i="8"/>
  <c r="AR64" i="8"/>
  <c r="AQ84" i="8"/>
  <c r="AR84" i="8"/>
  <c r="AQ113" i="8"/>
  <c r="AR113" i="8"/>
  <c r="AQ38" i="8"/>
  <c r="AR38" i="8"/>
  <c r="AQ67" i="8"/>
  <c r="AR67" i="8"/>
  <c r="AQ130" i="8"/>
  <c r="AR130" i="8"/>
  <c r="AQ138" i="8"/>
  <c r="AR138" i="8"/>
  <c r="BH147" i="8"/>
  <c r="BI147" i="8"/>
  <c r="BH150" i="8"/>
  <c r="BI150" i="8"/>
  <c r="BH20" i="8"/>
  <c r="BI20" i="8"/>
  <c r="BH57" i="8"/>
  <c r="BI57" i="8"/>
  <c r="BH148" i="8"/>
  <c r="BI148" i="8"/>
  <c r="BH26" i="8"/>
  <c r="BI26" i="8"/>
  <c r="BH119" i="8"/>
  <c r="BI119" i="8"/>
  <c r="BH8" i="8"/>
  <c r="BI8" i="8"/>
  <c r="BH37" i="8"/>
  <c r="BI37" i="8"/>
  <c r="BH33" i="8"/>
  <c r="BI33" i="8"/>
  <c r="BH62" i="8"/>
  <c r="BI62" i="8"/>
  <c r="BH97" i="8"/>
  <c r="BI97" i="8"/>
  <c r="BH48" i="8"/>
  <c r="BI48" i="8"/>
  <c r="BH44" i="8"/>
  <c r="BI44" i="8"/>
  <c r="BH127" i="8"/>
  <c r="BI127" i="8"/>
  <c r="BH141" i="8"/>
  <c r="BI141" i="8"/>
  <c r="BH128" i="8"/>
  <c r="BI128" i="8"/>
  <c r="BH79" i="8"/>
  <c r="BI79" i="8"/>
  <c r="CP95" i="8"/>
  <c r="CQ95" i="8"/>
  <c r="CP150" i="8"/>
  <c r="CQ150" i="8"/>
  <c r="CP117" i="8"/>
  <c r="CQ117" i="8"/>
  <c r="CP113" i="8"/>
  <c r="CQ113" i="8"/>
  <c r="CP133" i="8"/>
  <c r="CQ133" i="8"/>
  <c r="CP75" i="8"/>
  <c r="CQ75" i="8"/>
  <c r="CP67" i="8"/>
  <c r="CQ67" i="8"/>
  <c r="CP141" i="8"/>
  <c r="CQ141" i="8"/>
  <c r="CP83" i="8"/>
  <c r="CQ83" i="8"/>
  <c r="CP119" i="8"/>
  <c r="CQ119" i="8"/>
  <c r="CP85" i="8"/>
  <c r="CQ85" i="8"/>
  <c r="CP68" i="8"/>
  <c r="CQ68" i="8"/>
  <c r="CP50" i="8"/>
  <c r="CQ50" i="8"/>
  <c r="CP105" i="8"/>
  <c r="CQ105" i="8"/>
  <c r="CP122" i="8"/>
  <c r="CQ122" i="8"/>
  <c r="CP43" i="8"/>
  <c r="CQ43" i="8"/>
  <c r="CP143" i="8"/>
  <c r="CQ143" i="8"/>
  <c r="CP6" i="8"/>
  <c r="CQ6" i="8"/>
  <c r="DG101" i="8"/>
  <c r="DH101" i="8"/>
  <c r="DG112" i="8"/>
  <c r="DH112" i="8"/>
  <c r="DG5" i="8"/>
  <c r="DH5" i="8"/>
  <c r="DG118" i="8"/>
  <c r="DH118" i="8"/>
  <c r="DG44" i="8"/>
  <c r="DH44" i="8"/>
  <c r="DG119" i="8"/>
  <c r="DH119" i="8"/>
  <c r="DG75" i="8"/>
  <c r="DH75" i="8"/>
  <c r="DG137" i="8"/>
  <c r="DH137" i="8"/>
  <c r="DG7" i="8"/>
  <c r="DH7" i="8"/>
  <c r="DG45" i="8"/>
  <c r="DH45" i="8"/>
  <c r="DG136" i="8"/>
  <c r="DH136" i="8"/>
  <c r="DG6" i="8"/>
  <c r="DH6" i="8"/>
  <c r="DG142" i="8"/>
  <c r="DH142" i="8"/>
  <c r="DG12" i="8"/>
  <c r="DH12" i="8"/>
  <c r="DG135" i="8"/>
  <c r="DH135" i="8"/>
  <c r="DG83" i="8"/>
  <c r="DH83" i="8"/>
  <c r="DG13" i="8"/>
  <c r="DH13" i="8"/>
  <c r="DG31" i="8"/>
  <c r="DH31" i="8"/>
  <c r="DX13" i="8"/>
  <c r="DY13" i="8"/>
  <c r="DX91" i="8"/>
  <c r="DY91" i="8"/>
  <c r="DX130" i="8"/>
  <c r="DY130" i="8"/>
  <c r="DX44" i="8"/>
  <c r="DY44" i="8"/>
  <c r="DX147" i="8"/>
  <c r="DY147" i="8"/>
  <c r="DX62" i="8"/>
  <c r="DY62" i="8"/>
  <c r="DX100" i="8"/>
  <c r="DY100" i="8"/>
  <c r="DX22" i="8"/>
  <c r="DY22" i="8"/>
  <c r="DX57" i="8"/>
  <c r="DY57" i="8"/>
  <c r="DX33" i="8"/>
  <c r="DY33" i="8"/>
  <c r="DX43" i="8"/>
  <c r="DY43" i="8"/>
  <c r="DX66" i="8"/>
  <c r="DY66" i="8"/>
  <c r="DX119" i="8"/>
  <c r="DY119" i="8"/>
  <c r="DX113" i="8"/>
  <c r="DY113" i="8"/>
  <c r="DX128" i="8"/>
  <c r="DY128" i="8"/>
  <c r="DX35" i="8"/>
  <c r="DY35" i="8"/>
  <c r="DX24" i="8"/>
  <c r="DY24" i="8"/>
  <c r="DX111" i="8"/>
  <c r="DY111" i="8"/>
  <c r="AQ106" i="8"/>
  <c r="AR106" i="8"/>
  <c r="AQ115" i="8"/>
  <c r="AR115" i="8"/>
  <c r="AQ141" i="8"/>
  <c r="AR141" i="8"/>
  <c r="BH68" i="8"/>
  <c r="BI68" i="8"/>
  <c r="BH145" i="8"/>
  <c r="BI145" i="8"/>
  <c r="BH15" i="8"/>
  <c r="BI15" i="8"/>
  <c r="CP53" i="8"/>
  <c r="CQ53" i="8"/>
  <c r="CP42" i="8"/>
  <c r="CQ42" i="8"/>
  <c r="DG38" i="8"/>
  <c r="DH38" i="8"/>
  <c r="DG62" i="8"/>
  <c r="DH62" i="8"/>
  <c r="DX120" i="8"/>
  <c r="DY120" i="8"/>
  <c r="DX95" i="8"/>
  <c r="DY95" i="8"/>
  <c r="DX37" i="8"/>
  <c r="DY37" i="8"/>
  <c r="AQ29" i="8"/>
  <c r="AR29" i="8"/>
  <c r="AQ93" i="8"/>
  <c r="AR93" i="8"/>
  <c r="AQ78" i="8"/>
  <c r="AR78" i="8"/>
  <c r="AQ24" i="8"/>
  <c r="AR24" i="8"/>
  <c r="AQ12" i="8"/>
  <c r="AR12" i="8"/>
  <c r="AQ111" i="8"/>
  <c r="AR111" i="8"/>
  <c r="AQ150" i="8"/>
  <c r="AR150" i="8"/>
  <c r="AQ26" i="8"/>
  <c r="AR26" i="8"/>
  <c r="AQ11" i="8"/>
  <c r="AR11" i="8"/>
  <c r="AQ139" i="8"/>
  <c r="AR139" i="8"/>
  <c r="AQ27" i="8"/>
  <c r="AR27" i="8"/>
  <c r="AQ121" i="8"/>
  <c r="AR121" i="8"/>
  <c r="AQ137" i="8"/>
  <c r="AR137" i="8"/>
  <c r="AQ15" i="8"/>
  <c r="AR15" i="8"/>
  <c r="AQ133" i="8"/>
  <c r="AR133" i="8"/>
  <c r="AQ125" i="8"/>
  <c r="AR125" i="8"/>
  <c r="AQ37" i="8"/>
  <c r="AR37" i="8"/>
  <c r="AQ25" i="8"/>
  <c r="AR25" i="8"/>
  <c r="AQ116" i="8"/>
  <c r="AR116" i="8"/>
  <c r="AQ59" i="8"/>
  <c r="AR59" i="8"/>
  <c r="AQ82" i="8"/>
  <c r="AR82" i="8"/>
  <c r="AQ50" i="8"/>
  <c r="AR50" i="8"/>
  <c r="AQ79" i="8"/>
  <c r="AR79" i="8"/>
  <c r="AQ69" i="8"/>
  <c r="AR69" i="8"/>
  <c r="AQ32" i="8"/>
  <c r="AR32" i="8"/>
  <c r="AQ40" i="8"/>
  <c r="AR40" i="8"/>
  <c r="AQ144" i="8"/>
  <c r="AR144" i="8"/>
  <c r="BH131" i="8"/>
  <c r="BI131" i="8"/>
  <c r="BH134" i="8"/>
  <c r="BI134" i="8"/>
  <c r="BH122" i="8"/>
  <c r="BI122" i="8"/>
  <c r="BH41" i="8"/>
  <c r="BI41" i="8"/>
  <c r="BH132" i="8"/>
  <c r="BI132" i="8"/>
  <c r="BH10" i="8"/>
  <c r="BI10" i="8"/>
  <c r="BH103" i="8"/>
  <c r="BI103" i="8"/>
  <c r="BH149" i="8"/>
  <c r="BI149" i="8"/>
  <c r="BH19" i="8"/>
  <c r="BI19" i="8"/>
  <c r="BH17" i="8"/>
  <c r="BI17" i="8"/>
  <c r="BH46" i="8"/>
  <c r="BI46" i="8"/>
  <c r="BH81" i="8"/>
  <c r="BI81" i="8"/>
  <c r="BH22" i="8"/>
  <c r="BI22" i="8"/>
  <c r="BH34" i="8"/>
  <c r="BI34" i="8"/>
  <c r="BH95" i="8"/>
  <c r="BI95" i="8"/>
  <c r="BH125" i="8"/>
  <c r="BI125" i="8"/>
  <c r="BH139" i="8"/>
  <c r="BI139" i="8"/>
  <c r="BH47" i="8"/>
  <c r="BI47" i="8"/>
  <c r="CP146" i="8"/>
  <c r="CQ146" i="8"/>
  <c r="CP5" i="8"/>
  <c r="CQ5" i="8"/>
  <c r="CP132" i="8"/>
  <c r="CQ132" i="8"/>
  <c r="CP15" i="8"/>
  <c r="CQ15" i="8"/>
  <c r="CP69" i="8"/>
  <c r="CQ69" i="8"/>
  <c r="CP28" i="8"/>
  <c r="CQ28" i="8"/>
  <c r="CP33" i="8"/>
  <c r="CQ33" i="8"/>
  <c r="CP77" i="8"/>
  <c r="CQ77" i="8"/>
  <c r="CP121" i="8"/>
  <c r="CQ121" i="8"/>
  <c r="CP55" i="8"/>
  <c r="CQ55" i="8"/>
  <c r="CP19" i="8"/>
  <c r="CQ19" i="8"/>
  <c r="CP118" i="8"/>
  <c r="CQ118" i="8"/>
  <c r="CP93" i="8"/>
  <c r="CQ93" i="8"/>
  <c r="CP126" i="8"/>
  <c r="CQ126" i="8"/>
  <c r="CP58" i="8"/>
  <c r="CQ58" i="8"/>
  <c r="CP9" i="8"/>
  <c r="CQ9" i="8"/>
  <c r="CP79" i="8"/>
  <c r="CQ79" i="8"/>
  <c r="CP115" i="8"/>
  <c r="CQ115" i="8"/>
  <c r="DG53" i="8"/>
  <c r="DH53" i="8"/>
  <c r="DG69" i="8"/>
  <c r="DH69" i="8"/>
  <c r="DG96" i="8"/>
  <c r="DH96" i="8"/>
  <c r="DG130" i="8"/>
  <c r="DH130" i="8"/>
  <c r="DG102" i="8"/>
  <c r="DH102" i="8"/>
  <c r="DG10" i="8"/>
  <c r="DH10" i="8"/>
  <c r="DG87" i="8"/>
  <c r="DH87" i="8"/>
  <c r="DG59" i="8"/>
  <c r="DH59" i="8"/>
  <c r="DG121" i="8"/>
  <c r="DH121" i="8"/>
  <c r="DG39" i="8"/>
  <c r="DH39" i="8"/>
  <c r="DG27" i="8"/>
  <c r="DH27" i="8"/>
  <c r="DG120" i="8"/>
  <c r="DH120" i="8"/>
  <c r="DG36" i="8"/>
  <c r="DH36" i="8"/>
  <c r="DG126" i="8"/>
  <c r="DH126" i="8"/>
  <c r="DG100" i="8"/>
  <c r="DH100" i="8"/>
  <c r="DG111" i="8"/>
  <c r="DH111" i="8"/>
  <c r="DG67" i="8"/>
  <c r="DH67" i="8"/>
  <c r="DG145" i="8"/>
  <c r="DH145" i="8"/>
  <c r="DG15" i="8"/>
  <c r="DH15" i="8"/>
  <c r="DX141" i="8"/>
  <c r="DY141" i="8"/>
  <c r="DX59" i="8"/>
  <c r="DY59" i="8"/>
  <c r="DX98" i="8"/>
  <c r="DY98" i="8"/>
  <c r="DX18" i="8"/>
  <c r="DY18" i="8"/>
  <c r="DX115" i="8"/>
  <c r="DY115" i="8"/>
  <c r="DX28" i="8"/>
  <c r="DY28" i="8"/>
  <c r="DX68" i="8"/>
  <c r="DY68" i="8"/>
  <c r="DX27" i="8"/>
  <c r="DY27" i="8"/>
  <c r="DX29" i="8"/>
  <c r="DY29" i="8"/>
  <c r="DX129" i="8"/>
  <c r="DY129" i="8"/>
  <c r="DX74" i="8"/>
  <c r="DY74" i="8"/>
  <c r="DX15" i="8"/>
  <c r="DY15" i="8"/>
  <c r="DX87" i="8"/>
  <c r="DY87" i="8"/>
  <c r="DX81" i="8"/>
  <c r="DY81" i="8"/>
  <c r="DX96" i="8"/>
  <c r="DY96" i="8"/>
  <c r="DX58" i="8"/>
  <c r="DY58" i="8"/>
  <c r="DX7" i="8"/>
  <c r="DY7" i="8"/>
  <c r="DX79" i="8"/>
  <c r="DY79" i="8"/>
  <c r="AQ23" i="8"/>
  <c r="AR23" i="8"/>
  <c r="AQ42" i="8"/>
  <c r="AR42" i="8"/>
  <c r="AQ68" i="8"/>
  <c r="AR68" i="8"/>
  <c r="BH39" i="8"/>
  <c r="BI39" i="8"/>
  <c r="BH92" i="8"/>
  <c r="BI92" i="8"/>
  <c r="CP21" i="8"/>
  <c r="CQ21" i="8"/>
  <c r="CP110" i="8"/>
  <c r="CQ110" i="8"/>
  <c r="CP80" i="8"/>
  <c r="CQ80" i="8"/>
  <c r="CP109" i="8"/>
  <c r="CQ109" i="8"/>
  <c r="DG149" i="8"/>
  <c r="DH149" i="8"/>
  <c r="DG103" i="8"/>
  <c r="DH103" i="8"/>
  <c r="DG138" i="8"/>
  <c r="DH138" i="8"/>
  <c r="DX102" i="8"/>
  <c r="DY102" i="8"/>
  <c r="DX136" i="8"/>
  <c r="DY136" i="8"/>
  <c r="AQ104" i="8"/>
  <c r="AR104" i="8"/>
  <c r="AQ17" i="8"/>
  <c r="AR17" i="8"/>
  <c r="BH99" i="8"/>
  <c r="BI99" i="8"/>
  <c r="BH118" i="8"/>
  <c r="BI118" i="8"/>
  <c r="BH72" i="8"/>
  <c r="BI72" i="8"/>
  <c r="BH23" i="8"/>
  <c r="BI23" i="8"/>
  <c r="BH116" i="8"/>
  <c r="BI116" i="8"/>
  <c r="BH114" i="8"/>
  <c r="BI114" i="8"/>
  <c r="BH87" i="8"/>
  <c r="BI87" i="8"/>
  <c r="BH133" i="8"/>
  <c r="BI133" i="8"/>
  <c r="BH144" i="8"/>
  <c r="BI144" i="8"/>
  <c r="BH90" i="8"/>
  <c r="BI90" i="8"/>
  <c r="BH28" i="8"/>
  <c r="BI28" i="8"/>
  <c r="BH65" i="8"/>
  <c r="BI65" i="8"/>
  <c r="BH140" i="8"/>
  <c r="BI140" i="8"/>
  <c r="BH18" i="8"/>
  <c r="BI18" i="8"/>
  <c r="BH63" i="8"/>
  <c r="BI63" i="8"/>
  <c r="BH109" i="8"/>
  <c r="BI109" i="8"/>
  <c r="BH107" i="8"/>
  <c r="BI107" i="8"/>
  <c r="BH11" i="8"/>
  <c r="BI11" i="8"/>
  <c r="CP87" i="8"/>
  <c r="CQ87" i="8"/>
  <c r="CP12" i="8"/>
  <c r="CQ12" i="8"/>
  <c r="CP123" i="8"/>
  <c r="CQ123" i="8"/>
  <c r="CP94" i="8"/>
  <c r="CQ94" i="8"/>
  <c r="CP112" i="8"/>
  <c r="CQ112" i="8"/>
  <c r="CP145" i="8"/>
  <c r="CQ145" i="8"/>
  <c r="CP111" i="8"/>
  <c r="CQ111" i="8"/>
  <c r="CP11" i="8"/>
  <c r="CQ11" i="8"/>
  <c r="CP97" i="8"/>
  <c r="CQ97" i="8"/>
  <c r="CP20" i="8"/>
  <c r="CQ20" i="8"/>
  <c r="CP140" i="8"/>
  <c r="CQ140" i="8"/>
  <c r="CP54" i="8"/>
  <c r="CQ54" i="8"/>
  <c r="CP27" i="8"/>
  <c r="CQ27" i="8"/>
  <c r="CP62" i="8"/>
  <c r="CQ62" i="8"/>
  <c r="CP101" i="8"/>
  <c r="CQ101" i="8"/>
  <c r="CP84" i="8"/>
  <c r="CQ84" i="8"/>
  <c r="CP130" i="8"/>
  <c r="CQ130" i="8"/>
  <c r="CP51" i="8"/>
  <c r="CQ51" i="8"/>
  <c r="DG133" i="8"/>
  <c r="DH133" i="8"/>
  <c r="DG124" i="8"/>
  <c r="DH124" i="8"/>
  <c r="DG80" i="8"/>
  <c r="DH80" i="8"/>
  <c r="DG42" i="8"/>
  <c r="DH42" i="8"/>
  <c r="DG86" i="8"/>
  <c r="DH86" i="8"/>
  <c r="DG32" i="8"/>
  <c r="DH32" i="8"/>
  <c r="DG63" i="8"/>
  <c r="DH63" i="8"/>
  <c r="DG43" i="8"/>
  <c r="DH43" i="8"/>
  <c r="DG105" i="8"/>
  <c r="DH105" i="8"/>
  <c r="DG141" i="8"/>
  <c r="DH141" i="8"/>
  <c r="DG11" i="8"/>
  <c r="DH11" i="8"/>
  <c r="DG104" i="8"/>
  <c r="DH104" i="8"/>
  <c r="DG146" i="8"/>
  <c r="DH146" i="8"/>
  <c r="DG110" i="8"/>
  <c r="DH110" i="8"/>
  <c r="DG18" i="8"/>
  <c r="DH18" i="8"/>
  <c r="DG79" i="8"/>
  <c r="DH79" i="8"/>
  <c r="DG51" i="8"/>
  <c r="DH51" i="8"/>
  <c r="DG129" i="8"/>
  <c r="DH129" i="8"/>
  <c r="DG127" i="8"/>
  <c r="DH127" i="8"/>
  <c r="DX109" i="8"/>
  <c r="DY109" i="8"/>
  <c r="DX138" i="8"/>
  <c r="DY138" i="8"/>
  <c r="DX16" i="8"/>
  <c r="DY16" i="8"/>
  <c r="DX135" i="8"/>
  <c r="DY135" i="8"/>
  <c r="DX83" i="8"/>
  <c r="DY83" i="8"/>
  <c r="DX122" i="8"/>
  <c r="DY122" i="8"/>
  <c r="DX36" i="8"/>
  <c r="DY36" i="8"/>
  <c r="DX65" i="8"/>
  <c r="DY65" i="8"/>
  <c r="DX125" i="8"/>
  <c r="DY125" i="8"/>
  <c r="DX5" i="8"/>
  <c r="DY5" i="8"/>
  <c r="DX150" i="8"/>
  <c r="DY150" i="8"/>
  <c r="DX14" i="8"/>
  <c r="DY14" i="8"/>
  <c r="DX55" i="8"/>
  <c r="DY55" i="8"/>
  <c r="DX49" i="8"/>
  <c r="DY49" i="8"/>
  <c r="DX48" i="8"/>
  <c r="DY48" i="8"/>
  <c r="DX142" i="8"/>
  <c r="DY142" i="8"/>
  <c r="DX148" i="8"/>
  <c r="DY148" i="8"/>
  <c r="DX47" i="8"/>
  <c r="DY47" i="8"/>
  <c r="AQ129" i="8"/>
  <c r="AR129" i="8"/>
  <c r="AQ108" i="8"/>
  <c r="AR108" i="8"/>
  <c r="AQ56" i="8"/>
  <c r="AR56" i="8"/>
  <c r="BH42" i="8"/>
  <c r="BI42" i="8"/>
  <c r="BH110" i="8"/>
  <c r="BI110" i="8"/>
  <c r="BH61" i="8"/>
  <c r="BI61" i="8"/>
  <c r="CP7" i="8"/>
  <c r="CQ7" i="8"/>
  <c r="CP63" i="8"/>
  <c r="CQ63" i="8"/>
  <c r="DG74" i="8"/>
  <c r="DH74" i="8"/>
  <c r="DG57" i="8"/>
  <c r="DH57" i="8"/>
  <c r="DG131" i="8"/>
  <c r="DH131" i="8"/>
  <c r="DX140" i="8"/>
  <c r="DY140" i="8"/>
  <c r="DX139" i="8"/>
  <c r="DY139" i="8"/>
  <c r="AQ146" i="8"/>
  <c r="AR146" i="8"/>
  <c r="AQ83" i="8"/>
  <c r="AR83" i="8"/>
  <c r="AQ99" i="8"/>
  <c r="AR99" i="8"/>
  <c r="AQ8" i="8"/>
  <c r="AR8" i="8"/>
  <c r="AQ103" i="8"/>
  <c r="AR103" i="8"/>
  <c r="AQ57" i="8"/>
  <c r="AR57" i="8"/>
  <c r="AQ124" i="8"/>
  <c r="AR124" i="8"/>
  <c r="AQ22" i="8"/>
  <c r="AR22" i="8"/>
  <c r="AQ95" i="8"/>
  <c r="AR95" i="8"/>
  <c r="AQ140" i="8"/>
  <c r="AR140" i="8"/>
  <c r="AQ89" i="8"/>
  <c r="AR89" i="8"/>
  <c r="AQ71" i="8"/>
  <c r="AR71" i="8"/>
  <c r="AQ36" i="8"/>
  <c r="AR36" i="8"/>
  <c r="AQ19" i="8"/>
  <c r="AR19" i="8"/>
  <c r="AQ132" i="8"/>
  <c r="AR132" i="8"/>
  <c r="AQ114" i="8"/>
  <c r="AR114" i="8"/>
  <c r="AQ18" i="8"/>
  <c r="AR18" i="8"/>
  <c r="AQ31" i="8"/>
  <c r="AR31" i="8"/>
  <c r="AQ96" i="8"/>
  <c r="AR96" i="8"/>
  <c r="AQ28" i="8"/>
  <c r="AR28" i="8"/>
  <c r="AQ109" i="8"/>
  <c r="AR109" i="8"/>
  <c r="AQ100" i="8"/>
  <c r="AR100" i="8"/>
  <c r="AQ60" i="8"/>
  <c r="AR60" i="8"/>
  <c r="AQ149" i="8"/>
  <c r="AR149" i="8"/>
  <c r="AQ73" i="8"/>
  <c r="AR73" i="8"/>
  <c r="AQ105" i="8"/>
  <c r="AR105" i="8"/>
  <c r="AQ118" i="8"/>
  <c r="AR118" i="8"/>
  <c r="AQ20" i="8"/>
  <c r="AR20" i="8"/>
  <c r="AQ148" i="8"/>
  <c r="AR148" i="8"/>
  <c r="AQ128" i="8"/>
  <c r="AR128" i="8"/>
  <c r="AQ92" i="8"/>
  <c r="AR92" i="8"/>
  <c r="AQ53" i="8"/>
  <c r="AR53" i="8"/>
  <c r="AQ6" i="8"/>
  <c r="AR6" i="8"/>
  <c r="AQ14" i="8"/>
  <c r="AR14" i="8"/>
  <c r="BH83" i="8"/>
  <c r="BI83" i="8"/>
  <c r="BH102" i="8"/>
  <c r="BI102" i="8"/>
  <c r="BH137" i="8"/>
  <c r="BI137" i="8"/>
  <c r="BH7" i="8"/>
  <c r="BI7" i="8"/>
  <c r="BH100" i="8"/>
  <c r="BI100" i="8"/>
  <c r="BH58" i="8"/>
  <c r="BI58" i="8"/>
  <c r="BH71" i="8"/>
  <c r="BI71" i="8"/>
  <c r="BH117" i="8"/>
  <c r="BI117" i="8"/>
  <c r="BH112" i="8"/>
  <c r="BI112" i="8"/>
  <c r="BH142" i="8"/>
  <c r="BI142" i="8"/>
  <c r="BH12" i="8"/>
  <c r="BI12" i="8"/>
  <c r="BH49" i="8"/>
  <c r="BI49" i="8"/>
  <c r="BH124" i="8"/>
  <c r="BI124" i="8"/>
  <c r="BH138" i="8"/>
  <c r="BI138" i="8"/>
  <c r="BH29" i="8"/>
  <c r="BI29" i="8"/>
  <c r="BH93" i="8"/>
  <c r="BI93" i="8"/>
  <c r="BH75" i="8"/>
  <c r="BI75" i="8"/>
  <c r="BH136" i="8"/>
  <c r="BI136" i="8"/>
  <c r="CP138" i="8"/>
  <c r="CQ138" i="8"/>
  <c r="CP82" i="8"/>
  <c r="CQ82" i="8"/>
  <c r="CP124" i="8"/>
  <c r="CQ124" i="8"/>
  <c r="CP103" i="8"/>
  <c r="CQ103" i="8"/>
  <c r="CP48" i="8"/>
  <c r="CQ48" i="8"/>
  <c r="CP102" i="8"/>
  <c r="CQ102" i="8"/>
  <c r="CP47" i="8"/>
  <c r="CQ47" i="8"/>
  <c r="CP120" i="8"/>
  <c r="CQ120" i="8"/>
  <c r="CP49" i="8"/>
  <c r="CQ49" i="8"/>
  <c r="CP57" i="8"/>
  <c r="CQ57" i="8"/>
  <c r="CP128" i="8"/>
  <c r="CQ128" i="8"/>
  <c r="CP148" i="8"/>
  <c r="CQ148" i="8"/>
  <c r="CP136" i="8"/>
  <c r="CQ136" i="8"/>
  <c r="CP65" i="8"/>
  <c r="CQ65" i="8"/>
  <c r="CP37" i="8"/>
  <c r="CQ37" i="8"/>
  <c r="CP134" i="8"/>
  <c r="CQ134" i="8"/>
  <c r="CP66" i="8"/>
  <c r="CQ66" i="8"/>
  <c r="CP17" i="8"/>
  <c r="CQ17" i="8"/>
  <c r="DG85" i="8"/>
  <c r="DH85" i="8"/>
  <c r="DG34" i="8"/>
  <c r="DH34" i="8"/>
  <c r="DG64" i="8"/>
  <c r="DH64" i="8"/>
  <c r="DG148" i="8"/>
  <c r="DH148" i="8"/>
  <c r="DG70" i="8"/>
  <c r="DH70" i="8"/>
  <c r="DG76" i="8"/>
  <c r="DH76" i="8"/>
  <c r="DG47" i="8"/>
  <c r="DH47" i="8"/>
  <c r="DG33" i="8"/>
  <c r="DH33" i="8"/>
  <c r="DG89" i="8"/>
  <c r="DH89" i="8"/>
  <c r="DG125" i="8"/>
  <c r="DH125" i="8"/>
  <c r="DG84" i="8"/>
  <c r="DH84" i="8"/>
  <c r="DG88" i="8"/>
  <c r="DH88" i="8"/>
  <c r="DG122" i="8"/>
  <c r="DH122" i="8"/>
  <c r="DG94" i="8"/>
  <c r="DH94" i="8"/>
  <c r="DG116" i="8"/>
  <c r="DH116" i="8"/>
  <c r="DG29" i="8"/>
  <c r="DH29" i="8"/>
  <c r="DG35" i="8"/>
  <c r="DH35" i="8"/>
  <c r="DG113" i="8"/>
  <c r="DH113" i="8"/>
  <c r="DX9" i="8"/>
  <c r="DY9" i="8"/>
  <c r="DX77" i="8"/>
  <c r="DY77" i="8"/>
  <c r="DX50" i="8"/>
  <c r="DY50" i="8"/>
  <c r="DX31" i="8"/>
  <c r="DY31" i="8"/>
  <c r="DX103" i="8"/>
  <c r="DY103" i="8"/>
  <c r="DX51" i="8"/>
  <c r="DY51" i="8"/>
  <c r="DX82" i="8"/>
  <c r="DY82" i="8"/>
  <c r="DX10" i="8"/>
  <c r="DY10" i="8"/>
  <c r="DX133" i="8"/>
  <c r="DY133" i="8"/>
  <c r="DX93" i="8"/>
  <c r="DY93" i="8"/>
  <c r="DX101" i="8"/>
  <c r="DY101" i="8"/>
  <c r="DX118" i="8"/>
  <c r="DY118" i="8"/>
  <c r="DX124" i="8"/>
  <c r="DY124" i="8"/>
  <c r="DX56" i="8"/>
  <c r="DY56" i="8"/>
  <c r="DX21" i="8"/>
  <c r="DY21" i="8"/>
  <c r="DX97" i="8"/>
  <c r="DY97" i="8"/>
  <c r="DX110" i="8"/>
  <c r="DY110" i="8"/>
  <c r="DX116" i="8"/>
  <c r="DY116" i="8"/>
  <c r="DX40" i="8"/>
  <c r="DY40" i="8"/>
  <c r="AQ110" i="8"/>
  <c r="AR110" i="8"/>
  <c r="AQ30" i="8"/>
  <c r="AR30" i="8"/>
  <c r="AQ98" i="8"/>
  <c r="AR98" i="8"/>
  <c r="BH40" i="8"/>
  <c r="BI40" i="8"/>
  <c r="BH32" i="8"/>
  <c r="BI32" i="8"/>
  <c r="CP98" i="8"/>
  <c r="CQ98" i="8"/>
  <c r="CP71" i="8"/>
  <c r="CQ71" i="8"/>
  <c r="DG114" i="8"/>
  <c r="DH114" i="8"/>
  <c r="AQ127" i="8"/>
  <c r="AR127" i="8"/>
  <c r="AQ134" i="8"/>
  <c r="AR134" i="8"/>
  <c r="AQ48" i="8"/>
  <c r="AR48" i="8"/>
  <c r="AQ62" i="8"/>
  <c r="AR62" i="8"/>
  <c r="AQ34" i="8"/>
  <c r="AR34" i="8"/>
  <c r="AQ145" i="8"/>
  <c r="AR145" i="8"/>
  <c r="AQ72" i="8"/>
  <c r="AR72" i="8"/>
  <c r="AQ52" i="8"/>
  <c r="AR52" i="8"/>
  <c r="AQ9" i="8"/>
  <c r="AR9" i="8"/>
  <c r="AQ85" i="8"/>
  <c r="AR85" i="8"/>
  <c r="AQ101" i="8"/>
  <c r="AR101" i="8"/>
  <c r="AQ74" i="8"/>
  <c r="AR74" i="8"/>
  <c r="AQ55" i="8"/>
  <c r="AR55" i="8"/>
  <c r="AQ143" i="8"/>
  <c r="AR143" i="8"/>
  <c r="AQ10" i="8"/>
  <c r="AR10" i="8"/>
  <c r="AQ142" i="8"/>
  <c r="AR142" i="8"/>
  <c r="AQ87" i="8"/>
  <c r="AR87" i="8"/>
  <c r="BH67" i="8"/>
  <c r="BI67" i="8"/>
  <c r="BH86" i="8"/>
  <c r="BI86" i="8"/>
  <c r="BH121" i="8"/>
  <c r="BI121" i="8"/>
  <c r="BH130" i="8"/>
  <c r="BI130" i="8"/>
  <c r="BH84" i="8"/>
  <c r="BI84" i="8"/>
  <c r="BH24" i="8"/>
  <c r="BI24" i="8"/>
  <c r="BH55" i="8"/>
  <c r="BI55" i="8"/>
  <c r="BH101" i="8"/>
  <c r="BI101" i="8"/>
  <c r="BH88" i="8"/>
  <c r="BI88" i="8"/>
  <c r="BH126" i="8"/>
  <c r="BI126" i="8"/>
  <c r="BH66" i="8"/>
  <c r="BI66" i="8"/>
  <c r="BH31" i="8"/>
  <c r="BI31" i="8"/>
  <c r="BH108" i="8"/>
  <c r="BI108" i="8"/>
  <c r="BH106" i="8"/>
  <c r="BI106" i="8"/>
  <c r="BH13" i="8"/>
  <c r="BI13" i="8"/>
  <c r="BH77" i="8"/>
  <c r="BI77" i="8"/>
  <c r="BH43" i="8"/>
  <c r="BI43" i="8"/>
  <c r="BH120" i="8"/>
  <c r="BI120" i="8"/>
  <c r="BZ5" i="8"/>
  <c r="CP86" i="8"/>
  <c r="CQ86" i="8"/>
  <c r="CP8" i="8"/>
  <c r="CQ8" i="8"/>
  <c r="CP125" i="8"/>
  <c r="CQ125" i="8"/>
  <c r="CP39" i="8"/>
  <c r="CQ39" i="8"/>
  <c r="CP30" i="8"/>
  <c r="CQ30" i="8"/>
  <c r="CP38" i="8"/>
  <c r="CQ38" i="8"/>
  <c r="CP29" i="8"/>
  <c r="CQ29" i="8"/>
  <c r="CP56" i="8"/>
  <c r="CQ56" i="8"/>
  <c r="CP18" i="8"/>
  <c r="CQ18" i="8"/>
  <c r="CP106" i="8"/>
  <c r="CQ106" i="8"/>
  <c r="CP64" i="8"/>
  <c r="CQ64" i="8"/>
  <c r="CP127" i="8"/>
  <c r="CQ127" i="8"/>
  <c r="CP72" i="8"/>
  <c r="CQ72" i="8"/>
  <c r="CP135" i="8"/>
  <c r="CQ135" i="8"/>
  <c r="CP144" i="8"/>
  <c r="CQ144" i="8"/>
  <c r="CP70" i="8"/>
  <c r="CQ70" i="8"/>
  <c r="CP52" i="8"/>
  <c r="CQ52" i="8"/>
  <c r="CP73" i="8"/>
  <c r="CQ73" i="8"/>
  <c r="DG37" i="8"/>
  <c r="DH37" i="8"/>
  <c r="DG82" i="8"/>
  <c r="DH82" i="8"/>
  <c r="DG48" i="8"/>
  <c r="DH48" i="8"/>
  <c r="DG108" i="8"/>
  <c r="DH108" i="8"/>
  <c r="DG54" i="8"/>
  <c r="DH54" i="8"/>
  <c r="DG60" i="8"/>
  <c r="DH60" i="8"/>
  <c r="DG139" i="8"/>
  <c r="DH139" i="8"/>
  <c r="DG17" i="8"/>
  <c r="DH17" i="8"/>
  <c r="DG73" i="8"/>
  <c r="DH73" i="8"/>
  <c r="DG109" i="8"/>
  <c r="DH109" i="8"/>
  <c r="DG26" i="8"/>
  <c r="DH26" i="8"/>
  <c r="DG72" i="8"/>
  <c r="DH72" i="8"/>
  <c r="DG132" i="8"/>
  <c r="DH132" i="8"/>
  <c r="DG78" i="8"/>
  <c r="DH78" i="8"/>
  <c r="DG68" i="8"/>
  <c r="DH68" i="8"/>
  <c r="DG147" i="8"/>
  <c r="DH147" i="8"/>
  <c r="DG25" i="8"/>
  <c r="DH25" i="8"/>
  <c r="DG97" i="8"/>
  <c r="DH97" i="8"/>
  <c r="DX137" i="8"/>
  <c r="DY137" i="8"/>
  <c r="DX45" i="8"/>
  <c r="DY45" i="8"/>
  <c r="DX134" i="8"/>
  <c r="DY134" i="8"/>
  <c r="DX146" i="8"/>
  <c r="DY146" i="8"/>
  <c r="DX71" i="8"/>
  <c r="DY71" i="8"/>
  <c r="DX90" i="8"/>
  <c r="DY90" i="8"/>
  <c r="DX6" i="8"/>
  <c r="DY6" i="8"/>
  <c r="DX127" i="8"/>
  <c r="DY127" i="8"/>
  <c r="DX112" i="8"/>
  <c r="DY112" i="8"/>
  <c r="DX61" i="8"/>
  <c r="DY61" i="8"/>
  <c r="DX144" i="8"/>
  <c r="DY144" i="8"/>
  <c r="DX86" i="8"/>
  <c r="DY86" i="8"/>
  <c r="DX92" i="8"/>
  <c r="DY92" i="8"/>
  <c r="DX19" i="8"/>
  <c r="DY19" i="8"/>
  <c r="DX149" i="8"/>
  <c r="DY149" i="8"/>
  <c r="DX80" i="8"/>
  <c r="DY80" i="8"/>
  <c r="DX78" i="8"/>
  <c r="DY78" i="8"/>
  <c r="DX84" i="8"/>
  <c r="DY84" i="8"/>
  <c r="DX11" i="8"/>
  <c r="DY11" i="8"/>
  <c r="FH7" i="8"/>
  <c r="FJ7" i="8"/>
  <c r="EN1" i="8"/>
  <c r="EJ7" i="8"/>
  <c r="FB7" i="8" s="1"/>
  <c r="FB3" i="8" s="1"/>
  <c r="FA7" i="8"/>
  <c r="FA3" i="8" s="1"/>
  <c r="EP7" i="8"/>
  <c r="EO1" i="8" s="1"/>
  <c r="EY7" i="8"/>
  <c r="EG7" i="8"/>
  <c r="EZ7" i="8" s="1"/>
  <c r="EK7" i="8"/>
  <c r="GA4" i="8" l="1"/>
  <c r="FR112" i="8"/>
  <c r="FQ112" i="8"/>
  <c r="FQ10" i="8"/>
  <c r="FR10" i="8"/>
  <c r="FR48" i="8"/>
  <c r="FQ48" i="8"/>
  <c r="FR58" i="8"/>
  <c r="FQ58" i="8"/>
  <c r="FR147" i="8"/>
  <c r="FQ147" i="8"/>
  <c r="FQ94" i="8"/>
  <c r="FR94" i="8"/>
  <c r="FR34" i="8"/>
  <c r="FQ34" i="8"/>
  <c r="FQ78" i="8"/>
  <c r="FR78" i="8"/>
  <c r="FQ118" i="8"/>
  <c r="FR118" i="8"/>
  <c r="FR16" i="8"/>
  <c r="FQ16" i="8"/>
  <c r="FR27" i="8"/>
  <c r="FQ27" i="8"/>
  <c r="FR120" i="8"/>
  <c r="FQ120" i="8"/>
  <c r="FR57" i="8"/>
  <c r="FQ57" i="8"/>
  <c r="FR131" i="8"/>
  <c r="FQ131" i="8"/>
  <c r="FR72" i="8"/>
  <c r="FQ72" i="8"/>
  <c r="FR121" i="8"/>
  <c r="FQ121" i="8"/>
  <c r="FR73" i="8"/>
  <c r="FQ73" i="8"/>
  <c r="FR80" i="8"/>
  <c r="FQ80" i="8"/>
  <c r="FQ86" i="8"/>
  <c r="FR86" i="8"/>
  <c r="FQ127" i="8"/>
  <c r="FR127" i="8"/>
  <c r="FR146" i="8"/>
  <c r="FQ146" i="8"/>
  <c r="FR40" i="8"/>
  <c r="FQ40" i="8"/>
  <c r="FR21" i="8"/>
  <c r="FQ21" i="8"/>
  <c r="FR101" i="8"/>
  <c r="FQ101" i="8"/>
  <c r="FR82" i="8"/>
  <c r="FQ82" i="8"/>
  <c r="FR50" i="8"/>
  <c r="FQ50" i="8"/>
  <c r="FR140" i="8"/>
  <c r="FQ140" i="8"/>
  <c r="FQ47" i="8"/>
  <c r="FR47" i="8"/>
  <c r="FR49" i="8"/>
  <c r="FQ49" i="8"/>
  <c r="FR5" i="8"/>
  <c r="FQ5" i="8"/>
  <c r="FR122" i="8"/>
  <c r="FQ122" i="8"/>
  <c r="FR138" i="8"/>
  <c r="FQ138" i="8"/>
  <c r="FQ102" i="8"/>
  <c r="FR102" i="8"/>
  <c r="FR96" i="8"/>
  <c r="FQ96" i="8"/>
  <c r="FR74" i="8"/>
  <c r="FQ74" i="8"/>
  <c r="FR68" i="8"/>
  <c r="FQ68" i="8"/>
  <c r="FR98" i="8"/>
  <c r="FQ98" i="8"/>
  <c r="FR35" i="8"/>
  <c r="FQ35" i="8"/>
  <c r="FR66" i="8"/>
  <c r="FQ66" i="8"/>
  <c r="FQ22" i="8"/>
  <c r="FR22" i="8"/>
  <c r="FR44" i="8"/>
  <c r="FQ44" i="8"/>
  <c r="FR60" i="8"/>
  <c r="FQ60" i="8"/>
  <c r="FR106" i="8"/>
  <c r="FQ106" i="8"/>
  <c r="FQ8" i="8"/>
  <c r="FR8" i="8"/>
  <c r="FR89" i="8"/>
  <c r="FQ89" i="8"/>
  <c r="FR69" i="8"/>
  <c r="FQ69" i="8"/>
  <c r="FR41" i="8"/>
  <c r="FQ41" i="8"/>
  <c r="FR32" i="8"/>
  <c r="FQ32" i="8"/>
  <c r="FR99" i="8"/>
  <c r="FQ99" i="8"/>
  <c r="FR20" i="8"/>
  <c r="FQ20" i="8"/>
  <c r="FQ63" i="8"/>
  <c r="FR63" i="8"/>
  <c r="FR108" i="8"/>
  <c r="FQ108" i="8"/>
  <c r="FQ39" i="8"/>
  <c r="FR39" i="8"/>
  <c r="FQ71" i="8"/>
  <c r="FR71" i="8"/>
  <c r="FR97" i="8"/>
  <c r="FQ97" i="8"/>
  <c r="FR36" i="8"/>
  <c r="FQ36" i="8"/>
  <c r="FQ15" i="8"/>
  <c r="FR15" i="8"/>
  <c r="FR24" i="8"/>
  <c r="FQ24" i="8"/>
  <c r="FR13" i="8"/>
  <c r="FQ13" i="8"/>
  <c r="FR145" i="8"/>
  <c r="FQ145" i="8"/>
  <c r="FR123" i="8"/>
  <c r="FQ123" i="8"/>
  <c r="FQ54" i="8"/>
  <c r="FR54" i="8"/>
  <c r="FQ30" i="8"/>
  <c r="FR30" i="8"/>
  <c r="FR25" i="8"/>
  <c r="FQ25" i="8"/>
  <c r="FQ31" i="8"/>
  <c r="FR31" i="8"/>
  <c r="FQ150" i="8"/>
  <c r="FR150" i="8"/>
  <c r="FR18" i="8"/>
  <c r="FQ18" i="8"/>
  <c r="FQ143" i="8"/>
  <c r="FR143" i="8"/>
  <c r="FQ12" i="8"/>
  <c r="FR12" i="8"/>
  <c r="FR11" i="8"/>
  <c r="FQ11" i="8"/>
  <c r="FR149" i="8"/>
  <c r="FQ149" i="8"/>
  <c r="FR144" i="8"/>
  <c r="FQ144" i="8"/>
  <c r="FR6" i="8"/>
  <c r="FQ6" i="8"/>
  <c r="FQ134" i="8"/>
  <c r="FR134" i="8"/>
  <c r="FR116" i="8"/>
  <c r="FQ116" i="8"/>
  <c r="FR56" i="8"/>
  <c r="FQ56" i="8"/>
  <c r="FR93" i="8"/>
  <c r="FQ93" i="8"/>
  <c r="FR51" i="8"/>
  <c r="FQ51" i="8"/>
  <c r="FR77" i="8"/>
  <c r="FQ77" i="8"/>
  <c r="FR148" i="8"/>
  <c r="FQ148" i="8"/>
  <c r="FQ55" i="8"/>
  <c r="FR55" i="8"/>
  <c r="FR125" i="8"/>
  <c r="FQ125" i="8"/>
  <c r="FR83" i="8"/>
  <c r="FQ83" i="8"/>
  <c r="FR109" i="8"/>
  <c r="FQ109" i="8"/>
  <c r="FQ79" i="8"/>
  <c r="FR79" i="8"/>
  <c r="FR81" i="8"/>
  <c r="FQ81" i="8"/>
  <c r="FR129" i="8"/>
  <c r="FQ129" i="8"/>
  <c r="FR28" i="8"/>
  <c r="FQ28" i="8"/>
  <c r="FR59" i="8"/>
  <c r="FQ59" i="8"/>
  <c r="FR37" i="8"/>
  <c r="FQ37" i="8"/>
  <c r="FR128" i="8"/>
  <c r="FQ128" i="8"/>
  <c r="FR43" i="8"/>
  <c r="FQ43" i="8"/>
  <c r="FR100" i="8"/>
  <c r="FQ100" i="8"/>
  <c r="FR130" i="8"/>
  <c r="FQ130" i="8"/>
  <c r="FQ23" i="8"/>
  <c r="FR23" i="8"/>
  <c r="FR67" i="8"/>
  <c r="FQ67" i="8"/>
  <c r="FR114" i="8"/>
  <c r="FQ114" i="8"/>
  <c r="FR64" i="8"/>
  <c r="FQ64" i="8"/>
  <c r="FR76" i="8"/>
  <c r="FQ76" i="8"/>
  <c r="FR85" i="8"/>
  <c r="FQ85" i="8"/>
  <c r="FR107" i="8"/>
  <c r="FQ107" i="8"/>
  <c r="FR42" i="8"/>
  <c r="FQ42" i="8"/>
  <c r="FQ70" i="8"/>
  <c r="FR70" i="8"/>
  <c r="FR52" i="8"/>
  <c r="FQ52" i="8"/>
  <c r="FR136" i="8"/>
  <c r="FQ136" i="8"/>
  <c r="FR92" i="8"/>
  <c r="FQ92" i="8"/>
  <c r="FR137" i="8"/>
  <c r="FQ137" i="8"/>
  <c r="FR139" i="8"/>
  <c r="FQ139" i="8"/>
  <c r="FQ119" i="8"/>
  <c r="FR119" i="8"/>
  <c r="FR84" i="8"/>
  <c r="FQ84" i="8"/>
  <c r="FR19" i="8"/>
  <c r="FQ19" i="8"/>
  <c r="FR61" i="8"/>
  <c r="FQ61" i="8"/>
  <c r="FR90" i="8"/>
  <c r="FQ90" i="8"/>
  <c r="FR45" i="8"/>
  <c r="FQ45" i="8"/>
  <c r="FQ110" i="8"/>
  <c r="FR110" i="8"/>
  <c r="FR124" i="8"/>
  <c r="FQ124" i="8"/>
  <c r="FR133" i="8"/>
  <c r="FQ133" i="8"/>
  <c r="FQ103" i="8"/>
  <c r="FR103" i="8"/>
  <c r="FQ9" i="8"/>
  <c r="FR9" i="8"/>
  <c r="FQ142" i="8"/>
  <c r="FR142" i="8"/>
  <c r="FQ14" i="8"/>
  <c r="FR14" i="8"/>
  <c r="FR65" i="8"/>
  <c r="FQ65" i="8"/>
  <c r="FQ135" i="8"/>
  <c r="FR135" i="8"/>
  <c r="FR7" i="8"/>
  <c r="FQ7" i="8"/>
  <c r="FQ87" i="8"/>
  <c r="FR87" i="8"/>
  <c r="FR29" i="8"/>
  <c r="FQ29" i="8"/>
  <c r="FR115" i="8"/>
  <c r="FQ115" i="8"/>
  <c r="FR141" i="8"/>
  <c r="FQ141" i="8"/>
  <c r="FQ95" i="8"/>
  <c r="FR95" i="8"/>
  <c r="FQ111" i="8"/>
  <c r="FR111" i="8"/>
  <c r="FR113" i="8"/>
  <c r="FQ113" i="8"/>
  <c r="FR33" i="8"/>
  <c r="FQ33" i="8"/>
  <c r="FQ62" i="8"/>
  <c r="FR62" i="8"/>
  <c r="FR91" i="8"/>
  <c r="FQ91" i="8"/>
  <c r="FR105" i="8"/>
  <c r="FQ105" i="8"/>
  <c r="FR53" i="8"/>
  <c r="FQ53" i="8"/>
  <c r="FR75" i="8"/>
  <c r="FQ75" i="8"/>
  <c r="FR132" i="8"/>
  <c r="FQ132" i="8"/>
  <c r="FQ38" i="8"/>
  <c r="FR38" i="8"/>
  <c r="FQ46" i="8"/>
  <c r="FR46" i="8"/>
  <c r="FR26" i="8"/>
  <c r="FQ26" i="8"/>
  <c r="FR17" i="8"/>
  <c r="FQ17" i="8"/>
  <c r="FR104" i="8"/>
  <c r="FQ104" i="8"/>
  <c r="FQ126" i="8"/>
  <c r="FR126" i="8"/>
  <c r="FR88" i="8"/>
  <c r="FQ88" i="8"/>
  <c r="FR117" i="8"/>
  <c r="FQ117" i="8"/>
  <c r="FQ3" i="8" l="1"/>
  <c r="FQ1" i="8" a="1"/>
  <c r="FQ1" i="8" s="1"/>
  <c r="FQ2" i="8"/>
  <c r="G2" i="4" l="1"/>
  <c r="G65" i="4"/>
  <c r="G110" i="4"/>
  <c r="G148" i="4"/>
  <c r="G170" i="4"/>
  <c r="G107" i="4"/>
  <c r="G67" i="4"/>
  <c r="G54" i="4"/>
  <c r="G102" i="4"/>
  <c r="G103" i="4"/>
  <c r="G14" i="4"/>
  <c r="G24" i="4"/>
  <c r="G88" i="4"/>
  <c r="G121" i="4"/>
  <c r="G169" i="4"/>
  <c r="G34" i="4"/>
  <c r="G131" i="4"/>
  <c r="G195" i="4"/>
  <c r="G92" i="4"/>
  <c r="G10" i="4"/>
  <c r="G133" i="4"/>
  <c r="G181" i="4"/>
  <c r="G117" i="4"/>
  <c r="G118" i="4"/>
  <c r="G134" i="4"/>
  <c r="G104" i="4"/>
  <c r="G120" i="4"/>
  <c r="G99" i="4"/>
  <c r="G108" i="4"/>
  <c r="G140" i="4"/>
  <c r="G39" i="4"/>
  <c r="G123" i="4"/>
  <c r="G113" i="4"/>
  <c r="G46" i="4"/>
  <c r="G61" i="4"/>
  <c r="G75" i="4"/>
  <c r="G69" i="4"/>
  <c r="G66" i="4"/>
  <c r="G106" i="4"/>
  <c r="G176" i="4"/>
  <c r="G48" i="4"/>
  <c r="G109" i="4"/>
  <c r="G132" i="4"/>
  <c r="G189" i="4"/>
  <c r="G26" i="4"/>
  <c r="G84" i="4"/>
  <c r="G105" i="4"/>
  <c r="G31" i="4"/>
  <c r="G7" i="4"/>
  <c r="G33" i="4"/>
  <c r="G180" i="4"/>
  <c r="G93" i="4"/>
  <c r="G126" i="4"/>
  <c r="G73" i="4"/>
  <c r="G27" i="4"/>
  <c r="G157" i="4"/>
  <c r="G165" i="4"/>
  <c r="G96" i="4"/>
  <c r="G112" i="4"/>
  <c r="G129" i="4"/>
  <c r="G36" i="4"/>
  <c r="G143" i="4"/>
  <c r="G58" i="4"/>
  <c r="G90" i="4"/>
  <c r="G78" i="4"/>
  <c r="G124" i="4"/>
  <c r="G128" i="4"/>
  <c r="G25" i="4"/>
  <c r="G20" i="4"/>
  <c r="G68" i="4"/>
  <c r="G60" i="4"/>
  <c r="G127" i="4"/>
  <c r="G139" i="4"/>
  <c r="G9" i="4" l="1"/>
  <c r="G37" i="4"/>
  <c r="G30" i="4"/>
  <c r="G193" i="4"/>
  <c r="G179" i="4"/>
  <c r="G57" i="4"/>
  <c r="G178" i="4"/>
  <c r="G182" i="4"/>
  <c r="G162" i="4"/>
  <c r="G197" i="4"/>
  <c r="G53" i="4"/>
  <c r="G76" i="4"/>
  <c r="G29" i="4"/>
  <c r="G74" i="4"/>
  <c r="G15" i="4"/>
  <c r="G130" i="4"/>
  <c r="G149" i="4"/>
  <c r="G89" i="4"/>
  <c r="G23" i="4"/>
  <c r="G186" i="4"/>
  <c r="G160" i="4"/>
  <c r="G17" i="4"/>
  <c r="G45" i="4"/>
  <c r="G4" i="4"/>
  <c r="G187" i="4"/>
  <c r="G43" i="4"/>
  <c r="G49" i="4"/>
  <c r="G95" i="4"/>
  <c r="Y76" i="8" s="1"/>
  <c r="Y27" i="8"/>
  <c r="Y148" i="8"/>
  <c r="Y13" i="8"/>
  <c r="Y9" i="8"/>
  <c r="Y5" i="8"/>
  <c r="Y43" i="8"/>
  <c r="Y24" i="8"/>
  <c r="Y118" i="8"/>
  <c r="Y81" i="8"/>
  <c r="Y19" i="8"/>
  <c r="Y89" i="8"/>
  <c r="Y130" i="8"/>
  <c r="Y82" i="8"/>
  <c r="Y113" i="8"/>
  <c r="Y142" i="8"/>
  <c r="Y106" i="8"/>
  <c r="Y112" i="8"/>
  <c r="Y33" i="8"/>
  <c r="Y143" i="8"/>
  <c r="Y45" i="8"/>
  <c r="Y145" i="8"/>
  <c r="Y133" i="8"/>
  <c r="Y55" i="8"/>
  <c r="Y74" i="8"/>
  <c r="Y8" i="8"/>
  <c r="Y35" i="8"/>
  <c r="Y34" i="8"/>
  <c r="Y147" i="8"/>
  <c r="Y47" i="8"/>
  <c r="Y50" i="8"/>
  <c r="Y26" i="8"/>
  <c r="Y62" i="8"/>
  <c r="Y54" i="8"/>
  <c r="Y85" i="8"/>
  <c r="Y116" i="8"/>
  <c r="Y39" i="8"/>
  <c r="Y72" i="8"/>
  <c r="Y135" i="8"/>
  <c r="Y128" i="8"/>
  <c r="Y134" i="8"/>
  <c r="Y49" i="8"/>
  <c r="Y29" i="8"/>
  <c r="Y120" i="8"/>
  <c r="Y141" i="8"/>
  <c r="Y21" i="8"/>
  <c r="Y18" i="8"/>
  <c r="Y64" i="8"/>
  <c r="Y138" i="8"/>
  <c r="Y117" i="8"/>
  <c r="Y91" i="8"/>
  <c r="Y105" i="8"/>
  <c r="Y123" i="8"/>
  <c r="Y36" i="8"/>
  <c r="Y70" i="8"/>
  <c r="Y73" i="8"/>
  <c r="Y25" i="8"/>
  <c r="Y99" i="8"/>
  <c r="Y119" i="8"/>
  <c r="Y111" i="8"/>
  <c r="Y103" i="8"/>
  <c r="Y31" i="8"/>
  <c r="Y137" i="8"/>
  <c r="AE137" i="8" s="1"/>
  <c r="Y12" i="8"/>
  <c r="Y95" i="8"/>
  <c r="G79" i="4"/>
  <c r="G147" i="4"/>
  <c r="G173" i="4"/>
  <c r="G196" i="4"/>
  <c r="G16" i="4"/>
  <c r="G38" i="4"/>
  <c r="G56" i="4"/>
  <c r="G91" i="4"/>
  <c r="G184" i="4"/>
  <c r="G163" i="4"/>
  <c r="G174" i="4"/>
  <c r="G145" i="4"/>
  <c r="G97" i="4"/>
  <c r="G72" i="4"/>
  <c r="G81" i="4"/>
  <c r="G101" i="4"/>
  <c r="G62" i="4"/>
  <c r="G59" i="4"/>
  <c r="G166" i="4"/>
  <c r="G141" i="4"/>
  <c r="G119" i="4"/>
  <c r="G13" i="4"/>
  <c r="G152" i="4"/>
  <c r="G100" i="4"/>
  <c r="G86" i="4"/>
  <c r="G18" i="4"/>
  <c r="G50" i="4"/>
  <c r="G183" i="4"/>
  <c r="G3" i="4"/>
  <c r="G150" i="4"/>
  <c r="G137" i="4"/>
  <c r="G125" i="4"/>
  <c r="G22" i="4"/>
  <c r="G136" i="4"/>
  <c r="G85" i="4"/>
  <c r="G161" i="4"/>
  <c r="G158" i="4"/>
  <c r="G111" i="4"/>
  <c r="G32" i="4"/>
  <c r="G191" i="4"/>
  <c r="G172" i="4"/>
  <c r="G144" i="4"/>
  <c r="G5" i="4"/>
  <c r="G71" i="4"/>
  <c r="G64" i="4"/>
  <c r="G151" i="4"/>
  <c r="G156" i="4"/>
  <c r="G55" i="4"/>
  <c r="G98" i="4"/>
  <c r="G171" i="4"/>
  <c r="G115" i="4"/>
  <c r="G185" i="4"/>
  <c r="G122" i="4"/>
  <c r="G83" i="4"/>
  <c r="G159" i="4"/>
  <c r="G87" i="4"/>
  <c r="G167" i="4"/>
  <c r="G80" i="4"/>
  <c r="G42" i="4"/>
  <c r="G70" i="4"/>
  <c r="G8" i="4"/>
  <c r="G188" i="4"/>
  <c r="G63" i="4"/>
  <c r="G114" i="4"/>
  <c r="G44" i="4"/>
  <c r="G82" i="4"/>
  <c r="G142" i="4"/>
  <c r="G153" i="4"/>
  <c r="G11" i="4"/>
  <c r="G40" i="4"/>
  <c r="G175" i="4"/>
  <c r="G116" i="4"/>
  <c r="G12" i="4"/>
  <c r="G168" i="4"/>
  <c r="G146" i="4"/>
  <c r="G51" i="4"/>
  <c r="G21" i="4"/>
  <c r="G77" i="4"/>
  <c r="G177" i="4"/>
  <c r="G194" i="4"/>
  <c r="G135" i="4"/>
  <c r="G6" i="4"/>
  <c r="G28" i="4"/>
  <c r="G94" i="4"/>
  <c r="G52" i="4"/>
  <c r="G190" i="4"/>
  <c r="G19" i="4"/>
  <c r="G47" i="4"/>
  <c r="G192" i="4"/>
  <c r="G155" i="4"/>
  <c r="G138" i="4"/>
  <c r="G154" i="4"/>
  <c r="G164" i="4"/>
  <c r="G41" i="4"/>
  <c r="G35" i="4"/>
  <c r="Y87" i="8" l="1"/>
  <c r="Y114" i="8"/>
  <c r="Y65" i="8"/>
  <c r="Y11" i="8"/>
  <c r="Y110" i="8"/>
  <c r="Y20" i="8"/>
  <c r="Y52" i="8"/>
  <c r="AV39" i="8"/>
  <c r="CU39" i="8"/>
  <c r="BM39" i="8"/>
  <c r="DL39" i="8"/>
  <c r="CD39" i="8"/>
  <c r="AE39" i="8"/>
  <c r="Y132" i="8"/>
  <c r="Y129" i="8"/>
  <c r="Y108" i="8"/>
  <c r="Y37" i="8"/>
  <c r="Y16" i="8"/>
  <c r="Y68" i="8"/>
  <c r="Y146" i="8"/>
  <c r="Y17" i="8"/>
  <c r="Y28" i="8"/>
  <c r="Y23" i="8"/>
  <c r="AV95" i="8"/>
  <c r="CD95" i="8"/>
  <c r="CU95" i="8"/>
  <c r="AE95" i="8"/>
  <c r="DL95" i="8"/>
  <c r="BM95" i="8"/>
  <c r="CD31" i="8"/>
  <c r="CU31" i="8"/>
  <c r="AV31" i="8"/>
  <c r="DL31" i="8"/>
  <c r="BM31" i="8"/>
  <c r="AE31" i="8"/>
  <c r="BM36" i="8"/>
  <c r="CD36" i="8"/>
  <c r="DL36" i="8"/>
  <c r="AE36" i="8"/>
  <c r="CU36" i="8"/>
  <c r="AV36" i="8"/>
  <c r="CD64" i="8"/>
  <c r="AE64" i="8"/>
  <c r="CU64" i="8"/>
  <c r="BM64" i="8"/>
  <c r="AV64" i="8"/>
  <c r="DL64" i="8"/>
  <c r="BM141" i="8"/>
  <c r="AE141" i="8"/>
  <c r="DL141" i="8"/>
  <c r="CD141" i="8"/>
  <c r="CU141" i="8"/>
  <c r="AV141" i="8"/>
  <c r="AE35" i="8"/>
  <c r="AV35" i="8"/>
  <c r="CU35" i="8"/>
  <c r="CD35" i="8"/>
  <c r="DL35" i="8"/>
  <c r="BM35" i="8"/>
  <c r="CD89" i="8"/>
  <c r="BM89" i="8"/>
  <c r="CU89" i="8"/>
  <c r="DL89" i="8"/>
  <c r="AV89" i="8"/>
  <c r="AE89" i="8"/>
  <c r="AV87" i="8"/>
  <c r="CU87" i="8"/>
  <c r="AE87" i="8"/>
  <c r="CD87" i="8"/>
  <c r="DL87" i="8"/>
  <c r="BM87" i="8"/>
  <c r="Y59" i="8"/>
  <c r="Y86" i="8"/>
  <c r="Y67" i="8"/>
  <c r="Y150" i="8"/>
  <c r="Y61" i="8"/>
  <c r="Y32" i="8"/>
  <c r="Y90" i="8"/>
  <c r="Y40" i="8"/>
  <c r="Y83" i="8"/>
  <c r="Y69" i="8"/>
  <c r="Y79" i="8"/>
  <c r="BM99" i="8"/>
  <c r="DL99" i="8"/>
  <c r="CD99" i="8"/>
  <c r="AE99" i="8"/>
  <c r="AV99" i="8"/>
  <c r="CU99" i="8"/>
  <c r="AE49" i="8"/>
  <c r="BM49" i="8"/>
  <c r="CU49" i="8"/>
  <c r="CD49" i="8"/>
  <c r="AV49" i="8"/>
  <c r="DL49" i="8"/>
  <c r="AV128" i="8"/>
  <c r="DL128" i="8"/>
  <c r="CD128" i="8"/>
  <c r="BM128" i="8"/>
  <c r="CU128" i="8"/>
  <c r="AE128" i="8"/>
  <c r="CD85" i="8"/>
  <c r="DL85" i="8"/>
  <c r="CU85" i="8"/>
  <c r="AV85" i="8"/>
  <c r="AE85" i="8"/>
  <c r="BM85" i="8"/>
  <c r="AV62" i="8"/>
  <c r="CD62" i="8"/>
  <c r="CU62" i="8"/>
  <c r="BM62" i="8"/>
  <c r="AE62" i="8"/>
  <c r="DL62" i="8"/>
  <c r="AV55" i="8"/>
  <c r="CD55" i="8"/>
  <c r="AE55" i="8"/>
  <c r="DL55" i="8"/>
  <c r="BM55" i="8"/>
  <c r="CU55" i="8"/>
  <c r="AE106" i="8"/>
  <c r="DL106" i="8"/>
  <c r="CU106" i="8"/>
  <c r="CD106" i="8"/>
  <c r="AV106" i="8"/>
  <c r="BM106" i="8"/>
  <c r="CU81" i="8"/>
  <c r="CD81" i="8"/>
  <c r="AV81" i="8"/>
  <c r="AE81" i="8"/>
  <c r="DL81" i="8"/>
  <c r="BM81" i="8"/>
  <c r="DL5" i="8"/>
  <c r="AV5" i="8"/>
  <c r="CD5" i="8"/>
  <c r="BM5" i="8"/>
  <c r="CU5" i="8"/>
  <c r="AE5" i="8"/>
  <c r="Y96" i="8"/>
  <c r="CU8" i="8"/>
  <c r="CD8" i="8"/>
  <c r="AE8" i="8"/>
  <c r="DL8" i="8"/>
  <c r="BM8" i="8"/>
  <c r="AV8" i="8"/>
  <c r="CD24" i="8"/>
  <c r="BM24" i="8"/>
  <c r="CU24" i="8"/>
  <c r="DL24" i="8"/>
  <c r="AV24" i="8"/>
  <c r="AE24" i="8"/>
  <c r="AV13" i="8"/>
  <c r="CU13" i="8"/>
  <c r="AE13" i="8"/>
  <c r="CD13" i="8"/>
  <c r="BM13" i="8"/>
  <c r="DL13" i="8"/>
  <c r="Y125" i="8"/>
  <c r="Y139" i="8"/>
  <c r="Y60" i="8"/>
  <c r="Y124" i="8"/>
  <c r="Y58" i="8"/>
  <c r="Y53" i="8"/>
  <c r="Y102" i="8"/>
  <c r="BM12" i="8"/>
  <c r="DL12" i="8"/>
  <c r="CU12" i="8"/>
  <c r="AE12" i="8"/>
  <c r="AV12" i="8"/>
  <c r="CD12" i="8"/>
  <c r="AV47" i="8"/>
  <c r="BM47" i="8"/>
  <c r="AE47" i="8"/>
  <c r="DL47" i="8"/>
  <c r="CD47" i="8"/>
  <c r="CU47" i="8"/>
  <c r="BM133" i="8"/>
  <c r="CU133" i="8"/>
  <c r="AE133" i="8"/>
  <c r="CD133" i="8"/>
  <c r="AV133" i="8"/>
  <c r="DL133" i="8"/>
  <c r="BM33" i="8"/>
  <c r="AE33" i="8"/>
  <c r="AV33" i="8"/>
  <c r="DL33" i="8"/>
  <c r="CD33" i="8"/>
  <c r="CU33" i="8"/>
  <c r="BM82" i="8"/>
  <c r="DL82" i="8"/>
  <c r="AE82" i="8"/>
  <c r="CU82" i="8"/>
  <c r="AV82" i="8"/>
  <c r="CD82" i="8"/>
  <c r="CU114" i="8"/>
  <c r="BM114" i="8"/>
  <c r="AV114" i="8"/>
  <c r="DL114" i="8"/>
  <c r="CD114" i="8"/>
  <c r="AE114" i="8"/>
  <c r="Y10" i="8"/>
  <c r="CD91" i="8"/>
  <c r="DL91" i="8"/>
  <c r="AE91" i="8"/>
  <c r="AV91" i="8"/>
  <c r="CU91" i="8"/>
  <c r="BM91" i="8"/>
  <c r="Y57" i="8"/>
  <c r="Y97" i="8"/>
  <c r="Y66" i="8"/>
  <c r="Y109" i="8"/>
  <c r="Y94" i="8"/>
  <c r="Y126" i="8"/>
  <c r="Y22" i="8"/>
  <c r="Y136" i="8"/>
  <c r="Y98" i="8"/>
  <c r="Y75" i="8"/>
  <c r="AV103" i="8"/>
  <c r="CU103" i="8"/>
  <c r="AE103" i="8"/>
  <c r="CD103" i="8"/>
  <c r="BM103" i="8"/>
  <c r="DL103" i="8"/>
  <c r="AV119" i="8"/>
  <c r="BM119" i="8"/>
  <c r="DL119" i="8"/>
  <c r="CD119" i="8"/>
  <c r="CU119" i="8"/>
  <c r="AE119" i="8"/>
  <c r="CU123" i="8"/>
  <c r="DL123" i="8"/>
  <c r="AE123" i="8"/>
  <c r="AV123" i="8"/>
  <c r="BM123" i="8"/>
  <c r="CD123" i="8"/>
  <c r="BM117" i="8"/>
  <c r="AE117" i="8"/>
  <c r="DL117" i="8"/>
  <c r="CU117" i="8"/>
  <c r="AV117" i="8"/>
  <c r="CD117" i="8"/>
  <c r="AV120" i="8"/>
  <c r="DL120" i="8"/>
  <c r="BM120" i="8"/>
  <c r="AE120" i="8"/>
  <c r="CU120" i="8"/>
  <c r="CD120" i="8"/>
  <c r="AE135" i="8"/>
  <c r="CD135" i="8"/>
  <c r="CU135" i="8"/>
  <c r="AV135" i="8"/>
  <c r="BM135" i="8"/>
  <c r="DL135" i="8"/>
  <c r="DL116" i="8"/>
  <c r="BM116" i="8"/>
  <c r="AV116" i="8"/>
  <c r="AE116" i="8"/>
  <c r="CD116" i="8"/>
  <c r="CU116" i="8"/>
  <c r="BM26" i="8"/>
  <c r="AV26" i="8"/>
  <c r="AE26" i="8"/>
  <c r="DL26" i="8"/>
  <c r="CD26" i="8"/>
  <c r="CU26" i="8"/>
  <c r="CU142" i="8"/>
  <c r="DL142" i="8"/>
  <c r="BM142" i="8"/>
  <c r="AE142" i="8"/>
  <c r="AV142" i="8"/>
  <c r="CD142" i="8"/>
  <c r="AE65" i="8"/>
  <c r="DL65" i="8"/>
  <c r="CU65" i="8"/>
  <c r="CD65" i="8"/>
  <c r="AV65" i="8"/>
  <c r="BM65" i="8"/>
  <c r="AE118" i="8"/>
  <c r="BM118" i="8"/>
  <c r="AV118" i="8"/>
  <c r="CU118" i="8"/>
  <c r="DL118" i="8"/>
  <c r="CD118" i="8"/>
  <c r="BM11" i="8"/>
  <c r="CD11" i="8"/>
  <c r="AE11" i="8"/>
  <c r="DL11" i="8"/>
  <c r="AV11" i="8"/>
  <c r="CU11" i="8"/>
  <c r="AE148" i="8"/>
  <c r="CD148" i="8"/>
  <c r="DL148" i="8"/>
  <c r="AV148" i="8"/>
  <c r="CU148" i="8"/>
  <c r="BM148" i="8"/>
  <c r="Y84" i="8"/>
  <c r="CD73" i="8"/>
  <c r="BM73" i="8"/>
  <c r="CU73" i="8"/>
  <c r="AV73" i="8"/>
  <c r="AE73" i="8"/>
  <c r="DL73" i="8"/>
  <c r="Y122" i="8"/>
  <c r="Y78" i="8"/>
  <c r="Y46" i="8"/>
  <c r="Y101" i="8"/>
  <c r="Y80" i="8"/>
  <c r="Y149" i="8"/>
  <c r="Y107" i="8"/>
  <c r="Y104" i="8"/>
  <c r="CU70" i="8"/>
  <c r="DL70" i="8"/>
  <c r="AE70" i="8"/>
  <c r="BM70" i="8"/>
  <c r="AV70" i="8"/>
  <c r="CD70" i="8"/>
  <c r="CU138" i="8"/>
  <c r="AE138" i="8"/>
  <c r="AV138" i="8"/>
  <c r="BM138" i="8"/>
  <c r="CD138" i="8"/>
  <c r="DL138" i="8"/>
  <c r="CD21" i="8"/>
  <c r="AE21" i="8"/>
  <c r="CU21" i="8"/>
  <c r="BM21" i="8"/>
  <c r="DL21" i="8"/>
  <c r="AV21" i="8"/>
  <c r="BM34" i="8"/>
  <c r="CU34" i="8"/>
  <c r="AV34" i="8"/>
  <c r="AE34" i="8"/>
  <c r="CD34" i="8"/>
  <c r="DL34" i="8"/>
  <c r="BM45" i="8"/>
  <c r="AE45" i="8"/>
  <c r="CD45" i="8"/>
  <c r="CU45" i="8"/>
  <c r="DL45" i="8"/>
  <c r="AV45" i="8"/>
  <c r="Y6" i="8"/>
  <c r="AV18" i="8"/>
  <c r="CU18" i="8"/>
  <c r="BM18" i="8"/>
  <c r="DL18" i="8"/>
  <c r="CD18" i="8"/>
  <c r="AE18" i="8"/>
  <c r="Y71" i="8"/>
  <c r="Y56" i="8"/>
  <c r="Y127" i="8"/>
  <c r="Y131" i="8"/>
  <c r="Y144" i="8"/>
  <c r="Y15" i="8"/>
  <c r="Y44" i="8"/>
  <c r="Y14" i="8"/>
  <c r="Y48" i="8"/>
  <c r="Y38" i="8"/>
  <c r="AV137" i="8"/>
  <c r="DL137" i="8"/>
  <c r="CU137" i="8"/>
  <c r="CD137" i="8"/>
  <c r="BM137" i="8"/>
  <c r="AV105" i="8"/>
  <c r="AE105" i="8"/>
  <c r="CU105" i="8"/>
  <c r="CD105" i="8"/>
  <c r="BM105" i="8"/>
  <c r="DL105" i="8"/>
  <c r="CD134" i="8"/>
  <c r="BM134" i="8"/>
  <c r="AE134" i="8"/>
  <c r="DL134" i="8"/>
  <c r="CU134" i="8"/>
  <c r="AV134" i="8"/>
  <c r="BM54" i="8"/>
  <c r="CD54" i="8"/>
  <c r="DL54" i="8"/>
  <c r="AV54" i="8"/>
  <c r="AE54" i="8"/>
  <c r="CU54" i="8"/>
  <c r="CU147" i="8"/>
  <c r="DL147" i="8"/>
  <c r="CD147" i="8"/>
  <c r="BM147" i="8"/>
  <c r="AE147" i="8"/>
  <c r="AV147" i="8"/>
  <c r="AV74" i="8"/>
  <c r="AE74" i="8"/>
  <c r="BM74" i="8"/>
  <c r="CD74" i="8"/>
  <c r="CU74" i="8"/>
  <c r="DL74" i="8"/>
  <c r="AE112" i="8"/>
  <c r="CD112" i="8"/>
  <c r="DL112" i="8"/>
  <c r="CU112" i="8"/>
  <c r="BM112" i="8"/>
  <c r="AV112" i="8"/>
  <c r="CD113" i="8"/>
  <c r="AV113" i="8"/>
  <c r="AE113" i="8"/>
  <c r="DL113" i="8"/>
  <c r="CU113" i="8"/>
  <c r="BM113" i="8"/>
  <c r="AV130" i="8"/>
  <c r="CD130" i="8"/>
  <c r="AE130" i="8"/>
  <c r="CU130" i="8"/>
  <c r="DL130" i="8"/>
  <c r="BM130" i="8"/>
  <c r="CD43" i="8"/>
  <c r="AE43" i="8"/>
  <c r="BM43" i="8"/>
  <c r="AV43" i="8"/>
  <c r="CU43" i="8"/>
  <c r="DL43" i="8"/>
  <c r="BM27" i="8"/>
  <c r="CD27" i="8"/>
  <c r="AE27" i="8"/>
  <c r="AV27" i="8"/>
  <c r="CU27" i="8"/>
  <c r="DL27" i="8"/>
  <c r="Y121" i="8"/>
  <c r="Y30" i="8"/>
  <c r="Y92" i="8"/>
  <c r="Y77" i="8"/>
  <c r="Y42" i="8"/>
  <c r="Y63" i="8"/>
  <c r="Y41" i="8"/>
  <c r="Y100" i="8"/>
  <c r="Y88" i="8"/>
  <c r="Y140" i="8"/>
  <c r="Y93" i="8"/>
  <c r="Y51" i="8"/>
  <c r="Y115" i="8"/>
  <c r="AE111" i="8"/>
  <c r="BM111" i="8"/>
  <c r="DL111" i="8"/>
  <c r="AV111" i="8"/>
  <c r="CU111" i="8"/>
  <c r="CD111" i="8"/>
  <c r="AE25" i="8"/>
  <c r="CU25" i="8"/>
  <c r="AV25" i="8"/>
  <c r="CD25" i="8"/>
  <c r="DL25" i="8"/>
  <c r="BM25" i="8"/>
  <c r="BM29" i="8"/>
  <c r="CD29" i="8"/>
  <c r="AE29" i="8"/>
  <c r="CU29" i="8"/>
  <c r="AV29" i="8"/>
  <c r="DL29" i="8"/>
  <c r="AV72" i="8"/>
  <c r="CU72" i="8"/>
  <c r="AE72" i="8"/>
  <c r="BM72" i="8"/>
  <c r="DL72" i="8"/>
  <c r="CD72" i="8"/>
  <c r="AV50" i="8"/>
  <c r="DL50" i="8"/>
  <c r="CD50" i="8"/>
  <c r="CU50" i="8"/>
  <c r="AE50" i="8"/>
  <c r="BM50" i="8"/>
  <c r="DL145" i="8"/>
  <c r="CD145" i="8"/>
  <c r="CU145" i="8"/>
  <c r="AE145" i="8"/>
  <c r="BM145" i="8"/>
  <c r="AV145" i="8"/>
  <c r="AE143" i="8"/>
  <c r="CU143" i="8"/>
  <c r="BM143" i="8"/>
  <c r="CD143" i="8"/>
  <c r="DL143" i="8"/>
  <c r="AV143" i="8"/>
  <c r="AE19" i="8"/>
  <c r="BM19" i="8"/>
  <c r="CU19" i="8"/>
  <c r="CD19" i="8"/>
  <c r="DL19" i="8"/>
  <c r="AV19" i="8"/>
  <c r="DL76" i="8"/>
  <c r="CU76" i="8"/>
  <c r="AE76" i="8"/>
  <c r="BM76" i="8"/>
  <c r="AV76" i="8"/>
  <c r="CD76" i="8"/>
  <c r="DL9" i="8"/>
  <c r="AE9" i="8"/>
  <c r="CD9" i="8"/>
  <c r="AV9" i="8"/>
  <c r="BM9" i="8"/>
  <c r="CU9" i="8"/>
  <c r="CU110" i="8"/>
  <c r="AE110" i="8"/>
  <c r="CD110" i="8"/>
  <c r="BM110" i="8"/>
  <c r="AV110" i="8"/>
  <c r="DL110" i="8"/>
  <c r="DN74" i="8" l="1"/>
  <c r="DS74" i="8"/>
  <c r="DO74" i="8"/>
  <c r="DO105" i="8"/>
  <c r="DS105" i="8"/>
  <c r="DN105" i="8"/>
  <c r="AL116" i="8"/>
  <c r="AH116" i="8"/>
  <c r="AG116" i="8"/>
  <c r="AE60" i="8"/>
  <c r="CD60" i="8"/>
  <c r="CU60" i="8"/>
  <c r="DL60" i="8"/>
  <c r="BM60" i="8"/>
  <c r="AV60" i="8"/>
  <c r="CG8" i="8"/>
  <c r="CF8" i="8"/>
  <c r="CK8" i="8"/>
  <c r="DB55" i="8"/>
  <c r="CX55" i="8"/>
  <c r="CW55" i="8"/>
  <c r="DN85" i="8"/>
  <c r="DS85" i="8"/>
  <c r="DO85" i="8"/>
  <c r="DN49" i="8"/>
  <c r="DS49" i="8"/>
  <c r="DO49" i="8"/>
  <c r="BM68" i="8"/>
  <c r="CU68" i="8"/>
  <c r="CD68" i="8"/>
  <c r="AE68" i="8"/>
  <c r="DL68" i="8"/>
  <c r="AV68" i="8"/>
  <c r="CK110" i="8"/>
  <c r="CG110" i="8"/>
  <c r="CF110" i="8"/>
  <c r="DN145" i="8"/>
  <c r="DS145" i="8"/>
  <c r="DO145" i="8"/>
  <c r="AG25" i="8"/>
  <c r="AH25" i="8"/>
  <c r="AL25" i="8"/>
  <c r="AG110" i="8"/>
  <c r="AL110" i="8"/>
  <c r="AH110" i="8"/>
  <c r="CX143" i="8"/>
  <c r="DB143" i="8"/>
  <c r="CW143" i="8"/>
  <c r="CK29" i="8"/>
  <c r="CF29" i="8"/>
  <c r="CG29" i="8"/>
  <c r="CW110" i="8"/>
  <c r="CX110" i="8"/>
  <c r="DB110" i="8"/>
  <c r="AY76" i="8"/>
  <c r="AX76" i="8"/>
  <c r="BC76" i="8"/>
  <c r="DB19" i="8"/>
  <c r="CW19" i="8"/>
  <c r="CX19" i="8"/>
  <c r="AH143" i="8"/>
  <c r="AL143" i="8"/>
  <c r="AG143" i="8"/>
  <c r="AH50" i="8"/>
  <c r="AL50" i="8"/>
  <c r="AG50" i="8"/>
  <c r="AG72" i="8"/>
  <c r="AH72" i="8"/>
  <c r="AL72" i="8"/>
  <c r="BT29" i="8"/>
  <c r="BP29" i="8"/>
  <c r="BO29" i="8"/>
  <c r="CX111" i="8"/>
  <c r="DB111" i="8"/>
  <c r="CW111" i="8"/>
  <c r="BM51" i="8"/>
  <c r="CD51" i="8"/>
  <c r="AE51" i="8"/>
  <c r="DL51" i="8"/>
  <c r="CU51" i="8"/>
  <c r="AV51" i="8"/>
  <c r="BM77" i="8"/>
  <c r="DL77" i="8"/>
  <c r="CU77" i="8"/>
  <c r="AV77" i="8"/>
  <c r="CD77" i="8"/>
  <c r="AE77" i="8"/>
  <c r="CF27" i="8"/>
  <c r="CG27" i="8"/>
  <c r="CK27" i="8"/>
  <c r="BO130" i="8"/>
  <c r="BT130" i="8"/>
  <c r="BP130" i="8"/>
  <c r="DN113" i="8"/>
  <c r="DS113" i="8"/>
  <c r="DO113" i="8"/>
  <c r="CF112" i="8"/>
  <c r="CK112" i="8"/>
  <c r="CG112" i="8"/>
  <c r="BC147" i="8"/>
  <c r="AY147" i="8"/>
  <c r="AX147" i="8"/>
  <c r="AY54" i="8"/>
  <c r="AX54" i="8"/>
  <c r="BC54" i="8"/>
  <c r="BO134" i="8"/>
  <c r="BT134" i="8"/>
  <c r="BP134" i="8"/>
  <c r="BT137" i="8"/>
  <c r="BO137" i="8"/>
  <c r="BP137" i="8"/>
  <c r="CU44" i="8"/>
  <c r="AE44" i="8"/>
  <c r="CD44" i="8"/>
  <c r="DL44" i="8"/>
  <c r="AV44" i="8"/>
  <c r="BM44" i="8"/>
  <c r="CU131" i="8"/>
  <c r="AV131" i="8"/>
  <c r="BM131" i="8"/>
  <c r="DL131" i="8"/>
  <c r="CD131" i="8"/>
  <c r="AE131" i="8"/>
  <c r="DB18" i="8"/>
  <c r="CX18" i="8"/>
  <c r="CW18" i="8"/>
  <c r="CG45" i="8"/>
  <c r="CF45" i="8"/>
  <c r="CK45" i="8"/>
  <c r="BO34" i="8"/>
  <c r="BT34" i="8"/>
  <c r="BP34" i="8"/>
  <c r="CF138" i="8"/>
  <c r="CG138" i="8"/>
  <c r="CK138" i="8"/>
  <c r="AG70" i="8"/>
  <c r="AH70" i="8"/>
  <c r="AL70" i="8"/>
  <c r="AV101" i="8"/>
  <c r="BM101" i="8"/>
  <c r="DL101" i="8"/>
  <c r="CU101" i="8"/>
  <c r="AE101" i="8"/>
  <c r="CD101" i="8"/>
  <c r="CU122" i="8"/>
  <c r="CD122" i="8"/>
  <c r="AV122" i="8"/>
  <c r="AE122" i="8"/>
  <c r="BM122" i="8"/>
  <c r="DL122" i="8"/>
  <c r="CF73" i="8"/>
  <c r="CG73" i="8"/>
  <c r="CK73" i="8"/>
  <c r="CK148" i="8"/>
  <c r="CG148" i="8"/>
  <c r="CF148" i="8"/>
  <c r="CG118" i="8"/>
  <c r="CF118" i="8"/>
  <c r="CK118" i="8"/>
  <c r="CF65" i="8"/>
  <c r="CG65" i="8"/>
  <c r="CK65" i="8"/>
  <c r="DN142" i="8"/>
  <c r="DS142" i="8"/>
  <c r="DO142" i="8"/>
  <c r="CW116" i="8"/>
  <c r="CX116" i="8"/>
  <c r="DB116" i="8"/>
  <c r="AX135" i="8"/>
  <c r="AY135" i="8"/>
  <c r="BC135" i="8"/>
  <c r="DS120" i="8"/>
  <c r="DO120" i="8"/>
  <c r="DN120" i="8"/>
  <c r="CF123" i="8"/>
  <c r="CK123" i="8"/>
  <c r="CG123" i="8"/>
  <c r="CK119" i="8"/>
  <c r="CG119" i="8"/>
  <c r="CF119" i="8"/>
  <c r="DB103" i="8"/>
  <c r="CW103" i="8"/>
  <c r="CX103" i="8"/>
  <c r="DL66" i="8"/>
  <c r="AV66" i="8"/>
  <c r="BM66" i="8"/>
  <c r="AE66" i="8"/>
  <c r="CD66" i="8"/>
  <c r="CU66" i="8"/>
  <c r="BO91" i="8"/>
  <c r="BP91" i="8"/>
  <c r="BT91" i="8"/>
  <c r="BC82" i="8"/>
  <c r="AX82" i="8"/>
  <c r="AY82" i="8"/>
  <c r="AY33" i="8"/>
  <c r="BC33" i="8"/>
  <c r="AX33" i="8"/>
  <c r="BP133" i="8"/>
  <c r="BT133" i="8"/>
  <c r="BO133" i="8"/>
  <c r="BC12" i="8"/>
  <c r="AY12" i="8"/>
  <c r="AX12" i="8"/>
  <c r="DL125" i="8"/>
  <c r="AE125" i="8"/>
  <c r="CU125" i="8"/>
  <c r="AV125" i="8"/>
  <c r="CD125" i="8"/>
  <c r="BM125" i="8"/>
  <c r="AL24" i="8"/>
  <c r="AH24" i="8"/>
  <c r="AG24" i="8"/>
  <c r="DN8" i="8"/>
  <c r="DO8" i="8"/>
  <c r="DS8" i="8"/>
  <c r="CX5" i="8"/>
  <c r="CW5" i="8"/>
  <c r="DB5" i="8"/>
  <c r="AH81" i="8"/>
  <c r="AL81" i="8"/>
  <c r="AG81" i="8"/>
  <c r="DN106" i="8"/>
  <c r="DS106" i="8"/>
  <c r="DO106" i="8"/>
  <c r="DN62" i="8"/>
  <c r="DS62" i="8"/>
  <c r="DO62" i="8"/>
  <c r="BC85" i="8"/>
  <c r="AX85" i="8"/>
  <c r="AY85" i="8"/>
  <c r="DO128" i="8"/>
  <c r="DN128" i="8"/>
  <c r="DS128" i="8"/>
  <c r="CX99" i="8"/>
  <c r="CW99" i="8"/>
  <c r="DB99" i="8"/>
  <c r="CD40" i="8"/>
  <c r="AE40" i="8"/>
  <c r="BM40" i="8"/>
  <c r="CU40" i="8"/>
  <c r="AV40" i="8"/>
  <c r="DL40" i="8"/>
  <c r="DO87" i="8"/>
  <c r="DS87" i="8"/>
  <c r="DN87" i="8"/>
  <c r="BO89" i="8"/>
  <c r="BT89" i="8"/>
  <c r="BP89" i="8"/>
  <c r="BC141" i="8"/>
  <c r="AX141" i="8"/>
  <c r="AY141" i="8"/>
  <c r="BT64" i="8"/>
  <c r="BO64" i="8"/>
  <c r="BP64" i="8"/>
  <c r="CK36" i="8"/>
  <c r="CF36" i="8"/>
  <c r="CG36" i="8"/>
  <c r="BO95" i="8"/>
  <c r="BP95" i="8"/>
  <c r="BT95" i="8"/>
  <c r="AV146" i="8"/>
  <c r="CU146" i="8"/>
  <c r="AE146" i="8"/>
  <c r="BM146" i="8"/>
  <c r="DL146" i="8"/>
  <c r="CD146" i="8"/>
  <c r="AV37" i="8"/>
  <c r="BM37" i="8"/>
  <c r="AE37" i="8"/>
  <c r="DL37" i="8"/>
  <c r="CD37" i="8"/>
  <c r="CU37" i="8"/>
  <c r="CW39" i="8"/>
  <c r="DB39" i="8"/>
  <c r="CX39" i="8"/>
  <c r="BM97" i="8"/>
  <c r="AE97" i="8"/>
  <c r="DL97" i="8"/>
  <c r="CD97" i="8"/>
  <c r="AV97" i="8"/>
  <c r="CU97" i="8"/>
  <c r="AL82" i="8"/>
  <c r="AH82" i="8"/>
  <c r="AG82" i="8"/>
  <c r="DS13" i="8"/>
  <c r="DO13" i="8"/>
  <c r="DN13" i="8"/>
  <c r="CF81" i="8"/>
  <c r="CG81" i="8"/>
  <c r="CK81" i="8"/>
  <c r="AH87" i="8"/>
  <c r="AG87" i="8"/>
  <c r="AL87" i="8"/>
  <c r="CW9" i="8"/>
  <c r="CX9" i="8"/>
  <c r="DB9" i="8"/>
  <c r="BO76" i="8"/>
  <c r="BP76" i="8"/>
  <c r="BT76" i="8"/>
  <c r="BP19" i="8"/>
  <c r="BO19" i="8"/>
  <c r="BT19" i="8"/>
  <c r="AX145" i="8"/>
  <c r="AY145" i="8"/>
  <c r="BC145" i="8"/>
  <c r="CX50" i="8"/>
  <c r="DB50" i="8"/>
  <c r="CW50" i="8"/>
  <c r="CX72" i="8"/>
  <c r="CW72" i="8"/>
  <c r="DB72" i="8"/>
  <c r="BO25" i="8"/>
  <c r="BP25" i="8"/>
  <c r="BT25" i="8"/>
  <c r="BC111" i="8"/>
  <c r="AY111" i="8"/>
  <c r="AX111" i="8"/>
  <c r="DL121" i="8"/>
  <c r="CU121" i="8"/>
  <c r="BM121" i="8"/>
  <c r="AV121" i="8"/>
  <c r="AE121" i="8"/>
  <c r="CD121" i="8"/>
  <c r="BO27" i="8"/>
  <c r="BT27" i="8"/>
  <c r="BP27" i="8"/>
  <c r="DO130" i="8"/>
  <c r="DN130" i="8"/>
  <c r="DS130" i="8"/>
  <c r="AL113" i="8"/>
  <c r="AH113" i="8"/>
  <c r="AG113" i="8"/>
  <c r="AH112" i="8"/>
  <c r="AG112" i="8"/>
  <c r="AL112" i="8"/>
  <c r="AH147" i="8"/>
  <c r="AG147" i="8"/>
  <c r="AL147" i="8"/>
  <c r="DO54" i="8"/>
  <c r="DN54" i="8"/>
  <c r="DS54" i="8"/>
  <c r="CK134" i="8"/>
  <c r="CF134" i="8"/>
  <c r="CG134" i="8"/>
  <c r="CF137" i="8"/>
  <c r="CK137" i="8"/>
  <c r="CG137" i="8"/>
  <c r="CU48" i="8"/>
  <c r="DL48" i="8"/>
  <c r="BM48" i="8"/>
  <c r="CD48" i="8"/>
  <c r="AV48" i="8"/>
  <c r="AE48" i="8"/>
  <c r="AE71" i="8"/>
  <c r="BM71" i="8"/>
  <c r="AV71" i="8"/>
  <c r="CD71" i="8"/>
  <c r="CU71" i="8"/>
  <c r="DL71" i="8"/>
  <c r="AX18" i="8"/>
  <c r="AY18" i="8"/>
  <c r="BC18" i="8"/>
  <c r="AL45" i="8"/>
  <c r="AG45" i="8"/>
  <c r="AH45" i="8"/>
  <c r="AX21" i="8"/>
  <c r="BC21" i="8"/>
  <c r="AY21" i="8"/>
  <c r="BP138" i="8"/>
  <c r="BO138" i="8"/>
  <c r="BT138" i="8"/>
  <c r="DS70" i="8"/>
  <c r="DN70" i="8"/>
  <c r="DO70" i="8"/>
  <c r="CD149" i="8"/>
  <c r="BM149" i="8"/>
  <c r="AV149" i="8"/>
  <c r="DL149" i="8"/>
  <c r="CU149" i="8"/>
  <c r="AE149" i="8"/>
  <c r="AE84" i="8"/>
  <c r="CD84" i="8"/>
  <c r="DL84" i="8"/>
  <c r="CU84" i="8"/>
  <c r="BM84" i="8"/>
  <c r="AV84" i="8"/>
  <c r="AH148" i="8"/>
  <c r="AL148" i="8"/>
  <c r="AG148" i="8"/>
  <c r="DS118" i="8"/>
  <c r="DN118" i="8"/>
  <c r="DO118" i="8"/>
  <c r="CW65" i="8"/>
  <c r="DB65" i="8"/>
  <c r="CX65" i="8"/>
  <c r="CW142" i="8"/>
  <c r="DB142" i="8"/>
  <c r="CX142" i="8"/>
  <c r="CK116" i="8"/>
  <c r="CF116" i="8"/>
  <c r="CG116" i="8"/>
  <c r="DB135" i="8"/>
  <c r="CW135" i="8"/>
  <c r="CX135" i="8"/>
  <c r="AY120" i="8"/>
  <c r="AX120" i="8"/>
  <c r="BC120" i="8"/>
  <c r="BP123" i="8"/>
  <c r="BT123" i="8"/>
  <c r="BO123" i="8"/>
  <c r="DN119" i="8"/>
  <c r="DS119" i="8"/>
  <c r="DO119" i="8"/>
  <c r="AY103" i="8"/>
  <c r="AX103" i="8"/>
  <c r="BC103" i="8"/>
  <c r="CD136" i="8"/>
  <c r="AV136" i="8"/>
  <c r="AE136" i="8"/>
  <c r="CU136" i="8"/>
  <c r="DL136" i="8"/>
  <c r="BM136" i="8"/>
  <c r="DL94" i="8"/>
  <c r="BM94" i="8"/>
  <c r="AE94" i="8"/>
  <c r="AV94" i="8"/>
  <c r="CU94" i="8"/>
  <c r="CD94" i="8"/>
  <c r="CX91" i="8"/>
  <c r="CW91" i="8"/>
  <c r="DB91" i="8"/>
  <c r="AL114" i="8"/>
  <c r="AG114" i="8"/>
  <c r="AH114" i="8"/>
  <c r="CW82" i="8"/>
  <c r="DB82" i="8"/>
  <c r="CX82" i="8"/>
  <c r="AL33" i="8"/>
  <c r="AG33" i="8"/>
  <c r="AH33" i="8"/>
  <c r="CW47" i="8"/>
  <c r="DB47" i="8"/>
  <c r="CX47" i="8"/>
  <c r="AG12" i="8"/>
  <c r="AL12" i="8"/>
  <c r="AH12" i="8"/>
  <c r="AE53" i="8"/>
  <c r="BM53" i="8"/>
  <c r="CD53" i="8"/>
  <c r="DL53" i="8"/>
  <c r="CU53" i="8"/>
  <c r="AV53" i="8"/>
  <c r="AY24" i="8"/>
  <c r="BC24" i="8"/>
  <c r="AX24" i="8"/>
  <c r="AG8" i="8"/>
  <c r="AH8" i="8"/>
  <c r="AL8" i="8"/>
  <c r="BT5" i="8"/>
  <c r="BP5" i="8"/>
  <c r="BO5" i="8"/>
  <c r="AX81" i="8"/>
  <c r="AY81" i="8"/>
  <c r="BC81" i="8"/>
  <c r="AL106" i="8"/>
  <c r="AG106" i="8"/>
  <c r="AH106" i="8"/>
  <c r="AG62" i="8"/>
  <c r="AH62" i="8"/>
  <c r="AL62" i="8"/>
  <c r="CW85" i="8"/>
  <c r="DB85" i="8"/>
  <c r="CX85" i="8"/>
  <c r="AX128" i="8"/>
  <c r="BC128" i="8"/>
  <c r="AY128" i="8"/>
  <c r="BC99" i="8"/>
  <c r="AX99" i="8"/>
  <c r="AY99" i="8"/>
  <c r="AE61" i="8"/>
  <c r="BM61" i="8"/>
  <c r="DL61" i="8"/>
  <c r="CD61" i="8"/>
  <c r="CU61" i="8"/>
  <c r="AV61" i="8"/>
  <c r="CG87" i="8"/>
  <c r="CK87" i="8"/>
  <c r="CF87" i="8"/>
  <c r="CF89" i="8"/>
  <c r="CG89" i="8"/>
  <c r="CK89" i="8"/>
  <c r="CW141" i="8"/>
  <c r="DB141" i="8"/>
  <c r="CX141" i="8"/>
  <c r="CX64" i="8"/>
  <c r="DB64" i="8"/>
  <c r="CW64" i="8"/>
  <c r="BO36" i="8"/>
  <c r="BT36" i="8"/>
  <c r="BP36" i="8"/>
  <c r="DO95" i="8"/>
  <c r="DS95" i="8"/>
  <c r="DN95" i="8"/>
  <c r="CD28" i="8"/>
  <c r="CU28" i="8"/>
  <c r="AV28" i="8"/>
  <c r="BM28" i="8"/>
  <c r="AE28" i="8"/>
  <c r="DL28" i="8"/>
  <c r="BC39" i="8"/>
  <c r="AX39" i="8"/>
  <c r="AY39" i="8"/>
  <c r="BC72" i="8"/>
  <c r="AX72" i="8"/>
  <c r="AY72" i="8"/>
  <c r="BO45" i="8"/>
  <c r="BT45" i="8"/>
  <c r="BP45" i="8"/>
  <c r="AY138" i="8"/>
  <c r="AX138" i="8"/>
  <c r="BC138" i="8"/>
  <c r="CW70" i="8"/>
  <c r="CX70" i="8"/>
  <c r="DB70" i="8"/>
  <c r="DS65" i="8"/>
  <c r="DO65" i="8"/>
  <c r="DN65" i="8"/>
  <c r="AY123" i="8"/>
  <c r="BC123" i="8"/>
  <c r="AX123" i="8"/>
  <c r="AV86" i="8"/>
  <c r="AE86" i="8"/>
  <c r="CU86" i="8"/>
  <c r="CD86" i="8"/>
  <c r="BM86" i="8"/>
  <c r="DL86" i="8"/>
  <c r="BT35" i="8"/>
  <c r="BO35" i="8"/>
  <c r="BP35" i="8"/>
  <c r="CF141" i="8"/>
  <c r="CK141" i="8"/>
  <c r="CG141" i="8"/>
  <c r="AH64" i="8"/>
  <c r="AG64" i="8"/>
  <c r="AL64" i="8"/>
  <c r="AH31" i="8"/>
  <c r="AL31" i="8"/>
  <c r="AG31" i="8"/>
  <c r="CU132" i="8"/>
  <c r="DL132" i="8"/>
  <c r="AE132" i="8"/>
  <c r="AV132" i="8"/>
  <c r="CD132" i="8"/>
  <c r="BM132" i="8"/>
  <c r="AY9" i="8"/>
  <c r="AX9" i="8"/>
  <c r="BC9" i="8"/>
  <c r="CW76" i="8"/>
  <c r="CX76" i="8"/>
  <c r="DB76" i="8"/>
  <c r="BC143" i="8"/>
  <c r="AY143" i="8"/>
  <c r="AX143" i="8"/>
  <c r="DN50" i="8"/>
  <c r="DO50" i="8"/>
  <c r="DS50" i="8"/>
  <c r="DS29" i="8"/>
  <c r="DN29" i="8"/>
  <c r="DO29" i="8"/>
  <c r="CF25" i="8"/>
  <c r="CG25" i="8"/>
  <c r="CK25" i="8"/>
  <c r="BO111" i="8"/>
  <c r="BP111" i="8"/>
  <c r="BT111" i="8"/>
  <c r="DL93" i="8"/>
  <c r="CU93" i="8"/>
  <c r="AV93" i="8"/>
  <c r="AE93" i="8"/>
  <c r="BM93" i="8"/>
  <c r="CD93" i="8"/>
  <c r="BM63" i="8"/>
  <c r="AV63" i="8"/>
  <c r="CD63" i="8"/>
  <c r="AE63" i="8"/>
  <c r="DL63" i="8"/>
  <c r="CU63" i="8"/>
  <c r="DB43" i="8"/>
  <c r="CW43" i="8"/>
  <c r="CX43" i="8"/>
  <c r="AL130" i="8"/>
  <c r="AH130" i="8"/>
  <c r="AG130" i="8"/>
  <c r="CG113" i="8"/>
  <c r="CF113" i="8"/>
  <c r="CK113" i="8"/>
  <c r="CW74" i="8"/>
  <c r="DB74" i="8"/>
  <c r="CX74" i="8"/>
  <c r="CF147" i="8"/>
  <c r="CG147" i="8"/>
  <c r="CK147" i="8"/>
  <c r="BO54" i="8"/>
  <c r="BT54" i="8"/>
  <c r="BP54" i="8"/>
  <c r="BT105" i="8"/>
  <c r="BP105" i="8"/>
  <c r="BO105" i="8"/>
  <c r="DO137" i="8"/>
  <c r="DN137" i="8"/>
  <c r="DS137" i="8"/>
  <c r="BM6" i="8"/>
  <c r="AV6" i="8"/>
  <c r="AE6" i="8"/>
  <c r="CU6" i="8"/>
  <c r="DL6" i="8"/>
  <c r="CD6" i="8"/>
  <c r="DN34" i="8"/>
  <c r="DO34" i="8"/>
  <c r="DS34" i="8"/>
  <c r="BO21" i="8"/>
  <c r="BP21" i="8"/>
  <c r="BT21" i="8"/>
  <c r="AG138" i="8"/>
  <c r="AL138" i="8"/>
  <c r="AH138" i="8"/>
  <c r="DO73" i="8"/>
  <c r="DS73" i="8"/>
  <c r="DN73" i="8"/>
  <c r="AX11" i="8"/>
  <c r="AY11" i="8"/>
  <c r="BC11" i="8"/>
  <c r="AX118" i="8"/>
  <c r="AY118" i="8"/>
  <c r="BC118" i="8"/>
  <c r="AH65" i="8"/>
  <c r="AL65" i="8"/>
  <c r="AG65" i="8"/>
  <c r="CF26" i="8"/>
  <c r="CK26" i="8"/>
  <c r="CG26" i="8"/>
  <c r="AY116" i="8"/>
  <c r="AX116" i="8"/>
  <c r="BC116" i="8"/>
  <c r="AG135" i="8"/>
  <c r="AH135" i="8"/>
  <c r="AL135" i="8"/>
  <c r="AY117" i="8"/>
  <c r="BC117" i="8"/>
  <c r="AX117" i="8"/>
  <c r="AG123" i="8"/>
  <c r="AH123" i="8"/>
  <c r="AL123" i="8"/>
  <c r="BC119" i="8"/>
  <c r="AX119" i="8"/>
  <c r="AY119" i="8"/>
  <c r="CD75" i="8"/>
  <c r="AV75" i="8"/>
  <c r="CU75" i="8"/>
  <c r="AE75" i="8"/>
  <c r="DL75" i="8"/>
  <c r="BM75" i="8"/>
  <c r="CU22" i="8"/>
  <c r="DL22" i="8"/>
  <c r="AV22" i="8"/>
  <c r="BM22" i="8"/>
  <c r="CD22" i="8"/>
  <c r="AE22" i="8"/>
  <c r="AH91" i="8"/>
  <c r="AL91" i="8"/>
  <c r="AG91" i="8"/>
  <c r="DO114" i="8"/>
  <c r="DS114" i="8"/>
  <c r="DN114" i="8"/>
  <c r="DN82" i="8"/>
  <c r="DO82" i="8"/>
  <c r="DS82" i="8"/>
  <c r="DN133" i="8"/>
  <c r="DO133" i="8"/>
  <c r="DS133" i="8"/>
  <c r="DO47" i="8"/>
  <c r="DS47" i="8"/>
  <c r="DN47" i="8"/>
  <c r="DO12" i="8"/>
  <c r="DN12" i="8"/>
  <c r="DS12" i="8"/>
  <c r="BM58" i="8"/>
  <c r="CU58" i="8"/>
  <c r="AE58" i="8"/>
  <c r="CD58" i="8"/>
  <c r="AV58" i="8"/>
  <c r="DL58" i="8"/>
  <c r="BO13" i="8"/>
  <c r="BP13" i="8"/>
  <c r="BT13" i="8"/>
  <c r="DB24" i="8"/>
  <c r="CW24" i="8"/>
  <c r="CX24" i="8"/>
  <c r="DB8" i="8"/>
  <c r="CW8" i="8"/>
  <c r="CX8" i="8"/>
  <c r="BC5" i="8"/>
  <c r="AY5" i="8"/>
  <c r="AX5" i="8"/>
  <c r="CX81" i="8"/>
  <c r="DB81" i="8"/>
  <c r="CW81" i="8"/>
  <c r="BO55" i="8"/>
  <c r="BP55" i="8"/>
  <c r="BT55" i="8"/>
  <c r="CW62" i="8"/>
  <c r="DB62" i="8"/>
  <c r="CX62" i="8"/>
  <c r="CF85" i="8"/>
  <c r="CK85" i="8"/>
  <c r="CG85" i="8"/>
  <c r="AY49" i="8"/>
  <c r="AX49" i="8"/>
  <c r="BC49" i="8"/>
  <c r="CF99" i="8"/>
  <c r="CK99" i="8"/>
  <c r="CG99" i="8"/>
  <c r="CD150" i="8"/>
  <c r="AV150" i="8"/>
  <c r="DL150" i="8"/>
  <c r="BM150" i="8"/>
  <c r="CU150" i="8"/>
  <c r="AE150" i="8"/>
  <c r="CW87" i="8"/>
  <c r="DB87" i="8"/>
  <c r="CX87" i="8"/>
  <c r="DO35" i="8"/>
  <c r="DS35" i="8"/>
  <c r="DN35" i="8"/>
  <c r="DN141" i="8"/>
  <c r="DS141" i="8"/>
  <c r="DO141" i="8"/>
  <c r="CK64" i="8"/>
  <c r="CF64" i="8"/>
  <c r="CG64" i="8"/>
  <c r="BO31" i="8"/>
  <c r="BT31" i="8"/>
  <c r="BP31" i="8"/>
  <c r="CX95" i="8"/>
  <c r="CW95" i="8"/>
  <c r="DB95" i="8"/>
  <c r="DL108" i="8"/>
  <c r="AV108" i="8"/>
  <c r="CD108" i="8"/>
  <c r="CU108" i="8"/>
  <c r="AE108" i="8"/>
  <c r="BM108" i="8"/>
  <c r="AH76" i="8"/>
  <c r="AG76" i="8"/>
  <c r="AL76" i="8"/>
  <c r="DN25" i="8"/>
  <c r="DO25" i="8"/>
  <c r="DS25" i="8"/>
  <c r="CW130" i="8"/>
  <c r="DB130" i="8"/>
  <c r="CX130" i="8"/>
  <c r="CF54" i="8"/>
  <c r="CK54" i="8"/>
  <c r="CG54" i="8"/>
  <c r="BT33" i="8"/>
  <c r="BP33" i="8"/>
  <c r="BO33" i="8"/>
  <c r="CU90" i="8"/>
  <c r="AV90" i="8"/>
  <c r="DL90" i="8"/>
  <c r="BM90" i="8"/>
  <c r="AE90" i="8"/>
  <c r="CD90" i="8"/>
  <c r="CU52" i="8"/>
  <c r="CD52" i="8"/>
  <c r="AV52" i="8"/>
  <c r="BM52" i="8"/>
  <c r="DL52" i="8"/>
  <c r="AE52" i="8"/>
  <c r="DO110" i="8"/>
  <c r="DN110" i="8"/>
  <c r="DS110" i="8"/>
  <c r="AH145" i="8"/>
  <c r="AL145" i="8"/>
  <c r="AG145" i="8"/>
  <c r="AY110" i="8"/>
  <c r="BC110" i="8"/>
  <c r="AX110" i="8"/>
  <c r="CF9" i="8"/>
  <c r="CK9" i="8"/>
  <c r="CG9" i="8"/>
  <c r="DN76" i="8"/>
  <c r="DO76" i="8"/>
  <c r="DS76" i="8"/>
  <c r="DO143" i="8"/>
  <c r="DN143" i="8"/>
  <c r="DS143" i="8"/>
  <c r="CW145" i="8"/>
  <c r="CX145" i="8"/>
  <c r="DB145" i="8"/>
  <c r="BC50" i="8"/>
  <c r="AX50" i="8"/>
  <c r="AY50" i="8"/>
  <c r="AX29" i="8"/>
  <c r="BC29" i="8"/>
  <c r="AY29" i="8"/>
  <c r="BC25" i="8"/>
  <c r="AX25" i="8"/>
  <c r="AY25" i="8"/>
  <c r="AH111" i="8"/>
  <c r="AL111" i="8"/>
  <c r="AG111" i="8"/>
  <c r="DL100" i="8"/>
  <c r="CD100" i="8"/>
  <c r="CU100" i="8"/>
  <c r="BM100" i="8"/>
  <c r="AV100" i="8"/>
  <c r="AE100" i="8"/>
  <c r="DL92" i="8"/>
  <c r="CU92" i="8"/>
  <c r="AE92" i="8"/>
  <c r="CD92" i="8"/>
  <c r="AV92" i="8"/>
  <c r="BM92" i="8"/>
  <c r="DN27" i="8"/>
  <c r="DS27" i="8"/>
  <c r="DO27" i="8"/>
  <c r="BC43" i="8"/>
  <c r="AY43" i="8"/>
  <c r="AX43" i="8"/>
  <c r="CF130" i="8"/>
  <c r="CK130" i="8"/>
  <c r="CG130" i="8"/>
  <c r="AX112" i="8"/>
  <c r="AY112" i="8"/>
  <c r="BC112" i="8"/>
  <c r="CF74" i="8"/>
  <c r="CG74" i="8"/>
  <c r="CK74" i="8"/>
  <c r="DN147" i="8"/>
  <c r="DS147" i="8"/>
  <c r="DO147" i="8"/>
  <c r="BC134" i="8"/>
  <c r="AY134" i="8"/>
  <c r="AX134" i="8"/>
  <c r="CG105" i="8"/>
  <c r="CK105" i="8"/>
  <c r="CF105" i="8"/>
  <c r="BC137" i="8"/>
  <c r="AX137" i="8"/>
  <c r="AY137" i="8"/>
  <c r="AE14" i="8"/>
  <c r="CD14" i="8"/>
  <c r="DL14" i="8"/>
  <c r="AV14" i="8"/>
  <c r="BM14" i="8"/>
  <c r="CU14" i="8"/>
  <c r="CU127" i="8"/>
  <c r="BM127" i="8"/>
  <c r="AE127" i="8"/>
  <c r="CD127" i="8"/>
  <c r="DL127" i="8"/>
  <c r="AV127" i="8"/>
  <c r="AH18" i="8"/>
  <c r="AG18" i="8"/>
  <c r="AL18" i="8"/>
  <c r="CF34" i="8"/>
  <c r="CK34" i="8"/>
  <c r="CG34" i="8"/>
  <c r="DB21" i="8"/>
  <c r="CW21" i="8"/>
  <c r="CX21" i="8"/>
  <c r="CX138" i="8"/>
  <c r="DB138" i="8"/>
  <c r="CW138" i="8"/>
  <c r="DL104" i="8"/>
  <c r="BM104" i="8"/>
  <c r="AV104" i="8"/>
  <c r="AE104" i="8"/>
  <c r="CU104" i="8"/>
  <c r="CD104" i="8"/>
  <c r="AE80" i="8"/>
  <c r="AV80" i="8"/>
  <c r="BM80" i="8"/>
  <c r="CD80" i="8"/>
  <c r="DL80" i="8"/>
  <c r="CU80" i="8"/>
  <c r="AL73" i="8"/>
  <c r="AH73" i="8"/>
  <c r="AG73" i="8"/>
  <c r="BO148" i="8"/>
  <c r="BT148" i="8"/>
  <c r="BP148" i="8"/>
  <c r="DN11" i="8"/>
  <c r="DS11" i="8"/>
  <c r="DO11" i="8"/>
  <c r="BO118" i="8"/>
  <c r="BP118" i="8"/>
  <c r="BT118" i="8"/>
  <c r="CF142" i="8"/>
  <c r="CK142" i="8"/>
  <c r="CG142" i="8"/>
  <c r="DN26" i="8"/>
  <c r="DS26" i="8"/>
  <c r="DO26" i="8"/>
  <c r="BO116" i="8"/>
  <c r="BP116" i="8"/>
  <c r="BT116" i="8"/>
  <c r="CK120" i="8"/>
  <c r="CF120" i="8"/>
  <c r="CG120" i="8"/>
  <c r="CW117" i="8"/>
  <c r="CX117" i="8"/>
  <c r="DB117" i="8"/>
  <c r="DS123" i="8"/>
  <c r="DN123" i="8"/>
  <c r="DO123" i="8"/>
  <c r="DN103" i="8"/>
  <c r="DO103" i="8"/>
  <c r="DS103" i="8"/>
  <c r="BM109" i="8"/>
  <c r="CD109" i="8"/>
  <c r="AE109" i="8"/>
  <c r="CU109" i="8"/>
  <c r="AV109" i="8"/>
  <c r="DL109" i="8"/>
  <c r="DO91" i="8"/>
  <c r="DN91" i="8"/>
  <c r="DS91" i="8"/>
  <c r="AY114" i="8"/>
  <c r="AX114" i="8"/>
  <c r="BC114" i="8"/>
  <c r="BO82" i="8"/>
  <c r="BP82" i="8"/>
  <c r="BT82" i="8"/>
  <c r="AX133" i="8"/>
  <c r="AY133" i="8"/>
  <c r="BC133" i="8"/>
  <c r="AG47" i="8"/>
  <c r="AH47" i="8"/>
  <c r="AL47" i="8"/>
  <c r="BT12" i="8"/>
  <c r="BO12" i="8"/>
  <c r="BP12" i="8"/>
  <c r="DL139" i="8"/>
  <c r="CD139" i="8"/>
  <c r="BM139" i="8"/>
  <c r="CU139" i="8"/>
  <c r="AV139" i="8"/>
  <c r="AE139" i="8"/>
  <c r="CG13" i="8"/>
  <c r="CF13" i="8"/>
  <c r="CK13" i="8"/>
  <c r="BO24" i="8"/>
  <c r="BT24" i="8"/>
  <c r="BP24" i="8"/>
  <c r="DN5" i="8"/>
  <c r="DO5" i="8"/>
  <c r="DS5" i="8"/>
  <c r="BO106" i="8"/>
  <c r="BT106" i="8"/>
  <c r="BP106" i="8"/>
  <c r="DO55" i="8"/>
  <c r="DN55" i="8"/>
  <c r="DS55" i="8"/>
  <c r="CF62" i="8"/>
  <c r="CK62" i="8"/>
  <c r="CG62" i="8"/>
  <c r="AL128" i="8"/>
  <c r="AG128" i="8"/>
  <c r="AH128" i="8"/>
  <c r="CG49" i="8"/>
  <c r="CF49" i="8"/>
  <c r="CK49" i="8"/>
  <c r="DO99" i="8"/>
  <c r="DS99" i="8"/>
  <c r="DN99" i="8"/>
  <c r="AV83" i="8"/>
  <c r="CU83" i="8"/>
  <c r="DL83" i="8"/>
  <c r="CD83" i="8"/>
  <c r="AE83" i="8"/>
  <c r="BM83" i="8"/>
  <c r="CU59" i="8"/>
  <c r="CD59" i="8"/>
  <c r="AE59" i="8"/>
  <c r="AV59" i="8"/>
  <c r="DL59" i="8"/>
  <c r="BM59" i="8"/>
  <c r="AY87" i="8"/>
  <c r="AX87" i="8"/>
  <c r="BC87" i="8"/>
  <c r="AG89" i="8"/>
  <c r="AH89" i="8"/>
  <c r="AL89" i="8"/>
  <c r="CF35" i="8"/>
  <c r="CG35" i="8"/>
  <c r="CK35" i="8"/>
  <c r="AL141" i="8"/>
  <c r="AH141" i="8"/>
  <c r="AG141" i="8"/>
  <c r="AX36" i="8"/>
  <c r="BC36" i="8"/>
  <c r="AY36" i="8"/>
  <c r="DN31" i="8"/>
  <c r="DS31" i="8"/>
  <c r="DO31" i="8"/>
  <c r="CG95" i="8"/>
  <c r="CK95" i="8"/>
  <c r="CF95" i="8"/>
  <c r="CU17" i="8"/>
  <c r="AV17" i="8"/>
  <c r="CD17" i="8"/>
  <c r="DL17" i="8"/>
  <c r="AE17" i="8"/>
  <c r="BM17" i="8"/>
  <c r="AG39" i="8"/>
  <c r="AH39" i="8"/>
  <c r="AL39" i="8"/>
  <c r="BO9" i="8"/>
  <c r="BP9" i="8"/>
  <c r="BT9" i="8"/>
  <c r="DN21" i="8"/>
  <c r="DO21" i="8"/>
  <c r="DS21" i="8"/>
  <c r="BC91" i="8"/>
  <c r="AY91" i="8"/>
  <c r="AX91" i="8"/>
  <c r="CU69" i="8"/>
  <c r="CD69" i="8"/>
  <c r="BM69" i="8"/>
  <c r="AV69" i="8"/>
  <c r="AE69" i="8"/>
  <c r="DL69" i="8"/>
  <c r="AH95" i="8"/>
  <c r="AG95" i="8"/>
  <c r="AL95" i="8"/>
  <c r="BT110" i="8"/>
  <c r="BO110" i="8"/>
  <c r="BP110" i="8"/>
  <c r="AG9" i="8"/>
  <c r="AL9" i="8"/>
  <c r="AH9" i="8"/>
  <c r="BC19" i="8"/>
  <c r="AY19" i="8"/>
  <c r="AX19" i="8"/>
  <c r="CF143" i="8"/>
  <c r="CG143" i="8"/>
  <c r="CK143" i="8"/>
  <c r="CF145" i="8"/>
  <c r="CK145" i="8"/>
  <c r="CG145" i="8"/>
  <c r="CF72" i="8"/>
  <c r="CK72" i="8"/>
  <c r="CG72" i="8"/>
  <c r="CX29" i="8"/>
  <c r="DB29" i="8"/>
  <c r="CW29" i="8"/>
  <c r="CW25" i="8"/>
  <c r="DB25" i="8"/>
  <c r="CX25" i="8"/>
  <c r="DB27" i="8"/>
  <c r="CW27" i="8"/>
  <c r="CX27" i="8"/>
  <c r="BO43" i="8"/>
  <c r="BT43" i="8"/>
  <c r="BP43" i="8"/>
  <c r="AY130" i="8"/>
  <c r="BC130" i="8"/>
  <c r="AX130" i="8"/>
  <c r="BO112" i="8"/>
  <c r="BP112" i="8"/>
  <c r="BT112" i="8"/>
  <c r="BT74" i="8"/>
  <c r="BP74" i="8"/>
  <c r="BO74" i="8"/>
  <c r="CW147" i="8"/>
  <c r="CX147" i="8"/>
  <c r="DB147" i="8"/>
  <c r="CX134" i="8"/>
  <c r="CW134" i="8"/>
  <c r="DB134" i="8"/>
  <c r="CW105" i="8"/>
  <c r="DB105" i="8"/>
  <c r="CX105" i="8"/>
  <c r="AH137" i="8"/>
  <c r="AL137" i="8"/>
  <c r="AG137" i="8"/>
  <c r="CF18" i="8"/>
  <c r="CK18" i="8"/>
  <c r="CG18" i="8"/>
  <c r="BC45" i="8"/>
  <c r="AX45" i="8"/>
  <c r="AY45" i="8"/>
  <c r="AH34" i="8"/>
  <c r="AG34" i="8"/>
  <c r="AL34" i="8"/>
  <c r="AL21" i="8"/>
  <c r="AH21" i="8"/>
  <c r="AG21" i="8"/>
  <c r="CF70" i="8"/>
  <c r="CG70" i="8"/>
  <c r="CK70" i="8"/>
  <c r="BC73" i="8"/>
  <c r="AY73" i="8"/>
  <c r="AX73" i="8"/>
  <c r="CW148" i="8"/>
  <c r="DB148" i="8"/>
  <c r="CX148" i="8"/>
  <c r="AH11" i="8"/>
  <c r="AL11" i="8"/>
  <c r="AG11" i="8"/>
  <c r="AH118" i="8"/>
  <c r="AG118" i="8"/>
  <c r="AL118" i="8"/>
  <c r="BC142" i="8"/>
  <c r="AY142" i="8"/>
  <c r="AX142" i="8"/>
  <c r="AL26" i="8"/>
  <c r="AG26" i="8"/>
  <c r="AH26" i="8"/>
  <c r="DO116" i="8"/>
  <c r="DS116" i="8"/>
  <c r="DN116" i="8"/>
  <c r="CW120" i="8"/>
  <c r="DB120" i="8"/>
  <c r="CX120" i="8"/>
  <c r="DS117" i="8"/>
  <c r="DN117" i="8"/>
  <c r="DO117" i="8"/>
  <c r="CW123" i="8"/>
  <c r="DB123" i="8"/>
  <c r="CX123" i="8"/>
  <c r="BP103" i="8"/>
  <c r="BT103" i="8"/>
  <c r="BO103" i="8"/>
  <c r="DL98" i="8"/>
  <c r="AV98" i="8"/>
  <c r="CD98" i="8"/>
  <c r="AE98" i="8"/>
  <c r="CU98" i="8"/>
  <c r="BM98" i="8"/>
  <c r="DL57" i="8"/>
  <c r="CU57" i="8"/>
  <c r="BM57" i="8"/>
  <c r="AE57" i="8"/>
  <c r="AV57" i="8"/>
  <c r="CD57" i="8"/>
  <c r="CK91" i="8"/>
  <c r="CG91" i="8"/>
  <c r="CF91" i="8"/>
  <c r="BP114" i="8"/>
  <c r="BO114" i="8"/>
  <c r="BT114" i="8"/>
  <c r="CW33" i="8"/>
  <c r="DB33" i="8"/>
  <c r="CX33" i="8"/>
  <c r="CG133" i="8"/>
  <c r="CK133" i="8"/>
  <c r="CF133" i="8"/>
  <c r="BT47" i="8"/>
  <c r="BP47" i="8"/>
  <c r="BO47" i="8"/>
  <c r="CD102" i="8"/>
  <c r="AE102" i="8"/>
  <c r="DL102" i="8"/>
  <c r="CU102" i="8"/>
  <c r="BM102" i="8"/>
  <c r="AV102" i="8"/>
  <c r="AH13" i="8"/>
  <c r="AG13" i="8"/>
  <c r="AL13" i="8"/>
  <c r="CF24" i="8"/>
  <c r="CK24" i="8"/>
  <c r="CG24" i="8"/>
  <c r="BM96" i="8"/>
  <c r="CU96" i="8"/>
  <c r="CD96" i="8"/>
  <c r="DL96" i="8"/>
  <c r="AV96" i="8"/>
  <c r="AE96" i="8"/>
  <c r="Y2" i="8"/>
  <c r="AX106" i="8"/>
  <c r="BC106" i="8"/>
  <c r="AY106" i="8"/>
  <c r="AL55" i="8"/>
  <c r="AH55" i="8"/>
  <c r="AG55" i="8"/>
  <c r="AY62" i="8"/>
  <c r="BC62" i="8"/>
  <c r="AX62" i="8"/>
  <c r="DB128" i="8"/>
  <c r="CW128" i="8"/>
  <c r="CX128" i="8"/>
  <c r="CX49" i="8"/>
  <c r="CW49" i="8"/>
  <c r="DB49" i="8"/>
  <c r="BO99" i="8"/>
  <c r="BT99" i="8"/>
  <c r="BP99" i="8"/>
  <c r="BC89" i="8"/>
  <c r="AY89" i="8"/>
  <c r="AX89" i="8"/>
  <c r="DB35" i="8"/>
  <c r="CW35" i="8"/>
  <c r="CX35" i="8"/>
  <c r="BO141" i="8"/>
  <c r="BT141" i="8"/>
  <c r="BP141" i="8"/>
  <c r="CX36" i="8"/>
  <c r="CW36" i="8"/>
  <c r="DB36" i="8"/>
  <c r="AY31" i="8"/>
  <c r="BC31" i="8"/>
  <c r="AX31" i="8"/>
  <c r="AY95" i="8"/>
  <c r="AX95" i="8"/>
  <c r="BC95" i="8"/>
  <c r="CD16" i="8"/>
  <c r="AV16" i="8"/>
  <c r="CU16" i="8"/>
  <c r="AE16" i="8"/>
  <c r="DL16" i="8"/>
  <c r="BM16" i="8"/>
  <c r="CK39" i="8"/>
  <c r="CF39" i="8"/>
  <c r="CG39" i="8"/>
  <c r="DL20" i="8"/>
  <c r="CU20" i="8"/>
  <c r="CD20" i="8"/>
  <c r="AV20" i="8"/>
  <c r="BM20" i="8"/>
  <c r="AE20" i="8"/>
  <c r="BO145" i="8"/>
  <c r="BT145" i="8"/>
  <c r="BP145" i="8"/>
  <c r="BM88" i="8"/>
  <c r="DL88" i="8"/>
  <c r="CD88" i="8"/>
  <c r="CU88" i="8"/>
  <c r="AE88" i="8"/>
  <c r="AV88" i="8"/>
  <c r="DN43" i="8"/>
  <c r="DO43" i="8"/>
  <c r="DS43" i="8"/>
  <c r="CX137" i="8"/>
  <c r="DB137" i="8"/>
  <c r="CW137" i="8"/>
  <c r="CW11" i="8"/>
  <c r="CX11" i="8"/>
  <c r="DB11" i="8"/>
  <c r="CW26" i="8"/>
  <c r="DB26" i="8"/>
  <c r="CX26" i="8"/>
  <c r="CF135" i="8"/>
  <c r="CG135" i="8"/>
  <c r="CK135" i="8"/>
  <c r="BO119" i="8"/>
  <c r="BT119" i="8"/>
  <c r="BP119" i="8"/>
  <c r="CK114" i="8"/>
  <c r="CG114" i="8"/>
  <c r="CF114" i="8"/>
  <c r="CW12" i="8"/>
  <c r="DB12" i="8"/>
  <c r="CX12" i="8"/>
  <c r="DN24" i="8"/>
  <c r="DO24" i="8"/>
  <c r="DS24" i="8"/>
  <c r="CF5" i="8"/>
  <c r="CK5" i="8"/>
  <c r="CG5" i="8"/>
  <c r="BO62" i="8"/>
  <c r="BT62" i="8"/>
  <c r="BP62" i="8"/>
  <c r="AL99" i="8"/>
  <c r="AG99" i="8"/>
  <c r="AH99" i="8"/>
  <c r="DN9" i="8"/>
  <c r="DO9" i="8"/>
  <c r="DS9" i="8"/>
  <c r="BO143" i="8"/>
  <c r="BT143" i="8"/>
  <c r="BP143" i="8"/>
  <c r="DS72" i="8"/>
  <c r="DO72" i="8"/>
  <c r="DN72" i="8"/>
  <c r="AV115" i="8"/>
  <c r="CD115" i="8"/>
  <c r="DL115" i="8"/>
  <c r="AE115" i="8"/>
  <c r="CU115" i="8"/>
  <c r="BM115" i="8"/>
  <c r="AE140" i="8"/>
  <c r="BM140" i="8"/>
  <c r="AV140" i="8"/>
  <c r="CD140" i="8"/>
  <c r="CU140" i="8"/>
  <c r="DL140" i="8"/>
  <c r="CU42" i="8"/>
  <c r="DL42" i="8"/>
  <c r="AE42" i="8"/>
  <c r="AV42" i="8"/>
  <c r="CD42" i="8"/>
  <c r="BM42" i="8"/>
  <c r="CU30" i="8"/>
  <c r="CD30" i="8"/>
  <c r="AV30" i="8"/>
  <c r="AE30" i="8"/>
  <c r="BM30" i="8"/>
  <c r="DL30" i="8"/>
  <c r="BC27" i="8"/>
  <c r="AY27" i="8"/>
  <c r="AX27" i="8"/>
  <c r="AL43" i="8"/>
  <c r="AH43" i="8"/>
  <c r="AG43" i="8"/>
  <c r="BP113" i="8"/>
  <c r="BO113" i="8"/>
  <c r="BT113" i="8"/>
  <c r="CW112" i="8"/>
  <c r="DB112" i="8"/>
  <c r="CX112" i="8"/>
  <c r="AL74" i="8"/>
  <c r="AH74" i="8"/>
  <c r="AG74" i="8"/>
  <c r="DB54" i="8"/>
  <c r="CW54" i="8"/>
  <c r="CX54" i="8"/>
  <c r="DN134" i="8"/>
  <c r="DS134" i="8"/>
  <c r="DO134" i="8"/>
  <c r="AG105" i="8"/>
  <c r="AL105" i="8"/>
  <c r="AH105" i="8"/>
  <c r="BM144" i="8"/>
  <c r="CD144" i="8"/>
  <c r="CU144" i="8"/>
  <c r="DL144" i="8"/>
  <c r="AV144" i="8"/>
  <c r="AE144" i="8"/>
  <c r="AE56" i="8"/>
  <c r="CD56" i="8"/>
  <c r="DL56" i="8"/>
  <c r="BM56" i="8"/>
  <c r="AV56" i="8"/>
  <c r="CU56" i="8"/>
  <c r="DN18" i="8"/>
  <c r="DO18" i="8"/>
  <c r="DS18" i="8"/>
  <c r="DN45" i="8"/>
  <c r="DO45" i="8"/>
  <c r="DS45" i="8"/>
  <c r="AX34" i="8"/>
  <c r="AY34" i="8"/>
  <c r="BC34" i="8"/>
  <c r="CK21" i="8"/>
  <c r="CF21" i="8"/>
  <c r="CG21" i="8"/>
  <c r="AX70" i="8"/>
  <c r="AY70" i="8"/>
  <c r="BC70" i="8"/>
  <c r="CU78" i="8"/>
  <c r="AV78" i="8"/>
  <c r="CD78" i="8"/>
  <c r="BM78" i="8"/>
  <c r="AE78" i="8"/>
  <c r="DL78" i="8"/>
  <c r="CW73" i="8"/>
  <c r="CX73" i="8"/>
  <c r="DB73" i="8"/>
  <c r="AY148" i="8"/>
  <c r="BC148" i="8"/>
  <c r="AX148" i="8"/>
  <c r="CF11" i="8"/>
  <c r="CK11" i="8"/>
  <c r="CG11" i="8"/>
  <c r="BT65" i="8"/>
  <c r="BP65" i="8"/>
  <c r="BO65" i="8"/>
  <c r="AG142" i="8"/>
  <c r="AL142" i="8"/>
  <c r="AH142" i="8"/>
  <c r="AY26" i="8"/>
  <c r="BC26" i="8"/>
  <c r="AX26" i="8"/>
  <c r="DO135" i="8"/>
  <c r="DS135" i="8"/>
  <c r="DN135" i="8"/>
  <c r="AH120" i="8"/>
  <c r="AG120" i="8"/>
  <c r="AL120" i="8"/>
  <c r="AL117" i="8"/>
  <c r="AG117" i="8"/>
  <c r="AH117" i="8"/>
  <c r="AG119" i="8"/>
  <c r="AH119" i="8"/>
  <c r="AL119" i="8"/>
  <c r="CF103" i="8"/>
  <c r="CK103" i="8"/>
  <c r="CG103" i="8"/>
  <c r="AE10" i="8"/>
  <c r="CU10" i="8"/>
  <c r="AV10" i="8"/>
  <c r="CD10" i="8"/>
  <c r="DL10" i="8"/>
  <c r="BM10" i="8"/>
  <c r="CX114" i="8"/>
  <c r="DB114" i="8"/>
  <c r="CW114" i="8"/>
  <c r="CF33" i="8"/>
  <c r="CK33" i="8"/>
  <c r="CG33" i="8"/>
  <c r="AH133" i="8"/>
  <c r="AG133" i="8"/>
  <c r="AL133" i="8"/>
  <c r="AX47" i="8"/>
  <c r="BC47" i="8"/>
  <c r="AY47" i="8"/>
  <c r="CU124" i="8"/>
  <c r="DL124" i="8"/>
  <c r="AV124" i="8"/>
  <c r="AE124" i="8"/>
  <c r="CD124" i="8"/>
  <c r="BM124" i="8"/>
  <c r="CW13" i="8"/>
  <c r="DB13" i="8"/>
  <c r="CX13" i="8"/>
  <c r="AY8" i="8"/>
  <c r="AX8" i="8"/>
  <c r="BC8" i="8"/>
  <c r="BO81" i="8"/>
  <c r="BT81" i="8"/>
  <c r="BP81" i="8"/>
  <c r="CK106" i="8"/>
  <c r="CF106" i="8"/>
  <c r="CG106" i="8"/>
  <c r="CG55" i="8"/>
  <c r="CK55" i="8"/>
  <c r="CF55" i="8"/>
  <c r="BO85" i="8"/>
  <c r="BT85" i="8"/>
  <c r="BP85" i="8"/>
  <c r="BT128" i="8"/>
  <c r="BP128" i="8"/>
  <c r="BO128" i="8"/>
  <c r="BT49" i="8"/>
  <c r="BO49" i="8"/>
  <c r="BP49" i="8"/>
  <c r="AV79" i="8"/>
  <c r="DL79" i="8"/>
  <c r="BM79" i="8"/>
  <c r="AE79" i="8"/>
  <c r="CD79" i="8"/>
  <c r="CU79" i="8"/>
  <c r="AE32" i="8"/>
  <c r="CU32" i="8"/>
  <c r="AV32" i="8"/>
  <c r="DL32" i="8"/>
  <c r="BM32" i="8"/>
  <c r="CD32" i="8"/>
  <c r="BM67" i="8"/>
  <c r="DL67" i="8"/>
  <c r="AE67" i="8"/>
  <c r="AV67" i="8"/>
  <c r="CU67" i="8"/>
  <c r="CD67" i="8"/>
  <c r="DN89" i="8"/>
  <c r="DO89" i="8"/>
  <c r="DS89" i="8"/>
  <c r="BC35" i="8"/>
  <c r="AY35" i="8"/>
  <c r="AX35" i="8"/>
  <c r="DN64" i="8"/>
  <c r="DS64" i="8"/>
  <c r="DO64" i="8"/>
  <c r="AG36" i="8"/>
  <c r="AL36" i="8"/>
  <c r="AH36" i="8"/>
  <c r="CX31" i="8"/>
  <c r="DB31" i="8"/>
  <c r="CW31" i="8"/>
  <c r="AE23" i="8"/>
  <c r="DL23" i="8"/>
  <c r="CU23" i="8"/>
  <c r="CD23" i="8"/>
  <c r="AV23" i="8"/>
  <c r="BM23" i="8"/>
  <c r="DO39" i="8"/>
  <c r="DS39" i="8"/>
  <c r="DN39" i="8"/>
  <c r="AH19" i="8"/>
  <c r="AG19" i="8"/>
  <c r="AL19" i="8"/>
  <c r="CK50" i="8"/>
  <c r="CF50" i="8"/>
  <c r="CG50" i="8"/>
  <c r="DN111" i="8"/>
  <c r="DS111" i="8"/>
  <c r="DO111" i="8"/>
  <c r="AY113" i="8"/>
  <c r="BC113" i="8"/>
  <c r="AX113" i="8"/>
  <c r="BO147" i="8"/>
  <c r="BT147" i="8"/>
  <c r="BP147" i="8"/>
  <c r="BM15" i="8"/>
  <c r="CU15" i="8"/>
  <c r="AE15" i="8"/>
  <c r="CD15" i="8"/>
  <c r="AV15" i="8"/>
  <c r="DL15" i="8"/>
  <c r="CD46" i="8"/>
  <c r="CU46" i="8"/>
  <c r="BM46" i="8"/>
  <c r="DL46" i="8"/>
  <c r="AE46" i="8"/>
  <c r="AV46" i="8"/>
  <c r="CW118" i="8"/>
  <c r="DB118" i="8"/>
  <c r="CX118" i="8"/>
  <c r="CG117" i="8"/>
  <c r="CF117" i="8"/>
  <c r="CK117" i="8"/>
  <c r="CK47" i="8"/>
  <c r="CF47" i="8"/>
  <c r="CG47" i="8"/>
  <c r="DO19" i="8"/>
  <c r="DN19" i="8"/>
  <c r="DS19" i="8"/>
  <c r="AL29" i="8"/>
  <c r="AH29" i="8"/>
  <c r="AG29" i="8"/>
  <c r="CF76" i="8"/>
  <c r="CG76" i="8"/>
  <c r="CK76" i="8"/>
  <c r="CF19" i="8"/>
  <c r="CK19" i="8"/>
  <c r="CG19" i="8"/>
  <c r="BO50" i="8"/>
  <c r="BP50" i="8"/>
  <c r="BT50" i="8"/>
  <c r="BO72" i="8"/>
  <c r="BT72" i="8"/>
  <c r="BP72" i="8"/>
  <c r="CF111" i="8"/>
  <c r="CG111" i="8"/>
  <c r="CK111" i="8"/>
  <c r="AV41" i="8"/>
  <c r="CD41" i="8"/>
  <c r="AE41" i="8"/>
  <c r="BM41" i="8"/>
  <c r="CU41" i="8"/>
  <c r="DL41" i="8"/>
  <c r="AH27" i="8"/>
  <c r="AG27" i="8"/>
  <c r="AL27" i="8"/>
  <c r="CF43" i="8"/>
  <c r="CG43" i="8"/>
  <c r="CK43" i="8"/>
  <c r="CW113" i="8"/>
  <c r="DB113" i="8"/>
  <c r="CX113" i="8"/>
  <c r="DO112" i="8"/>
  <c r="DN112" i="8"/>
  <c r="DS112" i="8"/>
  <c r="BC74" i="8"/>
  <c r="AX74" i="8"/>
  <c r="AY74" i="8"/>
  <c r="AH54" i="8"/>
  <c r="AG54" i="8"/>
  <c r="AL54" i="8"/>
  <c r="AH134" i="8"/>
  <c r="AG134" i="8"/>
  <c r="AL134" i="8"/>
  <c r="AX105" i="8"/>
  <c r="BC105" i="8"/>
  <c r="AY105" i="8"/>
  <c r="AE38" i="8"/>
  <c r="CD38" i="8"/>
  <c r="AV38" i="8"/>
  <c r="BM38" i="8"/>
  <c r="CU38" i="8"/>
  <c r="DL38" i="8"/>
  <c r="BO18" i="8"/>
  <c r="BP18" i="8"/>
  <c r="BT18" i="8"/>
  <c r="CX45" i="8"/>
  <c r="DB45" i="8"/>
  <c r="CW45" i="8"/>
  <c r="CW34" i="8"/>
  <c r="DB34" i="8"/>
  <c r="CX34" i="8"/>
  <c r="DO138" i="8"/>
  <c r="DN138" i="8"/>
  <c r="DS138" i="8"/>
  <c r="BT70" i="8"/>
  <c r="BO70" i="8"/>
  <c r="BP70" i="8"/>
  <c r="BM107" i="8"/>
  <c r="CD107" i="8"/>
  <c r="DL107" i="8"/>
  <c r="AE107" i="8"/>
  <c r="AV107" i="8"/>
  <c r="CU107" i="8"/>
  <c r="BO73" i="8"/>
  <c r="BT73" i="8"/>
  <c r="BP73" i="8"/>
  <c r="DS148" i="8"/>
  <c r="DN148" i="8"/>
  <c r="DO148" i="8"/>
  <c r="BO11" i="8"/>
  <c r="BT11" i="8"/>
  <c r="BP11" i="8"/>
  <c r="AY65" i="8"/>
  <c r="AX65" i="8"/>
  <c r="BC65" i="8"/>
  <c r="BP142" i="8"/>
  <c r="BO142" i="8"/>
  <c r="BT142" i="8"/>
  <c r="BO26" i="8"/>
  <c r="BP26" i="8"/>
  <c r="BT26" i="8"/>
  <c r="BT135" i="8"/>
  <c r="BP135" i="8"/>
  <c r="BO135" i="8"/>
  <c r="BT120" i="8"/>
  <c r="BO120" i="8"/>
  <c r="BP120" i="8"/>
  <c r="BO117" i="8"/>
  <c r="BP117" i="8"/>
  <c r="BT117" i="8"/>
  <c r="CW119" i="8"/>
  <c r="CX119" i="8"/>
  <c r="DB119" i="8"/>
  <c r="AG103" i="8"/>
  <c r="AH103" i="8"/>
  <c r="AL103" i="8"/>
  <c r="CU126" i="8"/>
  <c r="DL126" i="8"/>
  <c r="BM126" i="8"/>
  <c r="CD126" i="8"/>
  <c r="AE126" i="8"/>
  <c r="AV126" i="8"/>
  <c r="CF82" i="8"/>
  <c r="CK82" i="8"/>
  <c r="CG82" i="8"/>
  <c r="DN33" i="8"/>
  <c r="DO33" i="8"/>
  <c r="DS33" i="8"/>
  <c r="CX133" i="8"/>
  <c r="CW133" i="8"/>
  <c r="DB133" i="8"/>
  <c r="CG12" i="8"/>
  <c r="CF12" i="8"/>
  <c r="CK12" i="8"/>
  <c r="AY13" i="8"/>
  <c r="AX13" i="8"/>
  <c r="BC13" i="8"/>
  <c r="BO8" i="8"/>
  <c r="BP8" i="8"/>
  <c r="BT8" i="8"/>
  <c r="AG5" i="8"/>
  <c r="AH5" i="8"/>
  <c r="AL5" i="8"/>
  <c r="DN81" i="8"/>
  <c r="DS81" i="8"/>
  <c r="DO81" i="8"/>
  <c r="CW106" i="8"/>
  <c r="DB106" i="8"/>
  <c r="CX106" i="8"/>
  <c r="AY55" i="8"/>
  <c r="AX55" i="8"/>
  <c r="BC55" i="8"/>
  <c r="AL85" i="8"/>
  <c r="AH85" i="8"/>
  <c r="AG85" i="8"/>
  <c r="CF128" i="8"/>
  <c r="CK128" i="8"/>
  <c r="CG128" i="8"/>
  <c r="AL49" i="8"/>
  <c r="AH49" i="8"/>
  <c r="AG49" i="8"/>
  <c r="BP87" i="8"/>
  <c r="BO87" i="8"/>
  <c r="BT87" i="8"/>
  <c r="DB89" i="8"/>
  <c r="CX89" i="8"/>
  <c r="CW89" i="8"/>
  <c r="AL35" i="8"/>
  <c r="AG35" i="8"/>
  <c r="AH35" i="8"/>
  <c r="BC64" i="8"/>
  <c r="AY64" i="8"/>
  <c r="AX64" i="8"/>
  <c r="DN36" i="8"/>
  <c r="DS36" i="8"/>
  <c r="DO36" i="8"/>
  <c r="CF31" i="8"/>
  <c r="CK31" i="8"/>
  <c r="CG31" i="8"/>
  <c r="CU129" i="8"/>
  <c r="AV129" i="8"/>
  <c r="DL129" i="8"/>
  <c r="AE129" i="8"/>
  <c r="BM129" i="8"/>
  <c r="CD129" i="8"/>
  <c r="BP39" i="8"/>
  <c r="BO39" i="8"/>
  <c r="BT39" i="8"/>
  <c r="AE2" i="8" l="1"/>
  <c r="AE1" i="8" s="1"/>
  <c r="AV2" i="8"/>
  <c r="AV1" i="8" s="1"/>
  <c r="BM2" i="8"/>
  <c r="BM1" i="8" s="1"/>
  <c r="DN38" i="8"/>
  <c r="DO38" i="8"/>
  <c r="DS38" i="8"/>
  <c r="BO79" i="8"/>
  <c r="BP79" i="8"/>
  <c r="BT79" i="8"/>
  <c r="CW42" i="8"/>
  <c r="DB42" i="8"/>
  <c r="CX42" i="8"/>
  <c r="CW20" i="8"/>
  <c r="DB20" i="8"/>
  <c r="CX20" i="8"/>
  <c r="AG126" i="8"/>
  <c r="AH126" i="8"/>
  <c r="AL126" i="8"/>
  <c r="EM54" i="8"/>
  <c r="EL54" i="8"/>
  <c r="EE27" i="8"/>
  <c r="FW27" i="8" s="1"/>
  <c r="EF27" i="8"/>
  <c r="BO15" i="8"/>
  <c r="BP15" i="8"/>
  <c r="BT15" i="8"/>
  <c r="AH23" i="8"/>
  <c r="AG23" i="8"/>
  <c r="AL23" i="8"/>
  <c r="DN67" i="8"/>
  <c r="DS67" i="8"/>
  <c r="DO67" i="8"/>
  <c r="AL124" i="8"/>
  <c r="AH124" i="8"/>
  <c r="AG124" i="8"/>
  <c r="EL133" i="8"/>
  <c r="EM133" i="8"/>
  <c r="EE142" i="8"/>
  <c r="FW142" i="8" s="1"/>
  <c r="EF142" i="8"/>
  <c r="AH78" i="8"/>
  <c r="AG78" i="8"/>
  <c r="AL78" i="8"/>
  <c r="EE105" i="8"/>
  <c r="FW105" i="8" s="1"/>
  <c r="EF105" i="8"/>
  <c r="DN30" i="8"/>
  <c r="DS30" i="8"/>
  <c r="DO30" i="8"/>
  <c r="BO140" i="8"/>
  <c r="BP140" i="8"/>
  <c r="BT140" i="8"/>
  <c r="DB88" i="8"/>
  <c r="CW88" i="8"/>
  <c r="CX88" i="8"/>
  <c r="BO16" i="8"/>
  <c r="BT16" i="8"/>
  <c r="BP16" i="8"/>
  <c r="AH129" i="8"/>
  <c r="AL129" i="8"/>
  <c r="AG129" i="8"/>
  <c r="CK126" i="8"/>
  <c r="CG126" i="8"/>
  <c r="CF126" i="8"/>
  <c r="DS107" i="8"/>
  <c r="DO107" i="8"/>
  <c r="DN107" i="8"/>
  <c r="EE54" i="8"/>
  <c r="FW54" i="8" s="1"/>
  <c r="EF54" i="8"/>
  <c r="DN41" i="8"/>
  <c r="DO41" i="8"/>
  <c r="DS41" i="8"/>
  <c r="CW46" i="8"/>
  <c r="DB46" i="8"/>
  <c r="CX46" i="8"/>
  <c r="BO67" i="8"/>
  <c r="BP67" i="8"/>
  <c r="BT67" i="8"/>
  <c r="CF79" i="8"/>
  <c r="CK79" i="8"/>
  <c r="CG79" i="8"/>
  <c r="BC124" i="8"/>
  <c r="AX124" i="8"/>
  <c r="AY124" i="8"/>
  <c r="EF133" i="8"/>
  <c r="EE133" i="8"/>
  <c r="FW133" i="8" s="1"/>
  <c r="DN10" i="8"/>
  <c r="DO10" i="8"/>
  <c r="DS10" i="8"/>
  <c r="EE120" i="8"/>
  <c r="FW120" i="8" s="1"/>
  <c r="EF120" i="8"/>
  <c r="BO78" i="8"/>
  <c r="BP78" i="8"/>
  <c r="BT78" i="8"/>
  <c r="AH56" i="8"/>
  <c r="AG56" i="8"/>
  <c r="AL56" i="8"/>
  <c r="EM74" i="8"/>
  <c r="EL74" i="8"/>
  <c r="BP30" i="8"/>
  <c r="BT30" i="8"/>
  <c r="BO30" i="8"/>
  <c r="AG42" i="8"/>
  <c r="AH42" i="8"/>
  <c r="AL42" i="8"/>
  <c r="AL140" i="8"/>
  <c r="AG140" i="8"/>
  <c r="AH140" i="8"/>
  <c r="EE99" i="8"/>
  <c r="FW99" i="8" s="1"/>
  <c r="EF99" i="8"/>
  <c r="CF88" i="8"/>
  <c r="CK88" i="8"/>
  <c r="CG88" i="8"/>
  <c r="BC20" i="8"/>
  <c r="AY20" i="8"/>
  <c r="AX20" i="8"/>
  <c r="DO16" i="8"/>
  <c r="DN16" i="8"/>
  <c r="DS16" i="8"/>
  <c r="EE55" i="8"/>
  <c r="FW55" i="8" s="1"/>
  <c r="EF55" i="8"/>
  <c r="DN96" i="8"/>
  <c r="DO96" i="8"/>
  <c r="DS96" i="8"/>
  <c r="EM13" i="8"/>
  <c r="EL13" i="8"/>
  <c r="AX57" i="8"/>
  <c r="AY57" i="8"/>
  <c r="BC57" i="8"/>
  <c r="CF98" i="8"/>
  <c r="CG98" i="8"/>
  <c r="CK98" i="8"/>
  <c r="EF21" i="8"/>
  <c r="EE21" i="8"/>
  <c r="FW21" i="8" s="1"/>
  <c r="EE9" i="8"/>
  <c r="FW9" i="8" s="1"/>
  <c r="EF9" i="8"/>
  <c r="EF95" i="8"/>
  <c r="EE95" i="8"/>
  <c r="FW95" i="8" s="1"/>
  <c r="DB17" i="8"/>
  <c r="CW17" i="8"/>
  <c r="CX17" i="8"/>
  <c r="AX59" i="8"/>
  <c r="AY59" i="8"/>
  <c r="BC59" i="8"/>
  <c r="CW83" i="8"/>
  <c r="DB83" i="8"/>
  <c r="CX83" i="8"/>
  <c r="EF128" i="8"/>
  <c r="EE128" i="8"/>
  <c r="FW128" i="8" s="1"/>
  <c r="CW139" i="8"/>
  <c r="DB139" i="8"/>
  <c r="CX139" i="8"/>
  <c r="EE47" i="8"/>
  <c r="FW47" i="8" s="1"/>
  <c r="EF47" i="8"/>
  <c r="CW109" i="8"/>
  <c r="CX109" i="8"/>
  <c r="DB109" i="8"/>
  <c r="BO80" i="8"/>
  <c r="BP80" i="8"/>
  <c r="BT80" i="8"/>
  <c r="DN104" i="8"/>
  <c r="DO104" i="8"/>
  <c r="DS104" i="8"/>
  <c r="AL127" i="8"/>
  <c r="AH127" i="8"/>
  <c r="AG127" i="8"/>
  <c r="AH14" i="8"/>
  <c r="AG14" i="8"/>
  <c r="AL14" i="8"/>
  <c r="CW92" i="8"/>
  <c r="CX92" i="8"/>
  <c r="DB92" i="8"/>
  <c r="EL111" i="8"/>
  <c r="EM111" i="8"/>
  <c r="AH90" i="8"/>
  <c r="AL90" i="8"/>
  <c r="AG90" i="8"/>
  <c r="AY108" i="8"/>
  <c r="BC108" i="8"/>
  <c r="AX108" i="8"/>
  <c r="AL150" i="8"/>
  <c r="AG150" i="8"/>
  <c r="AH150" i="8"/>
  <c r="AG58" i="8"/>
  <c r="AL58" i="8"/>
  <c r="AH58" i="8"/>
  <c r="BC22" i="8"/>
  <c r="AY22" i="8"/>
  <c r="AX22" i="8"/>
  <c r="CG75" i="8"/>
  <c r="CK75" i="8"/>
  <c r="CF75" i="8"/>
  <c r="CK6" i="8"/>
  <c r="CF6" i="8"/>
  <c r="CG6" i="8"/>
  <c r="EM130" i="8"/>
  <c r="EL130" i="8"/>
  <c r="AL63" i="8"/>
  <c r="AG63" i="8"/>
  <c r="AH63" i="8"/>
  <c r="CX93" i="8"/>
  <c r="DB93" i="8"/>
  <c r="CW93" i="8"/>
  <c r="CG132" i="8"/>
  <c r="CF132" i="8"/>
  <c r="CK132" i="8"/>
  <c r="CW86" i="8"/>
  <c r="CX86" i="8"/>
  <c r="DB86" i="8"/>
  <c r="DN28" i="8"/>
  <c r="DO28" i="8"/>
  <c r="DS28" i="8"/>
  <c r="BP61" i="8"/>
  <c r="BO61" i="8"/>
  <c r="BT61" i="8"/>
  <c r="DS53" i="8"/>
  <c r="DO53" i="8"/>
  <c r="DN53" i="8"/>
  <c r="EE114" i="8"/>
  <c r="FW114" i="8" s="1"/>
  <c r="EF114" i="8"/>
  <c r="BC94" i="8"/>
  <c r="AX94" i="8"/>
  <c r="AY94" i="8"/>
  <c r="BC136" i="8"/>
  <c r="AX136" i="8"/>
  <c r="AY136" i="8"/>
  <c r="BC84" i="8"/>
  <c r="AX84" i="8"/>
  <c r="AY84" i="8"/>
  <c r="DS149" i="8"/>
  <c r="DO149" i="8"/>
  <c r="DN149" i="8"/>
  <c r="AL71" i="8"/>
  <c r="AG71" i="8"/>
  <c r="AH71" i="8"/>
  <c r="AL121" i="8"/>
  <c r="AG121" i="8"/>
  <c r="AH121" i="8"/>
  <c r="CF146" i="8"/>
  <c r="CG146" i="8"/>
  <c r="CK146" i="8"/>
  <c r="AH40" i="8"/>
  <c r="AG40" i="8"/>
  <c r="AL40" i="8"/>
  <c r="BC125" i="8"/>
  <c r="AX125" i="8"/>
  <c r="AY125" i="8"/>
  <c r="DN66" i="8"/>
  <c r="DS66" i="8"/>
  <c r="DO66" i="8"/>
  <c r="CF101" i="8"/>
  <c r="CG101" i="8"/>
  <c r="CK101" i="8"/>
  <c r="EM70" i="8"/>
  <c r="EL70" i="8"/>
  <c r="BO131" i="8"/>
  <c r="BP131" i="8"/>
  <c r="BT131" i="8"/>
  <c r="CX44" i="8"/>
  <c r="DB44" i="8"/>
  <c r="CW44" i="8"/>
  <c r="DB51" i="8"/>
  <c r="CW51" i="8"/>
  <c r="CX51" i="8"/>
  <c r="EF50" i="8"/>
  <c r="EE50" i="8"/>
  <c r="FW50" i="8" s="1"/>
  <c r="EM25" i="8"/>
  <c r="EL25" i="8"/>
  <c r="DN68" i="8"/>
  <c r="DO68" i="8"/>
  <c r="DS68" i="8"/>
  <c r="EE116" i="8"/>
  <c r="FW116" i="8" s="1"/>
  <c r="EF116" i="8"/>
  <c r="DS126" i="8"/>
  <c r="DN126" i="8"/>
  <c r="DO126" i="8"/>
  <c r="EL119" i="8"/>
  <c r="EM119" i="8"/>
  <c r="BC144" i="8"/>
  <c r="AY144" i="8"/>
  <c r="AX144" i="8"/>
  <c r="EE43" i="8"/>
  <c r="FW43" i="8" s="1"/>
  <c r="EF43" i="8"/>
  <c r="EF26" i="8"/>
  <c r="EE26" i="8"/>
  <c r="FW26" i="8" s="1"/>
  <c r="EM141" i="8"/>
  <c r="EL141" i="8"/>
  <c r="CF109" i="8"/>
  <c r="CG109" i="8"/>
  <c r="CK109" i="8"/>
  <c r="EF111" i="8"/>
  <c r="EE111" i="8"/>
  <c r="FW111" i="8" s="1"/>
  <c r="BT129" i="8"/>
  <c r="BP129" i="8"/>
  <c r="BO129" i="8"/>
  <c r="EF49" i="8"/>
  <c r="EE49" i="8"/>
  <c r="FW49" i="8" s="1"/>
  <c r="AH107" i="8"/>
  <c r="AG107" i="8"/>
  <c r="AL107" i="8"/>
  <c r="AH38" i="8"/>
  <c r="AG38" i="8"/>
  <c r="AL38" i="8"/>
  <c r="BT46" i="8"/>
  <c r="BO46" i="8"/>
  <c r="BP46" i="8"/>
  <c r="DN129" i="8"/>
  <c r="DO129" i="8"/>
  <c r="DS129" i="8"/>
  <c r="BP126" i="8"/>
  <c r="BO126" i="8"/>
  <c r="BT126" i="8"/>
  <c r="CF107" i="8"/>
  <c r="CG107" i="8"/>
  <c r="CK107" i="8"/>
  <c r="CW41" i="8"/>
  <c r="DB41" i="8"/>
  <c r="CX41" i="8"/>
  <c r="CF46" i="8"/>
  <c r="CG46" i="8"/>
  <c r="CK46" i="8"/>
  <c r="CK32" i="8"/>
  <c r="CF32" i="8"/>
  <c r="CG32" i="8"/>
  <c r="AL79" i="8"/>
  <c r="AG79" i="8"/>
  <c r="AH79" i="8"/>
  <c r="DN124" i="8"/>
  <c r="DO124" i="8"/>
  <c r="DS124" i="8"/>
  <c r="CF10" i="8"/>
  <c r="CG10" i="8"/>
  <c r="CK10" i="8"/>
  <c r="EE119" i="8"/>
  <c r="FW119" i="8" s="1"/>
  <c r="EF119" i="8"/>
  <c r="EL142" i="8"/>
  <c r="EM142" i="8"/>
  <c r="CF78" i="8"/>
  <c r="CG78" i="8"/>
  <c r="CK78" i="8"/>
  <c r="AG144" i="8"/>
  <c r="AL144" i="8"/>
  <c r="AH144" i="8"/>
  <c r="EL105" i="8"/>
  <c r="EM105" i="8"/>
  <c r="EE74" i="8"/>
  <c r="FW74" i="8" s="1"/>
  <c r="EF74" i="8"/>
  <c r="EL43" i="8"/>
  <c r="EM43" i="8"/>
  <c r="AL30" i="8"/>
  <c r="AG30" i="8"/>
  <c r="AH30" i="8"/>
  <c r="DO42" i="8"/>
  <c r="DS42" i="8"/>
  <c r="DN42" i="8"/>
  <c r="BO115" i="8"/>
  <c r="BP115" i="8"/>
  <c r="BT115" i="8"/>
  <c r="EM99" i="8"/>
  <c r="EL99" i="8"/>
  <c r="DN88" i="8"/>
  <c r="DS88" i="8"/>
  <c r="DO88" i="8"/>
  <c r="CF20" i="8"/>
  <c r="CK20" i="8"/>
  <c r="CG20" i="8"/>
  <c r="AG16" i="8"/>
  <c r="AH16" i="8"/>
  <c r="AL16" i="8"/>
  <c r="CG96" i="8"/>
  <c r="CF96" i="8"/>
  <c r="CK96" i="8"/>
  <c r="EF13" i="8"/>
  <c r="EE13" i="8"/>
  <c r="FW13" i="8" s="1"/>
  <c r="AH57" i="8"/>
  <c r="AL57" i="8"/>
  <c r="AG57" i="8"/>
  <c r="AX98" i="8"/>
  <c r="AY98" i="8"/>
  <c r="BC98" i="8"/>
  <c r="EM118" i="8"/>
  <c r="EL118" i="8"/>
  <c r="DS69" i="8"/>
  <c r="DN69" i="8"/>
  <c r="DO69" i="8"/>
  <c r="EE39" i="8"/>
  <c r="FW39" i="8" s="1"/>
  <c r="EF39" i="8"/>
  <c r="EE89" i="8"/>
  <c r="FW89" i="8" s="1"/>
  <c r="EF89" i="8"/>
  <c r="AH59" i="8"/>
  <c r="AL59" i="8"/>
  <c r="AG59" i="8"/>
  <c r="AY83" i="8"/>
  <c r="AX83" i="8"/>
  <c r="BC83" i="8"/>
  <c r="EL128" i="8"/>
  <c r="EM128" i="8"/>
  <c r="BT139" i="8"/>
  <c r="BO139" i="8"/>
  <c r="BP139" i="8"/>
  <c r="EL47" i="8"/>
  <c r="EM47" i="8"/>
  <c r="AL109" i="8"/>
  <c r="AH109" i="8"/>
  <c r="AG109" i="8"/>
  <c r="AX80" i="8"/>
  <c r="AY80" i="8"/>
  <c r="BC80" i="8"/>
  <c r="BT127" i="8"/>
  <c r="BO127" i="8"/>
  <c r="BP127" i="8"/>
  <c r="DN92" i="8"/>
  <c r="DS92" i="8"/>
  <c r="DO92" i="8"/>
  <c r="AG52" i="8"/>
  <c r="AL52" i="8"/>
  <c r="AH52" i="8"/>
  <c r="BT90" i="8"/>
  <c r="BP90" i="8"/>
  <c r="BO90" i="8"/>
  <c r="DO108" i="8"/>
  <c r="DN108" i="8"/>
  <c r="DS108" i="8"/>
  <c r="CW150" i="8"/>
  <c r="CX150" i="8"/>
  <c r="DB150" i="8"/>
  <c r="CX58" i="8"/>
  <c r="CW58" i="8"/>
  <c r="DB58" i="8"/>
  <c r="DN22" i="8"/>
  <c r="DO22" i="8"/>
  <c r="DS22" i="8"/>
  <c r="EM138" i="8"/>
  <c r="EL138" i="8"/>
  <c r="DN6" i="8"/>
  <c r="DS6" i="8"/>
  <c r="DO6" i="8"/>
  <c r="EF130" i="8"/>
  <c r="EE130" i="8"/>
  <c r="FW130" i="8" s="1"/>
  <c r="CF63" i="8"/>
  <c r="CK63" i="8"/>
  <c r="CG63" i="8"/>
  <c r="DO93" i="8"/>
  <c r="DN93" i="8"/>
  <c r="DS93" i="8"/>
  <c r="BC132" i="8"/>
  <c r="AY132" i="8"/>
  <c r="AX132" i="8"/>
  <c r="EL64" i="8"/>
  <c r="EM64" i="8"/>
  <c r="AH86" i="8"/>
  <c r="AL86" i="8"/>
  <c r="AG86" i="8"/>
  <c r="AG28" i="8"/>
  <c r="AH28" i="8"/>
  <c r="AL28" i="8"/>
  <c r="AH61" i="8"/>
  <c r="AG61" i="8"/>
  <c r="AL61" i="8"/>
  <c r="EE8" i="8"/>
  <c r="FW8" i="8" s="1"/>
  <c r="EF8" i="8"/>
  <c r="CF53" i="8"/>
  <c r="CG53" i="8"/>
  <c r="CK53" i="8"/>
  <c r="EM114" i="8"/>
  <c r="EL114" i="8"/>
  <c r="AL94" i="8"/>
  <c r="AH94" i="8"/>
  <c r="AG94" i="8"/>
  <c r="CG136" i="8"/>
  <c r="CF136" i="8"/>
  <c r="CK136" i="8"/>
  <c r="BT84" i="8"/>
  <c r="BP84" i="8"/>
  <c r="BO84" i="8"/>
  <c r="AX149" i="8"/>
  <c r="AY149" i="8"/>
  <c r="BC149" i="8"/>
  <c r="AL48" i="8"/>
  <c r="AG48" i="8"/>
  <c r="AH48" i="8"/>
  <c r="EL147" i="8"/>
  <c r="EM147" i="8"/>
  <c r="BC121" i="8"/>
  <c r="AX121" i="8"/>
  <c r="AY121" i="8"/>
  <c r="CW97" i="8"/>
  <c r="DB97" i="8"/>
  <c r="CX97" i="8"/>
  <c r="DO146" i="8"/>
  <c r="DN146" i="8"/>
  <c r="DS146" i="8"/>
  <c r="CF40" i="8"/>
  <c r="CK40" i="8"/>
  <c r="CG40" i="8"/>
  <c r="EM81" i="8"/>
  <c r="EL81" i="8"/>
  <c r="DB125" i="8"/>
  <c r="CW125" i="8"/>
  <c r="CX125" i="8"/>
  <c r="AH101" i="8"/>
  <c r="AG101" i="8"/>
  <c r="AL101" i="8"/>
  <c r="AY131" i="8"/>
  <c r="AX131" i="8"/>
  <c r="BC131" i="8"/>
  <c r="AL77" i="8"/>
  <c r="AG77" i="8"/>
  <c r="AH77" i="8"/>
  <c r="DO51" i="8"/>
  <c r="DS51" i="8"/>
  <c r="DN51" i="8"/>
  <c r="EM143" i="8"/>
  <c r="EL143" i="8"/>
  <c r="AL68" i="8"/>
  <c r="AG68" i="8"/>
  <c r="AH68" i="8"/>
  <c r="AX60" i="8"/>
  <c r="BC60" i="8"/>
  <c r="AY60" i="8"/>
  <c r="BO23" i="8"/>
  <c r="BT23" i="8"/>
  <c r="BP23" i="8"/>
  <c r="CW124" i="8"/>
  <c r="CX124" i="8"/>
  <c r="DB124" i="8"/>
  <c r="AY102" i="8"/>
  <c r="AX102" i="8"/>
  <c r="BC102" i="8"/>
  <c r="EL39" i="8"/>
  <c r="EM39" i="8"/>
  <c r="EM73" i="8"/>
  <c r="EL73" i="8"/>
  <c r="CW6" i="8"/>
  <c r="DB6" i="8"/>
  <c r="CX6" i="8"/>
  <c r="BC86" i="8"/>
  <c r="AX86" i="8"/>
  <c r="AY86" i="8"/>
  <c r="BT53" i="8"/>
  <c r="BO53" i="8"/>
  <c r="BP53" i="8"/>
  <c r="CW84" i="8"/>
  <c r="DB84" i="8"/>
  <c r="CX84" i="8"/>
  <c r="BC48" i="8"/>
  <c r="AX48" i="8"/>
  <c r="AY48" i="8"/>
  <c r="BT146" i="8"/>
  <c r="BO146" i="8"/>
  <c r="BP146" i="8"/>
  <c r="DN122" i="8"/>
  <c r="DS122" i="8"/>
  <c r="DO122" i="8"/>
  <c r="BT60" i="8"/>
  <c r="BP60" i="8"/>
  <c r="BO60" i="8"/>
  <c r="CW129" i="8"/>
  <c r="DB129" i="8"/>
  <c r="CX129" i="8"/>
  <c r="EL5" i="8"/>
  <c r="EM5" i="8"/>
  <c r="DB38" i="8"/>
  <c r="CW38" i="8"/>
  <c r="CX38" i="8"/>
  <c r="AH41" i="8"/>
  <c r="AG41" i="8"/>
  <c r="AL41" i="8"/>
  <c r="AY15" i="8"/>
  <c r="BC15" i="8"/>
  <c r="AX15" i="8"/>
  <c r="BC23" i="8"/>
  <c r="AX23" i="8"/>
  <c r="AY23" i="8"/>
  <c r="EF36" i="8"/>
  <c r="EE36" i="8"/>
  <c r="FW36" i="8" s="1"/>
  <c r="CG67" i="8"/>
  <c r="CK67" i="8"/>
  <c r="CF67" i="8"/>
  <c r="DN32" i="8"/>
  <c r="DO32" i="8"/>
  <c r="DS32" i="8"/>
  <c r="DO79" i="8"/>
  <c r="DN79" i="8"/>
  <c r="DS79" i="8"/>
  <c r="CW10" i="8"/>
  <c r="CX10" i="8"/>
  <c r="DB10" i="8"/>
  <c r="EF117" i="8"/>
  <c r="EE117" i="8"/>
  <c r="FW117" i="8" s="1"/>
  <c r="CW78" i="8"/>
  <c r="DB78" i="8"/>
  <c r="CX78" i="8"/>
  <c r="CW56" i="8"/>
  <c r="CX56" i="8"/>
  <c r="DB56" i="8"/>
  <c r="DO144" i="8"/>
  <c r="DN144" i="8"/>
  <c r="DS144" i="8"/>
  <c r="CF30" i="8"/>
  <c r="CK30" i="8"/>
  <c r="CG30" i="8"/>
  <c r="DN140" i="8"/>
  <c r="DO140" i="8"/>
  <c r="DS140" i="8"/>
  <c r="AL115" i="8"/>
  <c r="AG115" i="8"/>
  <c r="AH115" i="8"/>
  <c r="DN20" i="8"/>
  <c r="DS20" i="8"/>
  <c r="DO20" i="8"/>
  <c r="AY16" i="8"/>
  <c r="AX16" i="8"/>
  <c r="BC16" i="8"/>
  <c r="BO96" i="8"/>
  <c r="BP96" i="8"/>
  <c r="BT96" i="8"/>
  <c r="BO102" i="8"/>
  <c r="BT102" i="8"/>
  <c r="BP102" i="8"/>
  <c r="CW57" i="8"/>
  <c r="CX57" i="8"/>
  <c r="DB57" i="8"/>
  <c r="EL26" i="8"/>
  <c r="EM26" i="8"/>
  <c r="EL11" i="8"/>
  <c r="EM11" i="8"/>
  <c r="EM34" i="8"/>
  <c r="EL34" i="8"/>
  <c r="EL137" i="8"/>
  <c r="EM137" i="8"/>
  <c r="AX69" i="8"/>
  <c r="AY69" i="8"/>
  <c r="BC69" i="8"/>
  <c r="BP17" i="8"/>
  <c r="BO17" i="8"/>
  <c r="BT17" i="8"/>
  <c r="EF141" i="8"/>
  <c r="EE141" i="8"/>
  <c r="FW141" i="8" s="1"/>
  <c r="DB59" i="8"/>
  <c r="CW59" i="8"/>
  <c r="CX59" i="8"/>
  <c r="DN139" i="8"/>
  <c r="DO139" i="8"/>
  <c r="DS139" i="8"/>
  <c r="BT109" i="8"/>
  <c r="BP109" i="8"/>
  <c r="BO109" i="8"/>
  <c r="EE73" i="8"/>
  <c r="FW73" i="8" s="1"/>
  <c r="EF73" i="8"/>
  <c r="CK104" i="8"/>
  <c r="CG104" i="8"/>
  <c r="CF104" i="8"/>
  <c r="EM18" i="8"/>
  <c r="EL18" i="8"/>
  <c r="CW14" i="8"/>
  <c r="CX14" i="8"/>
  <c r="DB14" i="8"/>
  <c r="AX100" i="8"/>
  <c r="AY100" i="8"/>
  <c r="BC100" i="8"/>
  <c r="EM145" i="8"/>
  <c r="EL145" i="8"/>
  <c r="BO52" i="8"/>
  <c r="BT52" i="8"/>
  <c r="BP52" i="8"/>
  <c r="AY90" i="8"/>
  <c r="BC90" i="8"/>
  <c r="AX90" i="8"/>
  <c r="EF76" i="8"/>
  <c r="EE76" i="8"/>
  <c r="FW76" i="8" s="1"/>
  <c r="DN150" i="8"/>
  <c r="DS150" i="8"/>
  <c r="DO150" i="8"/>
  <c r="BO75" i="8"/>
  <c r="BT75" i="8"/>
  <c r="BP75" i="8"/>
  <c r="EF135" i="8"/>
  <c r="EE135" i="8"/>
  <c r="FW135" i="8" s="1"/>
  <c r="EM65" i="8"/>
  <c r="EL65" i="8"/>
  <c r="AL6" i="8"/>
  <c r="AH6" i="8"/>
  <c r="AG6" i="8"/>
  <c r="BO63" i="8"/>
  <c r="BT63" i="8"/>
  <c r="BP63" i="8"/>
  <c r="DS132" i="8"/>
  <c r="DO132" i="8"/>
  <c r="DN132" i="8"/>
  <c r="BC28" i="8"/>
  <c r="AX28" i="8"/>
  <c r="AY28" i="8"/>
  <c r="AH53" i="8"/>
  <c r="AG53" i="8"/>
  <c r="AL53" i="8"/>
  <c r="EL33" i="8"/>
  <c r="EM33" i="8"/>
  <c r="DN94" i="8"/>
  <c r="DO94" i="8"/>
  <c r="DS94" i="8"/>
  <c r="DN84" i="8"/>
  <c r="DO84" i="8"/>
  <c r="DS84" i="8"/>
  <c r="CF149" i="8"/>
  <c r="CK149" i="8"/>
  <c r="CG149" i="8"/>
  <c r="DN71" i="8"/>
  <c r="DS71" i="8"/>
  <c r="DO71" i="8"/>
  <c r="CG48" i="8"/>
  <c r="CK48" i="8"/>
  <c r="CF48" i="8"/>
  <c r="DB121" i="8"/>
  <c r="CW121" i="8"/>
  <c r="CX121" i="8"/>
  <c r="CF97" i="8"/>
  <c r="CK97" i="8"/>
  <c r="CG97" i="8"/>
  <c r="CF37" i="8"/>
  <c r="CK37" i="8"/>
  <c r="CG37" i="8"/>
  <c r="AL146" i="8"/>
  <c r="AH146" i="8"/>
  <c r="AG146" i="8"/>
  <c r="EF81" i="8"/>
  <c r="EE81" i="8"/>
  <c r="FW81" i="8" s="1"/>
  <c r="EL24" i="8"/>
  <c r="EM24" i="8"/>
  <c r="DN125" i="8"/>
  <c r="DS125" i="8"/>
  <c r="DO125" i="8"/>
  <c r="CX66" i="8"/>
  <c r="CW66" i="8"/>
  <c r="DB66" i="8"/>
  <c r="BO122" i="8"/>
  <c r="BT122" i="8"/>
  <c r="BP122" i="8"/>
  <c r="DS101" i="8"/>
  <c r="DN101" i="8"/>
  <c r="DO101" i="8"/>
  <c r="BO44" i="8"/>
  <c r="BT44" i="8"/>
  <c r="BP44" i="8"/>
  <c r="AY77" i="8"/>
  <c r="BC77" i="8"/>
  <c r="AX77" i="8"/>
  <c r="CG51" i="8"/>
  <c r="CF51" i="8"/>
  <c r="CK51" i="8"/>
  <c r="EF143" i="8"/>
  <c r="EE143" i="8"/>
  <c r="FW143" i="8" s="1"/>
  <c r="EE110" i="8"/>
  <c r="FW110" i="8" s="1"/>
  <c r="EF110" i="8"/>
  <c r="CW68" i="8"/>
  <c r="CX68" i="8"/>
  <c r="DB68" i="8"/>
  <c r="DS60" i="8"/>
  <c r="DN60" i="8"/>
  <c r="DO60" i="8"/>
  <c r="EM8" i="8"/>
  <c r="EL8" i="8"/>
  <c r="BP121" i="8"/>
  <c r="BT121" i="8"/>
  <c r="BO121" i="8"/>
  <c r="AX97" i="8"/>
  <c r="AY97" i="8"/>
  <c r="BC97" i="8"/>
  <c r="CX101" i="8"/>
  <c r="DB101" i="8"/>
  <c r="CW101" i="8"/>
  <c r="AL51" i="8"/>
  <c r="AG51" i="8"/>
  <c r="AH51" i="8"/>
  <c r="CW126" i="8"/>
  <c r="CX126" i="8"/>
  <c r="DB126" i="8"/>
  <c r="EM85" i="8"/>
  <c r="EL85" i="8"/>
  <c r="BO38" i="8"/>
  <c r="BT38" i="8"/>
  <c r="BP38" i="8"/>
  <c r="EL134" i="8"/>
  <c r="EM134" i="8"/>
  <c r="CF41" i="8"/>
  <c r="CK41" i="8"/>
  <c r="CG41" i="8"/>
  <c r="BC46" i="8"/>
  <c r="AY46" i="8"/>
  <c r="AX46" i="8"/>
  <c r="CF15" i="8"/>
  <c r="CG15" i="8"/>
  <c r="CK15" i="8"/>
  <c r="CK23" i="8"/>
  <c r="CF23" i="8"/>
  <c r="CG23" i="8"/>
  <c r="CW67" i="8"/>
  <c r="DB67" i="8"/>
  <c r="CX67" i="8"/>
  <c r="AY32" i="8"/>
  <c r="AX32" i="8"/>
  <c r="BC32" i="8"/>
  <c r="AY79" i="8"/>
  <c r="AX79" i="8"/>
  <c r="BC79" i="8"/>
  <c r="AL10" i="8"/>
  <c r="AH10" i="8"/>
  <c r="AG10" i="8"/>
  <c r="EM117" i="8"/>
  <c r="EL117" i="8"/>
  <c r="AY56" i="8"/>
  <c r="AX56" i="8"/>
  <c r="BC56" i="8"/>
  <c r="CW144" i="8"/>
  <c r="CX144" i="8"/>
  <c r="DB144" i="8"/>
  <c r="CX30" i="8"/>
  <c r="DB30" i="8"/>
  <c r="CW30" i="8"/>
  <c r="CW140" i="8"/>
  <c r="DB140" i="8"/>
  <c r="CX140" i="8"/>
  <c r="DO115" i="8"/>
  <c r="DS115" i="8"/>
  <c r="DN115" i="8"/>
  <c r="CG16" i="8"/>
  <c r="CK16" i="8"/>
  <c r="CF16" i="8"/>
  <c r="CX102" i="8"/>
  <c r="CW102" i="8"/>
  <c r="DB102" i="8"/>
  <c r="DN57" i="8"/>
  <c r="DO57" i="8"/>
  <c r="DS57" i="8"/>
  <c r="EF34" i="8"/>
  <c r="EE34" i="8"/>
  <c r="FW34" i="8" s="1"/>
  <c r="BT69" i="8"/>
  <c r="BP69" i="8"/>
  <c r="BO69" i="8"/>
  <c r="AH17" i="8"/>
  <c r="AL17" i="8"/>
  <c r="AG17" i="8"/>
  <c r="BO83" i="8"/>
  <c r="BT83" i="8"/>
  <c r="BP83" i="8"/>
  <c r="DL2" i="8"/>
  <c r="DL1" i="8" s="1"/>
  <c r="CX104" i="8"/>
  <c r="CW104" i="8"/>
  <c r="DB104" i="8"/>
  <c r="EF18" i="8"/>
  <c r="EE18" i="8"/>
  <c r="FW18" i="8" s="1"/>
  <c r="BO14" i="8"/>
  <c r="BP14" i="8"/>
  <c r="BT14" i="8"/>
  <c r="BO92" i="8"/>
  <c r="BT92" i="8"/>
  <c r="BP92" i="8"/>
  <c r="BT100" i="8"/>
  <c r="BP100" i="8"/>
  <c r="BO100" i="8"/>
  <c r="AX52" i="8"/>
  <c r="BC52" i="8"/>
  <c r="AY52" i="8"/>
  <c r="CW90" i="8"/>
  <c r="CX90" i="8"/>
  <c r="DB90" i="8"/>
  <c r="BO108" i="8"/>
  <c r="BT108" i="8"/>
  <c r="BP108" i="8"/>
  <c r="AX150" i="8"/>
  <c r="BC150" i="8"/>
  <c r="AY150" i="8"/>
  <c r="EF91" i="8"/>
  <c r="EE91" i="8"/>
  <c r="FW91" i="8" s="1"/>
  <c r="DN75" i="8"/>
  <c r="DO75" i="8"/>
  <c r="DS75" i="8"/>
  <c r="EM135" i="8"/>
  <c r="EL135" i="8"/>
  <c r="BC6" i="8"/>
  <c r="AX6" i="8"/>
  <c r="AY6" i="8"/>
  <c r="CG93" i="8"/>
  <c r="CF93" i="8"/>
  <c r="CK93" i="8"/>
  <c r="CX132" i="8"/>
  <c r="CW132" i="8"/>
  <c r="DB132" i="8"/>
  <c r="DB28" i="8"/>
  <c r="CX28" i="8"/>
  <c r="CW28" i="8"/>
  <c r="AY61" i="8"/>
  <c r="BC61" i="8"/>
  <c r="AX61" i="8"/>
  <c r="EF62" i="8"/>
  <c r="EE62" i="8"/>
  <c r="FW62" i="8" s="1"/>
  <c r="EF12" i="8"/>
  <c r="EE12" i="8"/>
  <c r="FW12" i="8" s="1"/>
  <c r="BT136" i="8"/>
  <c r="BO136" i="8"/>
  <c r="BP136" i="8"/>
  <c r="CF84" i="8"/>
  <c r="CK84" i="8"/>
  <c r="CG84" i="8"/>
  <c r="DB71" i="8"/>
  <c r="CX71" i="8"/>
  <c r="CW71" i="8"/>
  <c r="BO48" i="8"/>
  <c r="BT48" i="8"/>
  <c r="BP48" i="8"/>
  <c r="EM112" i="8"/>
  <c r="EL112" i="8"/>
  <c r="DN121" i="8"/>
  <c r="DO121" i="8"/>
  <c r="DS121" i="8"/>
  <c r="DO97" i="8"/>
  <c r="DS97" i="8"/>
  <c r="DN97" i="8"/>
  <c r="DN37" i="8"/>
  <c r="DS37" i="8"/>
  <c r="DO37" i="8"/>
  <c r="CX146" i="8"/>
  <c r="CW146" i="8"/>
  <c r="DB146" i="8"/>
  <c r="DN40" i="8"/>
  <c r="DS40" i="8"/>
  <c r="DO40" i="8"/>
  <c r="CU2" i="8"/>
  <c r="CU1" i="8" s="1"/>
  <c r="EE24" i="8"/>
  <c r="FW24" i="8" s="1"/>
  <c r="EF24" i="8"/>
  <c r="CG66" i="8"/>
  <c r="CF66" i="8"/>
  <c r="CK66" i="8"/>
  <c r="AH122" i="8"/>
  <c r="AG122" i="8"/>
  <c r="AL122" i="8"/>
  <c r="BP101" i="8"/>
  <c r="BO101" i="8"/>
  <c r="BT101" i="8"/>
  <c r="AY44" i="8"/>
  <c r="AX44" i="8"/>
  <c r="BC44" i="8"/>
  <c r="DB77" i="8"/>
  <c r="CX77" i="8"/>
  <c r="CW77" i="8"/>
  <c r="BT51" i="8"/>
  <c r="BO51" i="8"/>
  <c r="BP51" i="8"/>
  <c r="EF72" i="8"/>
  <c r="EE72" i="8"/>
  <c r="FW72" i="8" s="1"/>
  <c r="BP68" i="8"/>
  <c r="BT68" i="8"/>
  <c r="BO68" i="8"/>
  <c r="CX60" i="8"/>
  <c r="CW60" i="8"/>
  <c r="DB60" i="8"/>
  <c r="BP107" i="8"/>
  <c r="BT107" i="8"/>
  <c r="BO107" i="8"/>
  <c r="BP41" i="8"/>
  <c r="BT41" i="8"/>
  <c r="BO41" i="8"/>
  <c r="AX78" i="8"/>
  <c r="AY78" i="8"/>
  <c r="BC78" i="8"/>
  <c r="BT88" i="8"/>
  <c r="BP88" i="8"/>
  <c r="BO88" i="8"/>
  <c r="BO57" i="8"/>
  <c r="BT57" i="8"/>
  <c r="BP57" i="8"/>
  <c r="EL9" i="8"/>
  <c r="EM9" i="8"/>
  <c r="EM89" i="8"/>
  <c r="EL89" i="8"/>
  <c r="CF139" i="8"/>
  <c r="CK139" i="8"/>
  <c r="CG139" i="8"/>
  <c r="CX127" i="8"/>
  <c r="CW127" i="8"/>
  <c r="DB127" i="8"/>
  <c r="EM76" i="8"/>
  <c r="EL76" i="8"/>
  <c r="EM91" i="8"/>
  <c r="EL91" i="8"/>
  <c r="AX63" i="8"/>
  <c r="AY63" i="8"/>
  <c r="BC63" i="8"/>
  <c r="AG132" i="8"/>
  <c r="AL132" i="8"/>
  <c r="AH132" i="8"/>
  <c r="BO94" i="8"/>
  <c r="BT94" i="8"/>
  <c r="BP94" i="8"/>
  <c r="BT149" i="8"/>
  <c r="BP149" i="8"/>
  <c r="BO149" i="8"/>
  <c r="AL125" i="8"/>
  <c r="AH125" i="8"/>
  <c r="AG125" i="8"/>
  <c r="CW131" i="8"/>
  <c r="CX131" i="8"/>
  <c r="DB131" i="8"/>
  <c r="CG77" i="8"/>
  <c r="CF77" i="8"/>
  <c r="CK77" i="8"/>
  <c r="EE35" i="8"/>
  <c r="FW35" i="8" s="1"/>
  <c r="EF35" i="8"/>
  <c r="EE85" i="8"/>
  <c r="FW85" i="8" s="1"/>
  <c r="EF85" i="8"/>
  <c r="EE103" i="8"/>
  <c r="FW103" i="8" s="1"/>
  <c r="EF103" i="8"/>
  <c r="DB107" i="8"/>
  <c r="CW107" i="8"/>
  <c r="CX107" i="8"/>
  <c r="AX38" i="8"/>
  <c r="BC38" i="8"/>
  <c r="AY38" i="8"/>
  <c r="EE134" i="8"/>
  <c r="FW134" i="8" s="1"/>
  <c r="EF134" i="8"/>
  <c r="BC41" i="8"/>
  <c r="AX41" i="8"/>
  <c r="AY41" i="8"/>
  <c r="EM29" i="8"/>
  <c r="EL29" i="8"/>
  <c r="AL46" i="8"/>
  <c r="AG46" i="8"/>
  <c r="AH46" i="8"/>
  <c r="AH15" i="8"/>
  <c r="AL15" i="8"/>
  <c r="AG15" i="8"/>
  <c r="EM19" i="8"/>
  <c r="EL19" i="8"/>
  <c r="CW23" i="8"/>
  <c r="DB23" i="8"/>
  <c r="CX23" i="8"/>
  <c r="EM36" i="8"/>
  <c r="EL36" i="8"/>
  <c r="AY67" i="8"/>
  <c r="BC67" i="8"/>
  <c r="AX67" i="8"/>
  <c r="CW32" i="8"/>
  <c r="DB32" i="8"/>
  <c r="CX32" i="8"/>
  <c r="BT124" i="8"/>
  <c r="BO124" i="8"/>
  <c r="BP124" i="8"/>
  <c r="BO56" i="8"/>
  <c r="BT56" i="8"/>
  <c r="BP56" i="8"/>
  <c r="CF144" i="8"/>
  <c r="CG144" i="8"/>
  <c r="CK144" i="8"/>
  <c r="BT42" i="8"/>
  <c r="BO42" i="8"/>
  <c r="BP42" i="8"/>
  <c r="CK140" i="8"/>
  <c r="CF140" i="8"/>
  <c r="CG140" i="8"/>
  <c r="CF115" i="8"/>
  <c r="CG115" i="8"/>
  <c r="CK115" i="8"/>
  <c r="AX88" i="8"/>
  <c r="AY88" i="8"/>
  <c r="BC88" i="8"/>
  <c r="DS102" i="8"/>
  <c r="DO102" i="8"/>
  <c r="DN102" i="8"/>
  <c r="BO98" i="8"/>
  <c r="BP98" i="8"/>
  <c r="BT98" i="8"/>
  <c r="EF11" i="8"/>
  <c r="EE11" i="8"/>
  <c r="FW11" i="8" s="1"/>
  <c r="EE137" i="8"/>
  <c r="FW137" i="8" s="1"/>
  <c r="EF137" i="8"/>
  <c r="CG69" i="8"/>
  <c r="CK69" i="8"/>
  <c r="CF69" i="8"/>
  <c r="DO17" i="8"/>
  <c r="DS17" i="8"/>
  <c r="DN17" i="8"/>
  <c r="AH83" i="8"/>
  <c r="AL83" i="8"/>
  <c r="AG83" i="8"/>
  <c r="CW80" i="8"/>
  <c r="CX80" i="8"/>
  <c r="DB80" i="8"/>
  <c r="AH104" i="8"/>
  <c r="AL104" i="8"/>
  <c r="AG104" i="8"/>
  <c r="AY127" i="8"/>
  <c r="AX127" i="8"/>
  <c r="BC127" i="8"/>
  <c r="AX14" i="8"/>
  <c r="BC14" i="8"/>
  <c r="AY14" i="8"/>
  <c r="AY92" i="8"/>
  <c r="BC92" i="8"/>
  <c r="AX92" i="8"/>
  <c r="CX100" i="8"/>
  <c r="DB100" i="8"/>
  <c r="CW100" i="8"/>
  <c r="EE145" i="8"/>
  <c r="FW145" i="8" s="1"/>
  <c r="EF145" i="8"/>
  <c r="CF52" i="8"/>
  <c r="CG52" i="8"/>
  <c r="CK52" i="8"/>
  <c r="AL108" i="8"/>
  <c r="AG108" i="8"/>
  <c r="AH108" i="8"/>
  <c r="CF150" i="8"/>
  <c r="CK150" i="8"/>
  <c r="CG150" i="8"/>
  <c r="DN58" i="8"/>
  <c r="DO58" i="8"/>
  <c r="DS58" i="8"/>
  <c r="AG22" i="8"/>
  <c r="AH22" i="8"/>
  <c r="AL22" i="8"/>
  <c r="AL75" i="8"/>
  <c r="AG75" i="8"/>
  <c r="AH75" i="8"/>
  <c r="EE123" i="8"/>
  <c r="FW123" i="8" s="1"/>
  <c r="EF123" i="8"/>
  <c r="EF65" i="8"/>
  <c r="EE65" i="8"/>
  <c r="FW65" i="8" s="1"/>
  <c r="BP6" i="8"/>
  <c r="BT6" i="8"/>
  <c r="BO6" i="8"/>
  <c r="BO93" i="8"/>
  <c r="BP93" i="8"/>
  <c r="BT93" i="8"/>
  <c r="EL31" i="8"/>
  <c r="EM31" i="8"/>
  <c r="DO86" i="8"/>
  <c r="DS86" i="8"/>
  <c r="DN86" i="8"/>
  <c r="CG28" i="8"/>
  <c r="CK28" i="8"/>
  <c r="CF28" i="8"/>
  <c r="CW61" i="8"/>
  <c r="DB61" i="8"/>
  <c r="CX61" i="8"/>
  <c r="EL62" i="8"/>
  <c r="EM62" i="8"/>
  <c r="DO136" i="8"/>
  <c r="DS136" i="8"/>
  <c r="DN136" i="8"/>
  <c r="EL148" i="8"/>
  <c r="EM148" i="8"/>
  <c r="AG84" i="8"/>
  <c r="AL84" i="8"/>
  <c r="AH84" i="8"/>
  <c r="EE45" i="8"/>
  <c r="FW45" i="8" s="1"/>
  <c r="EF45" i="8"/>
  <c r="CF71" i="8"/>
  <c r="CK71" i="8"/>
  <c r="CG71" i="8"/>
  <c r="DO48" i="8"/>
  <c r="DS48" i="8"/>
  <c r="DN48" i="8"/>
  <c r="EE112" i="8"/>
  <c r="FW112" i="8" s="1"/>
  <c r="EF112" i="8"/>
  <c r="AL97" i="8"/>
  <c r="AG97" i="8"/>
  <c r="AH97" i="8"/>
  <c r="AG37" i="8"/>
  <c r="AH37" i="8"/>
  <c r="AL37" i="8"/>
  <c r="AX146" i="8"/>
  <c r="BC146" i="8"/>
  <c r="AY146" i="8"/>
  <c r="BC40" i="8"/>
  <c r="AX40" i="8"/>
  <c r="AY40" i="8"/>
  <c r="AG66" i="8"/>
  <c r="AL66" i="8"/>
  <c r="AH66" i="8"/>
  <c r="BC122" i="8"/>
  <c r="AX122" i="8"/>
  <c r="AY122" i="8"/>
  <c r="AX101" i="8"/>
  <c r="BC101" i="8"/>
  <c r="AY101" i="8"/>
  <c r="AH131" i="8"/>
  <c r="AG131" i="8"/>
  <c r="AL131" i="8"/>
  <c r="DN44" i="8"/>
  <c r="DO44" i="8"/>
  <c r="DS44" i="8"/>
  <c r="DN77" i="8"/>
  <c r="DO77" i="8"/>
  <c r="DS77" i="8"/>
  <c r="EL72" i="8"/>
  <c r="EM72" i="8"/>
  <c r="EM110" i="8"/>
  <c r="EL110" i="8"/>
  <c r="CF60" i="8"/>
  <c r="CK60" i="8"/>
  <c r="CG60" i="8"/>
  <c r="AY129" i="8"/>
  <c r="AX129" i="8"/>
  <c r="BC129" i="8"/>
  <c r="BC30" i="8"/>
  <c r="AY30" i="8"/>
  <c r="AX30" i="8"/>
  <c r="DS98" i="8"/>
  <c r="DN98" i="8"/>
  <c r="DO98" i="8"/>
  <c r="EF118" i="8"/>
  <c r="EE118" i="8"/>
  <c r="FW118" i="8" s="1"/>
  <c r="AG80" i="8"/>
  <c r="AH80" i="8"/>
  <c r="AL80" i="8"/>
  <c r="DN90" i="8"/>
  <c r="DO90" i="8"/>
  <c r="DS90" i="8"/>
  <c r="BP150" i="8"/>
  <c r="BO150" i="8"/>
  <c r="BT150" i="8"/>
  <c r="CW22" i="8"/>
  <c r="CX22" i="8"/>
  <c r="DB22" i="8"/>
  <c r="EF64" i="8"/>
  <c r="EE64" i="8"/>
  <c r="FW64" i="8" s="1"/>
  <c r="BO28" i="8"/>
  <c r="BP28" i="8"/>
  <c r="BT28" i="8"/>
  <c r="EE33" i="8"/>
  <c r="FW33" i="8" s="1"/>
  <c r="EF33" i="8"/>
  <c r="EF147" i="8"/>
  <c r="EE147" i="8"/>
  <c r="FW147" i="8" s="1"/>
  <c r="CW37" i="8"/>
  <c r="DB37" i="8"/>
  <c r="CX37" i="8"/>
  <c r="CK68" i="8"/>
  <c r="CF68" i="8"/>
  <c r="CG68" i="8"/>
  <c r="CK129" i="8"/>
  <c r="CG129" i="8"/>
  <c r="CF129" i="8"/>
  <c r="EL35" i="8"/>
  <c r="EM35" i="8"/>
  <c r="EL49" i="8"/>
  <c r="EM49" i="8"/>
  <c r="AY126" i="8"/>
  <c r="BC126" i="8"/>
  <c r="AX126" i="8"/>
  <c r="EL103" i="8"/>
  <c r="EM103" i="8"/>
  <c r="BC107" i="8"/>
  <c r="AY107" i="8"/>
  <c r="AX107" i="8"/>
  <c r="CF38" i="8"/>
  <c r="CG38" i="8"/>
  <c r="CK38" i="8"/>
  <c r="EM27" i="8"/>
  <c r="EL27" i="8"/>
  <c r="EE29" i="8"/>
  <c r="FW29" i="8" s="1"/>
  <c r="EF29" i="8"/>
  <c r="DN46" i="8"/>
  <c r="DS46" i="8"/>
  <c r="DO46" i="8"/>
  <c r="DB15" i="8"/>
  <c r="CX15" i="8"/>
  <c r="CW15" i="8"/>
  <c r="EF19" i="8"/>
  <c r="EE19" i="8"/>
  <c r="FW19" i="8" s="1"/>
  <c r="DN23" i="8"/>
  <c r="DO23" i="8"/>
  <c r="DS23" i="8"/>
  <c r="AG67" i="8"/>
  <c r="AL67" i="8"/>
  <c r="AH67" i="8"/>
  <c r="AG32" i="8"/>
  <c r="AL32" i="8"/>
  <c r="AH32" i="8"/>
  <c r="CK124" i="8"/>
  <c r="CF124" i="8"/>
  <c r="CG124" i="8"/>
  <c r="DN78" i="8"/>
  <c r="DS78" i="8"/>
  <c r="DO78" i="8"/>
  <c r="DN56" i="8"/>
  <c r="DS56" i="8"/>
  <c r="DO56" i="8"/>
  <c r="BT144" i="8"/>
  <c r="BO144" i="8"/>
  <c r="BP144" i="8"/>
  <c r="CG42" i="8"/>
  <c r="CF42" i="8"/>
  <c r="CK42" i="8"/>
  <c r="AX140" i="8"/>
  <c r="AY140" i="8"/>
  <c r="BC140" i="8"/>
  <c r="AY115" i="8"/>
  <c r="BC115" i="8"/>
  <c r="AX115" i="8"/>
  <c r="CD2" i="8"/>
  <c r="CD1" i="8" s="1"/>
  <c r="AH88" i="8"/>
  <c r="AL88" i="8"/>
  <c r="AG88" i="8"/>
  <c r="AL20" i="8"/>
  <c r="AG20" i="8"/>
  <c r="AH20" i="8"/>
  <c r="AL96" i="8"/>
  <c r="AG96" i="8"/>
  <c r="AH96" i="8"/>
  <c r="AL102" i="8"/>
  <c r="AG102" i="8"/>
  <c r="AH102" i="8"/>
  <c r="CW98" i="8"/>
  <c r="CX98" i="8"/>
  <c r="DB98" i="8"/>
  <c r="CW69" i="8"/>
  <c r="CX69" i="8"/>
  <c r="DB69" i="8"/>
  <c r="CG17" i="8"/>
  <c r="CK17" i="8"/>
  <c r="CF17" i="8"/>
  <c r="BT59" i="8"/>
  <c r="BO59" i="8"/>
  <c r="BP59" i="8"/>
  <c r="CF83" i="8"/>
  <c r="CK83" i="8"/>
  <c r="CG83" i="8"/>
  <c r="AG139" i="8"/>
  <c r="AL139" i="8"/>
  <c r="AH139" i="8"/>
  <c r="DN109" i="8"/>
  <c r="DS109" i="8"/>
  <c r="DO109" i="8"/>
  <c r="DN80" i="8"/>
  <c r="DS80" i="8"/>
  <c r="DO80" i="8"/>
  <c r="AX104" i="8"/>
  <c r="AY104" i="8"/>
  <c r="BC104" i="8"/>
  <c r="DS127" i="8"/>
  <c r="DO127" i="8"/>
  <c r="DN127" i="8"/>
  <c r="DS14" i="8"/>
  <c r="DN14" i="8"/>
  <c r="DO14" i="8"/>
  <c r="CG92" i="8"/>
  <c r="CF92" i="8"/>
  <c r="CK92" i="8"/>
  <c r="CF100" i="8"/>
  <c r="CK100" i="8"/>
  <c r="CG100" i="8"/>
  <c r="DB52" i="8"/>
  <c r="CX52" i="8"/>
  <c r="CW52" i="8"/>
  <c r="CW108" i="8"/>
  <c r="CX108" i="8"/>
  <c r="DB108" i="8"/>
  <c r="AX58" i="8"/>
  <c r="BC58" i="8"/>
  <c r="AY58" i="8"/>
  <c r="CF22" i="8"/>
  <c r="CK22" i="8"/>
  <c r="CG22" i="8"/>
  <c r="CX75" i="8"/>
  <c r="CW75" i="8"/>
  <c r="DB75" i="8"/>
  <c r="EL123" i="8"/>
  <c r="EM123" i="8"/>
  <c r="CW63" i="8"/>
  <c r="CX63" i="8"/>
  <c r="DB63" i="8"/>
  <c r="AG93" i="8"/>
  <c r="AH93" i="8"/>
  <c r="AL93" i="8"/>
  <c r="BO86" i="8"/>
  <c r="BP86" i="8"/>
  <c r="BT86" i="8"/>
  <c r="CF61" i="8"/>
  <c r="CG61" i="8"/>
  <c r="CK61" i="8"/>
  <c r="EE106" i="8"/>
  <c r="FW106" i="8" s="1"/>
  <c r="EF106" i="8"/>
  <c r="BC53" i="8"/>
  <c r="AY53" i="8"/>
  <c r="AX53" i="8"/>
  <c r="EM12" i="8"/>
  <c r="EL12" i="8"/>
  <c r="CF94" i="8"/>
  <c r="CK94" i="8"/>
  <c r="CG94" i="8"/>
  <c r="DB136" i="8"/>
  <c r="CW136" i="8"/>
  <c r="CX136" i="8"/>
  <c r="AG149" i="8"/>
  <c r="AH149" i="8"/>
  <c r="AL149" i="8"/>
  <c r="EM45" i="8"/>
  <c r="EL45" i="8"/>
  <c r="BC71" i="8"/>
  <c r="AX71" i="8"/>
  <c r="AY71" i="8"/>
  <c r="CW48" i="8"/>
  <c r="DB48" i="8"/>
  <c r="CX48" i="8"/>
  <c r="EL113" i="8"/>
  <c r="EM113" i="8"/>
  <c r="EM87" i="8"/>
  <c r="EL87" i="8"/>
  <c r="EL82" i="8"/>
  <c r="EM82" i="8"/>
  <c r="BO97" i="8"/>
  <c r="BP97" i="8"/>
  <c r="BT97" i="8"/>
  <c r="BP37" i="8"/>
  <c r="BT37" i="8"/>
  <c r="BO37" i="8"/>
  <c r="DB40" i="8"/>
  <c r="CX40" i="8"/>
  <c r="CW40" i="8"/>
  <c r="BO125" i="8"/>
  <c r="BP125" i="8"/>
  <c r="BT125" i="8"/>
  <c r="BO66" i="8"/>
  <c r="BP66" i="8"/>
  <c r="BT66" i="8"/>
  <c r="CF122" i="8"/>
  <c r="CK122" i="8"/>
  <c r="CG122" i="8"/>
  <c r="CK131" i="8"/>
  <c r="CG131" i="8"/>
  <c r="CF131" i="8"/>
  <c r="CF44" i="8"/>
  <c r="CG44" i="8"/>
  <c r="CK44" i="8"/>
  <c r="BT77" i="8"/>
  <c r="BP77" i="8"/>
  <c r="BO77" i="8"/>
  <c r="EL50" i="8"/>
  <c r="EM50" i="8"/>
  <c r="AL60" i="8"/>
  <c r="AH60" i="8"/>
  <c r="AG60" i="8"/>
  <c r="EE5" i="8"/>
  <c r="FW5" i="8" s="1"/>
  <c r="EF5" i="8"/>
  <c r="DN15" i="8"/>
  <c r="DS15" i="8"/>
  <c r="DO15" i="8"/>
  <c r="BO32" i="8"/>
  <c r="BT32" i="8"/>
  <c r="BP32" i="8"/>
  <c r="BC10" i="8"/>
  <c r="AY10" i="8"/>
  <c r="AX10" i="8"/>
  <c r="CX115" i="8"/>
  <c r="CW115" i="8"/>
  <c r="DB115" i="8"/>
  <c r="DB16" i="8"/>
  <c r="CW16" i="8"/>
  <c r="CX16" i="8"/>
  <c r="DB96" i="8"/>
  <c r="CX96" i="8"/>
  <c r="CW96" i="8"/>
  <c r="AH69" i="8"/>
  <c r="AL69" i="8"/>
  <c r="AG69" i="8"/>
  <c r="CK59" i="8"/>
  <c r="CG59" i="8"/>
  <c r="CF59" i="8"/>
  <c r="AG100" i="8"/>
  <c r="AH100" i="8"/>
  <c r="AL100" i="8"/>
  <c r="DS52" i="8"/>
  <c r="DN52" i="8"/>
  <c r="DO52" i="8"/>
  <c r="BO58" i="8"/>
  <c r="BT58" i="8"/>
  <c r="BP58" i="8"/>
  <c r="CW79" i="8"/>
  <c r="DB79" i="8"/>
  <c r="CX79" i="8"/>
  <c r="BO10" i="8"/>
  <c r="BT10" i="8"/>
  <c r="BP10" i="8"/>
  <c r="EM120" i="8"/>
  <c r="EL120" i="8"/>
  <c r="CF56" i="8"/>
  <c r="CG56" i="8"/>
  <c r="CK56" i="8"/>
  <c r="AX42" i="8"/>
  <c r="BC42" i="8"/>
  <c r="AY42" i="8"/>
  <c r="BP20" i="8"/>
  <c r="BT20" i="8"/>
  <c r="BO20" i="8"/>
  <c r="EL55" i="8"/>
  <c r="EM55" i="8"/>
  <c r="AY96" i="8"/>
  <c r="BC96" i="8"/>
  <c r="AX96" i="8"/>
  <c r="CF102" i="8"/>
  <c r="CG102" i="8"/>
  <c r="CK102" i="8"/>
  <c r="CF57" i="8"/>
  <c r="CG57" i="8"/>
  <c r="CK57" i="8"/>
  <c r="AL98" i="8"/>
  <c r="AG98" i="8"/>
  <c r="AH98" i="8"/>
  <c r="EM21" i="8"/>
  <c r="EL21" i="8"/>
  <c r="EL95" i="8"/>
  <c r="EM95" i="8"/>
  <c r="AY17" i="8"/>
  <c r="AX17" i="8"/>
  <c r="BC17" i="8"/>
  <c r="DN59" i="8"/>
  <c r="DS59" i="8"/>
  <c r="DO59" i="8"/>
  <c r="DO83" i="8"/>
  <c r="DN83" i="8"/>
  <c r="DS83" i="8"/>
  <c r="BC139" i="8"/>
  <c r="AY139" i="8"/>
  <c r="AX139" i="8"/>
  <c r="AX109" i="8"/>
  <c r="BC109" i="8"/>
  <c r="AY109" i="8"/>
  <c r="CK80" i="8"/>
  <c r="CG80" i="8"/>
  <c r="CF80" i="8"/>
  <c r="BT104" i="8"/>
  <c r="BO104" i="8"/>
  <c r="BP104" i="8"/>
  <c r="CG127" i="8"/>
  <c r="CK127" i="8"/>
  <c r="CF127" i="8"/>
  <c r="CG14" i="8"/>
  <c r="CF14" i="8"/>
  <c r="CK14" i="8"/>
  <c r="AG92" i="8"/>
  <c r="AH92" i="8"/>
  <c r="AL92" i="8"/>
  <c r="DN100" i="8"/>
  <c r="DO100" i="8"/>
  <c r="DS100" i="8"/>
  <c r="CF90" i="8"/>
  <c r="CK90" i="8"/>
  <c r="CG90" i="8"/>
  <c r="CF108" i="8"/>
  <c r="CK108" i="8"/>
  <c r="CG108" i="8"/>
  <c r="CF58" i="8"/>
  <c r="CG58" i="8"/>
  <c r="CK58" i="8"/>
  <c r="BT22" i="8"/>
  <c r="BP22" i="8"/>
  <c r="BO22" i="8"/>
  <c r="BC75" i="8"/>
  <c r="AX75" i="8"/>
  <c r="AY75" i="8"/>
  <c r="EE138" i="8"/>
  <c r="FW138" i="8" s="1"/>
  <c r="EF138" i="8"/>
  <c r="DN63" i="8"/>
  <c r="DS63" i="8"/>
  <c r="DO63" i="8"/>
  <c r="BC93" i="8"/>
  <c r="AX93" i="8"/>
  <c r="AY93" i="8"/>
  <c r="BO132" i="8"/>
  <c r="BT132" i="8"/>
  <c r="BP132" i="8"/>
  <c r="EE31" i="8"/>
  <c r="FW31" i="8" s="1"/>
  <c r="EF31" i="8"/>
  <c r="CF86" i="8"/>
  <c r="CK86" i="8"/>
  <c r="CG86" i="8"/>
  <c r="DN61" i="8"/>
  <c r="DS61" i="8"/>
  <c r="DO61" i="8"/>
  <c r="EL106" i="8"/>
  <c r="EM106" i="8"/>
  <c r="DB53" i="8"/>
  <c r="CX53" i="8"/>
  <c r="CW53" i="8"/>
  <c r="DB94" i="8"/>
  <c r="CX94" i="8"/>
  <c r="CW94" i="8"/>
  <c r="AL136" i="8"/>
  <c r="AG136" i="8"/>
  <c r="AH136" i="8"/>
  <c r="EF148" i="8"/>
  <c r="EE148" i="8"/>
  <c r="FW148" i="8" s="1"/>
  <c r="DB149" i="8"/>
  <c r="CW149" i="8"/>
  <c r="CX149" i="8"/>
  <c r="BO71" i="8"/>
  <c r="BT71" i="8"/>
  <c r="BP71" i="8"/>
  <c r="EE113" i="8"/>
  <c r="FW113" i="8" s="1"/>
  <c r="EF113" i="8"/>
  <c r="CG121" i="8"/>
  <c r="CK121" i="8"/>
  <c r="CF121" i="8"/>
  <c r="EF87" i="8"/>
  <c r="EE87" i="8"/>
  <c r="FW87" i="8" s="1"/>
  <c r="EE82" i="8"/>
  <c r="FW82" i="8" s="1"/>
  <c r="EF82" i="8"/>
  <c r="AY37" i="8"/>
  <c r="AX37" i="8"/>
  <c r="BC37" i="8"/>
  <c r="BT40" i="8"/>
  <c r="BP40" i="8"/>
  <c r="BO40" i="8"/>
  <c r="CF125" i="8"/>
  <c r="CK125" i="8"/>
  <c r="CG125" i="8"/>
  <c r="AY66" i="8"/>
  <c r="BC66" i="8"/>
  <c r="AX66" i="8"/>
  <c r="CW122" i="8"/>
  <c r="DB122" i="8"/>
  <c r="CX122" i="8"/>
  <c r="EF70" i="8"/>
  <c r="EE70" i="8"/>
  <c r="FW70" i="8" s="1"/>
  <c r="DO131" i="8"/>
  <c r="DN131" i="8"/>
  <c r="DS131" i="8"/>
  <c r="AG44" i="8"/>
  <c r="AH44" i="8"/>
  <c r="AL44" i="8"/>
  <c r="AX51" i="8"/>
  <c r="AY51" i="8"/>
  <c r="BC51" i="8"/>
  <c r="EE25" i="8"/>
  <c r="FW25" i="8" s="1"/>
  <c r="EF25" i="8"/>
  <c r="AX68" i="8"/>
  <c r="BC68" i="8"/>
  <c r="AY68" i="8"/>
  <c r="EM116" i="8"/>
  <c r="EL116" i="8"/>
  <c r="EC2" i="8" l="1"/>
  <c r="EB2" i="8"/>
  <c r="ED2" i="8"/>
  <c r="FX49" i="8"/>
  <c r="FY49" i="8" s="1"/>
  <c r="FX65" i="8"/>
  <c r="FY65" i="8" s="1"/>
  <c r="FX72" i="8"/>
  <c r="FY72" i="8" s="1"/>
  <c r="FX81" i="8"/>
  <c r="FY81" i="8" s="1"/>
  <c r="FX135" i="8"/>
  <c r="FY135" i="8" s="1"/>
  <c r="FX34" i="8"/>
  <c r="FY34" i="8" s="1"/>
  <c r="FX13" i="8"/>
  <c r="FY13" i="8" s="1"/>
  <c r="FX117" i="8"/>
  <c r="FY117" i="8" s="1"/>
  <c r="FX36" i="8"/>
  <c r="FY36" i="8" s="1"/>
  <c r="FX50" i="8"/>
  <c r="FY50" i="8" s="1"/>
  <c r="FX95" i="8"/>
  <c r="FY95" i="8" s="1"/>
  <c r="FX119" i="8"/>
  <c r="FY119" i="8" s="1"/>
  <c r="FX116" i="8"/>
  <c r="FY116" i="8" s="1"/>
  <c r="FX55" i="8"/>
  <c r="FY55" i="8" s="1"/>
  <c r="FX142" i="8"/>
  <c r="FY142" i="8" s="1"/>
  <c r="FX89" i="8"/>
  <c r="FY89" i="8" s="1"/>
  <c r="FX128" i="8"/>
  <c r="FY128" i="8" s="1"/>
  <c r="FX82" i="8"/>
  <c r="FY82" i="8" s="1"/>
  <c r="FX73" i="8"/>
  <c r="FY73" i="8" s="1"/>
  <c r="FX114" i="8"/>
  <c r="FY114" i="8" s="1"/>
  <c r="FX8" i="8"/>
  <c r="FY8" i="8" s="1"/>
  <c r="FX148" i="8"/>
  <c r="FY148" i="8" s="1"/>
  <c r="FX147" i="8"/>
  <c r="FY147" i="8" s="1"/>
  <c r="FX62" i="8"/>
  <c r="FY62" i="8" s="1"/>
  <c r="FX26" i="8"/>
  <c r="FY26" i="8" s="1"/>
  <c r="FX31" i="8"/>
  <c r="FY31" i="8" s="1"/>
  <c r="FX106" i="8"/>
  <c r="FY106" i="8" s="1"/>
  <c r="FX19" i="8"/>
  <c r="FY19" i="8" s="1"/>
  <c r="FX76" i="8"/>
  <c r="FY76" i="8" s="1"/>
  <c r="FX141" i="8"/>
  <c r="FY141" i="8" s="1"/>
  <c r="FX112" i="8"/>
  <c r="FY112" i="8" s="1"/>
  <c r="FX45" i="8"/>
  <c r="FY45" i="8" s="1"/>
  <c r="FX137" i="8"/>
  <c r="FY137" i="8" s="1"/>
  <c r="FX12" i="8"/>
  <c r="FY12" i="8" s="1"/>
  <c r="FX91" i="8"/>
  <c r="FY91" i="8" s="1"/>
  <c r="FX18" i="8"/>
  <c r="FY18" i="8" s="1"/>
  <c r="FX99" i="8"/>
  <c r="FY99" i="8" s="1"/>
  <c r="FX87" i="8"/>
  <c r="FY87" i="8" s="1"/>
  <c r="FX33" i="8"/>
  <c r="FY33" i="8" s="1"/>
  <c r="FX43" i="8"/>
  <c r="FY43" i="8" s="1"/>
  <c r="FX120" i="8"/>
  <c r="FY120" i="8" s="1"/>
  <c r="FX130" i="8"/>
  <c r="FY130" i="8" s="1"/>
  <c r="FX47" i="8"/>
  <c r="FY47" i="8" s="1"/>
  <c r="FX29" i="8"/>
  <c r="FY29" i="8" s="1"/>
  <c r="FX118" i="8"/>
  <c r="FY118" i="8" s="1"/>
  <c r="FX123" i="8"/>
  <c r="FY123" i="8" s="1"/>
  <c r="FX134" i="8"/>
  <c r="FY134" i="8" s="1"/>
  <c r="FX103" i="8"/>
  <c r="FY103" i="8" s="1"/>
  <c r="FX27" i="8"/>
  <c r="FY27" i="8" s="1"/>
  <c r="FX25" i="8"/>
  <c r="FY25" i="8" s="1"/>
  <c r="FX5" i="8"/>
  <c r="FY5" i="8" s="1"/>
  <c r="FX9" i="8"/>
  <c r="FY9" i="8" s="1"/>
  <c r="FX138" i="8"/>
  <c r="FY138" i="8" s="1"/>
  <c r="FX64" i="8"/>
  <c r="FY64" i="8" s="1"/>
  <c r="FX11" i="8"/>
  <c r="FY11" i="8" s="1"/>
  <c r="FX85" i="8"/>
  <c r="FY85" i="8" s="1"/>
  <c r="FX24" i="8"/>
  <c r="FY24" i="8" s="1"/>
  <c r="FX21" i="8"/>
  <c r="FY21" i="8" s="1"/>
  <c r="FX133" i="8"/>
  <c r="FY133" i="8" s="1"/>
  <c r="FX70" i="8"/>
  <c r="FY70" i="8" s="1"/>
  <c r="FX110" i="8"/>
  <c r="FY110" i="8" s="1"/>
  <c r="FX105" i="8"/>
  <c r="FY105" i="8" s="1"/>
  <c r="FX113" i="8"/>
  <c r="FY113" i="8" s="1"/>
  <c r="FX145" i="8"/>
  <c r="FY145" i="8" s="1"/>
  <c r="FX35" i="8"/>
  <c r="FY35" i="8" s="1"/>
  <c r="FX143" i="8"/>
  <c r="FY143" i="8" s="1"/>
  <c r="FX39" i="8"/>
  <c r="FY39" i="8" s="1"/>
  <c r="FX74" i="8"/>
  <c r="FY74" i="8" s="1"/>
  <c r="FX111" i="8"/>
  <c r="FY111" i="8" s="1"/>
  <c r="FX54" i="8"/>
  <c r="FY54" i="8" s="1"/>
  <c r="DS1" i="8"/>
  <c r="DU9" i="8" s="1"/>
  <c r="DW9" i="8" s="1"/>
  <c r="DB1" i="8"/>
  <c r="DD67" i="8" s="1"/>
  <c r="DF67" i="8" s="1"/>
  <c r="BC1" i="8"/>
  <c r="BE69" i="8" s="1"/>
  <c r="CK1" i="8"/>
  <c r="CM127" i="8" s="1"/>
  <c r="CO127" i="8" s="1"/>
  <c r="BT1" i="8"/>
  <c r="BV47" i="8" s="1"/>
  <c r="BX47" i="8" s="1"/>
  <c r="AL1" i="8"/>
  <c r="AN81" i="8" s="1"/>
  <c r="AP81" i="8" s="1"/>
  <c r="FG12" i="8"/>
  <c r="FH12" i="8" s="1"/>
  <c r="EL131" i="8"/>
  <c r="EM131" i="8"/>
  <c r="EG103" i="8"/>
  <c r="EZ103" i="8" s="1"/>
  <c r="EM146" i="8"/>
  <c r="EL146" i="8"/>
  <c r="EM48" i="8"/>
  <c r="EL48" i="8"/>
  <c r="EF16" i="8"/>
  <c r="EE16" i="8"/>
  <c r="FW16" i="8" s="1"/>
  <c r="EE30" i="8"/>
  <c r="FW30" i="8" s="1"/>
  <c r="EF30" i="8"/>
  <c r="EY114" i="8"/>
  <c r="EE126" i="8"/>
  <c r="FW126" i="8" s="1"/>
  <c r="EF126" i="8"/>
  <c r="EY138" i="8"/>
  <c r="EK82" i="8"/>
  <c r="EF139" i="8"/>
  <c r="EE139" i="8"/>
  <c r="FW139" i="8" s="1"/>
  <c r="EY64" i="8"/>
  <c r="EG137" i="8"/>
  <c r="EZ137" i="8" s="1"/>
  <c r="EY103" i="8"/>
  <c r="EM6" i="8"/>
  <c r="EL6" i="8"/>
  <c r="EK137" i="8"/>
  <c r="EG36" i="8"/>
  <c r="EZ36" i="8" s="1"/>
  <c r="EL30" i="8"/>
  <c r="EM30" i="8"/>
  <c r="EG49" i="8"/>
  <c r="EZ49" i="8" s="1"/>
  <c r="EF40" i="8"/>
  <c r="EE40" i="8"/>
  <c r="FW40" i="8" s="1"/>
  <c r="FG74" i="8"/>
  <c r="FH74" i="8" s="1"/>
  <c r="EF92" i="8"/>
  <c r="EE92" i="8"/>
  <c r="FW92" i="8" s="1"/>
  <c r="EK21" i="8"/>
  <c r="EG25" i="8"/>
  <c r="EZ25" i="8" s="1"/>
  <c r="FG106" i="8"/>
  <c r="FH106" i="8" s="1"/>
  <c r="EY31" i="8"/>
  <c r="EL92" i="8"/>
  <c r="EM92" i="8"/>
  <c r="EF98" i="8"/>
  <c r="EE98" i="8"/>
  <c r="FW98" i="8" s="1"/>
  <c r="FG120" i="8"/>
  <c r="FH120" i="8" s="1"/>
  <c r="EL100" i="8"/>
  <c r="EM100" i="8"/>
  <c r="FG113" i="8"/>
  <c r="FH113" i="8" s="1"/>
  <c r="EK45" i="8"/>
  <c r="EY106" i="8"/>
  <c r="EF93" i="8"/>
  <c r="EE93" i="8"/>
  <c r="FW93" i="8" s="1"/>
  <c r="EF96" i="8"/>
  <c r="EE96" i="8"/>
  <c r="FW96" i="8" s="1"/>
  <c r="EF88" i="8"/>
  <c r="EE88" i="8"/>
  <c r="FW88" i="8" s="1"/>
  <c r="EY19" i="8"/>
  <c r="EG29" i="8"/>
  <c r="EZ29" i="8" s="1"/>
  <c r="FG49" i="8"/>
  <c r="FH49" i="8" s="1"/>
  <c r="EM80" i="8"/>
  <c r="EL80" i="8"/>
  <c r="EK110" i="8"/>
  <c r="EL97" i="8"/>
  <c r="EM97" i="8"/>
  <c r="FG148" i="8"/>
  <c r="FH148" i="8" s="1"/>
  <c r="FG31" i="8"/>
  <c r="FH31" i="8" s="1"/>
  <c r="EG65" i="8"/>
  <c r="EZ65" i="8" s="1"/>
  <c r="EM22" i="8"/>
  <c r="EL22" i="8"/>
  <c r="EL108" i="8"/>
  <c r="EM108" i="8"/>
  <c r="FG36" i="8"/>
  <c r="FH36" i="8" s="1"/>
  <c r="EK76" i="8"/>
  <c r="EK89" i="8"/>
  <c r="EY72" i="8"/>
  <c r="EF122" i="8"/>
  <c r="EE122" i="8"/>
  <c r="FW122" i="8" s="1"/>
  <c r="EK135" i="8"/>
  <c r="EE10" i="8"/>
  <c r="FW10" i="8" s="1"/>
  <c r="EF10" i="8"/>
  <c r="FG134" i="8"/>
  <c r="FH134" i="8" s="1"/>
  <c r="EG143" i="8"/>
  <c r="EZ143" i="8" s="1"/>
  <c r="EY81" i="8"/>
  <c r="EM53" i="8"/>
  <c r="EL53" i="8"/>
  <c r="EY135" i="8"/>
  <c r="EG73" i="8"/>
  <c r="EZ73" i="8" s="1"/>
  <c r="FG11" i="8"/>
  <c r="FH11" i="8" s="1"/>
  <c r="EK5" i="8"/>
  <c r="FG39" i="8"/>
  <c r="FH39" i="8" s="1"/>
  <c r="FG143" i="8"/>
  <c r="FH143" i="8" s="1"/>
  <c r="FG147" i="8"/>
  <c r="FH147" i="8" s="1"/>
  <c r="FG114" i="8"/>
  <c r="FH114" i="8" s="1"/>
  <c r="EM61" i="8"/>
  <c r="EL61" i="8"/>
  <c r="EK64" i="8"/>
  <c r="FG138" i="8"/>
  <c r="FH138" i="8" s="1"/>
  <c r="EK47" i="8"/>
  <c r="EY39" i="8"/>
  <c r="EY74" i="8"/>
  <c r="EL107" i="8"/>
  <c r="EM107" i="8"/>
  <c r="EY26" i="8"/>
  <c r="FG119" i="8"/>
  <c r="FH119" i="8" s="1"/>
  <c r="EM121" i="8"/>
  <c r="EL121" i="8"/>
  <c r="FG130" i="8"/>
  <c r="FH130" i="8" s="1"/>
  <c r="FG111" i="8"/>
  <c r="FH111" i="8" s="1"/>
  <c r="EF127" i="8"/>
  <c r="EE127" i="8"/>
  <c r="FW127" i="8" s="1"/>
  <c r="EY128" i="8"/>
  <c r="EG21" i="8"/>
  <c r="EZ21" i="8" s="1"/>
  <c r="EK13" i="8"/>
  <c r="EG99" i="8"/>
  <c r="EZ99" i="8" s="1"/>
  <c r="EY133" i="8"/>
  <c r="EG105" i="8"/>
  <c r="EZ105" i="8" s="1"/>
  <c r="FG133" i="8"/>
  <c r="FH133" i="8" s="1"/>
  <c r="EL23" i="8"/>
  <c r="EM23" i="8"/>
  <c r="EK54" i="8"/>
  <c r="EY5" i="8"/>
  <c r="EE149" i="8"/>
  <c r="EF149" i="8"/>
  <c r="EG149" i="8" s="1"/>
  <c r="EZ149" i="8" s="1"/>
  <c r="FG27" i="8"/>
  <c r="FH27" i="8" s="1"/>
  <c r="EG112" i="8"/>
  <c r="EZ112" i="8" s="1"/>
  <c r="EF46" i="8"/>
  <c r="EE46" i="8"/>
  <c r="FW46" i="8" s="1"/>
  <c r="EF115" i="8"/>
  <c r="EE115" i="8"/>
  <c r="FW115" i="8" s="1"/>
  <c r="FG99" i="8"/>
  <c r="FH99" i="8" s="1"/>
  <c r="EE140" i="8"/>
  <c r="FW140" i="8" s="1"/>
  <c r="EF140" i="8"/>
  <c r="FG116" i="8"/>
  <c r="FH116" i="8" s="1"/>
  <c r="EY148" i="8"/>
  <c r="EL149" i="8"/>
  <c r="EM149" i="8"/>
  <c r="EY112" i="8"/>
  <c r="EF75" i="8"/>
  <c r="EE75" i="8"/>
  <c r="FW75" i="8" s="1"/>
  <c r="EY134" i="8"/>
  <c r="FG145" i="8"/>
  <c r="FH145" i="8" s="1"/>
  <c r="EM41" i="8"/>
  <c r="EL41" i="8"/>
  <c r="EK99" i="8"/>
  <c r="EF58" i="8"/>
  <c r="EE58" i="8"/>
  <c r="FW58" i="8" s="1"/>
  <c r="EL126" i="8"/>
  <c r="EM126" i="8"/>
  <c r="EM44" i="8"/>
  <c r="EL44" i="8"/>
  <c r="EG87" i="8"/>
  <c r="EZ87" i="8" s="1"/>
  <c r="EG31" i="8"/>
  <c r="EZ31" i="8" s="1"/>
  <c r="EY25" i="8"/>
  <c r="EM98" i="8"/>
  <c r="EL98" i="8"/>
  <c r="EK120" i="8"/>
  <c r="EG5" i="8"/>
  <c r="EZ5" i="8" s="1"/>
  <c r="EM93" i="8"/>
  <c r="EL93" i="8"/>
  <c r="EL96" i="8"/>
  <c r="EM96" i="8"/>
  <c r="EL32" i="8"/>
  <c r="EM32" i="8"/>
  <c r="EG19" i="8"/>
  <c r="EZ19" i="8" s="1"/>
  <c r="EY29" i="8"/>
  <c r="EK35" i="8"/>
  <c r="EY118" i="8"/>
  <c r="EK72" i="8"/>
  <c r="EG123" i="8"/>
  <c r="EZ123" i="8" s="1"/>
  <c r="EK36" i="8"/>
  <c r="EE15" i="8"/>
  <c r="FW15" i="8" s="1"/>
  <c r="EF15" i="8"/>
  <c r="EM132" i="8"/>
  <c r="EL132" i="8"/>
  <c r="EK9" i="8"/>
  <c r="EG72" i="8"/>
  <c r="EZ72" i="8" s="1"/>
  <c r="EF51" i="8"/>
  <c r="EE51" i="8"/>
  <c r="FW51" i="8" s="1"/>
  <c r="EG81" i="8"/>
  <c r="EZ81" i="8" s="1"/>
  <c r="EF53" i="8"/>
  <c r="EE53" i="8"/>
  <c r="FW53" i="8" s="1"/>
  <c r="EG135" i="8"/>
  <c r="EZ135" i="8" s="1"/>
  <c r="EY73" i="8"/>
  <c r="EK26" i="8"/>
  <c r="FG5" i="8"/>
  <c r="FH5" i="8" s="1"/>
  <c r="EK143" i="8"/>
  <c r="FG81" i="8"/>
  <c r="FH81" i="8" s="1"/>
  <c r="EE48" i="8"/>
  <c r="FW48" i="8" s="1"/>
  <c r="EF48" i="8"/>
  <c r="EK114" i="8"/>
  <c r="EE61" i="8"/>
  <c r="FW61" i="8" s="1"/>
  <c r="EF61" i="8"/>
  <c r="FG64" i="8"/>
  <c r="FH64" i="8" s="1"/>
  <c r="EK138" i="8"/>
  <c r="EF52" i="8"/>
  <c r="EE52" i="8"/>
  <c r="FW52" i="8" s="1"/>
  <c r="FG47" i="8"/>
  <c r="FH47" i="8" s="1"/>
  <c r="EL57" i="8"/>
  <c r="EM57" i="8"/>
  <c r="EK105" i="8"/>
  <c r="EK142" i="8"/>
  <c r="EE107" i="8"/>
  <c r="FW107" i="8" s="1"/>
  <c r="EF107" i="8"/>
  <c r="EY111" i="8"/>
  <c r="EG26" i="8"/>
  <c r="EZ26" i="8" s="1"/>
  <c r="FG25" i="8"/>
  <c r="FH25" i="8" s="1"/>
  <c r="EG114" i="8"/>
  <c r="EZ114" i="8" s="1"/>
  <c r="EK130" i="8"/>
  <c r="EG128" i="8"/>
  <c r="EZ128" i="8" s="1"/>
  <c r="EY99" i="8"/>
  <c r="EG133" i="8"/>
  <c r="EZ133" i="8" s="1"/>
  <c r="EG54" i="8"/>
  <c r="EZ54" i="8" s="1"/>
  <c r="EL129" i="8"/>
  <c r="EM129" i="8"/>
  <c r="EY105" i="8"/>
  <c r="EM124" i="8"/>
  <c r="EL124" i="8"/>
  <c r="EE23" i="8"/>
  <c r="FW23" i="8" s="1"/>
  <c r="EF23" i="8"/>
  <c r="EG138" i="8"/>
  <c r="EZ138" i="8" s="1"/>
  <c r="EK103" i="8"/>
  <c r="FG72" i="8"/>
  <c r="FH72" i="8" s="1"/>
  <c r="FG9" i="8"/>
  <c r="FH9" i="8" s="1"/>
  <c r="FG26" i="8"/>
  <c r="FH26" i="8" s="1"/>
  <c r="EL59" i="8"/>
  <c r="EM59" i="8"/>
  <c r="EY49" i="8"/>
  <c r="EG113" i="8"/>
  <c r="EZ113" i="8" s="1"/>
  <c r="EK27" i="8"/>
  <c r="EF131" i="8"/>
  <c r="EE131" i="8"/>
  <c r="FW131" i="8" s="1"/>
  <c r="EF146" i="8"/>
  <c r="EE146" i="8"/>
  <c r="FW146" i="8" s="1"/>
  <c r="FG18" i="8"/>
  <c r="FH18" i="8" s="1"/>
  <c r="EY130" i="8"/>
  <c r="EL71" i="8"/>
  <c r="EM71" i="8"/>
  <c r="EG47" i="8"/>
  <c r="EZ47" i="8" s="1"/>
  <c r="EG120" i="8"/>
  <c r="EZ120" i="8" s="1"/>
  <c r="EF129" i="8"/>
  <c r="EE129" i="8"/>
  <c r="FW129" i="8" s="1"/>
  <c r="EK116" i="8"/>
  <c r="EG70" i="8"/>
  <c r="EZ70" i="8" s="1"/>
  <c r="EG82" i="8"/>
  <c r="EZ82" i="8" s="1"/>
  <c r="EY113" i="8"/>
  <c r="EG148" i="8"/>
  <c r="EZ148" i="8" s="1"/>
  <c r="EK95" i="8"/>
  <c r="EK55" i="8"/>
  <c r="EL69" i="8"/>
  <c r="EM69" i="8"/>
  <c r="EE60" i="8"/>
  <c r="FW60" i="8" s="1"/>
  <c r="EF60" i="8"/>
  <c r="FG82" i="8"/>
  <c r="FH82" i="8" s="1"/>
  <c r="EM20" i="8"/>
  <c r="EL20" i="8"/>
  <c r="EL67" i="8"/>
  <c r="EM67" i="8"/>
  <c r="EY147" i="8"/>
  <c r="EG64" i="8"/>
  <c r="EZ64" i="8" s="1"/>
  <c r="EL66" i="8"/>
  <c r="EM66" i="8"/>
  <c r="EE84" i="8"/>
  <c r="FW84" i="8" s="1"/>
  <c r="EF84" i="8"/>
  <c r="EK62" i="8"/>
  <c r="EL75" i="8"/>
  <c r="EM75" i="8"/>
  <c r="EF83" i="8"/>
  <c r="EE83" i="8"/>
  <c r="FW83" i="8" s="1"/>
  <c r="EY137" i="8"/>
  <c r="EG85" i="8"/>
  <c r="EZ85" i="8" s="1"/>
  <c r="EG24" i="8"/>
  <c r="EZ24" i="8" s="1"/>
  <c r="EY12" i="8"/>
  <c r="EY91" i="8"/>
  <c r="EY18" i="8"/>
  <c r="EG34" i="8"/>
  <c r="EZ34" i="8" s="1"/>
  <c r="FG85" i="8"/>
  <c r="FH85" i="8" s="1"/>
  <c r="EE6" i="8"/>
  <c r="FW6" i="8" s="1"/>
  <c r="EF6" i="8"/>
  <c r="EG76" i="8"/>
  <c r="EZ76" i="8" s="1"/>
  <c r="EK145" i="8"/>
  <c r="EK18" i="8"/>
  <c r="EG141" i="8"/>
  <c r="EZ141" i="8" s="1"/>
  <c r="FG137" i="8"/>
  <c r="FH137" i="8" s="1"/>
  <c r="EY117" i="8"/>
  <c r="EE41" i="8"/>
  <c r="FW41" i="8" s="1"/>
  <c r="EF41" i="8"/>
  <c r="EL101" i="8"/>
  <c r="EM101" i="8"/>
  <c r="EL28" i="8"/>
  <c r="EM28" i="8"/>
  <c r="EG130" i="8"/>
  <c r="EZ130" i="8" s="1"/>
  <c r="EE59" i="8"/>
  <c r="FW59" i="8" s="1"/>
  <c r="EF59" i="8"/>
  <c r="FG118" i="8"/>
  <c r="FH118" i="8" s="1"/>
  <c r="EY13" i="8"/>
  <c r="EY119" i="8"/>
  <c r="EL79" i="8"/>
  <c r="EM79" i="8"/>
  <c r="EG116" i="8"/>
  <c r="EZ116" i="8" s="1"/>
  <c r="EG50" i="8"/>
  <c r="EZ50" i="8" s="1"/>
  <c r="EM90" i="8"/>
  <c r="EL90" i="8"/>
  <c r="EY47" i="8"/>
  <c r="EG95" i="8"/>
  <c r="EZ95" i="8" s="1"/>
  <c r="EG55" i="8"/>
  <c r="EZ55" i="8" s="1"/>
  <c r="EK74" i="8"/>
  <c r="EY120" i="8"/>
  <c r="EE78" i="8"/>
  <c r="FW78" i="8" s="1"/>
  <c r="EF78" i="8"/>
  <c r="FG35" i="8"/>
  <c r="FH35" i="8" s="1"/>
  <c r="EK81" i="8"/>
  <c r="FG142" i="8"/>
  <c r="FH142" i="8" s="1"/>
  <c r="EG43" i="8"/>
  <c r="EZ43" i="8" s="1"/>
  <c r="EL40" i="8"/>
  <c r="EM40" i="8"/>
  <c r="EE20" i="8"/>
  <c r="FW20" i="8" s="1"/>
  <c r="EF20" i="8"/>
  <c r="EM104" i="8"/>
  <c r="EL104" i="8"/>
  <c r="EY34" i="8"/>
  <c r="EY141" i="8"/>
  <c r="EF28" i="8"/>
  <c r="EE28" i="8"/>
  <c r="FW28" i="8" s="1"/>
  <c r="EE57" i="8"/>
  <c r="FW57" i="8" s="1"/>
  <c r="EF57" i="8"/>
  <c r="EE144" i="8"/>
  <c r="FW144" i="8" s="1"/>
  <c r="EF144" i="8"/>
  <c r="EY43" i="8"/>
  <c r="FG95" i="8"/>
  <c r="FH95" i="8" s="1"/>
  <c r="FG55" i="8"/>
  <c r="FH55" i="8" s="1"/>
  <c r="FG87" i="8"/>
  <c r="FH87" i="8" s="1"/>
  <c r="EK123" i="8"/>
  <c r="EL139" i="8"/>
  <c r="EM139" i="8"/>
  <c r="EE102" i="8"/>
  <c r="FW102" i="8" s="1"/>
  <c r="EF102" i="8"/>
  <c r="EG147" i="8"/>
  <c r="EZ147" i="8" s="1"/>
  <c r="EE37" i="8"/>
  <c r="FW37" i="8" s="1"/>
  <c r="EF37" i="8"/>
  <c r="FG62" i="8"/>
  <c r="FH62" i="8" s="1"/>
  <c r="EG145" i="8"/>
  <c r="EZ145" i="8" s="1"/>
  <c r="EF104" i="8"/>
  <c r="EE104" i="8"/>
  <c r="FW104" i="8" s="1"/>
  <c r="EY11" i="8"/>
  <c r="FG19" i="8"/>
  <c r="FH19" i="8" s="1"/>
  <c r="FG29" i="8"/>
  <c r="FH29" i="8" s="1"/>
  <c r="EY85" i="8"/>
  <c r="FG91" i="8"/>
  <c r="FH91" i="8" s="1"/>
  <c r="EY24" i="8"/>
  <c r="EG12" i="8"/>
  <c r="EZ12" i="8" s="1"/>
  <c r="EG91" i="8"/>
  <c r="EZ91" i="8" s="1"/>
  <c r="EG18" i="8"/>
  <c r="EZ18" i="8" s="1"/>
  <c r="EM17" i="8"/>
  <c r="EL17" i="8"/>
  <c r="FG117" i="8"/>
  <c r="FH117" i="8" s="1"/>
  <c r="EK85" i="8"/>
  <c r="FG8" i="8"/>
  <c r="FH8" i="8" s="1"/>
  <c r="EG110" i="8"/>
  <c r="EZ110" i="8" s="1"/>
  <c r="EK33" i="8"/>
  <c r="FG34" i="8"/>
  <c r="FH34" i="8" s="1"/>
  <c r="EG117" i="8"/>
  <c r="EZ117" i="8" s="1"/>
  <c r="FG73" i="8"/>
  <c r="FH73" i="8" s="1"/>
  <c r="EF68" i="8"/>
  <c r="EE68" i="8"/>
  <c r="FW68" i="8" s="1"/>
  <c r="EE77" i="8"/>
  <c r="FW77" i="8" s="1"/>
  <c r="EF77" i="8"/>
  <c r="EF101" i="8"/>
  <c r="EE101" i="8"/>
  <c r="FW101" i="8" s="1"/>
  <c r="EL94" i="8"/>
  <c r="EM94" i="8"/>
  <c r="EG8" i="8"/>
  <c r="EZ8" i="8" s="1"/>
  <c r="EL86" i="8"/>
  <c r="EM86" i="8"/>
  <c r="EL109" i="8"/>
  <c r="EM109" i="8"/>
  <c r="EK128" i="8"/>
  <c r="EG89" i="8"/>
  <c r="EZ89" i="8" s="1"/>
  <c r="EK118" i="8"/>
  <c r="EG13" i="8"/>
  <c r="EZ13" i="8" s="1"/>
  <c r="EK43" i="8"/>
  <c r="EL144" i="8"/>
  <c r="EM144" i="8"/>
  <c r="EL38" i="8"/>
  <c r="EM38" i="8"/>
  <c r="EY116" i="8"/>
  <c r="EE63" i="8"/>
  <c r="FW63" i="8" s="1"/>
  <c r="EF63" i="8"/>
  <c r="EM58" i="8"/>
  <c r="EL58" i="8"/>
  <c r="EL14" i="8"/>
  <c r="EM14" i="8"/>
  <c r="EG9" i="8"/>
  <c r="EZ9" i="8" s="1"/>
  <c r="EY55" i="8"/>
  <c r="EG142" i="8"/>
  <c r="EZ142" i="8" s="1"/>
  <c r="EG27" i="8"/>
  <c r="EZ27" i="8" s="1"/>
  <c r="EG45" i="8"/>
  <c r="EZ45" i="8" s="1"/>
  <c r="EG134" i="8"/>
  <c r="EZ134" i="8" s="1"/>
  <c r="EK25" i="8"/>
  <c r="EE71" i="8"/>
  <c r="FW71" i="8" s="1"/>
  <c r="EF71" i="8"/>
  <c r="EF124" i="8"/>
  <c r="EE124" i="8"/>
  <c r="FW124" i="8" s="1"/>
  <c r="EY45" i="8"/>
  <c r="EL46" i="8"/>
  <c r="EM46" i="8"/>
  <c r="EY76" i="8"/>
  <c r="EL115" i="8"/>
  <c r="EM115" i="8"/>
  <c r="EM52" i="8"/>
  <c r="EL52" i="8"/>
  <c r="EL16" i="8"/>
  <c r="EM16" i="8"/>
  <c r="EF79" i="8"/>
  <c r="EE79" i="8"/>
  <c r="FW79" i="8" s="1"/>
  <c r="EY95" i="8"/>
  <c r="EY82" i="8"/>
  <c r="EE136" i="8"/>
  <c r="FW136" i="8" s="1"/>
  <c r="EF136" i="8"/>
  <c r="EE44" i="8"/>
  <c r="FW44" i="8" s="1"/>
  <c r="EF44" i="8"/>
  <c r="EY87" i="8"/>
  <c r="EM136" i="8"/>
  <c r="EL136" i="8"/>
  <c r="FG21" i="8"/>
  <c r="FH21" i="8" s="1"/>
  <c r="EE69" i="8"/>
  <c r="FW69" i="8" s="1"/>
  <c r="EF69" i="8"/>
  <c r="EK50" i="8"/>
  <c r="EK87" i="8"/>
  <c r="FG123" i="8"/>
  <c r="FH123" i="8" s="1"/>
  <c r="EL102" i="8"/>
  <c r="EM102" i="8"/>
  <c r="EM88" i="8"/>
  <c r="EL88" i="8"/>
  <c r="EG33" i="8"/>
  <c r="EZ33" i="8" s="1"/>
  <c r="EM37" i="8"/>
  <c r="EL37" i="8"/>
  <c r="EL84" i="8"/>
  <c r="EM84" i="8"/>
  <c r="EY145" i="8"/>
  <c r="EG11" i="8"/>
  <c r="EZ11" i="8" s="1"/>
  <c r="EK19" i="8"/>
  <c r="EK29" i="8"/>
  <c r="EG35" i="8"/>
  <c r="EZ35" i="8" s="1"/>
  <c r="EL125" i="8"/>
  <c r="EM125" i="8"/>
  <c r="EK91" i="8"/>
  <c r="FG112" i="8"/>
  <c r="FH112" i="8" s="1"/>
  <c r="EY62" i="8"/>
  <c r="EK117" i="8"/>
  <c r="EK8" i="8"/>
  <c r="EY110" i="8"/>
  <c r="EK24" i="8"/>
  <c r="FG33" i="8"/>
  <c r="FH33" i="8" s="1"/>
  <c r="FG65" i="8"/>
  <c r="FH65" i="8" s="1"/>
  <c r="EK34" i="8"/>
  <c r="EK73" i="8"/>
  <c r="EL68" i="8"/>
  <c r="EM68" i="8"/>
  <c r="EM77" i="8"/>
  <c r="EL77" i="8"/>
  <c r="EF94" i="8"/>
  <c r="EE94" i="8"/>
  <c r="FW94" i="8" s="1"/>
  <c r="EY8" i="8"/>
  <c r="EE109" i="8"/>
  <c r="FW109" i="8" s="1"/>
  <c r="EF109" i="8"/>
  <c r="FG128" i="8"/>
  <c r="FH128" i="8" s="1"/>
  <c r="EY89" i="8"/>
  <c r="FG43" i="8"/>
  <c r="FH43" i="8" s="1"/>
  <c r="EE38" i="8"/>
  <c r="FW38" i="8" s="1"/>
  <c r="EF38" i="8"/>
  <c r="FG141" i="8"/>
  <c r="FH141" i="8" s="1"/>
  <c r="FG70" i="8"/>
  <c r="FH70" i="8" s="1"/>
  <c r="EL63" i="8"/>
  <c r="EM63" i="8"/>
  <c r="EF150" i="8"/>
  <c r="EE150" i="8"/>
  <c r="FW150" i="8" s="1"/>
  <c r="EE90" i="8"/>
  <c r="FW90" i="8" s="1"/>
  <c r="EF90" i="8"/>
  <c r="EF14" i="8"/>
  <c r="EE14" i="8"/>
  <c r="FW14" i="8" s="1"/>
  <c r="EY9" i="8"/>
  <c r="EF42" i="8"/>
  <c r="EE42" i="8"/>
  <c r="FW42" i="8" s="1"/>
  <c r="EM56" i="8"/>
  <c r="EL56" i="8"/>
  <c r="EY142" i="8"/>
  <c r="EY27" i="8"/>
  <c r="EE67" i="8"/>
  <c r="FW67" i="8" s="1"/>
  <c r="EF67" i="8"/>
  <c r="EG118" i="8"/>
  <c r="EZ118" i="8" s="1"/>
  <c r="EE66" i="8"/>
  <c r="FW66" i="8" s="1"/>
  <c r="EF66" i="8"/>
  <c r="EY123" i="8"/>
  <c r="EL83" i="8"/>
  <c r="EM83" i="8"/>
  <c r="EL51" i="8"/>
  <c r="EM51" i="8"/>
  <c r="EY36" i="8"/>
  <c r="FG105" i="8"/>
  <c r="FH105" i="8" s="1"/>
  <c r="EG111" i="8"/>
  <c r="EZ111" i="8" s="1"/>
  <c r="EY54" i="8"/>
  <c r="EY70" i="8"/>
  <c r="EM60" i="8"/>
  <c r="EL60" i="8"/>
  <c r="EK12" i="8"/>
  <c r="FG103" i="8"/>
  <c r="FH103" i="8" s="1"/>
  <c r="EG119" i="8"/>
  <c r="EZ119" i="8" s="1"/>
  <c r="EY50" i="8"/>
  <c r="EL140" i="8"/>
  <c r="EM140" i="8"/>
  <c r="EM78" i="8"/>
  <c r="EL78" i="8"/>
  <c r="EK106" i="8"/>
  <c r="EE100" i="8"/>
  <c r="FW100" i="8" s="1"/>
  <c r="EF100" i="8"/>
  <c r="FG50" i="8"/>
  <c r="FH50" i="8" s="1"/>
  <c r="EK113" i="8"/>
  <c r="FG45" i="8"/>
  <c r="FH45" i="8" s="1"/>
  <c r="EG106" i="8"/>
  <c r="EZ106" i="8" s="1"/>
  <c r="EE32" i="8"/>
  <c r="FW32" i="8" s="1"/>
  <c r="EF32" i="8"/>
  <c r="EK49" i="8"/>
  <c r="EY33" i="8"/>
  <c r="EF80" i="8"/>
  <c r="EE80" i="8"/>
  <c r="FW80" i="8" s="1"/>
  <c r="FG110" i="8"/>
  <c r="FH110" i="8" s="1"/>
  <c r="EF97" i="8"/>
  <c r="EE97" i="8"/>
  <c r="FW97" i="8" s="1"/>
  <c r="EK148" i="8"/>
  <c r="EK31" i="8"/>
  <c r="EY65" i="8"/>
  <c r="EE22" i="8"/>
  <c r="FW22" i="8" s="1"/>
  <c r="EF22" i="8"/>
  <c r="EF108" i="8"/>
  <c r="EE108" i="8"/>
  <c r="FW108" i="8" s="1"/>
  <c r="EL15" i="8"/>
  <c r="EM15" i="8"/>
  <c r="EY35" i="8"/>
  <c r="EF125" i="8"/>
  <c r="EE125" i="8"/>
  <c r="FW125" i="8" s="1"/>
  <c r="EE132" i="8"/>
  <c r="FW132" i="8" s="1"/>
  <c r="EF132" i="8"/>
  <c r="FG76" i="8"/>
  <c r="FH76" i="8" s="1"/>
  <c r="FG89" i="8"/>
  <c r="FH89" i="8" s="1"/>
  <c r="EM122" i="8"/>
  <c r="EL122" i="8"/>
  <c r="EK112" i="8"/>
  <c r="EG62" i="8"/>
  <c r="EZ62" i="8" s="1"/>
  <c r="FG135" i="8"/>
  <c r="FH135" i="8" s="1"/>
  <c r="EF17" i="8"/>
  <c r="EE17" i="8"/>
  <c r="FW17" i="8" s="1"/>
  <c r="EL10" i="8"/>
  <c r="EM10" i="8"/>
  <c r="EK134" i="8"/>
  <c r="EY143" i="8"/>
  <c r="FG24" i="8"/>
  <c r="FH24" i="8" s="1"/>
  <c r="EK65" i="8"/>
  <c r="EK11" i="8"/>
  <c r="EK39" i="8"/>
  <c r="EK147" i="8"/>
  <c r="EE86" i="8"/>
  <c r="FW86" i="8" s="1"/>
  <c r="EF86" i="8"/>
  <c r="EG39" i="8"/>
  <c r="EZ39" i="8" s="1"/>
  <c r="EG74" i="8"/>
  <c r="EZ74" i="8" s="1"/>
  <c r="EK141" i="8"/>
  <c r="EK119" i="8"/>
  <c r="EK70" i="8"/>
  <c r="EF121" i="8"/>
  <c r="EE121" i="8"/>
  <c r="FW121" i="8" s="1"/>
  <c r="EL150" i="8"/>
  <c r="EM150" i="8"/>
  <c r="EK111" i="8"/>
  <c r="EM127" i="8"/>
  <c r="EL127" i="8"/>
  <c r="EY21" i="8"/>
  <c r="FG13" i="8"/>
  <c r="FH13" i="8" s="1"/>
  <c r="EM42" i="8"/>
  <c r="EL42" i="8"/>
  <c r="EF56" i="8"/>
  <c r="EE56" i="8"/>
  <c r="FW56" i="8" s="1"/>
  <c r="EK133" i="8"/>
  <c r="FG54" i="8"/>
  <c r="FH54" i="8" s="1"/>
  <c r="FX108" i="8" l="1"/>
  <c r="FY108" i="8" s="1"/>
  <c r="FX14" i="8"/>
  <c r="FY14" i="8" s="1"/>
  <c r="FX94" i="8"/>
  <c r="FY94" i="8" s="1"/>
  <c r="FX124" i="8"/>
  <c r="FY124" i="8" s="1"/>
  <c r="FX101" i="8"/>
  <c r="FY101" i="8" s="1"/>
  <c r="CM43" i="8"/>
  <c r="CO43" i="8" s="1"/>
  <c r="CM17" i="8"/>
  <c r="CO17" i="8" s="1"/>
  <c r="CM14" i="8"/>
  <c r="CO14" i="8" s="1"/>
  <c r="CM147" i="8"/>
  <c r="CO147" i="8" s="1"/>
  <c r="CM11" i="8"/>
  <c r="CO11" i="8" s="1"/>
  <c r="CM26" i="8"/>
  <c r="CO26" i="8" s="1"/>
  <c r="CM54" i="8"/>
  <c r="CO54" i="8" s="1"/>
  <c r="CM150" i="8"/>
  <c r="CO150" i="8" s="1"/>
  <c r="CM139" i="8"/>
  <c r="CO139" i="8" s="1"/>
  <c r="CM76" i="8"/>
  <c r="CO76" i="8" s="1"/>
  <c r="CM94" i="8"/>
  <c r="CO94" i="8" s="1"/>
  <c r="CM141" i="8"/>
  <c r="CO141" i="8" s="1"/>
  <c r="CM57" i="8"/>
  <c r="CO57" i="8" s="1"/>
  <c r="CM68" i="8"/>
  <c r="CO68" i="8" s="1"/>
  <c r="CM65" i="8"/>
  <c r="CO65" i="8" s="1"/>
  <c r="CM143" i="8"/>
  <c r="CO143" i="8" s="1"/>
  <c r="CM9" i="8"/>
  <c r="CO9" i="8" s="1"/>
  <c r="CM102" i="8"/>
  <c r="CO102" i="8" s="1"/>
  <c r="CM86" i="8"/>
  <c r="CO86" i="8" s="1"/>
  <c r="CM142" i="8"/>
  <c r="CO142" i="8" s="1"/>
  <c r="CM96" i="8"/>
  <c r="CO96" i="8" s="1"/>
  <c r="CM59" i="8"/>
  <c r="CO59" i="8" s="1"/>
  <c r="CM108" i="8"/>
  <c r="CO108" i="8" s="1"/>
  <c r="CM117" i="8"/>
  <c r="CO117" i="8" s="1"/>
  <c r="CM84" i="8"/>
  <c r="CO84" i="8" s="1"/>
  <c r="CM133" i="8"/>
  <c r="CO133" i="8" s="1"/>
  <c r="CM69" i="8"/>
  <c r="CO69" i="8" s="1"/>
  <c r="CM44" i="8"/>
  <c r="CO44" i="8" s="1"/>
  <c r="CM77" i="8"/>
  <c r="CO77" i="8" s="1"/>
  <c r="CM10" i="8"/>
  <c r="CO10" i="8" s="1"/>
  <c r="CM18" i="8"/>
  <c r="CO18" i="8" s="1"/>
  <c r="CM110" i="8"/>
  <c r="CO110" i="8" s="1"/>
  <c r="CM88" i="8"/>
  <c r="CO88" i="8" s="1"/>
  <c r="CM118" i="8"/>
  <c r="CO118" i="8" s="1"/>
  <c r="CM82" i="8"/>
  <c r="CO82" i="8" s="1"/>
  <c r="CM72" i="8"/>
  <c r="CO72" i="8" s="1"/>
  <c r="CM5" i="8"/>
  <c r="CO5" i="8" s="1"/>
  <c r="BE143" i="8"/>
  <c r="BG143" i="8" s="1"/>
  <c r="BE42" i="8"/>
  <c r="BY42" i="8" s="1"/>
  <c r="BE137" i="8"/>
  <c r="BG137" i="8" s="1"/>
  <c r="BE109" i="8"/>
  <c r="BE119" i="8"/>
  <c r="BG119" i="8" s="1"/>
  <c r="BE118" i="8"/>
  <c r="BE62" i="8"/>
  <c r="BG62" i="8" s="1"/>
  <c r="BE100" i="8"/>
  <c r="BG100" i="8" s="1"/>
  <c r="BE95" i="8"/>
  <c r="BG95" i="8" s="1"/>
  <c r="BE53" i="8"/>
  <c r="BG53" i="8" s="1"/>
  <c r="BE38" i="8"/>
  <c r="BY38" i="8" s="1"/>
  <c r="BE110" i="8"/>
  <c r="DD141" i="8"/>
  <c r="DF141" i="8" s="1"/>
  <c r="BE40" i="8"/>
  <c r="BG40" i="8" s="1"/>
  <c r="BE120" i="8"/>
  <c r="BY120" i="8" s="1"/>
  <c r="BE33" i="8"/>
  <c r="BG33" i="8" s="1"/>
  <c r="BE34" i="8"/>
  <c r="BG34" i="8" s="1"/>
  <c r="BE23" i="8"/>
  <c r="BG23" i="8" s="1"/>
  <c r="BE18" i="8"/>
  <c r="BG18" i="8" s="1"/>
  <c r="BE131" i="8"/>
  <c r="BE44" i="8"/>
  <c r="BG44" i="8" s="1"/>
  <c r="BE105" i="8"/>
  <c r="BE125" i="8"/>
  <c r="BY125" i="8" s="1"/>
  <c r="BE49" i="8"/>
  <c r="BY49" i="8" s="1"/>
  <c r="BE71" i="8"/>
  <c r="BG71" i="8" s="1"/>
  <c r="BE80" i="8"/>
  <c r="BG80" i="8" s="1"/>
  <c r="DD39" i="8"/>
  <c r="DF39" i="8" s="1"/>
  <c r="BE90" i="8"/>
  <c r="BE72" i="8"/>
  <c r="BG72" i="8" s="1"/>
  <c r="BE30" i="8"/>
  <c r="BY30" i="8" s="1"/>
  <c r="BE127" i="8"/>
  <c r="BG127" i="8" s="1"/>
  <c r="BE114" i="8"/>
  <c r="BG114" i="8" s="1"/>
  <c r="BE135" i="8"/>
  <c r="BY135" i="8" s="1"/>
  <c r="BE124" i="8"/>
  <c r="BG124" i="8" s="1"/>
  <c r="BE107" i="8"/>
  <c r="BG107" i="8" s="1"/>
  <c r="BE65" i="8"/>
  <c r="DD29" i="8"/>
  <c r="DF29" i="8" s="1"/>
  <c r="BE67" i="8"/>
  <c r="BE35" i="8"/>
  <c r="BG35" i="8" s="1"/>
  <c r="BE51" i="8"/>
  <c r="BG51" i="8" s="1"/>
  <c r="BE141" i="8"/>
  <c r="BG141" i="8" s="1"/>
  <c r="BE117" i="8"/>
  <c r="BG117" i="8" s="1"/>
  <c r="BE102" i="8"/>
  <c r="BG102" i="8" s="1"/>
  <c r="BE138" i="8"/>
  <c r="BE126" i="8"/>
  <c r="BG126" i="8" s="1"/>
  <c r="BE83" i="8"/>
  <c r="BE149" i="8"/>
  <c r="BY149" i="8" s="1"/>
  <c r="BE24" i="8"/>
  <c r="BG24" i="8" s="1"/>
  <c r="BE58" i="8"/>
  <c r="BG58" i="8" s="1"/>
  <c r="BE150" i="8"/>
  <c r="BG150" i="8" s="1"/>
  <c r="BE29" i="8"/>
  <c r="BG29" i="8" s="1"/>
  <c r="BE77" i="8"/>
  <c r="BE21" i="8"/>
  <c r="BG21" i="8" s="1"/>
  <c r="BE22" i="8"/>
  <c r="BE36" i="8"/>
  <c r="BG36" i="8" s="1"/>
  <c r="BE6" i="8"/>
  <c r="BG6" i="8" s="1"/>
  <c r="BE37" i="8"/>
  <c r="BY37" i="8" s="1"/>
  <c r="BE46" i="8"/>
  <c r="BG46" i="8" s="1"/>
  <c r="BE26" i="8"/>
  <c r="BG26" i="8" s="1"/>
  <c r="BE55" i="8"/>
  <c r="BE87" i="8"/>
  <c r="BG87" i="8" s="1"/>
  <c r="BE45" i="8"/>
  <c r="BE130" i="8"/>
  <c r="BG130" i="8" s="1"/>
  <c r="BE97" i="8"/>
  <c r="BG97" i="8" s="1"/>
  <c r="BE140" i="8"/>
  <c r="BG140" i="8" s="1"/>
  <c r="BE111" i="8"/>
  <c r="BG111" i="8" s="1"/>
  <c r="BE19" i="8"/>
  <c r="BG19" i="8" s="1"/>
  <c r="BE47" i="8"/>
  <c r="BG47" i="8" s="1"/>
  <c r="BE28" i="8"/>
  <c r="BG28" i="8" s="1"/>
  <c r="BE31" i="8"/>
  <c r="BE39" i="8"/>
  <c r="BY39" i="8" s="1"/>
  <c r="BE73" i="8"/>
  <c r="BG73" i="8" s="1"/>
  <c r="BE70" i="8"/>
  <c r="BG70" i="8" s="1"/>
  <c r="DD60" i="8"/>
  <c r="DF60" i="8" s="1"/>
  <c r="BE122" i="8"/>
  <c r="BG122" i="8" s="1"/>
  <c r="BE48" i="8"/>
  <c r="BY48" i="8" s="1"/>
  <c r="BE54" i="8"/>
  <c r="BG54" i="8" s="1"/>
  <c r="BE17" i="8"/>
  <c r="BE79" i="8"/>
  <c r="BY79" i="8" s="1"/>
  <c r="BE12" i="8"/>
  <c r="BG12" i="8" s="1"/>
  <c r="BE103" i="8"/>
  <c r="BG103" i="8" s="1"/>
  <c r="BE106" i="8"/>
  <c r="BG106" i="8" s="1"/>
  <c r="BE75" i="8"/>
  <c r="BG75" i="8" s="1"/>
  <c r="BE134" i="8"/>
  <c r="BG134" i="8" s="1"/>
  <c r="BE15" i="8"/>
  <c r="BG15" i="8" s="1"/>
  <c r="DD105" i="8"/>
  <c r="DF105" i="8" s="1"/>
  <c r="BE113" i="8"/>
  <c r="BY113" i="8" s="1"/>
  <c r="BE8" i="8"/>
  <c r="BG8" i="8" s="1"/>
  <c r="BE145" i="8"/>
  <c r="BG145" i="8" s="1"/>
  <c r="BE43" i="8"/>
  <c r="BG43" i="8" s="1"/>
  <c r="DD75" i="8"/>
  <c r="DF75" i="8" s="1"/>
  <c r="BE99" i="8"/>
  <c r="BG99" i="8" s="1"/>
  <c r="BE104" i="8"/>
  <c r="BG104" i="8" s="1"/>
  <c r="BE146" i="8"/>
  <c r="BY146" i="8" s="1"/>
  <c r="BE16" i="8"/>
  <c r="BG16" i="8" s="1"/>
  <c r="DD137" i="8"/>
  <c r="DF137" i="8" s="1"/>
  <c r="BE148" i="8"/>
  <c r="BG148" i="8" s="1"/>
  <c r="BE81" i="8"/>
  <c r="BG81" i="8" s="1"/>
  <c r="BE89" i="8"/>
  <c r="BG89" i="8" s="1"/>
  <c r="BE142" i="8"/>
  <c r="BG142" i="8" s="1"/>
  <c r="BE84" i="8"/>
  <c r="BG84" i="8" s="1"/>
  <c r="BE11" i="8"/>
  <c r="BG11" i="8" s="1"/>
  <c r="BE147" i="8"/>
  <c r="BG147" i="8" s="1"/>
  <c r="BE32" i="8"/>
  <c r="BG32" i="8" s="1"/>
  <c r="BE98" i="8"/>
  <c r="BG98" i="8" s="1"/>
  <c r="BE60" i="8"/>
  <c r="BG60" i="8" s="1"/>
  <c r="DD37" i="8"/>
  <c r="DF37" i="8" s="1"/>
  <c r="BE20" i="8"/>
  <c r="BY20" i="8" s="1"/>
  <c r="BE61" i="8"/>
  <c r="BG61" i="8" s="1"/>
  <c r="BE94" i="8"/>
  <c r="BY94" i="8" s="1"/>
  <c r="BE74" i="8"/>
  <c r="BG74" i="8" s="1"/>
  <c r="DD87" i="8"/>
  <c r="DF87" i="8" s="1"/>
  <c r="DD57" i="8"/>
  <c r="DF57" i="8" s="1"/>
  <c r="DD88" i="8"/>
  <c r="DF88" i="8" s="1"/>
  <c r="BE7" i="8"/>
  <c r="BY7" i="8" s="1"/>
  <c r="DD112" i="8"/>
  <c r="DF112" i="8" s="1"/>
  <c r="DD25" i="8"/>
  <c r="DF25" i="8" s="1"/>
  <c r="CM125" i="8"/>
  <c r="CO125" i="8" s="1"/>
  <c r="CM42" i="8"/>
  <c r="CO42" i="8" s="1"/>
  <c r="CM60" i="8"/>
  <c r="CO60" i="8" s="1"/>
  <c r="CM112" i="8"/>
  <c r="CO112" i="8" s="1"/>
  <c r="CM99" i="8"/>
  <c r="CO99" i="8" s="1"/>
  <c r="CM78" i="8"/>
  <c r="CO78" i="8" s="1"/>
  <c r="CM83" i="8"/>
  <c r="CO83" i="8" s="1"/>
  <c r="CM103" i="8"/>
  <c r="CO103" i="8" s="1"/>
  <c r="CM21" i="8"/>
  <c r="CO21" i="8" s="1"/>
  <c r="CM93" i="8"/>
  <c r="CO93" i="8" s="1"/>
  <c r="CM51" i="8"/>
  <c r="CO51" i="8" s="1"/>
  <c r="CM97" i="8"/>
  <c r="CO97" i="8" s="1"/>
  <c r="CM74" i="8"/>
  <c r="CO74" i="8" s="1"/>
  <c r="CM67" i="8"/>
  <c r="CO67" i="8" s="1"/>
  <c r="CM128" i="8"/>
  <c r="CO128" i="8" s="1"/>
  <c r="CM35" i="8"/>
  <c r="CO35" i="8" s="1"/>
  <c r="CM75" i="8"/>
  <c r="CO75" i="8" s="1"/>
  <c r="CM135" i="8"/>
  <c r="CO135" i="8" s="1"/>
  <c r="CM113" i="8"/>
  <c r="CO113" i="8" s="1"/>
  <c r="CM129" i="8"/>
  <c r="CO129" i="8" s="1"/>
  <c r="CM36" i="8"/>
  <c r="CO36" i="8" s="1"/>
  <c r="CM145" i="8"/>
  <c r="CO145" i="8" s="1"/>
  <c r="CM89" i="8"/>
  <c r="CO89" i="8" s="1"/>
  <c r="CM95" i="8"/>
  <c r="CO95" i="8" s="1"/>
  <c r="CM119" i="8"/>
  <c r="CO119" i="8" s="1"/>
  <c r="CM31" i="8"/>
  <c r="CO31" i="8" s="1"/>
  <c r="CM7" i="8"/>
  <c r="CO7" i="8" s="1"/>
  <c r="CM126" i="8"/>
  <c r="CO126" i="8" s="1"/>
  <c r="CM146" i="8"/>
  <c r="CO146" i="8" s="1"/>
  <c r="CM20" i="8"/>
  <c r="CO20" i="8" s="1"/>
  <c r="CM48" i="8"/>
  <c r="CO48" i="8" s="1"/>
  <c r="CM132" i="8"/>
  <c r="CO132" i="8" s="1"/>
  <c r="CM148" i="8"/>
  <c r="CO148" i="8" s="1"/>
  <c r="CM52" i="8"/>
  <c r="CO52" i="8" s="1"/>
  <c r="CM29" i="8"/>
  <c r="CO29" i="8" s="1"/>
  <c r="CM144" i="8"/>
  <c r="CO144" i="8" s="1"/>
  <c r="CM12" i="8"/>
  <c r="CO12" i="8" s="1"/>
  <c r="CM124" i="8"/>
  <c r="CO124" i="8" s="1"/>
  <c r="CM63" i="8"/>
  <c r="CO63" i="8" s="1"/>
  <c r="CM79" i="8"/>
  <c r="CO79" i="8" s="1"/>
  <c r="CM24" i="8"/>
  <c r="CO24" i="8" s="1"/>
  <c r="CM92" i="8"/>
  <c r="CO92" i="8" s="1"/>
  <c r="CM40" i="8"/>
  <c r="CO40" i="8" s="1"/>
  <c r="CM85" i="8"/>
  <c r="CO85" i="8" s="1"/>
  <c r="CM115" i="8"/>
  <c r="CO115" i="8" s="1"/>
  <c r="CM34" i="8"/>
  <c r="CO34" i="8" s="1"/>
  <c r="CM58" i="8"/>
  <c r="CO58" i="8" s="1"/>
  <c r="CM131" i="8"/>
  <c r="CO131" i="8" s="1"/>
  <c r="CM140" i="8"/>
  <c r="CO140" i="8" s="1"/>
  <c r="CM114" i="8"/>
  <c r="CO114" i="8" s="1"/>
  <c r="CM16" i="8"/>
  <c r="CO16" i="8" s="1"/>
  <c r="CM136" i="8"/>
  <c r="CO136" i="8" s="1"/>
  <c r="CM6" i="8"/>
  <c r="CO6" i="8" s="1"/>
  <c r="CM56" i="8"/>
  <c r="CO56" i="8" s="1"/>
  <c r="CM70" i="8"/>
  <c r="CO70" i="8" s="1"/>
  <c r="CM107" i="8"/>
  <c r="CO107" i="8" s="1"/>
  <c r="CM28" i="8"/>
  <c r="CO28" i="8" s="1"/>
  <c r="CM71" i="8"/>
  <c r="CO71" i="8" s="1"/>
  <c r="CM25" i="8"/>
  <c r="CO25" i="8" s="1"/>
  <c r="CM46" i="8"/>
  <c r="CO46" i="8" s="1"/>
  <c r="CM130" i="8"/>
  <c r="CO130" i="8" s="1"/>
  <c r="CM39" i="8"/>
  <c r="CO39" i="8" s="1"/>
  <c r="CM50" i="8"/>
  <c r="CO50" i="8" s="1"/>
  <c r="CM45" i="8"/>
  <c r="CO45" i="8" s="1"/>
  <c r="CM121" i="8"/>
  <c r="CO121" i="8" s="1"/>
  <c r="CM15" i="8"/>
  <c r="CO15" i="8" s="1"/>
  <c r="CM90" i="8"/>
  <c r="CO90" i="8" s="1"/>
  <c r="CM27" i="8"/>
  <c r="CO27" i="8" s="1"/>
  <c r="CM66" i="8"/>
  <c r="CO66" i="8" s="1"/>
  <c r="CM47" i="8"/>
  <c r="CO47" i="8" s="1"/>
  <c r="CM37" i="8"/>
  <c r="CO37" i="8" s="1"/>
  <c r="CM8" i="8"/>
  <c r="CO8" i="8" s="1"/>
  <c r="CM106" i="8"/>
  <c r="CO106" i="8" s="1"/>
  <c r="CM87" i="8"/>
  <c r="CO87" i="8" s="1"/>
  <c r="CM98" i="8"/>
  <c r="CO98" i="8" s="1"/>
  <c r="CM80" i="8"/>
  <c r="CO80" i="8" s="1"/>
  <c r="CM61" i="8"/>
  <c r="CO61" i="8" s="1"/>
  <c r="CM32" i="8"/>
  <c r="CO32" i="8" s="1"/>
  <c r="CM149" i="8"/>
  <c r="CO149" i="8" s="1"/>
  <c r="CM30" i="8"/>
  <c r="CO30" i="8" s="1"/>
  <c r="CM105" i="8"/>
  <c r="CO105" i="8" s="1"/>
  <c r="CM13" i="8"/>
  <c r="CO13" i="8" s="1"/>
  <c r="CM55" i="8"/>
  <c r="CO55" i="8" s="1"/>
  <c r="CM116" i="8"/>
  <c r="CO116" i="8" s="1"/>
  <c r="CM100" i="8"/>
  <c r="CO100" i="8" s="1"/>
  <c r="CM62" i="8"/>
  <c r="CO62" i="8" s="1"/>
  <c r="CM138" i="8"/>
  <c r="CO138" i="8" s="1"/>
  <c r="CM120" i="8"/>
  <c r="CO120" i="8" s="1"/>
  <c r="CM134" i="8"/>
  <c r="CO134" i="8" s="1"/>
  <c r="CM33" i="8"/>
  <c r="CO33" i="8" s="1"/>
  <c r="CM64" i="8"/>
  <c r="CO64" i="8" s="1"/>
  <c r="CM73" i="8"/>
  <c r="CO73" i="8" s="1"/>
  <c r="CM41" i="8"/>
  <c r="CO41" i="8" s="1"/>
  <c r="CM23" i="8"/>
  <c r="CO23" i="8" s="1"/>
  <c r="CM81" i="8"/>
  <c r="CO81" i="8" s="1"/>
  <c r="CM91" i="8"/>
  <c r="CO91" i="8" s="1"/>
  <c r="CM109" i="8"/>
  <c r="CO109" i="8" s="1"/>
  <c r="CM38" i="8"/>
  <c r="CO38" i="8" s="1"/>
  <c r="CM122" i="8"/>
  <c r="CO122" i="8" s="1"/>
  <c r="CM22" i="8"/>
  <c r="CO22" i="8" s="1"/>
  <c r="CM19" i="8"/>
  <c r="CO19" i="8" s="1"/>
  <c r="CM137" i="8"/>
  <c r="CO137" i="8" s="1"/>
  <c r="CM111" i="8"/>
  <c r="CO111" i="8" s="1"/>
  <c r="CM101" i="8"/>
  <c r="CO101" i="8" s="1"/>
  <c r="CM53" i="8"/>
  <c r="CO53" i="8" s="1"/>
  <c r="CM49" i="8"/>
  <c r="CO49" i="8" s="1"/>
  <c r="CM104" i="8"/>
  <c r="CO104" i="8" s="1"/>
  <c r="CM123" i="8"/>
  <c r="CO123" i="8" s="1"/>
  <c r="DD69" i="8"/>
  <c r="DF69" i="8" s="1"/>
  <c r="DD113" i="8"/>
  <c r="DF113" i="8" s="1"/>
  <c r="DD49" i="8"/>
  <c r="DF49" i="8" s="1"/>
  <c r="DD81" i="8"/>
  <c r="DF81" i="8" s="1"/>
  <c r="DD22" i="8"/>
  <c r="DF22" i="8" s="1"/>
  <c r="DD28" i="8"/>
  <c r="DF28" i="8" s="1"/>
  <c r="DD74" i="8"/>
  <c r="DF74" i="8" s="1"/>
  <c r="DD147" i="8"/>
  <c r="DF147" i="8" s="1"/>
  <c r="DD132" i="8"/>
  <c r="DF132" i="8" s="1"/>
  <c r="BE132" i="8"/>
  <c r="BG132" i="8" s="1"/>
  <c r="BE108" i="8"/>
  <c r="BY108" i="8" s="1"/>
  <c r="BE63" i="8"/>
  <c r="BG63" i="8" s="1"/>
  <c r="BE128" i="8"/>
  <c r="BE82" i="8"/>
  <c r="BG82" i="8" s="1"/>
  <c r="BE116" i="8"/>
  <c r="BG116" i="8" s="1"/>
  <c r="BE91" i="8"/>
  <c r="BG91" i="8" s="1"/>
  <c r="BE101" i="8"/>
  <c r="BG101" i="8" s="1"/>
  <c r="BE115" i="8"/>
  <c r="BY115" i="8" s="1"/>
  <c r="BE14" i="8"/>
  <c r="BG14" i="8" s="1"/>
  <c r="BE64" i="8"/>
  <c r="BG64" i="8" s="1"/>
  <c r="BE144" i="8"/>
  <c r="BG144" i="8" s="1"/>
  <c r="BE13" i="8"/>
  <c r="BG13" i="8" s="1"/>
  <c r="BE56" i="8"/>
  <c r="BY56" i="8" s="1"/>
  <c r="BE123" i="8"/>
  <c r="BG123" i="8" s="1"/>
  <c r="BE133" i="8"/>
  <c r="BG133" i="8" s="1"/>
  <c r="BE121" i="8"/>
  <c r="BY121" i="8" s="1"/>
  <c r="BE129" i="8"/>
  <c r="BG129" i="8" s="1"/>
  <c r="BE85" i="8"/>
  <c r="BG85" i="8" s="1"/>
  <c r="BE88" i="8"/>
  <c r="BY88" i="8" s="1"/>
  <c r="BE27" i="8"/>
  <c r="BG27" i="8" s="1"/>
  <c r="BE5" i="8"/>
  <c r="BY5" i="8" s="1"/>
  <c r="BE41" i="8"/>
  <c r="BG41" i="8" s="1"/>
  <c r="BE10" i="8"/>
  <c r="BG10" i="8" s="1"/>
  <c r="BE76" i="8"/>
  <c r="BG76" i="8" s="1"/>
  <c r="BE25" i="8"/>
  <c r="BG25" i="8" s="1"/>
  <c r="BE78" i="8"/>
  <c r="BG78" i="8" s="1"/>
  <c r="BE139" i="8"/>
  <c r="BG139" i="8" s="1"/>
  <c r="BE93" i="8"/>
  <c r="BG93" i="8" s="1"/>
  <c r="BE86" i="8"/>
  <c r="BG86" i="8" s="1"/>
  <c r="BE66" i="8"/>
  <c r="BG66" i="8" s="1"/>
  <c r="BE9" i="8"/>
  <c r="BY9" i="8" s="1"/>
  <c r="BE68" i="8"/>
  <c r="BG68" i="8" s="1"/>
  <c r="BE92" i="8"/>
  <c r="BG92" i="8" s="1"/>
  <c r="BE136" i="8"/>
  <c r="BG136" i="8" s="1"/>
  <c r="BE112" i="8"/>
  <c r="BE50" i="8"/>
  <c r="BG50" i="8" s="1"/>
  <c r="BE57" i="8"/>
  <c r="BG57" i="8" s="1"/>
  <c r="BE96" i="8"/>
  <c r="BG96" i="8" s="1"/>
  <c r="DD31" i="8"/>
  <c r="DF31" i="8" s="1"/>
  <c r="DD52" i="8"/>
  <c r="DF52" i="8" s="1"/>
  <c r="DD103" i="8"/>
  <c r="DF103" i="8" s="1"/>
  <c r="DD118" i="8"/>
  <c r="DF118" i="8" s="1"/>
  <c r="FX56" i="8"/>
  <c r="FY56" i="8" s="1"/>
  <c r="FX80" i="8"/>
  <c r="FY80" i="8" s="1"/>
  <c r="FX28" i="8"/>
  <c r="FY28" i="8" s="1"/>
  <c r="FX51" i="8"/>
  <c r="FY51" i="8" s="1"/>
  <c r="FX58" i="8"/>
  <c r="FY58" i="8" s="1"/>
  <c r="FX115" i="8"/>
  <c r="FY115" i="8" s="1"/>
  <c r="FX127" i="8"/>
  <c r="FY127" i="8" s="1"/>
  <c r="DD129" i="8"/>
  <c r="DF129" i="8" s="1"/>
  <c r="DD125" i="8"/>
  <c r="DF125" i="8" s="1"/>
  <c r="DD98" i="8"/>
  <c r="DF98" i="8" s="1"/>
  <c r="DD53" i="8"/>
  <c r="DF53" i="8" s="1"/>
  <c r="DD127" i="8"/>
  <c r="DF127" i="8" s="1"/>
  <c r="DD33" i="8"/>
  <c r="DF33" i="8" s="1"/>
  <c r="DD106" i="8"/>
  <c r="DF106" i="8" s="1"/>
  <c r="DD135" i="8"/>
  <c r="DF135" i="8" s="1"/>
  <c r="DD131" i="8"/>
  <c r="DF131" i="8" s="1"/>
  <c r="DD46" i="8"/>
  <c r="DF46" i="8" s="1"/>
  <c r="DD19" i="8"/>
  <c r="DF19" i="8" s="1"/>
  <c r="DD126" i="8"/>
  <c r="DF126" i="8" s="1"/>
  <c r="DD71" i="8"/>
  <c r="DF71" i="8" s="1"/>
  <c r="DD100" i="8"/>
  <c r="DF100" i="8" s="1"/>
  <c r="DD76" i="8"/>
  <c r="DF76" i="8" s="1"/>
  <c r="BE52" i="8"/>
  <c r="BG52" i="8" s="1"/>
  <c r="BE59" i="8"/>
  <c r="BG59" i="8" s="1"/>
  <c r="DD110" i="8"/>
  <c r="DF110" i="8" s="1"/>
  <c r="DD27" i="8"/>
  <c r="DF27" i="8" s="1"/>
  <c r="DD48" i="8"/>
  <c r="DF48" i="8" s="1"/>
  <c r="DD150" i="8"/>
  <c r="DF150" i="8" s="1"/>
  <c r="DD83" i="8"/>
  <c r="DF83" i="8" s="1"/>
  <c r="DU56" i="8"/>
  <c r="DW56" i="8" s="1"/>
  <c r="BV6" i="8"/>
  <c r="BX6" i="8" s="1"/>
  <c r="DU92" i="8"/>
  <c r="DW92" i="8" s="1"/>
  <c r="BV46" i="8"/>
  <c r="BX46" i="8" s="1"/>
  <c r="DU54" i="8"/>
  <c r="DW54" i="8" s="1"/>
  <c r="DU104" i="8"/>
  <c r="DW104" i="8" s="1"/>
  <c r="DU43" i="8"/>
  <c r="DW43" i="8" s="1"/>
  <c r="DU15" i="8"/>
  <c r="DW15" i="8" s="1"/>
  <c r="DU55" i="8"/>
  <c r="DW55" i="8" s="1"/>
  <c r="DD7" i="8"/>
  <c r="DF7" i="8" s="1"/>
  <c r="DD104" i="8"/>
  <c r="DF104" i="8" s="1"/>
  <c r="DD121" i="8"/>
  <c r="DF121" i="8" s="1"/>
  <c r="DD84" i="8"/>
  <c r="DF84" i="8" s="1"/>
  <c r="DD47" i="8"/>
  <c r="DF47" i="8" s="1"/>
  <c r="DD9" i="8"/>
  <c r="DF9" i="8" s="1"/>
  <c r="DD68" i="8"/>
  <c r="DF68" i="8" s="1"/>
  <c r="DD38" i="8"/>
  <c r="DF38" i="8" s="1"/>
  <c r="DD90" i="8"/>
  <c r="DF90" i="8" s="1"/>
  <c r="DD30" i="8"/>
  <c r="DF30" i="8" s="1"/>
  <c r="DD66" i="8"/>
  <c r="DF66" i="8" s="1"/>
  <c r="DD107" i="8"/>
  <c r="DF107" i="8" s="1"/>
  <c r="DD13" i="8"/>
  <c r="DF13" i="8" s="1"/>
  <c r="DD133" i="8"/>
  <c r="DF133" i="8" s="1"/>
  <c r="DD44" i="8"/>
  <c r="DF44" i="8" s="1"/>
  <c r="DD5" i="8"/>
  <c r="DF5" i="8" s="1"/>
  <c r="DU45" i="8"/>
  <c r="DW45" i="8" s="1"/>
  <c r="DU37" i="8"/>
  <c r="DW37" i="8" s="1"/>
  <c r="DU130" i="8"/>
  <c r="DW130" i="8" s="1"/>
  <c r="DU13" i="8"/>
  <c r="DW13" i="8" s="1"/>
  <c r="DU141" i="8"/>
  <c r="DW141" i="8" s="1"/>
  <c r="DU144" i="8"/>
  <c r="DW144" i="8" s="1"/>
  <c r="DD117" i="8"/>
  <c r="DF117" i="8" s="1"/>
  <c r="DD111" i="8"/>
  <c r="DF111" i="8" s="1"/>
  <c r="DU110" i="8"/>
  <c r="DW110" i="8" s="1"/>
  <c r="DU84" i="8"/>
  <c r="DW84" i="8" s="1"/>
  <c r="DU20" i="8"/>
  <c r="DW20" i="8" s="1"/>
  <c r="DU67" i="8"/>
  <c r="DW67" i="8" s="1"/>
  <c r="DU24" i="8"/>
  <c r="DW24" i="8" s="1"/>
  <c r="DU79" i="8"/>
  <c r="DW79" i="8" s="1"/>
  <c r="DU148" i="8"/>
  <c r="DW148" i="8" s="1"/>
  <c r="DD70" i="8"/>
  <c r="DF70" i="8" s="1"/>
  <c r="DD102" i="8"/>
  <c r="DF102" i="8" s="1"/>
  <c r="DD18" i="8"/>
  <c r="DF18" i="8" s="1"/>
  <c r="DD96" i="8"/>
  <c r="DF96" i="8" s="1"/>
  <c r="DD122" i="8"/>
  <c r="DF122" i="8" s="1"/>
  <c r="DD89" i="8"/>
  <c r="DF89" i="8" s="1"/>
  <c r="DD114" i="8"/>
  <c r="DF114" i="8" s="1"/>
  <c r="DD149" i="8"/>
  <c r="DF149" i="8" s="1"/>
  <c r="DD95" i="8"/>
  <c r="DF95" i="8" s="1"/>
  <c r="DD101" i="8"/>
  <c r="DF101" i="8" s="1"/>
  <c r="DD20" i="8"/>
  <c r="DF20" i="8" s="1"/>
  <c r="DD16" i="8"/>
  <c r="DF16" i="8" s="1"/>
  <c r="DD41" i="8"/>
  <c r="DF41" i="8" s="1"/>
  <c r="DD136" i="8"/>
  <c r="DF136" i="8" s="1"/>
  <c r="DD143" i="8"/>
  <c r="DF143" i="8" s="1"/>
  <c r="DD145" i="8"/>
  <c r="DF145" i="8" s="1"/>
  <c r="DU40" i="8"/>
  <c r="DW40" i="8" s="1"/>
  <c r="DU11" i="8"/>
  <c r="DW11" i="8" s="1"/>
  <c r="DU99" i="8"/>
  <c r="DW99" i="8" s="1"/>
  <c r="DU106" i="8"/>
  <c r="DW106" i="8" s="1"/>
  <c r="DU65" i="8"/>
  <c r="DW65" i="8" s="1"/>
  <c r="DU5" i="8"/>
  <c r="DW5" i="8" s="1"/>
  <c r="DU47" i="8"/>
  <c r="DW47" i="8" s="1"/>
  <c r="DD93" i="8"/>
  <c r="DF93" i="8" s="1"/>
  <c r="DD10" i="8"/>
  <c r="DF10" i="8" s="1"/>
  <c r="DD148" i="8"/>
  <c r="DF148" i="8" s="1"/>
  <c r="DD42" i="8"/>
  <c r="DF42" i="8" s="1"/>
  <c r="DD94" i="8"/>
  <c r="DF94" i="8" s="1"/>
  <c r="DD34" i="8"/>
  <c r="DF34" i="8" s="1"/>
  <c r="DD56" i="8"/>
  <c r="DF56" i="8" s="1"/>
  <c r="DD17" i="8"/>
  <c r="DF17" i="8" s="1"/>
  <c r="DD65" i="8"/>
  <c r="DF65" i="8" s="1"/>
  <c r="DD61" i="8"/>
  <c r="DF61" i="8" s="1"/>
  <c r="DD50" i="8"/>
  <c r="DF50" i="8" s="1"/>
  <c r="DD45" i="8"/>
  <c r="DF45" i="8" s="1"/>
  <c r="DD144" i="8"/>
  <c r="DF144" i="8" s="1"/>
  <c r="DD6" i="8"/>
  <c r="DF6" i="8" s="1"/>
  <c r="DD21" i="8"/>
  <c r="DF21" i="8" s="1"/>
  <c r="DD15" i="8"/>
  <c r="DF15" i="8" s="1"/>
  <c r="DU101" i="8"/>
  <c r="DW101" i="8" s="1"/>
  <c r="DU69" i="8"/>
  <c r="DW69" i="8" s="1"/>
  <c r="DU12" i="8"/>
  <c r="DW12" i="8" s="1"/>
  <c r="DU97" i="8"/>
  <c r="DW97" i="8" s="1"/>
  <c r="DU50" i="8"/>
  <c r="DW50" i="8" s="1"/>
  <c r="DU16" i="8"/>
  <c r="DW16" i="8" s="1"/>
  <c r="DU133" i="8"/>
  <c r="DW133" i="8" s="1"/>
  <c r="DD77" i="8"/>
  <c r="DF77" i="8" s="1"/>
  <c r="DD79" i="8"/>
  <c r="DF79" i="8" s="1"/>
  <c r="DD72" i="8"/>
  <c r="DF72" i="8" s="1"/>
  <c r="DD86" i="8"/>
  <c r="DF86" i="8" s="1"/>
  <c r="DD116" i="8"/>
  <c r="DF116" i="8" s="1"/>
  <c r="DD64" i="8"/>
  <c r="DF64" i="8" s="1"/>
  <c r="DD62" i="8"/>
  <c r="DF62" i="8" s="1"/>
  <c r="DD73" i="8"/>
  <c r="DF73" i="8" s="1"/>
  <c r="DD58" i="8"/>
  <c r="DF58" i="8" s="1"/>
  <c r="DD109" i="8"/>
  <c r="DF109" i="8" s="1"/>
  <c r="DD99" i="8"/>
  <c r="DF99" i="8" s="1"/>
  <c r="DD80" i="8"/>
  <c r="DF80" i="8" s="1"/>
  <c r="DD14" i="8"/>
  <c r="DF14" i="8" s="1"/>
  <c r="DD12" i="8"/>
  <c r="DF12" i="8" s="1"/>
  <c r="DD23" i="8"/>
  <c r="DF23" i="8" s="1"/>
  <c r="DD120" i="8"/>
  <c r="DF120" i="8" s="1"/>
  <c r="DU126" i="8"/>
  <c r="DW126" i="8" s="1"/>
  <c r="DU71" i="8"/>
  <c r="DW71" i="8" s="1"/>
  <c r="DU112" i="8"/>
  <c r="DW112" i="8" s="1"/>
  <c r="DU83" i="8"/>
  <c r="DW83" i="8" s="1"/>
  <c r="DU51" i="8"/>
  <c r="DW51" i="8" s="1"/>
  <c r="DU127" i="8"/>
  <c r="DW127" i="8" s="1"/>
  <c r="DU32" i="8"/>
  <c r="DW32" i="8" s="1"/>
  <c r="FX146" i="8"/>
  <c r="FY146" i="8" s="1"/>
  <c r="FX96" i="8"/>
  <c r="FY96" i="8" s="1"/>
  <c r="FX139" i="8"/>
  <c r="FY139" i="8" s="1"/>
  <c r="DD119" i="8"/>
  <c r="DF119" i="8" s="1"/>
  <c r="DD51" i="8"/>
  <c r="DF51" i="8" s="1"/>
  <c r="DD85" i="8"/>
  <c r="DF85" i="8" s="1"/>
  <c r="DD32" i="8"/>
  <c r="DF32" i="8" s="1"/>
  <c r="DD63" i="8"/>
  <c r="DF63" i="8" s="1"/>
  <c r="DD54" i="8"/>
  <c r="DF54" i="8" s="1"/>
  <c r="DD138" i="8"/>
  <c r="DF138" i="8" s="1"/>
  <c r="DD82" i="8"/>
  <c r="DF82" i="8" s="1"/>
  <c r="DD40" i="8"/>
  <c r="DF40" i="8" s="1"/>
  <c r="DD123" i="8"/>
  <c r="DF123" i="8" s="1"/>
  <c r="DD55" i="8"/>
  <c r="DF55" i="8" s="1"/>
  <c r="DD26" i="8"/>
  <c r="DF26" i="8" s="1"/>
  <c r="DD140" i="8"/>
  <c r="DF140" i="8" s="1"/>
  <c r="DD43" i="8"/>
  <c r="DF43" i="8" s="1"/>
  <c r="DD128" i="8"/>
  <c r="DF128" i="8" s="1"/>
  <c r="DD36" i="8"/>
  <c r="DF36" i="8" s="1"/>
  <c r="DU85" i="8"/>
  <c r="DW85" i="8" s="1"/>
  <c r="DU53" i="8"/>
  <c r="DW53" i="8" s="1"/>
  <c r="DU68" i="8"/>
  <c r="DW68" i="8" s="1"/>
  <c r="DU123" i="8"/>
  <c r="DW123" i="8" s="1"/>
  <c r="DU138" i="8"/>
  <c r="DW138" i="8" s="1"/>
  <c r="DU38" i="8"/>
  <c r="DW38" i="8" s="1"/>
  <c r="DU146" i="8"/>
  <c r="DW146" i="8" s="1"/>
  <c r="DU135" i="8"/>
  <c r="DW135" i="8" s="1"/>
  <c r="DU139" i="8"/>
  <c r="DW139" i="8" s="1"/>
  <c r="DU81" i="8"/>
  <c r="DW81" i="8" s="1"/>
  <c r="DU72" i="8"/>
  <c r="DW72" i="8" s="1"/>
  <c r="DU74" i="8"/>
  <c r="DW74" i="8" s="1"/>
  <c r="DU150" i="8"/>
  <c r="DW150" i="8" s="1"/>
  <c r="DU124" i="8"/>
  <c r="DW124" i="8" s="1"/>
  <c r="BV130" i="8"/>
  <c r="BX130" i="8" s="1"/>
  <c r="FX121" i="8"/>
  <c r="FY121" i="8" s="1"/>
  <c r="FX42" i="8"/>
  <c r="FY42" i="8" s="1"/>
  <c r="FX150" i="8"/>
  <c r="FY150" i="8" s="1"/>
  <c r="FX68" i="8"/>
  <c r="FY68" i="8" s="1"/>
  <c r="FX83" i="8"/>
  <c r="FY83" i="8" s="1"/>
  <c r="FX122" i="8"/>
  <c r="FY122" i="8" s="1"/>
  <c r="FX98" i="8"/>
  <c r="FY98" i="8" s="1"/>
  <c r="FX40" i="8"/>
  <c r="FY40" i="8" s="1"/>
  <c r="BV106" i="8"/>
  <c r="BX106" i="8" s="1"/>
  <c r="BV136" i="8"/>
  <c r="BX136" i="8" s="1"/>
  <c r="BV9" i="8"/>
  <c r="BX9" i="8" s="1"/>
  <c r="DU44" i="8"/>
  <c r="DW44" i="8" s="1"/>
  <c r="DU19" i="8"/>
  <c r="DW19" i="8" s="1"/>
  <c r="DU39" i="8"/>
  <c r="DW39" i="8" s="1"/>
  <c r="DU60" i="8"/>
  <c r="DW60" i="8" s="1"/>
  <c r="DU129" i="8"/>
  <c r="DW129" i="8" s="1"/>
  <c r="DU114" i="8"/>
  <c r="DW114" i="8" s="1"/>
  <c r="DU88" i="8"/>
  <c r="DW88" i="8" s="1"/>
  <c r="DU119" i="8"/>
  <c r="DW119" i="8" s="1"/>
  <c r="DU57" i="8"/>
  <c r="DW57" i="8" s="1"/>
  <c r="DU87" i="8"/>
  <c r="DW87" i="8" s="1"/>
  <c r="DU29" i="8"/>
  <c r="DW29" i="8" s="1"/>
  <c r="DU30" i="8"/>
  <c r="DW30" i="8" s="1"/>
  <c r="DU125" i="8"/>
  <c r="DW125" i="8" s="1"/>
  <c r="DU77" i="8"/>
  <c r="DW77" i="8" s="1"/>
  <c r="BV124" i="8"/>
  <c r="BX124" i="8" s="1"/>
  <c r="BV108" i="8"/>
  <c r="BX108" i="8" s="1"/>
  <c r="BV150" i="8"/>
  <c r="BX150" i="8" s="1"/>
  <c r="DU76" i="8"/>
  <c r="DW76" i="8" s="1"/>
  <c r="DU137" i="8"/>
  <c r="DW137" i="8" s="1"/>
  <c r="DU61" i="8"/>
  <c r="DW61" i="8" s="1"/>
  <c r="DU91" i="8"/>
  <c r="DW91" i="8" s="1"/>
  <c r="DU121" i="8"/>
  <c r="DW121" i="8" s="1"/>
  <c r="DU8" i="8"/>
  <c r="DW8" i="8" s="1"/>
  <c r="DU89" i="8"/>
  <c r="DW89" i="8" s="1"/>
  <c r="DU108" i="8"/>
  <c r="DW108" i="8" s="1"/>
  <c r="DU59" i="8"/>
  <c r="DW59" i="8" s="1"/>
  <c r="DU103" i="8"/>
  <c r="DW103" i="8" s="1"/>
  <c r="DU90" i="8"/>
  <c r="DW90" i="8" s="1"/>
  <c r="DU46" i="8"/>
  <c r="DW46" i="8" s="1"/>
  <c r="DU98" i="8"/>
  <c r="DW98" i="8" s="1"/>
  <c r="BV73" i="8"/>
  <c r="BX73" i="8" s="1"/>
  <c r="BV20" i="8"/>
  <c r="BX20" i="8" s="1"/>
  <c r="BV76" i="8"/>
  <c r="BX76" i="8" s="1"/>
  <c r="BV95" i="8"/>
  <c r="BX95" i="8" s="1"/>
  <c r="BV8" i="8"/>
  <c r="BX8" i="8" s="1"/>
  <c r="BV149" i="8"/>
  <c r="BX149" i="8" s="1"/>
  <c r="BV49" i="8"/>
  <c r="BX49" i="8" s="1"/>
  <c r="BV122" i="8"/>
  <c r="BX122" i="8" s="1"/>
  <c r="DU22" i="8"/>
  <c r="DW22" i="8" s="1"/>
  <c r="DU42" i="8"/>
  <c r="DW42" i="8" s="1"/>
  <c r="DU52" i="8"/>
  <c r="DW52" i="8" s="1"/>
  <c r="DU64" i="8"/>
  <c r="DW64" i="8" s="1"/>
  <c r="DU100" i="8"/>
  <c r="DW100" i="8" s="1"/>
  <c r="DU115" i="8"/>
  <c r="DW115" i="8" s="1"/>
  <c r="DU41" i="8"/>
  <c r="DW41" i="8" s="1"/>
  <c r="DU122" i="8"/>
  <c r="DW122" i="8" s="1"/>
  <c r="DU25" i="8"/>
  <c r="DW25" i="8" s="1"/>
  <c r="DU82" i="8"/>
  <c r="DW82" i="8" s="1"/>
  <c r="DU58" i="8"/>
  <c r="DW58" i="8" s="1"/>
  <c r="DU140" i="8"/>
  <c r="DW140" i="8" s="1"/>
  <c r="DU136" i="8"/>
  <c r="DW136" i="8" s="1"/>
  <c r="DU18" i="8"/>
  <c r="DW18" i="8" s="1"/>
  <c r="BV57" i="8"/>
  <c r="BX57" i="8" s="1"/>
  <c r="BV81" i="8"/>
  <c r="BX81" i="8" s="1"/>
  <c r="BV48" i="8"/>
  <c r="BX48" i="8" s="1"/>
  <c r="BV131" i="8"/>
  <c r="BX131" i="8" s="1"/>
  <c r="DU96" i="8"/>
  <c r="DW96" i="8" s="1"/>
  <c r="DU63" i="8"/>
  <c r="DW63" i="8" s="1"/>
  <c r="DU34" i="8"/>
  <c r="DW34" i="8" s="1"/>
  <c r="DU145" i="8"/>
  <c r="DW145" i="8" s="1"/>
  <c r="DU107" i="8"/>
  <c r="DW107" i="8" s="1"/>
  <c r="DU28" i="8"/>
  <c r="DW28" i="8" s="1"/>
  <c r="DU62" i="8"/>
  <c r="DW62" i="8" s="1"/>
  <c r="DU36" i="8"/>
  <c r="DW36" i="8" s="1"/>
  <c r="DU73" i="8"/>
  <c r="DW73" i="8" s="1"/>
  <c r="DU21" i="8"/>
  <c r="DW21" i="8" s="1"/>
  <c r="DU7" i="8"/>
  <c r="DW7" i="8" s="1"/>
  <c r="DU149" i="8"/>
  <c r="DW149" i="8" s="1"/>
  <c r="DU134" i="8"/>
  <c r="DW134" i="8" s="1"/>
  <c r="DU117" i="8"/>
  <c r="DW117" i="8" s="1"/>
  <c r="BV96" i="8"/>
  <c r="BX96" i="8" s="1"/>
  <c r="BV148" i="8"/>
  <c r="BX148" i="8" s="1"/>
  <c r="BV38" i="8"/>
  <c r="BX38" i="8" s="1"/>
  <c r="BV26" i="8"/>
  <c r="BX26" i="8" s="1"/>
  <c r="FX88" i="8"/>
  <c r="FY88" i="8" s="1"/>
  <c r="BV138" i="8"/>
  <c r="BX138" i="8" s="1"/>
  <c r="BV50" i="8"/>
  <c r="BX50" i="8" s="1"/>
  <c r="BV143" i="8"/>
  <c r="BX143" i="8" s="1"/>
  <c r="BV114" i="8"/>
  <c r="BX114" i="8" s="1"/>
  <c r="BV35" i="8"/>
  <c r="BX35" i="8" s="1"/>
  <c r="BV80" i="8"/>
  <c r="BX80" i="8" s="1"/>
  <c r="BV34" i="8"/>
  <c r="BX34" i="8" s="1"/>
  <c r="BV115" i="8"/>
  <c r="BX115" i="8" s="1"/>
  <c r="BV16" i="8"/>
  <c r="BX16" i="8" s="1"/>
  <c r="BV18" i="8"/>
  <c r="BX18" i="8" s="1"/>
  <c r="BV75" i="8"/>
  <c r="BX75" i="8" s="1"/>
  <c r="BV43" i="8"/>
  <c r="BX43" i="8" s="1"/>
  <c r="BV128" i="8"/>
  <c r="BX128" i="8" s="1"/>
  <c r="BV13" i="8"/>
  <c r="BX13" i="8" s="1"/>
  <c r="BV83" i="8"/>
  <c r="BX83" i="8" s="1"/>
  <c r="BV135" i="8"/>
  <c r="BX135" i="8" s="1"/>
  <c r="BV62" i="8"/>
  <c r="BX62" i="8" s="1"/>
  <c r="BV71" i="8"/>
  <c r="BX71" i="8" s="1"/>
  <c r="BV70" i="8"/>
  <c r="BX70" i="8" s="1"/>
  <c r="BV77" i="8"/>
  <c r="BX77" i="8" s="1"/>
  <c r="BV45" i="8"/>
  <c r="BX45" i="8" s="1"/>
  <c r="BV127" i="8"/>
  <c r="BX127" i="8" s="1"/>
  <c r="BV37" i="8"/>
  <c r="BX37" i="8" s="1"/>
  <c r="BV15" i="8"/>
  <c r="BX15" i="8" s="1"/>
  <c r="BV93" i="8"/>
  <c r="BX93" i="8" s="1"/>
  <c r="BV24" i="8"/>
  <c r="BX24" i="8" s="1"/>
  <c r="BV54" i="8"/>
  <c r="BX54" i="8" s="1"/>
  <c r="BV23" i="8"/>
  <c r="BX23" i="8" s="1"/>
  <c r="BV146" i="8"/>
  <c r="BX146" i="8" s="1"/>
  <c r="BV118" i="8"/>
  <c r="BX118" i="8" s="1"/>
  <c r="FX131" i="8"/>
  <c r="FY131" i="8" s="1"/>
  <c r="FX52" i="8"/>
  <c r="FY52" i="8" s="1"/>
  <c r="FX75" i="8"/>
  <c r="FY75" i="8" s="1"/>
  <c r="FX93" i="8"/>
  <c r="FY93" i="8" s="1"/>
  <c r="FX92" i="8"/>
  <c r="FY92" i="8" s="1"/>
  <c r="BV113" i="8"/>
  <c r="BX113" i="8" s="1"/>
  <c r="BV142" i="8"/>
  <c r="BX142" i="8" s="1"/>
  <c r="BV97" i="8"/>
  <c r="BX97" i="8" s="1"/>
  <c r="BV10" i="8"/>
  <c r="BX10" i="8" s="1"/>
  <c r="BV65" i="8"/>
  <c r="BX65" i="8" s="1"/>
  <c r="BV66" i="8"/>
  <c r="BX66" i="8" s="1"/>
  <c r="BV92" i="8"/>
  <c r="BX92" i="8" s="1"/>
  <c r="BV94" i="8"/>
  <c r="BX94" i="8" s="1"/>
  <c r="BV87" i="8"/>
  <c r="BX87" i="8" s="1"/>
  <c r="FX17" i="8"/>
  <c r="FY17" i="8" s="1"/>
  <c r="FX125" i="8"/>
  <c r="FY125" i="8" s="1"/>
  <c r="FX97" i="8"/>
  <c r="FY97" i="8" s="1"/>
  <c r="FX79" i="8"/>
  <c r="FY79" i="8" s="1"/>
  <c r="FX104" i="8"/>
  <c r="FY104" i="8" s="1"/>
  <c r="FX129" i="8"/>
  <c r="FY129" i="8" s="1"/>
  <c r="DU95" i="8"/>
  <c r="DW95" i="8" s="1"/>
  <c r="BV61" i="8"/>
  <c r="BX61" i="8" s="1"/>
  <c r="BV52" i="8"/>
  <c r="BX52" i="8" s="1"/>
  <c r="BV22" i="8"/>
  <c r="BX22" i="8" s="1"/>
  <c r="BV82" i="8"/>
  <c r="BX82" i="8" s="1"/>
  <c r="BV144" i="8"/>
  <c r="BX144" i="8" s="1"/>
  <c r="BV41" i="8"/>
  <c r="BX41" i="8" s="1"/>
  <c r="BV109" i="8"/>
  <c r="BX109" i="8" s="1"/>
  <c r="BV126" i="8"/>
  <c r="BX126" i="8" s="1"/>
  <c r="BV44" i="8"/>
  <c r="BX44" i="8" s="1"/>
  <c r="BV79" i="8"/>
  <c r="BX79" i="8" s="1"/>
  <c r="FX53" i="8"/>
  <c r="FY53" i="8" s="1"/>
  <c r="FX46" i="8"/>
  <c r="FY46" i="8" s="1"/>
  <c r="FX16" i="8"/>
  <c r="FY16" i="8" s="1"/>
  <c r="BV107" i="8"/>
  <c r="BX107" i="8" s="1"/>
  <c r="BV31" i="8"/>
  <c r="BX31" i="8" s="1"/>
  <c r="BV105" i="8"/>
  <c r="BX105" i="8" s="1"/>
  <c r="BV111" i="8"/>
  <c r="BX111" i="8" s="1"/>
  <c r="BV101" i="8"/>
  <c r="BX101" i="8" s="1"/>
  <c r="BV7" i="8"/>
  <c r="BX7" i="8" s="1"/>
  <c r="BV102" i="8"/>
  <c r="BX102" i="8" s="1"/>
  <c r="BV133" i="8"/>
  <c r="BX133" i="8" s="1"/>
  <c r="BV103" i="8"/>
  <c r="BX103" i="8" s="1"/>
  <c r="FX100" i="8"/>
  <c r="FY100" i="8" s="1"/>
  <c r="FX63" i="8"/>
  <c r="FY63" i="8" s="1"/>
  <c r="FX20" i="8"/>
  <c r="FY20" i="8" s="1"/>
  <c r="FX107" i="8"/>
  <c r="FY107" i="8" s="1"/>
  <c r="FX61" i="8"/>
  <c r="FY61" i="8" s="1"/>
  <c r="FX86" i="8"/>
  <c r="FY86" i="8" s="1"/>
  <c r="FX132" i="8"/>
  <c r="FY132" i="8" s="1"/>
  <c r="FX66" i="8"/>
  <c r="FY66" i="8" s="1"/>
  <c r="FX69" i="8"/>
  <c r="FY69" i="8" s="1"/>
  <c r="FX37" i="8"/>
  <c r="FY37" i="8" s="1"/>
  <c r="FX60" i="8"/>
  <c r="FY60" i="8" s="1"/>
  <c r="FX15" i="8"/>
  <c r="FY15" i="8" s="1"/>
  <c r="FX10" i="8"/>
  <c r="FY10" i="8" s="1"/>
  <c r="FX30" i="8"/>
  <c r="FY30" i="8" s="1"/>
  <c r="FX22" i="8"/>
  <c r="FY22" i="8" s="1"/>
  <c r="FX90" i="8"/>
  <c r="FY90" i="8" s="1"/>
  <c r="FX44" i="8"/>
  <c r="FY44" i="8" s="1"/>
  <c r="FX71" i="8"/>
  <c r="FY71" i="8" s="1"/>
  <c r="FX77" i="8"/>
  <c r="FY77" i="8" s="1"/>
  <c r="FX144" i="8"/>
  <c r="FY144" i="8" s="1"/>
  <c r="FX78" i="8"/>
  <c r="FY78" i="8" s="1"/>
  <c r="FX6" i="8"/>
  <c r="FY6" i="8" s="1"/>
  <c r="FX84" i="8"/>
  <c r="FY84" i="8" s="1"/>
  <c r="FX48" i="8"/>
  <c r="FY48" i="8" s="1"/>
  <c r="FX140" i="8"/>
  <c r="FY140" i="8" s="1"/>
  <c r="BV125" i="8"/>
  <c r="BX125" i="8" s="1"/>
  <c r="BV117" i="8"/>
  <c r="BX117" i="8" s="1"/>
  <c r="BV116" i="8"/>
  <c r="BX116" i="8" s="1"/>
  <c r="BV88" i="8"/>
  <c r="BX88" i="8" s="1"/>
  <c r="BV29" i="8"/>
  <c r="BX29" i="8" s="1"/>
  <c r="FX32" i="8"/>
  <c r="FY32" i="8" s="1"/>
  <c r="FX67" i="8"/>
  <c r="FY67" i="8" s="1"/>
  <c r="FX38" i="8"/>
  <c r="FY38" i="8" s="1"/>
  <c r="FX109" i="8"/>
  <c r="FY109" i="8" s="1"/>
  <c r="FX136" i="8"/>
  <c r="FY136" i="8" s="1"/>
  <c r="FX102" i="8"/>
  <c r="FY102" i="8" s="1"/>
  <c r="FX57" i="8"/>
  <c r="FY57" i="8" s="1"/>
  <c r="FX59" i="8"/>
  <c r="FY59" i="8" s="1"/>
  <c r="FX41" i="8"/>
  <c r="FY41" i="8" s="1"/>
  <c r="FX23" i="8"/>
  <c r="FY23" i="8" s="1"/>
  <c r="FX126" i="8"/>
  <c r="FY126" i="8" s="1"/>
  <c r="DU116" i="8"/>
  <c r="DW116" i="8" s="1"/>
  <c r="DU17" i="8"/>
  <c r="DW17" i="8" s="1"/>
  <c r="DU147" i="8"/>
  <c r="DW147" i="8" s="1"/>
  <c r="DU94" i="8"/>
  <c r="DW94" i="8" s="1"/>
  <c r="DU128" i="8"/>
  <c r="DW128" i="8" s="1"/>
  <c r="DU120" i="8"/>
  <c r="DW120" i="8" s="1"/>
  <c r="DU75" i="8"/>
  <c r="DW75" i="8" s="1"/>
  <c r="DU143" i="8"/>
  <c r="DW143" i="8" s="1"/>
  <c r="DU49" i="8"/>
  <c r="DW49" i="8" s="1"/>
  <c r="DU35" i="8"/>
  <c r="DW35" i="8" s="1"/>
  <c r="DU10" i="8"/>
  <c r="DW10" i="8" s="1"/>
  <c r="DU113" i="8"/>
  <c r="DW113" i="8" s="1"/>
  <c r="DU6" i="8"/>
  <c r="DW6" i="8" s="1"/>
  <c r="DU109" i="8"/>
  <c r="DW109" i="8" s="1"/>
  <c r="DU31" i="8"/>
  <c r="DW31" i="8" s="1"/>
  <c r="DU118" i="8"/>
  <c r="DW118" i="8" s="1"/>
  <c r="BV129" i="8"/>
  <c r="BX129" i="8" s="1"/>
  <c r="BV86" i="8"/>
  <c r="BX86" i="8" s="1"/>
  <c r="BV147" i="8"/>
  <c r="BX147" i="8" s="1"/>
  <c r="BV137" i="8"/>
  <c r="BX137" i="8" s="1"/>
  <c r="BV17" i="8"/>
  <c r="BX17" i="8" s="1"/>
  <c r="BV36" i="8"/>
  <c r="BX36" i="8" s="1"/>
  <c r="BV12" i="8"/>
  <c r="BX12" i="8" s="1"/>
  <c r="BV139" i="8"/>
  <c r="BX139" i="8" s="1"/>
  <c r="BV39" i="8"/>
  <c r="BX39" i="8" s="1"/>
  <c r="BV33" i="8"/>
  <c r="BX33" i="8" s="1"/>
  <c r="BV123" i="8"/>
  <c r="BX123" i="8" s="1"/>
  <c r="BV140" i="8"/>
  <c r="BX140" i="8" s="1"/>
  <c r="BV84" i="8"/>
  <c r="BX84" i="8" s="1"/>
  <c r="BV64" i="8"/>
  <c r="BX64" i="8" s="1"/>
  <c r="BV32" i="8"/>
  <c r="BX32" i="8" s="1"/>
  <c r="EY149" i="8"/>
  <c r="FW149" i="8"/>
  <c r="FX149" i="8" s="1"/>
  <c r="FY149" i="8" s="1"/>
  <c r="BV55" i="8"/>
  <c r="BX55" i="8" s="1"/>
  <c r="BV85" i="8"/>
  <c r="BX85" i="8" s="1"/>
  <c r="BV132" i="8"/>
  <c r="BX132" i="8" s="1"/>
  <c r="BV42" i="8"/>
  <c r="BX42" i="8" s="1"/>
  <c r="BV28" i="8"/>
  <c r="BX28" i="8" s="1"/>
  <c r="BV89" i="8"/>
  <c r="BX89" i="8" s="1"/>
  <c r="BV98" i="8"/>
  <c r="BX98" i="8" s="1"/>
  <c r="BV91" i="8"/>
  <c r="BX91" i="8" s="1"/>
  <c r="BV74" i="8"/>
  <c r="BX74" i="8" s="1"/>
  <c r="BV134" i="8"/>
  <c r="BX134" i="8" s="1"/>
  <c r="BV100" i="8"/>
  <c r="BX100" i="8" s="1"/>
  <c r="BV99" i="8"/>
  <c r="BX99" i="8" s="1"/>
  <c r="BV121" i="8"/>
  <c r="BX121" i="8" s="1"/>
  <c r="AN134" i="8"/>
  <c r="AP134" i="8" s="1"/>
  <c r="BV11" i="8"/>
  <c r="BX11" i="8" s="1"/>
  <c r="BV58" i="8"/>
  <c r="BX58" i="8" s="1"/>
  <c r="BV141" i="8"/>
  <c r="BX141" i="8" s="1"/>
  <c r="BV120" i="8"/>
  <c r="BX120" i="8" s="1"/>
  <c r="DD78" i="8"/>
  <c r="DF78" i="8" s="1"/>
  <c r="DD130" i="8"/>
  <c r="DF130" i="8" s="1"/>
  <c r="DD146" i="8"/>
  <c r="DF146" i="8" s="1"/>
  <c r="DD59" i="8"/>
  <c r="DF59" i="8" s="1"/>
  <c r="DD35" i="8"/>
  <c r="DF35" i="8" s="1"/>
  <c r="DD97" i="8"/>
  <c r="DF97" i="8" s="1"/>
  <c r="DD108" i="8"/>
  <c r="DF108" i="8" s="1"/>
  <c r="DD92" i="8"/>
  <c r="DF92" i="8" s="1"/>
  <c r="DD139" i="8"/>
  <c r="DF139" i="8" s="1"/>
  <c r="DD115" i="8"/>
  <c r="DF115" i="8" s="1"/>
  <c r="DD124" i="8"/>
  <c r="DF124" i="8" s="1"/>
  <c r="DD24" i="8"/>
  <c r="DF24" i="8" s="1"/>
  <c r="DD8" i="8"/>
  <c r="DF8" i="8" s="1"/>
  <c r="DD11" i="8"/>
  <c r="DF11" i="8" s="1"/>
  <c r="DD134" i="8"/>
  <c r="DF134" i="8" s="1"/>
  <c r="DD142" i="8"/>
  <c r="DF142" i="8" s="1"/>
  <c r="DD91" i="8"/>
  <c r="DF91" i="8" s="1"/>
  <c r="DU33" i="8"/>
  <c r="DW33" i="8" s="1"/>
  <c r="DU93" i="8"/>
  <c r="DW93" i="8" s="1"/>
  <c r="DU86" i="8"/>
  <c r="DW86" i="8" s="1"/>
  <c r="DU78" i="8"/>
  <c r="DW78" i="8" s="1"/>
  <c r="DU132" i="8"/>
  <c r="DW132" i="8" s="1"/>
  <c r="DU105" i="8"/>
  <c r="DW105" i="8" s="1"/>
  <c r="DU26" i="8"/>
  <c r="DW26" i="8" s="1"/>
  <c r="DU27" i="8"/>
  <c r="DW27" i="8" s="1"/>
  <c r="DU48" i="8"/>
  <c r="DW48" i="8" s="1"/>
  <c r="DU80" i="8"/>
  <c r="DW80" i="8" s="1"/>
  <c r="DU66" i="8"/>
  <c r="DW66" i="8" s="1"/>
  <c r="DU111" i="8"/>
  <c r="DW111" i="8" s="1"/>
  <c r="DU70" i="8"/>
  <c r="DW70" i="8" s="1"/>
  <c r="DU131" i="8"/>
  <c r="DW131" i="8" s="1"/>
  <c r="DU102" i="8"/>
  <c r="DW102" i="8" s="1"/>
  <c r="DU14" i="8"/>
  <c r="DW14" i="8" s="1"/>
  <c r="DU142" i="8"/>
  <c r="DW142" i="8" s="1"/>
  <c r="DU23" i="8"/>
  <c r="DW23" i="8" s="1"/>
  <c r="BV112" i="8"/>
  <c r="BX112" i="8" s="1"/>
  <c r="BV68" i="8"/>
  <c r="BX68" i="8" s="1"/>
  <c r="BV27" i="8"/>
  <c r="BX27" i="8" s="1"/>
  <c r="BV51" i="8"/>
  <c r="BX51" i="8" s="1"/>
  <c r="BV60" i="8"/>
  <c r="BX60" i="8" s="1"/>
  <c r="BV14" i="8"/>
  <c r="BX14" i="8" s="1"/>
  <c r="BV119" i="8"/>
  <c r="BX119" i="8" s="1"/>
  <c r="BV104" i="8"/>
  <c r="BX104" i="8" s="1"/>
  <c r="BV110" i="8"/>
  <c r="BX110" i="8" s="1"/>
  <c r="BV63" i="8"/>
  <c r="BX63" i="8" s="1"/>
  <c r="BV25" i="8"/>
  <c r="BX25" i="8" s="1"/>
  <c r="BV19" i="8"/>
  <c r="BX19" i="8" s="1"/>
  <c r="AN71" i="8"/>
  <c r="AP71" i="8" s="1"/>
  <c r="BV40" i="8"/>
  <c r="BX40" i="8" s="1"/>
  <c r="AN25" i="8"/>
  <c r="AP25" i="8" s="1"/>
  <c r="AN125" i="8"/>
  <c r="AP125" i="8" s="1"/>
  <c r="AN40" i="8"/>
  <c r="AP40" i="8" s="1"/>
  <c r="AN101" i="8"/>
  <c r="AP101" i="8" s="1"/>
  <c r="AN70" i="8"/>
  <c r="AP70" i="8" s="1"/>
  <c r="AN27" i="8"/>
  <c r="AP27" i="8" s="1"/>
  <c r="AN94" i="8"/>
  <c r="AP94" i="8" s="1"/>
  <c r="AN41" i="8"/>
  <c r="AP41" i="8" s="1"/>
  <c r="AN75" i="8"/>
  <c r="AP75" i="8" s="1"/>
  <c r="AN79" i="8"/>
  <c r="AP79" i="8" s="1"/>
  <c r="AN147" i="8"/>
  <c r="AP147" i="8" s="1"/>
  <c r="AN24" i="8"/>
  <c r="AP24" i="8" s="1"/>
  <c r="AN99" i="8"/>
  <c r="AP99" i="8" s="1"/>
  <c r="AN59" i="8"/>
  <c r="AP59" i="8" s="1"/>
  <c r="AN127" i="8"/>
  <c r="AP127" i="8" s="1"/>
  <c r="AN63" i="8"/>
  <c r="AP63" i="8" s="1"/>
  <c r="AN48" i="8"/>
  <c r="AP48" i="8" s="1"/>
  <c r="AN38" i="8"/>
  <c r="AP38" i="8" s="1"/>
  <c r="AN90" i="8"/>
  <c r="AP90" i="8" s="1"/>
  <c r="AN15" i="8"/>
  <c r="AP15" i="8" s="1"/>
  <c r="AN128" i="8"/>
  <c r="AP128" i="8" s="1"/>
  <c r="BV145" i="8"/>
  <c r="BX145" i="8" s="1"/>
  <c r="BV21" i="8"/>
  <c r="BX21" i="8" s="1"/>
  <c r="AN56" i="8"/>
  <c r="AP56" i="8" s="1"/>
  <c r="AN140" i="8"/>
  <c r="AP140" i="8" s="1"/>
  <c r="AN105" i="8"/>
  <c r="AP105" i="8" s="1"/>
  <c r="AN37" i="8"/>
  <c r="AP37" i="8" s="1"/>
  <c r="AN108" i="8"/>
  <c r="AP108" i="8" s="1"/>
  <c r="AN100" i="8"/>
  <c r="AP100" i="8" s="1"/>
  <c r="AN7" i="8"/>
  <c r="AP7" i="8" s="1"/>
  <c r="BV59" i="8"/>
  <c r="BX59" i="8" s="1"/>
  <c r="BV5" i="8"/>
  <c r="BX5" i="8" s="1"/>
  <c r="AN112" i="8"/>
  <c r="AP112" i="8" s="1"/>
  <c r="AN52" i="8"/>
  <c r="AP52" i="8" s="1"/>
  <c r="AN97" i="8"/>
  <c r="AP97" i="8" s="1"/>
  <c r="AN141" i="8"/>
  <c r="AP141" i="8" s="1"/>
  <c r="AN83" i="8"/>
  <c r="AP83" i="8" s="1"/>
  <c r="AN89" i="8"/>
  <c r="AP89" i="8" s="1"/>
  <c r="AN110" i="8"/>
  <c r="AP110" i="8" s="1"/>
  <c r="AN144" i="8"/>
  <c r="AP144" i="8" s="1"/>
  <c r="AN107" i="8"/>
  <c r="AP107" i="8" s="1"/>
  <c r="EF1" i="8"/>
  <c r="AN35" i="8"/>
  <c r="AP35" i="8" s="1"/>
  <c r="AN146" i="8"/>
  <c r="AP146" i="8" s="1"/>
  <c r="AN11" i="8"/>
  <c r="AP11" i="8" s="1"/>
  <c r="AN22" i="8"/>
  <c r="AP22" i="8" s="1"/>
  <c r="AN34" i="8"/>
  <c r="AP34" i="8" s="1"/>
  <c r="AN132" i="8"/>
  <c r="AP132" i="8" s="1"/>
  <c r="AN60" i="8"/>
  <c r="AP60" i="8" s="1"/>
  <c r="BV69" i="8"/>
  <c r="BX69" i="8" s="1"/>
  <c r="AN43" i="8"/>
  <c r="AP43" i="8" s="1"/>
  <c r="AN88" i="8"/>
  <c r="AP88" i="8" s="1"/>
  <c r="AN16" i="8"/>
  <c r="AP16" i="8" s="1"/>
  <c r="AN73" i="8"/>
  <c r="AP73" i="8" s="1"/>
  <c r="AN102" i="8"/>
  <c r="AP102" i="8" s="1"/>
  <c r="AN135" i="8"/>
  <c r="AP135" i="8" s="1"/>
  <c r="AN78" i="8"/>
  <c r="AP78" i="8" s="1"/>
  <c r="BV90" i="8"/>
  <c r="BX90" i="8" s="1"/>
  <c r="BV56" i="8"/>
  <c r="BX56" i="8" s="1"/>
  <c r="BV53" i="8"/>
  <c r="BX53" i="8" s="1"/>
  <c r="BV67" i="8"/>
  <c r="BX67" i="8" s="1"/>
  <c r="AN106" i="8"/>
  <c r="AP106" i="8" s="1"/>
  <c r="AN138" i="8"/>
  <c r="AP138" i="8" s="1"/>
  <c r="AN137" i="8"/>
  <c r="AP137" i="8" s="1"/>
  <c r="AN66" i="8"/>
  <c r="AP66" i="8" s="1"/>
  <c r="AN33" i="8"/>
  <c r="AP33" i="8" s="1"/>
  <c r="AN42" i="8"/>
  <c r="AP42" i="8" s="1"/>
  <c r="AN29" i="8"/>
  <c r="AP29" i="8" s="1"/>
  <c r="AN104" i="8"/>
  <c r="AP104" i="8" s="1"/>
  <c r="AN9" i="8"/>
  <c r="AP9" i="8" s="1"/>
  <c r="AN55" i="8"/>
  <c r="AP55" i="8" s="1"/>
  <c r="AN13" i="8"/>
  <c r="AP13" i="8" s="1"/>
  <c r="BV72" i="8"/>
  <c r="BX72" i="8" s="1"/>
  <c r="BV78" i="8"/>
  <c r="BX78" i="8" s="1"/>
  <c r="BV30" i="8"/>
  <c r="BX30" i="8" s="1"/>
  <c r="AN84" i="8"/>
  <c r="AP84" i="8" s="1"/>
  <c r="AN123" i="8"/>
  <c r="AP123" i="8" s="1"/>
  <c r="AN44" i="8"/>
  <c r="AP44" i="8" s="1"/>
  <c r="AN74" i="8"/>
  <c r="AP74" i="8" s="1"/>
  <c r="AN148" i="8"/>
  <c r="AP148" i="8" s="1"/>
  <c r="AN76" i="8"/>
  <c r="AP76" i="8" s="1"/>
  <c r="AN69" i="8"/>
  <c r="AP69" i="8" s="1"/>
  <c r="AN50" i="8"/>
  <c r="AP50" i="8" s="1"/>
  <c r="AN124" i="8"/>
  <c r="AP124" i="8" s="1"/>
  <c r="AN39" i="8"/>
  <c r="AP39" i="8" s="1"/>
  <c r="AN96" i="8"/>
  <c r="AP96" i="8" s="1"/>
  <c r="EE1" i="8"/>
  <c r="AN131" i="8"/>
  <c r="AP131" i="8" s="1"/>
  <c r="AN114" i="8"/>
  <c r="AP114" i="8" s="1"/>
  <c r="AN46" i="8"/>
  <c r="AP46" i="8" s="1"/>
  <c r="AN21" i="8"/>
  <c r="AP21" i="8" s="1"/>
  <c r="AN77" i="8"/>
  <c r="AP77" i="8" s="1"/>
  <c r="AN28" i="8"/>
  <c r="AP28" i="8" s="1"/>
  <c r="AN117" i="8"/>
  <c r="AP117" i="8" s="1"/>
  <c r="AN149" i="8"/>
  <c r="AP149" i="8" s="1"/>
  <c r="AN133" i="8"/>
  <c r="AP133" i="8" s="1"/>
  <c r="AN109" i="8"/>
  <c r="AP109" i="8" s="1"/>
  <c r="AN23" i="8"/>
  <c r="AP23" i="8" s="1"/>
  <c r="AN119" i="8"/>
  <c r="AP119" i="8" s="1"/>
  <c r="AN80" i="8"/>
  <c r="AP80" i="8" s="1"/>
  <c r="AN95" i="8"/>
  <c r="AP95" i="8" s="1"/>
  <c r="AN31" i="8"/>
  <c r="AP31" i="8" s="1"/>
  <c r="AN26" i="8"/>
  <c r="AP26" i="8" s="1"/>
  <c r="AN32" i="8"/>
  <c r="AP32" i="8" s="1"/>
  <c r="AN150" i="8"/>
  <c r="AP150" i="8" s="1"/>
  <c r="AN130" i="8"/>
  <c r="AP130" i="8" s="1"/>
  <c r="AN61" i="8"/>
  <c r="AP61" i="8" s="1"/>
  <c r="AN142" i="8"/>
  <c r="AP142" i="8" s="1"/>
  <c r="AN139" i="8"/>
  <c r="AP139" i="8" s="1"/>
  <c r="AN19" i="8"/>
  <c r="AP19" i="8" s="1"/>
  <c r="AN120" i="8"/>
  <c r="AP120" i="8" s="1"/>
  <c r="AN5" i="8"/>
  <c r="AP5" i="8" s="1"/>
  <c r="AN118" i="8"/>
  <c r="AP118" i="8" s="1"/>
  <c r="AN129" i="8"/>
  <c r="AP129" i="8" s="1"/>
  <c r="AN49" i="8"/>
  <c r="AP49" i="8" s="1"/>
  <c r="AN93" i="8"/>
  <c r="AP93" i="8" s="1"/>
  <c r="AN53" i="8"/>
  <c r="AP53" i="8" s="1"/>
  <c r="AN64" i="8"/>
  <c r="AP64" i="8" s="1"/>
  <c r="AN111" i="8"/>
  <c r="AP111" i="8" s="1"/>
  <c r="AN67" i="8"/>
  <c r="AP67" i="8" s="1"/>
  <c r="AN12" i="8"/>
  <c r="AP12" i="8" s="1"/>
  <c r="AN17" i="8"/>
  <c r="AP17" i="8" s="1"/>
  <c r="AN51" i="8"/>
  <c r="AP51" i="8" s="1"/>
  <c r="AN115" i="8"/>
  <c r="AP115" i="8" s="1"/>
  <c r="AN103" i="8"/>
  <c r="AP103" i="8" s="1"/>
  <c r="AN126" i="8"/>
  <c r="AP126" i="8" s="1"/>
  <c r="AN86" i="8"/>
  <c r="AP86" i="8" s="1"/>
  <c r="AN113" i="8"/>
  <c r="AP113" i="8" s="1"/>
  <c r="AN10" i="8"/>
  <c r="AP10" i="8" s="1"/>
  <c r="AN82" i="8"/>
  <c r="AP82" i="8" s="1"/>
  <c r="AN8" i="8"/>
  <c r="AP8" i="8" s="1"/>
  <c r="AN136" i="8"/>
  <c r="AP136" i="8" s="1"/>
  <c r="AN62" i="8"/>
  <c r="AP62" i="8" s="1"/>
  <c r="AN121" i="8"/>
  <c r="AP121" i="8" s="1"/>
  <c r="AN14" i="8"/>
  <c r="AP14" i="8" s="1"/>
  <c r="AN87" i="8"/>
  <c r="AP87" i="8" s="1"/>
  <c r="AN68" i="8"/>
  <c r="AP68" i="8" s="1"/>
  <c r="AN36" i="8"/>
  <c r="AP36" i="8" s="1"/>
  <c r="AN18" i="8"/>
  <c r="AP18" i="8" s="1"/>
  <c r="AN45" i="8"/>
  <c r="AP45" i="8" s="1"/>
  <c r="AN145" i="8"/>
  <c r="AP145" i="8" s="1"/>
  <c r="AN65" i="8"/>
  <c r="AP65" i="8" s="1"/>
  <c r="AN30" i="8"/>
  <c r="AP30" i="8" s="1"/>
  <c r="AN116" i="8"/>
  <c r="AP116" i="8" s="1"/>
  <c r="AN20" i="8"/>
  <c r="AP20" i="8" s="1"/>
  <c r="AN54" i="8"/>
  <c r="AP54" i="8" s="1"/>
  <c r="AN98" i="8"/>
  <c r="AP98" i="8" s="1"/>
  <c r="AN6" i="8"/>
  <c r="AP6" i="8" s="1"/>
  <c r="AN91" i="8"/>
  <c r="AP91" i="8" s="1"/>
  <c r="AN57" i="8"/>
  <c r="AP57" i="8" s="1"/>
  <c r="AN47" i="8"/>
  <c r="AP47" i="8" s="1"/>
  <c r="AN85" i="8"/>
  <c r="AP85" i="8" s="1"/>
  <c r="AN92" i="8"/>
  <c r="AP92" i="8" s="1"/>
  <c r="AN72" i="8"/>
  <c r="AP72" i="8" s="1"/>
  <c r="AN58" i="8"/>
  <c r="AP58" i="8" s="1"/>
  <c r="AN143" i="8"/>
  <c r="AP143" i="8" s="1"/>
  <c r="AN122" i="8"/>
  <c r="AP122" i="8" s="1"/>
  <c r="EG56" i="8"/>
  <c r="EZ56" i="8" s="1"/>
  <c r="FG132" i="8"/>
  <c r="FH132" i="8" s="1"/>
  <c r="EK108" i="8"/>
  <c r="EK92" i="8"/>
  <c r="EK10" i="8"/>
  <c r="EY124" i="8"/>
  <c r="EK109" i="8"/>
  <c r="EY101" i="8"/>
  <c r="EG60" i="8"/>
  <c r="EZ60" i="8" s="1"/>
  <c r="EK71" i="8"/>
  <c r="FG10" i="8"/>
  <c r="FH10" i="8" s="1"/>
  <c r="EY121" i="8"/>
  <c r="EG121" i="8"/>
  <c r="EZ121" i="8" s="1"/>
  <c r="EY32" i="8"/>
  <c r="FG140" i="8"/>
  <c r="FH140" i="8" s="1"/>
  <c r="FG83" i="8"/>
  <c r="FH83" i="8" s="1"/>
  <c r="EY67" i="8"/>
  <c r="EG42" i="8"/>
  <c r="EZ42" i="8" s="1"/>
  <c r="EG150" i="8"/>
  <c r="EZ150" i="8" s="1"/>
  <c r="EY38" i="8"/>
  <c r="EY109" i="8"/>
  <c r="FG68" i="8"/>
  <c r="FH68" i="8" s="1"/>
  <c r="FG125" i="8"/>
  <c r="FH125" i="8" s="1"/>
  <c r="EY136" i="8"/>
  <c r="FG16" i="8"/>
  <c r="FH16" i="8" s="1"/>
  <c r="FG46" i="8"/>
  <c r="FH46" i="8" s="1"/>
  <c r="EK58" i="8"/>
  <c r="FG144" i="8"/>
  <c r="FH144" i="8" s="1"/>
  <c r="EG68" i="8"/>
  <c r="EZ68" i="8" s="1"/>
  <c r="EY102" i="8"/>
  <c r="EY57" i="8"/>
  <c r="EK104" i="8"/>
  <c r="FG79" i="8"/>
  <c r="FH79" i="8" s="1"/>
  <c r="EY59" i="8"/>
  <c r="EY41" i="8"/>
  <c r="EG83" i="8"/>
  <c r="EZ83" i="8" s="1"/>
  <c r="FG66" i="8"/>
  <c r="FH66" i="8" s="1"/>
  <c r="EK20" i="8"/>
  <c r="EY23" i="8"/>
  <c r="FG57" i="8"/>
  <c r="FH57" i="8" s="1"/>
  <c r="FG93" i="8"/>
  <c r="FH93" i="8" s="1"/>
  <c r="EK126" i="8"/>
  <c r="EK149" i="8"/>
  <c r="FG121" i="8"/>
  <c r="FH121" i="8" s="1"/>
  <c r="EY122" i="8"/>
  <c r="FG80" i="8"/>
  <c r="FH80" i="8" s="1"/>
  <c r="EY88" i="8"/>
  <c r="EY98" i="8"/>
  <c r="EY40" i="8"/>
  <c r="EG126" i="8"/>
  <c r="EZ126" i="8" s="1"/>
  <c r="FG48" i="8"/>
  <c r="FH48" i="8" s="1"/>
  <c r="BG131" i="8"/>
  <c r="BY131" i="8"/>
  <c r="BG94" i="8"/>
  <c r="EG80" i="8"/>
  <c r="EZ80" i="8" s="1"/>
  <c r="FG63" i="8"/>
  <c r="FH63" i="8" s="1"/>
  <c r="FG94" i="8"/>
  <c r="FH94" i="8" s="1"/>
  <c r="EY58" i="8"/>
  <c r="EY115" i="8"/>
  <c r="EK23" i="8"/>
  <c r="EY127" i="8"/>
  <c r="FG61" i="8"/>
  <c r="FH61" i="8" s="1"/>
  <c r="EY96" i="8"/>
  <c r="EY139" i="8"/>
  <c r="BG110" i="8"/>
  <c r="BY110" i="8"/>
  <c r="BG88" i="8"/>
  <c r="EK40" i="8"/>
  <c r="EK59" i="8"/>
  <c r="EY56" i="8"/>
  <c r="FG127" i="8"/>
  <c r="FH127" i="8" s="1"/>
  <c r="EK15" i="8"/>
  <c r="EY80" i="8"/>
  <c r="EG100" i="8"/>
  <c r="EZ100" i="8" s="1"/>
  <c r="FG60" i="8"/>
  <c r="FH60" i="8" s="1"/>
  <c r="EK63" i="8"/>
  <c r="FG88" i="8"/>
  <c r="FH88" i="8" s="1"/>
  <c r="FG136" i="8"/>
  <c r="FH136" i="8" s="1"/>
  <c r="FG52" i="8"/>
  <c r="FH52" i="8" s="1"/>
  <c r="EG63" i="8"/>
  <c r="EZ63" i="8" s="1"/>
  <c r="EK94" i="8"/>
  <c r="FG17" i="8"/>
  <c r="FH17" i="8" s="1"/>
  <c r="EK139" i="8"/>
  <c r="EY28" i="8"/>
  <c r="EG20" i="8"/>
  <c r="EZ20" i="8" s="1"/>
  <c r="FG90" i="8"/>
  <c r="FH90" i="8" s="1"/>
  <c r="EK75" i="8"/>
  <c r="EY146" i="8"/>
  <c r="FG124" i="8"/>
  <c r="FH124" i="8" s="1"/>
  <c r="EG107" i="8"/>
  <c r="EZ107" i="8" s="1"/>
  <c r="EG61" i="8"/>
  <c r="EZ61" i="8" s="1"/>
  <c r="EK93" i="8"/>
  <c r="FG126" i="8"/>
  <c r="FH126" i="8" s="1"/>
  <c r="FG149" i="8"/>
  <c r="FH149" i="8" s="1"/>
  <c r="EK121" i="8"/>
  <c r="EG122" i="8"/>
  <c r="EZ122" i="8" s="1"/>
  <c r="EK80" i="8"/>
  <c r="EG88" i="8"/>
  <c r="EZ88" i="8" s="1"/>
  <c r="EG98" i="8"/>
  <c r="EZ98" i="8" s="1"/>
  <c r="EG40" i="8"/>
  <c r="EZ40" i="8" s="1"/>
  <c r="EY126" i="8"/>
  <c r="EK48" i="8"/>
  <c r="BG30" i="8"/>
  <c r="BY62" i="8"/>
  <c r="EK136" i="8"/>
  <c r="EG28" i="8"/>
  <c r="EZ28" i="8" s="1"/>
  <c r="FG6" i="8"/>
  <c r="FH6" i="8" s="1"/>
  <c r="EK61" i="8"/>
  <c r="FG108" i="8"/>
  <c r="FH108" i="8" s="1"/>
  <c r="EG96" i="8"/>
  <c r="EZ96" i="8" s="1"/>
  <c r="FG92" i="8"/>
  <c r="FH92" i="8" s="1"/>
  <c r="EK6" i="8"/>
  <c r="EG139" i="8"/>
  <c r="EZ139" i="8" s="1"/>
  <c r="EK146" i="8"/>
  <c r="BG48" i="8"/>
  <c r="BG138" i="8"/>
  <c r="BY138" i="8"/>
  <c r="EK17" i="8"/>
  <c r="FG139" i="8"/>
  <c r="FH139" i="8" s="1"/>
  <c r="EK90" i="8"/>
  <c r="FG75" i="8"/>
  <c r="FH75" i="8" s="1"/>
  <c r="EG146" i="8"/>
  <c r="EZ146" i="8" s="1"/>
  <c r="EK124" i="8"/>
  <c r="FG146" i="8"/>
  <c r="FH146" i="8" s="1"/>
  <c r="EG132" i="8"/>
  <c r="EZ132" i="8" s="1"/>
  <c r="EG66" i="8"/>
  <c r="EZ66" i="8" s="1"/>
  <c r="EY14" i="8"/>
  <c r="EY94" i="8"/>
  <c r="EK84" i="8"/>
  <c r="EG37" i="8"/>
  <c r="EZ37" i="8" s="1"/>
  <c r="EY52" i="8"/>
  <c r="EL1" i="8"/>
  <c r="EK132" i="8"/>
  <c r="FG23" i="8"/>
  <c r="FH23" i="8" s="1"/>
  <c r="EK42" i="8"/>
  <c r="EY66" i="8"/>
  <c r="EG14" i="8"/>
  <c r="EZ14" i="8" s="1"/>
  <c r="EG94" i="8"/>
  <c r="EZ94" i="8" s="1"/>
  <c r="FG84" i="8"/>
  <c r="FH84" i="8" s="1"/>
  <c r="EG101" i="8"/>
  <c r="EZ101" i="8" s="1"/>
  <c r="EY37" i="8"/>
  <c r="FG40" i="8"/>
  <c r="FH40" i="8" s="1"/>
  <c r="FG28" i="8"/>
  <c r="FH28" i="8" s="1"/>
  <c r="EY60" i="8"/>
  <c r="FG71" i="8"/>
  <c r="FH71" i="8" s="1"/>
  <c r="EG131" i="8"/>
  <c r="EZ131" i="8" s="1"/>
  <c r="FG59" i="8"/>
  <c r="FH59" i="8" s="1"/>
  <c r="EG52" i="8"/>
  <c r="EZ52" i="8" s="1"/>
  <c r="EG15" i="8"/>
  <c r="EZ15" i="8" s="1"/>
  <c r="EK32" i="8"/>
  <c r="EY75" i="8"/>
  <c r="FG53" i="8"/>
  <c r="FH53" i="8" s="1"/>
  <c r="EG10" i="8"/>
  <c r="EZ10" i="8" s="1"/>
  <c r="FG22" i="8"/>
  <c r="FH22" i="8" s="1"/>
  <c r="EK97" i="8"/>
  <c r="EY93" i="8"/>
  <c r="EK100" i="8"/>
  <c r="EY92" i="8"/>
  <c r="EK30" i="8"/>
  <c r="EG30" i="8"/>
  <c r="EZ30" i="8" s="1"/>
  <c r="BY44" i="8"/>
  <c r="BG67" i="8"/>
  <c r="BY67" i="8"/>
  <c r="BG17" i="8"/>
  <c r="BY17" i="8"/>
  <c r="BG146" i="8"/>
  <c r="BG65" i="8"/>
  <c r="BY65" i="8"/>
  <c r="BG69" i="8"/>
  <c r="BY69" i="8"/>
  <c r="FG15" i="8"/>
  <c r="FH15" i="8" s="1"/>
  <c r="EK60" i="8"/>
  <c r="EY63" i="8"/>
  <c r="EY20" i="8"/>
  <c r="EY107" i="8"/>
  <c r="EY61" i="8"/>
  <c r="BG77" i="8"/>
  <c r="BY77" i="8"/>
  <c r="FG42" i="8"/>
  <c r="FH42" i="8" s="1"/>
  <c r="EY108" i="8"/>
  <c r="EK115" i="8"/>
  <c r="EK28" i="8"/>
  <c r="EG115" i="8"/>
  <c r="EZ115" i="8" s="1"/>
  <c r="EG108" i="8"/>
  <c r="EZ108" i="8" s="1"/>
  <c r="EY69" i="8"/>
  <c r="FG115" i="8"/>
  <c r="FH115" i="8" s="1"/>
  <c r="EK150" i="8"/>
  <c r="EY125" i="8"/>
  <c r="EK51" i="8"/>
  <c r="FG56" i="8"/>
  <c r="FH56" i="8" s="1"/>
  <c r="EG90" i="8"/>
  <c r="EZ90" i="8" s="1"/>
  <c r="FG77" i="8"/>
  <c r="FH77" i="8" s="1"/>
  <c r="FG37" i="8"/>
  <c r="FH37" i="8" s="1"/>
  <c r="EG44" i="8"/>
  <c r="EZ44" i="8" s="1"/>
  <c r="EY79" i="8"/>
  <c r="EG71" i="8"/>
  <c r="EZ71" i="8" s="1"/>
  <c r="EK14" i="8"/>
  <c r="EK38" i="8"/>
  <c r="EK86" i="8"/>
  <c r="EG77" i="8"/>
  <c r="EZ77" i="8" s="1"/>
  <c r="EY104" i="8"/>
  <c r="EG144" i="8"/>
  <c r="EZ144" i="8" s="1"/>
  <c r="EG78" i="8"/>
  <c r="EZ78" i="8" s="1"/>
  <c r="EK101" i="8"/>
  <c r="EG6" i="8"/>
  <c r="EZ6" i="8" s="1"/>
  <c r="EG84" i="8"/>
  <c r="EZ84" i="8" s="1"/>
  <c r="EK67" i="8"/>
  <c r="EK69" i="8"/>
  <c r="EY129" i="8"/>
  <c r="EK129" i="8"/>
  <c r="EG48" i="8"/>
  <c r="EZ48" i="8" s="1"/>
  <c r="EY15" i="8"/>
  <c r="FG32" i="8"/>
  <c r="FH32" i="8" s="1"/>
  <c r="EG75" i="8"/>
  <c r="EZ75" i="8" s="1"/>
  <c r="EK53" i="8"/>
  <c r="EY10" i="8"/>
  <c r="EK22" i="8"/>
  <c r="FG97" i="8"/>
  <c r="FH97" i="8" s="1"/>
  <c r="EG93" i="8"/>
  <c r="EZ93" i="8" s="1"/>
  <c r="FG100" i="8"/>
  <c r="FH100" i="8" s="1"/>
  <c r="EG92" i="8"/>
  <c r="EZ92" i="8" s="1"/>
  <c r="FG30" i="8"/>
  <c r="FH30" i="8" s="1"/>
  <c r="EY30" i="8"/>
  <c r="BG90" i="8"/>
  <c r="BY90" i="8"/>
  <c r="BY139" i="8"/>
  <c r="BG112" i="8"/>
  <c r="BY112" i="8"/>
  <c r="EY100" i="8"/>
  <c r="EK88" i="8"/>
  <c r="EY51" i="8"/>
  <c r="EG86" i="8"/>
  <c r="EZ86" i="8" s="1"/>
  <c r="EK102" i="8"/>
  <c r="EY131" i="8"/>
  <c r="EG58" i="8"/>
  <c r="EZ58" i="8" s="1"/>
  <c r="EG127" i="8"/>
  <c r="EZ127" i="8" s="1"/>
  <c r="EY86" i="8"/>
  <c r="EY132" i="8"/>
  <c r="FG102" i="8"/>
  <c r="FH102" i="8" s="1"/>
  <c r="EG124" i="8"/>
  <c r="EZ124" i="8" s="1"/>
  <c r="FG109" i="8"/>
  <c r="FH109" i="8" s="1"/>
  <c r="EY17" i="8"/>
  <c r="FG122" i="8"/>
  <c r="FH122" i="8" s="1"/>
  <c r="EG22" i="8"/>
  <c r="EZ22" i="8" s="1"/>
  <c r="EY97" i="8"/>
  <c r="FG78" i="8"/>
  <c r="FH78" i="8" s="1"/>
  <c r="FG150" i="8"/>
  <c r="FH150" i="8" s="1"/>
  <c r="EG17" i="8"/>
  <c r="EZ17" i="8" s="1"/>
  <c r="EK122" i="8"/>
  <c r="EG125" i="8"/>
  <c r="EZ125" i="8" s="1"/>
  <c r="EY22" i="8"/>
  <c r="EG97" i="8"/>
  <c r="EZ97" i="8" s="1"/>
  <c r="EK78" i="8"/>
  <c r="FG51" i="8"/>
  <c r="FH51" i="8" s="1"/>
  <c r="EK56" i="8"/>
  <c r="EY90" i="8"/>
  <c r="EK77" i="8"/>
  <c r="EK37" i="8"/>
  <c r="EY44" i="8"/>
  <c r="EG79" i="8"/>
  <c r="EZ79" i="8" s="1"/>
  <c r="EY71" i="8"/>
  <c r="FG14" i="8"/>
  <c r="FH14" i="8" s="1"/>
  <c r="FG38" i="8"/>
  <c r="FH38" i="8" s="1"/>
  <c r="FG86" i="8"/>
  <c r="FH86" i="8" s="1"/>
  <c r="EY77" i="8"/>
  <c r="EG104" i="8"/>
  <c r="EZ104" i="8" s="1"/>
  <c r="EY144" i="8"/>
  <c r="EY78" i="8"/>
  <c r="FG101" i="8"/>
  <c r="FH101" i="8" s="1"/>
  <c r="EY6" i="8"/>
  <c r="EY84" i="8"/>
  <c r="FG67" i="8"/>
  <c r="FH67" i="8" s="1"/>
  <c r="FG69" i="8"/>
  <c r="FH69" i="8" s="1"/>
  <c r="EG129" i="8"/>
  <c r="EZ129" i="8" s="1"/>
  <c r="FG129" i="8"/>
  <c r="FH129" i="8" s="1"/>
  <c r="EY48" i="8"/>
  <c r="EY53" i="8"/>
  <c r="EK96" i="8"/>
  <c r="FG98" i="8"/>
  <c r="FH98" i="8" s="1"/>
  <c r="FG44" i="8"/>
  <c r="FH44" i="8" s="1"/>
  <c r="FG41" i="8"/>
  <c r="FH41" i="8" s="1"/>
  <c r="EG140" i="8"/>
  <c r="EZ140" i="8" s="1"/>
  <c r="EY46" i="8"/>
  <c r="EK107" i="8"/>
  <c r="EY16" i="8"/>
  <c r="EK131" i="8"/>
  <c r="BG109" i="8"/>
  <c r="BY109" i="8"/>
  <c r="BY47" i="8"/>
  <c r="BG55" i="8"/>
  <c r="BY55" i="8"/>
  <c r="BG31" i="8"/>
  <c r="BY31" i="8"/>
  <c r="BY87" i="8"/>
  <c r="BG83" i="8"/>
  <c r="BY83" i="8"/>
  <c r="BG45" i="8"/>
  <c r="BY45" i="8"/>
  <c r="EK127" i="8"/>
  <c r="EK52" i="8"/>
  <c r="EG69" i="8"/>
  <c r="EZ69" i="8" s="1"/>
  <c r="EG51" i="8"/>
  <c r="EZ51" i="8" s="1"/>
  <c r="EG32" i="8"/>
  <c r="EZ32" i="8" s="1"/>
  <c r="EK140" i="8"/>
  <c r="EK83" i="8"/>
  <c r="EG67" i="8"/>
  <c r="EZ67" i="8" s="1"/>
  <c r="EY42" i="8"/>
  <c r="EY150" i="8"/>
  <c r="EG38" i="8"/>
  <c r="EZ38" i="8" s="1"/>
  <c r="EG109" i="8"/>
  <c r="EZ109" i="8" s="1"/>
  <c r="EK68" i="8"/>
  <c r="EK125" i="8"/>
  <c r="EG136" i="8"/>
  <c r="EZ136" i="8" s="1"/>
  <c r="EK16" i="8"/>
  <c r="EK46" i="8"/>
  <c r="FG58" i="8"/>
  <c r="FH58" i="8" s="1"/>
  <c r="EK144" i="8"/>
  <c r="EY68" i="8"/>
  <c r="EG102" i="8"/>
  <c r="EZ102" i="8" s="1"/>
  <c r="EG57" i="8"/>
  <c r="EZ57" i="8" s="1"/>
  <c r="FG104" i="8"/>
  <c r="FH104" i="8" s="1"/>
  <c r="EK79" i="8"/>
  <c r="EG59" i="8"/>
  <c r="EZ59" i="8" s="1"/>
  <c r="EG41" i="8"/>
  <c r="EZ41" i="8" s="1"/>
  <c r="EY83" i="8"/>
  <c r="EK66" i="8"/>
  <c r="FG20" i="8"/>
  <c r="FH20" i="8" s="1"/>
  <c r="EG23" i="8"/>
  <c r="EZ23" i="8" s="1"/>
  <c r="EK57" i="8"/>
  <c r="EG53" i="8"/>
  <c r="EZ53" i="8" s="1"/>
  <c r="FG96" i="8"/>
  <c r="FH96" i="8" s="1"/>
  <c r="EK98" i="8"/>
  <c r="EK44" i="8"/>
  <c r="EK41" i="8"/>
  <c r="EY140" i="8"/>
  <c r="EG46" i="8"/>
  <c r="EZ46" i="8" s="1"/>
  <c r="FG107" i="8"/>
  <c r="FH107" i="8" s="1"/>
  <c r="EG16" i="8"/>
  <c r="EZ16" i="8" s="1"/>
  <c r="FG131" i="8"/>
  <c r="FH131" i="8" s="1"/>
  <c r="BG118" i="8"/>
  <c r="BY118" i="8"/>
  <c r="BG105" i="8"/>
  <c r="BY105" i="8"/>
  <c r="BG22" i="8"/>
  <c r="BY22" i="8"/>
  <c r="BG108" i="8"/>
  <c r="BY63" i="8"/>
  <c r="BG128" i="8"/>
  <c r="BY128" i="8"/>
  <c r="BG120" i="8" l="1"/>
  <c r="BY144" i="8"/>
  <c r="BY11" i="8"/>
  <c r="BY40" i="8"/>
  <c r="FW4" i="8"/>
  <c r="BG39" i="8"/>
  <c r="BY147" i="8"/>
  <c r="BG113" i="8"/>
  <c r="ER113" i="8" s="1"/>
  <c r="ES113" i="8" s="1"/>
  <c r="BG79" i="8"/>
  <c r="EQ79" i="8" s="1"/>
  <c r="FK79" i="8" s="1"/>
  <c r="BY82" i="8"/>
  <c r="ET82" i="8" s="1"/>
  <c r="FM82" i="8" s="1"/>
  <c r="BG125" i="8"/>
  <c r="EQ125" i="8" s="1"/>
  <c r="FK125" i="8" s="1"/>
  <c r="BY127" i="8"/>
  <c r="ET127" i="8" s="1"/>
  <c r="FM127" i="8" s="1"/>
  <c r="BG149" i="8"/>
  <c r="ER149" i="8" s="1"/>
  <c r="ES149" i="8" s="1"/>
  <c r="BG135" i="8"/>
  <c r="BY13" i="8"/>
  <c r="EU13" i="8" s="1"/>
  <c r="EV13" i="8" s="1"/>
  <c r="BG49" i="8"/>
  <c r="ER49" i="8" s="1"/>
  <c r="ES49" i="8" s="1"/>
  <c r="BY141" i="8"/>
  <c r="BY98" i="8"/>
  <c r="EU98" i="8" s="1"/>
  <c r="EV98" i="8" s="1"/>
  <c r="BG37" i="8"/>
  <c r="ER37" i="8" s="1"/>
  <c r="ES37" i="8" s="1"/>
  <c r="BY103" i="8"/>
  <c r="ET103" i="8" s="1"/>
  <c r="FM103" i="8" s="1"/>
  <c r="BY145" i="8"/>
  <c r="ET145" i="8" s="1"/>
  <c r="FM145" i="8" s="1"/>
  <c r="BY71" i="8"/>
  <c r="ET71" i="8" s="1"/>
  <c r="FM71" i="8" s="1"/>
  <c r="BY143" i="8"/>
  <c r="EU143" i="8" s="1"/>
  <c r="EV143" i="8" s="1"/>
  <c r="BY95" i="8"/>
  <c r="EU95" i="8" s="1"/>
  <c r="EV95" i="8" s="1"/>
  <c r="BY58" i="8"/>
  <c r="ET58" i="8" s="1"/>
  <c r="FM58" i="8" s="1"/>
  <c r="BY34" i="8"/>
  <c r="ET34" i="8" s="1"/>
  <c r="FM34" i="8" s="1"/>
  <c r="BY70" i="8"/>
  <c r="ET70" i="8" s="1"/>
  <c r="FM70" i="8" s="1"/>
  <c r="BY148" i="8"/>
  <c r="EU148" i="8" s="1"/>
  <c r="EV148" i="8" s="1"/>
  <c r="BY140" i="8"/>
  <c r="ET140" i="8" s="1"/>
  <c r="FM140" i="8" s="1"/>
  <c r="BY96" i="8"/>
  <c r="EU96" i="8" s="1"/>
  <c r="EV96" i="8" s="1"/>
  <c r="BG38" i="8"/>
  <c r="EQ38" i="8" s="1"/>
  <c r="FK38" i="8" s="1"/>
  <c r="BG42" i="8"/>
  <c r="ER42" i="8" s="1"/>
  <c r="ES42" i="8" s="1"/>
  <c r="BY117" i="8"/>
  <c r="EU117" i="8" s="1"/>
  <c r="EV117" i="8" s="1"/>
  <c r="BY150" i="8"/>
  <c r="ET150" i="8" s="1"/>
  <c r="FM150" i="8" s="1"/>
  <c r="BY132" i="8"/>
  <c r="ET132" i="8" s="1"/>
  <c r="FM132" i="8" s="1"/>
  <c r="BY29" i="8"/>
  <c r="EU29" i="8" s="1"/>
  <c r="EV29" i="8" s="1"/>
  <c r="BG115" i="8"/>
  <c r="ER115" i="8" s="1"/>
  <c r="ES115" i="8" s="1"/>
  <c r="BG7" i="8"/>
  <c r="EQ7" i="8" s="1"/>
  <c r="FK7" i="8" s="1"/>
  <c r="BY26" i="8"/>
  <c r="EU26" i="8" s="1"/>
  <c r="EV26" i="8" s="1"/>
  <c r="BY19" i="8"/>
  <c r="EU19" i="8" s="1"/>
  <c r="EV19" i="8" s="1"/>
  <c r="BY102" i="8"/>
  <c r="ET102" i="8" s="1"/>
  <c r="FM102" i="8" s="1"/>
  <c r="BY89" i="8"/>
  <c r="ET89" i="8" s="1"/>
  <c r="FM89" i="8" s="1"/>
  <c r="BY18" i="8"/>
  <c r="EU18" i="8" s="1"/>
  <c r="EV18" i="8" s="1"/>
  <c r="BY75" i="8"/>
  <c r="ET75" i="8" s="1"/>
  <c r="FM75" i="8" s="1"/>
  <c r="BY137" i="8"/>
  <c r="ET137" i="8" s="1"/>
  <c r="FM137" i="8" s="1"/>
  <c r="BY122" i="8"/>
  <c r="ET122" i="8" s="1"/>
  <c r="FM122" i="8" s="1"/>
  <c r="BY107" i="8"/>
  <c r="EU107" i="8" s="1"/>
  <c r="EV107" i="8" s="1"/>
  <c r="BG121" i="8"/>
  <c r="ER121" i="8" s="1"/>
  <c r="ES121" i="8" s="1"/>
  <c r="BY136" i="8"/>
  <c r="EU136" i="8" s="1"/>
  <c r="EV136" i="8" s="1"/>
  <c r="BY59" i="8"/>
  <c r="EU59" i="8" s="1"/>
  <c r="EV59" i="8" s="1"/>
  <c r="BY104" i="8"/>
  <c r="EU104" i="8" s="1"/>
  <c r="EV104" i="8" s="1"/>
  <c r="BY54" i="8"/>
  <c r="EU54" i="8" s="1"/>
  <c r="EV54" i="8" s="1"/>
  <c r="BY61" i="8"/>
  <c r="ET61" i="8" s="1"/>
  <c r="FM61" i="8" s="1"/>
  <c r="BY84" i="8"/>
  <c r="ET84" i="8" s="1"/>
  <c r="FM84" i="8" s="1"/>
  <c r="BY28" i="8"/>
  <c r="ET28" i="8" s="1"/>
  <c r="FM28" i="8" s="1"/>
  <c r="BY21" i="8"/>
  <c r="ET21" i="8" s="1"/>
  <c r="FM21" i="8" s="1"/>
  <c r="BY126" i="8"/>
  <c r="ET126" i="8" s="1"/>
  <c r="FM126" i="8" s="1"/>
  <c r="BY64" i="8"/>
  <c r="ET64" i="8" s="1"/>
  <c r="FM64" i="8" s="1"/>
  <c r="BY78" i="8"/>
  <c r="EU78" i="8" s="1"/>
  <c r="EV78" i="8" s="1"/>
  <c r="BY85" i="8"/>
  <c r="EU85" i="8" s="1"/>
  <c r="EV85" i="8" s="1"/>
  <c r="BY15" i="8"/>
  <c r="ET15" i="8" s="1"/>
  <c r="FM15" i="8" s="1"/>
  <c r="BY119" i="8"/>
  <c r="ET119" i="8" s="1"/>
  <c r="FM119" i="8" s="1"/>
  <c r="BY72" i="8"/>
  <c r="ET72" i="8" s="1"/>
  <c r="FM72" i="8" s="1"/>
  <c r="BG9" i="8"/>
  <c r="ER9" i="8" s="1"/>
  <c r="ES9" i="8" s="1"/>
  <c r="BY81" i="8"/>
  <c r="ET81" i="8" s="1"/>
  <c r="FM81" i="8" s="1"/>
  <c r="BY53" i="8"/>
  <c r="EU53" i="8" s="1"/>
  <c r="EV53" i="8" s="1"/>
  <c r="BY106" i="8"/>
  <c r="ET106" i="8" s="1"/>
  <c r="FM106" i="8" s="1"/>
  <c r="BY124" i="8"/>
  <c r="EU124" i="8" s="1"/>
  <c r="EV124" i="8" s="1"/>
  <c r="BY43" i="8"/>
  <c r="ET43" i="8" s="1"/>
  <c r="FM43" i="8" s="1"/>
  <c r="BY80" i="8"/>
  <c r="EU80" i="8" s="1"/>
  <c r="EV80" i="8" s="1"/>
  <c r="BY46" i="8"/>
  <c r="EU46" i="8" s="1"/>
  <c r="EV46" i="8" s="1"/>
  <c r="BY60" i="8"/>
  <c r="EU60" i="8" s="1"/>
  <c r="EV60" i="8" s="1"/>
  <c r="BY23" i="8"/>
  <c r="EU23" i="8" s="1"/>
  <c r="EV23" i="8" s="1"/>
  <c r="BY111" i="8"/>
  <c r="EU111" i="8" s="1"/>
  <c r="EV111" i="8" s="1"/>
  <c r="BG56" i="8"/>
  <c r="EQ56" i="8" s="1"/>
  <c r="FK56" i="8" s="1"/>
  <c r="BY24" i="8"/>
  <c r="EU24" i="8" s="1"/>
  <c r="EV24" i="8" s="1"/>
  <c r="BG5" i="8"/>
  <c r="ER5" i="8" s="1"/>
  <c r="ES5" i="8" s="1"/>
  <c r="BY12" i="8"/>
  <c r="ET12" i="8" s="1"/>
  <c r="FM12" i="8" s="1"/>
  <c r="BY51" i="8"/>
  <c r="EU51" i="8" s="1"/>
  <c r="EV51" i="8" s="1"/>
  <c r="BY8" i="8"/>
  <c r="ET8" i="8" s="1"/>
  <c r="FM8" i="8" s="1"/>
  <c r="BY36" i="8"/>
  <c r="ET36" i="8" s="1"/>
  <c r="FM36" i="8" s="1"/>
  <c r="BY130" i="8"/>
  <c r="ET130" i="8" s="1"/>
  <c r="FM130" i="8" s="1"/>
  <c r="BY27" i="8"/>
  <c r="ET27" i="8" s="1"/>
  <c r="FM27" i="8" s="1"/>
  <c r="BY73" i="8"/>
  <c r="ET73" i="8" s="1"/>
  <c r="FM73" i="8" s="1"/>
  <c r="BY33" i="8"/>
  <c r="ET33" i="8" s="1"/>
  <c r="FM33" i="8" s="1"/>
  <c r="BY93" i="8"/>
  <c r="EU93" i="8" s="1"/>
  <c r="EV93" i="8" s="1"/>
  <c r="BY100" i="8"/>
  <c r="EU100" i="8" s="1"/>
  <c r="EV100" i="8" s="1"/>
  <c r="BY97" i="8"/>
  <c r="ET97" i="8" s="1"/>
  <c r="FM97" i="8" s="1"/>
  <c r="BY74" i="8"/>
  <c r="ET74" i="8" s="1"/>
  <c r="FM74" i="8" s="1"/>
  <c r="BY6" i="8"/>
  <c r="EU6" i="8" s="1"/>
  <c r="EV6" i="8" s="1"/>
  <c r="BY50" i="8"/>
  <c r="ET50" i="8" s="1"/>
  <c r="FM50" i="8" s="1"/>
  <c r="BY16" i="8"/>
  <c r="EU16" i="8" s="1"/>
  <c r="EV16" i="8" s="1"/>
  <c r="BY35" i="8"/>
  <c r="EU35" i="8" s="1"/>
  <c r="EV35" i="8" s="1"/>
  <c r="BY114" i="8"/>
  <c r="EU114" i="8" s="1"/>
  <c r="EV114" i="8" s="1"/>
  <c r="BG20" i="8"/>
  <c r="EQ20" i="8" s="1"/>
  <c r="FK20" i="8" s="1"/>
  <c r="BY92" i="8"/>
  <c r="EU92" i="8" s="1"/>
  <c r="EV92" i="8" s="1"/>
  <c r="BY134" i="8"/>
  <c r="ET134" i="8" s="1"/>
  <c r="FM134" i="8" s="1"/>
  <c r="BY25" i="8"/>
  <c r="EU25" i="8" s="1"/>
  <c r="EV25" i="8" s="1"/>
  <c r="BY129" i="8"/>
  <c r="ET129" i="8" s="1"/>
  <c r="FM129" i="8" s="1"/>
  <c r="BY14" i="8"/>
  <c r="EU14" i="8" s="1"/>
  <c r="EV14" i="8" s="1"/>
  <c r="BY99" i="8"/>
  <c r="EU99" i="8" s="1"/>
  <c r="EV99" i="8" s="1"/>
  <c r="BY142" i="8"/>
  <c r="BY116" i="8"/>
  <c r="EU116" i="8" s="1"/>
  <c r="EV116" i="8" s="1"/>
  <c r="BY57" i="8"/>
  <c r="EU57" i="8" s="1"/>
  <c r="EV57" i="8" s="1"/>
  <c r="BY32" i="8"/>
  <c r="ET32" i="8" s="1"/>
  <c r="FM32" i="8" s="1"/>
  <c r="BY86" i="8"/>
  <c r="EU86" i="8" s="1"/>
  <c r="EV86" i="8" s="1"/>
  <c r="ER76" i="8"/>
  <c r="ES76" i="8" s="1"/>
  <c r="EQ103" i="8"/>
  <c r="FK103" i="8" s="1"/>
  <c r="BY68" i="8"/>
  <c r="EU68" i="8" s="1"/>
  <c r="EV68" i="8" s="1"/>
  <c r="BY76" i="8"/>
  <c r="ET76" i="8" s="1"/>
  <c r="FM76" i="8" s="1"/>
  <c r="ER150" i="8"/>
  <c r="ES150" i="8" s="1"/>
  <c r="EQ147" i="8"/>
  <c r="FK147" i="8" s="1"/>
  <c r="BY91" i="8"/>
  <c r="EU91" i="8" s="1"/>
  <c r="EV91" i="8" s="1"/>
  <c r="EQ57" i="8"/>
  <c r="FK57" i="8" s="1"/>
  <c r="BY41" i="8"/>
  <c r="ET41" i="8" s="1"/>
  <c r="FM41" i="8" s="1"/>
  <c r="ER129" i="8"/>
  <c r="ES129" i="8" s="1"/>
  <c r="BY66" i="8"/>
  <c r="EU66" i="8" s="1"/>
  <c r="EV66" i="8" s="1"/>
  <c r="EQ141" i="8"/>
  <c r="FK141" i="8" s="1"/>
  <c r="BY123" i="8"/>
  <c r="EU123" i="8" s="1"/>
  <c r="EV123" i="8" s="1"/>
  <c r="BY133" i="8"/>
  <c r="EU133" i="8" s="1"/>
  <c r="EV133" i="8" s="1"/>
  <c r="EQ54" i="8"/>
  <c r="FK54" i="8" s="1"/>
  <c r="BY101" i="8"/>
  <c r="ET101" i="8" s="1"/>
  <c r="FM101" i="8" s="1"/>
  <c r="BY10" i="8"/>
  <c r="ET10" i="8" s="1"/>
  <c r="FM10" i="8" s="1"/>
  <c r="EQ81" i="8"/>
  <c r="FK81" i="8" s="1"/>
  <c r="EQ133" i="8"/>
  <c r="FK133" i="8" s="1"/>
  <c r="BY52" i="8"/>
  <c r="ET52" i="8" s="1"/>
  <c r="FM52" i="8" s="1"/>
  <c r="EQ146" i="8"/>
  <c r="FK146" i="8" s="1"/>
  <c r="ER91" i="8"/>
  <c r="ES91" i="8" s="1"/>
  <c r="ER43" i="8"/>
  <c r="ES43" i="8" s="1"/>
  <c r="EQ87" i="8"/>
  <c r="FK87" i="8" s="1"/>
  <c r="EQ31" i="8"/>
  <c r="FK31" i="8" s="1"/>
  <c r="EQ15" i="8"/>
  <c r="FK15" i="8" s="1"/>
  <c r="ER135" i="8"/>
  <c r="ES135" i="8" s="1"/>
  <c r="EQ75" i="8"/>
  <c r="FK75" i="8" s="1"/>
  <c r="ER96" i="8"/>
  <c r="ES96" i="8" s="1"/>
  <c r="ER22" i="8"/>
  <c r="ES22" i="8" s="1"/>
  <c r="EQ14" i="8"/>
  <c r="FK14" i="8" s="1"/>
  <c r="EQ52" i="8"/>
  <c r="FK52" i="8" s="1"/>
  <c r="EQ128" i="8"/>
  <c r="FK128" i="8" s="1"/>
  <c r="EQ150" i="8"/>
  <c r="FK150" i="8" s="1"/>
  <c r="ER84" i="8"/>
  <c r="ES84" i="8" s="1"/>
  <c r="EQ73" i="8"/>
  <c r="FK73" i="8" s="1"/>
  <c r="EQ110" i="8"/>
  <c r="FK110" i="8" s="1"/>
  <c r="EQ62" i="8"/>
  <c r="FK62" i="8" s="1"/>
  <c r="EQ94" i="8"/>
  <c r="FK94" i="8" s="1"/>
  <c r="EQ67" i="8"/>
  <c r="FK67" i="8" s="1"/>
  <c r="EQ137" i="8"/>
  <c r="FK137" i="8" s="1"/>
  <c r="ER58" i="8"/>
  <c r="ES58" i="8" s="1"/>
  <c r="EQ30" i="8"/>
  <c r="FK30" i="8" s="1"/>
  <c r="EQ70" i="8"/>
  <c r="FK70" i="8" s="1"/>
  <c r="EQ124" i="8"/>
  <c r="FK124" i="8" s="1"/>
  <c r="EQ109" i="8"/>
  <c r="FK109" i="8" s="1"/>
  <c r="ER104" i="8"/>
  <c r="ES104" i="8" s="1"/>
  <c r="EQ132" i="8"/>
  <c r="FK132" i="8" s="1"/>
  <c r="ER46" i="8"/>
  <c r="ES46" i="8" s="1"/>
  <c r="ER34" i="8"/>
  <c r="ES34" i="8" s="1"/>
  <c r="ER73" i="8"/>
  <c r="ES73" i="8" s="1"/>
  <c r="EQ107" i="8"/>
  <c r="FK107" i="8" s="1"/>
  <c r="EQ101" i="8"/>
  <c r="FK101" i="8" s="1"/>
  <c r="ER45" i="8"/>
  <c r="ES45" i="8" s="1"/>
  <c r="EQ84" i="8"/>
  <c r="FK84" i="8" s="1"/>
  <c r="ER114" i="8"/>
  <c r="ES114" i="8" s="1"/>
  <c r="EQ139" i="8"/>
  <c r="FK139" i="8" s="1"/>
  <c r="ER127" i="8"/>
  <c r="ES127" i="8" s="1"/>
  <c r="FY4" i="8"/>
  <c r="ER118" i="8"/>
  <c r="ES118" i="8" s="1"/>
  <c r="ER33" i="8"/>
  <c r="ES33" i="8" s="1"/>
  <c r="ER140" i="8"/>
  <c r="ES140" i="8" s="1"/>
  <c r="EQ59" i="8"/>
  <c r="FK59" i="8" s="1"/>
  <c r="ER126" i="8"/>
  <c r="ES126" i="8" s="1"/>
  <c r="EQ117" i="8"/>
  <c r="FK117" i="8" s="1"/>
  <c r="EQ134" i="8"/>
  <c r="FK134" i="8" s="1"/>
  <c r="ER133" i="8"/>
  <c r="ES133" i="8" s="1"/>
  <c r="EQ29" i="8"/>
  <c r="FK29" i="8" s="1"/>
  <c r="ER16" i="8"/>
  <c r="ES16" i="8" s="1"/>
  <c r="ER68" i="8"/>
  <c r="ES68" i="8" s="1"/>
  <c r="ER89" i="8"/>
  <c r="ES89" i="8" s="1"/>
  <c r="EQ16" i="8"/>
  <c r="FK16" i="8" s="1"/>
  <c r="ER35" i="8"/>
  <c r="ES35" i="8" s="1"/>
  <c r="ER29" i="8"/>
  <c r="ES29" i="8" s="1"/>
  <c r="ER145" i="8"/>
  <c r="ES145" i="8" s="1"/>
  <c r="ER23" i="8"/>
  <c r="ES23" i="8" s="1"/>
  <c r="EQ111" i="8"/>
  <c r="FK111" i="8" s="1"/>
  <c r="EQ32" i="8"/>
  <c r="FK32" i="8" s="1"/>
  <c r="ER53" i="8"/>
  <c r="ES53" i="8" s="1"/>
  <c r="ER88" i="8"/>
  <c r="ES88" i="8" s="1"/>
  <c r="ER110" i="8"/>
  <c r="ES110" i="8" s="1"/>
  <c r="ER134" i="8"/>
  <c r="ES134" i="8" s="1"/>
  <c r="EQ68" i="8"/>
  <c r="FK68" i="8" s="1"/>
  <c r="EQ63" i="8"/>
  <c r="FK63" i="8" s="1"/>
  <c r="ER90" i="8"/>
  <c r="ES90" i="8" s="1"/>
  <c r="ER19" i="8"/>
  <c r="ES19" i="8" s="1"/>
  <c r="ER8" i="8"/>
  <c r="ES8" i="8" s="1"/>
  <c r="EQ102" i="8"/>
  <c r="FK102" i="8" s="1"/>
  <c r="EQ50" i="8"/>
  <c r="FK50" i="8" s="1"/>
  <c r="EQ18" i="8"/>
  <c r="FK18" i="8" s="1"/>
  <c r="EQ131" i="8"/>
  <c r="FK131" i="8" s="1"/>
  <c r="EQ108" i="8"/>
  <c r="FK108" i="8" s="1"/>
  <c r="ER103" i="8"/>
  <c r="ES103" i="8" s="1"/>
  <c r="ER141" i="8"/>
  <c r="ES141" i="8" s="1"/>
  <c r="ER47" i="8"/>
  <c r="ES47" i="8" s="1"/>
  <c r="EQ36" i="8"/>
  <c r="FK36" i="8" s="1"/>
  <c r="ER48" i="8"/>
  <c r="ES48" i="8" s="1"/>
  <c r="ER98" i="8"/>
  <c r="ES98" i="8" s="1"/>
  <c r="ER83" i="8"/>
  <c r="ES83" i="8" s="1"/>
  <c r="ER120" i="8"/>
  <c r="ES120" i="8" s="1"/>
  <c r="EQ11" i="8"/>
  <c r="FK11" i="8" s="1"/>
  <c r="EQ44" i="8"/>
  <c r="FK44" i="8" s="1"/>
  <c r="EQ60" i="8"/>
  <c r="FK60" i="8" s="1"/>
  <c r="ER24" i="8"/>
  <c r="ES24" i="8" s="1"/>
  <c r="ER78" i="8"/>
  <c r="ES78" i="8" s="1"/>
  <c r="ER40" i="8"/>
  <c r="ES40" i="8" s="1"/>
  <c r="ER143" i="8"/>
  <c r="ES143" i="8" s="1"/>
  <c r="EQ86" i="8"/>
  <c r="FK86" i="8" s="1"/>
  <c r="EQ64" i="8"/>
  <c r="FK64" i="8" s="1"/>
  <c r="EQ88" i="8"/>
  <c r="FK88" i="8" s="1"/>
  <c r="EQ82" i="8"/>
  <c r="FK82" i="8" s="1"/>
  <c r="ER99" i="8"/>
  <c r="ES99" i="8" s="1"/>
  <c r="ER44" i="8"/>
  <c r="ES44" i="8" s="1"/>
  <c r="EQ55" i="8"/>
  <c r="FK55" i="8" s="1"/>
  <c r="ER26" i="8"/>
  <c r="ES26" i="8" s="1"/>
  <c r="ER65" i="8"/>
  <c r="ES65" i="8" s="1"/>
  <c r="EQ138" i="8"/>
  <c r="FK138" i="8" s="1"/>
  <c r="ER60" i="8"/>
  <c r="ES60" i="8" s="1"/>
  <c r="ER17" i="8"/>
  <c r="ES17" i="8" s="1"/>
  <c r="EQ27" i="8"/>
  <c r="FK27" i="8" s="1"/>
  <c r="ER119" i="8"/>
  <c r="ES119" i="8" s="1"/>
  <c r="EQ136" i="8"/>
  <c r="FK136" i="8" s="1"/>
  <c r="EQ35" i="8"/>
  <c r="FK35" i="8" s="1"/>
  <c r="EQ25" i="8"/>
  <c r="FK25" i="8" s="1"/>
  <c r="EQ112" i="8"/>
  <c r="FK112" i="8" s="1"/>
  <c r="EQ77" i="8"/>
  <c r="FK77" i="8" s="1"/>
  <c r="ER85" i="8"/>
  <c r="ES85" i="8" s="1"/>
  <c r="ER61" i="8"/>
  <c r="ES61" i="8" s="1"/>
  <c r="ER71" i="8"/>
  <c r="ES71" i="8" s="1"/>
  <c r="ER136" i="8"/>
  <c r="ES136" i="8" s="1"/>
  <c r="ER52" i="8"/>
  <c r="ES52" i="8" s="1"/>
  <c r="EQ100" i="8"/>
  <c r="FK100" i="8" s="1"/>
  <c r="ER32" i="8"/>
  <c r="ES32" i="8" s="1"/>
  <c r="ER95" i="8"/>
  <c r="ES95" i="8" s="1"/>
  <c r="EQ98" i="8"/>
  <c r="FK98" i="8" s="1"/>
  <c r="EQ28" i="8"/>
  <c r="FK28" i="8" s="1"/>
  <c r="EQ116" i="8"/>
  <c r="FK116" i="8" s="1"/>
  <c r="EQ148" i="8"/>
  <c r="FK148" i="8" s="1"/>
  <c r="EQ66" i="8"/>
  <c r="FK66" i="8" s="1"/>
  <c r="EQ41" i="8"/>
  <c r="FK41" i="8" s="1"/>
  <c r="EQ72" i="8"/>
  <c r="FK72" i="8" s="1"/>
  <c r="ER10" i="8"/>
  <c r="ES10" i="8" s="1"/>
  <c r="ER130" i="8"/>
  <c r="ES130" i="8" s="1"/>
  <c r="EQ106" i="8"/>
  <c r="FK106" i="8" s="1"/>
  <c r="EQ144" i="8"/>
  <c r="FK144" i="8" s="1"/>
  <c r="ER69" i="8"/>
  <c r="ES69" i="8" s="1"/>
  <c r="ER25" i="8"/>
  <c r="ES25" i="8" s="1"/>
  <c r="ER97" i="8"/>
  <c r="ES97" i="8" s="1"/>
  <c r="EQ145" i="8"/>
  <c r="FK145" i="8" s="1"/>
  <c r="ER144" i="8"/>
  <c r="ES144" i="8" s="1"/>
  <c r="EQ97" i="8"/>
  <c r="FK97" i="8" s="1"/>
  <c r="ER75" i="8"/>
  <c r="ES75" i="8" s="1"/>
  <c r="EQ123" i="8"/>
  <c r="FK123" i="8" s="1"/>
  <c r="ER30" i="8"/>
  <c r="ES30" i="8" s="1"/>
  <c r="EQ8" i="8"/>
  <c r="FK8" i="8" s="1"/>
  <c r="EQ51" i="8"/>
  <c r="FK51" i="8" s="1"/>
  <c r="ER74" i="8"/>
  <c r="ES74" i="8" s="1"/>
  <c r="ER137" i="8"/>
  <c r="ES137" i="8" s="1"/>
  <c r="EQ10" i="8"/>
  <c r="FK10" i="8" s="1"/>
  <c r="EQ95" i="8"/>
  <c r="FK95" i="8" s="1"/>
  <c r="ER72" i="8"/>
  <c r="ES72" i="8" s="1"/>
  <c r="EQ17" i="8"/>
  <c r="FK17" i="8" s="1"/>
  <c r="EQ114" i="8"/>
  <c r="FK114" i="8" s="1"/>
  <c r="EQ40" i="8"/>
  <c r="FK40" i="8" s="1"/>
  <c r="EQ12" i="8"/>
  <c r="FK12" i="8" s="1"/>
  <c r="EQ89" i="8"/>
  <c r="FK89" i="8" s="1"/>
  <c r="EQ130" i="8"/>
  <c r="FK130" i="8" s="1"/>
  <c r="EQ105" i="8"/>
  <c r="FK105" i="8" s="1"/>
  <c r="ER39" i="8"/>
  <c r="ES39" i="8" s="1"/>
  <c r="EQ21" i="8"/>
  <c r="FK21" i="8" s="1"/>
  <c r="ER106" i="8"/>
  <c r="ES106" i="8" s="1"/>
  <c r="EQ9" i="8"/>
  <c r="FK9" i="8" s="1"/>
  <c r="EQ80" i="8"/>
  <c r="FK80" i="8" s="1"/>
  <c r="EQ99" i="8"/>
  <c r="FK99" i="8" s="1"/>
  <c r="EQ61" i="8"/>
  <c r="FK61" i="8" s="1"/>
  <c r="ER51" i="8"/>
  <c r="ES51" i="8" s="1"/>
  <c r="ER41" i="8"/>
  <c r="ES41" i="8" s="1"/>
  <c r="EQ13" i="8"/>
  <c r="FK13" i="8" s="1"/>
  <c r="ER92" i="8"/>
  <c r="ES92" i="8" s="1"/>
  <c r="EQ71" i="8"/>
  <c r="FK71" i="8" s="1"/>
  <c r="EQ74" i="8"/>
  <c r="FK74" i="8" s="1"/>
  <c r="EQ142" i="8"/>
  <c r="FK142" i="8" s="1"/>
  <c r="ER93" i="8"/>
  <c r="ES93" i="8" s="1"/>
  <c r="ER107" i="8"/>
  <c r="ES107" i="8" s="1"/>
  <c r="ER67" i="8"/>
  <c r="ES67" i="8" s="1"/>
  <c r="EQ33" i="8"/>
  <c r="FK33" i="8" s="1"/>
  <c r="ER101" i="8"/>
  <c r="ES101" i="8" s="1"/>
  <c r="EQ83" i="8"/>
  <c r="FK83" i="8" s="1"/>
  <c r="EY3" i="8"/>
  <c r="EQ127" i="8"/>
  <c r="FK127" i="8" s="1"/>
  <c r="EQ129" i="8"/>
  <c r="FK129" i="8" s="1"/>
  <c r="ER142" i="8"/>
  <c r="ES142" i="8" s="1"/>
  <c r="EQ91" i="8"/>
  <c r="FK91" i="8" s="1"/>
  <c r="EQ43" i="8"/>
  <c r="FK43" i="8" s="1"/>
  <c r="ER6" i="8"/>
  <c r="ES6" i="8" s="1"/>
  <c r="ER146" i="8"/>
  <c r="ES146" i="8" s="1"/>
  <c r="ER112" i="8"/>
  <c r="ES112" i="8" s="1"/>
  <c r="ER128" i="8"/>
  <c r="ES128" i="8" s="1"/>
  <c r="ER131" i="8"/>
  <c r="ES131" i="8" s="1"/>
  <c r="EZ3" i="8"/>
  <c r="ER94" i="8"/>
  <c r="ES94" i="8" s="1"/>
  <c r="ER70" i="8"/>
  <c r="ES70" i="8" s="1"/>
  <c r="EQ34" i="8"/>
  <c r="FK34" i="8" s="1"/>
  <c r="ER54" i="8"/>
  <c r="ES54" i="8" s="1"/>
  <c r="ER50" i="8"/>
  <c r="ES50" i="8" s="1"/>
  <c r="EQ140" i="8"/>
  <c r="FK140" i="8" s="1"/>
  <c r="ER13" i="8"/>
  <c r="ES13" i="8" s="1"/>
  <c r="EQ122" i="8"/>
  <c r="FK122" i="8" s="1"/>
  <c r="EQ48" i="8"/>
  <c r="FK48" i="8" s="1"/>
  <c r="EM1" i="8"/>
  <c r="EQ76" i="8"/>
  <c r="FK76" i="8" s="1"/>
  <c r="ER132" i="8"/>
  <c r="ES132" i="8" s="1"/>
  <c r="EQ45" i="8"/>
  <c r="FK45" i="8" s="1"/>
  <c r="ER18" i="8"/>
  <c r="ES18" i="8" s="1"/>
  <c r="EQ96" i="8"/>
  <c r="FK96" i="8" s="1"/>
  <c r="EU47" i="8"/>
  <c r="EV47" i="8" s="1"/>
  <c r="ET47" i="8"/>
  <c r="FM47" i="8" s="1"/>
  <c r="EQ19" i="8"/>
  <c r="FK19" i="8" s="1"/>
  <c r="ET63" i="8"/>
  <c r="FM63" i="8" s="1"/>
  <c r="EU63" i="8"/>
  <c r="EV63" i="8" s="1"/>
  <c r="ET142" i="8"/>
  <c r="FM142" i="8" s="1"/>
  <c r="EU142" i="8"/>
  <c r="EV142" i="8" s="1"/>
  <c r="EQ120" i="8"/>
  <c r="FK120" i="8" s="1"/>
  <c r="ER124" i="8"/>
  <c r="ES124" i="8" s="1"/>
  <c r="EQ85" i="8"/>
  <c r="FK85" i="8" s="1"/>
  <c r="EU45" i="8"/>
  <c r="EV45" i="8" s="1"/>
  <c r="ET45" i="8"/>
  <c r="FM45" i="8" s="1"/>
  <c r="ET39" i="8"/>
  <c r="FM39" i="8" s="1"/>
  <c r="EU39" i="8"/>
  <c r="EV39" i="8" s="1"/>
  <c r="ET55" i="8"/>
  <c r="FM55" i="8" s="1"/>
  <c r="EU55" i="8"/>
  <c r="EV55" i="8" s="1"/>
  <c r="EQ118" i="8"/>
  <c r="FK118" i="8" s="1"/>
  <c r="ER87" i="8"/>
  <c r="ES87" i="8" s="1"/>
  <c r="EQ46" i="8"/>
  <c r="FK46" i="8" s="1"/>
  <c r="ER59" i="8"/>
  <c r="ES59" i="8" s="1"/>
  <c r="EQ39" i="8"/>
  <c r="FK39" i="8" s="1"/>
  <c r="ER109" i="8"/>
  <c r="ES109" i="8" s="1"/>
  <c r="ER57" i="8"/>
  <c r="ES57" i="8" s="1"/>
  <c r="EQ69" i="8"/>
  <c r="FK69" i="8" s="1"/>
  <c r="EQ6" i="8"/>
  <c r="FK6" i="8" s="1"/>
  <c r="ER77" i="8"/>
  <c r="ES77" i="8" s="1"/>
  <c r="EQ90" i="8"/>
  <c r="FK90" i="8" s="1"/>
  <c r="EQ119" i="8"/>
  <c r="FK119" i="8" s="1"/>
  <c r="EQ92" i="8"/>
  <c r="FK92" i="8" s="1"/>
  <c r="EQ104" i="8"/>
  <c r="FK104" i="8" s="1"/>
  <c r="EQ23" i="8"/>
  <c r="FK23" i="8" s="1"/>
  <c r="ER80" i="8"/>
  <c r="ES80" i="8" s="1"/>
  <c r="ER105" i="8"/>
  <c r="ES105" i="8" s="1"/>
  <c r="EQ93" i="8"/>
  <c r="FK93" i="8" s="1"/>
  <c r="EU112" i="8"/>
  <c r="EV112" i="8" s="1"/>
  <c r="ET112" i="8"/>
  <c r="FM112" i="8" s="1"/>
  <c r="EU58" i="8"/>
  <c r="EV58" i="8" s="1"/>
  <c r="ET65" i="8"/>
  <c r="FM65" i="8" s="1"/>
  <c r="EU65" i="8"/>
  <c r="EV65" i="8" s="1"/>
  <c r="EU11" i="8"/>
  <c r="EV11" i="8" s="1"/>
  <c r="ET11" i="8"/>
  <c r="FM11" i="8" s="1"/>
  <c r="EU135" i="8"/>
  <c r="EV135" i="8" s="1"/>
  <c r="ET135" i="8"/>
  <c r="FM135" i="8" s="1"/>
  <c r="ET94" i="8"/>
  <c r="FM94" i="8" s="1"/>
  <c r="EU94" i="8"/>
  <c r="EV94" i="8" s="1"/>
  <c r="EU147" i="8"/>
  <c r="EV147" i="8" s="1"/>
  <c r="ET147" i="8"/>
  <c r="FM147" i="8" s="1"/>
  <c r="ET37" i="8"/>
  <c r="FM37" i="8" s="1"/>
  <c r="EU37" i="8"/>
  <c r="EV37" i="8" s="1"/>
  <c r="EU102" i="8"/>
  <c r="EV102" i="8" s="1"/>
  <c r="EQ47" i="8"/>
  <c r="FK47" i="8" s="1"/>
  <c r="EU125" i="8"/>
  <c r="EV125" i="8" s="1"/>
  <c r="ET125" i="8"/>
  <c r="FM125" i="8" s="1"/>
  <c r="ER123" i="8"/>
  <c r="ES123" i="8" s="1"/>
  <c r="ER63" i="8"/>
  <c r="ES63" i="8" s="1"/>
  <c r="ET146" i="8"/>
  <c r="FM146" i="8" s="1"/>
  <c r="EU146" i="8"/>
  <c r="EV146" i="8" s="1"/>
  <c r="ET38" i="8"/>
  <c r="FM38" i="8" s="1"/>
  <c r="EU38" i="8"/>
  <c r="EV38" i="8" s="1"/>
  <c r="ET17" i="8"/>
  <c r="FM17" i="8" s="1"/>
  <c r="EU17" i="8"/>
  <c r="EV17" i="8" s="1"/>
  <c r="EQ126" i="8"/>
  <c r="FK126" i="8" s="1"/>
  <c r="ER117" i="8"/>
  <c r="ES117" i="8" s="1"/>
  <c r="ER36" i="8"/>
  <c r="ES36" i="8" s="1"/>
  <c r="ER100" i="8"/>
  <c r="ES100" i="8" s="1"/>
  <c r="ER148" i="8"/>
  <c r="ES148" i="8" s="1"/>
  <c r="ER21" i="8"/>
  <c r="ES21" i="8" s="1"/>
  <c r="ER62" i="8"/>
  <c r="ES62" i="8" s="1"/>
  <c r="ER64" i="8"/>
  <c r="ES64" i="8" s="1"/>
  <c r="EQ22" i="8"/>
  <c r="FK22" i="8" s="1"/>
  <c r="ET56" i="8"/>
  <c r="FM56" i="8" s="1"/>
  <c r="EU56" i="8"/>
  <c r="EV56" i="8" s="1"/>
  <c r="EU49" i="8"/>
  <c r="EV49" i="8" s="1"/>
  <c r="ET49" i="8"/>
  <c r="FM49" i="8" s="1"/>
  <c r="ET40" i="8"/>
  <c r="FM40" i="8" s="1"/>
  <c r="EU40" i="8"/>
  <c r="EV40" i="8" s="1"/>
  <c r="ET88" i="8"/>
  <c r="FM88" i="8" s="1"/>
  <c r="EU88" i="8"/>
  <c r="EV88" i="8" s="1"/>
  <c r="ER14" i="8"/>
  <c r="ES14" i="8" s="1"/>
  <c r="ER111" i="8"/>
  <c r="ES111" i="8" s="1"/>
  <c r="ER27" i="8"/>
  <c r="ES27" i="8" s="1"/>
  <c r="EQ78" i="8"/>
  <c r="FK78" i="8" s="1"/>
  <c r="EU108" i="8"/>
  <c r="EV108" i="8" s="1"/>
  <c r="ET108" i="8"/>
  <c r="FM108" i="8" s="1"/>
  <c r="EU5" i="8"/>
  <c r="EV5" i="8" s="1"/>
  <c r="ET5" i="8"/>
  <c r="EQ24" i="8"/>
  <c r="FK24" i="8" s="1"/>
  <c r="EU22" i="8"/>
  <c r="EV22" i="8" s="1"/>
  <c r="ET22" i="8"/>
  <c r="FM22" i="8" s="1"/>
  <c r="ET118" i="8"/>
  <c r="FM118" i="8" s="1"/>
  <c r="EU118" i="8"/>
  <c r="EV118" i="8" s="1"/>
  <c r="ER82" i="8"/>
  <c r="ES82" i="8" s="1"/>
  <c r="ET113" i="8"/>
  <c r="FM113" i="8" s="1"/>
  <c r="EU113" i="8"/>
  <c r="EV113" i="8" s="1"/>
  <c r="EU83" i="8"/>
  <c r="EV83" i="8" s="1"/>
  <c r="ET83" i="8"/>
  <c r="FM83" i="8" s="1"/>
  <c r="ET31" i="8"/>
  <c r="FM31" i="8" s="1"/>
  <c r="EU31" i="8"/>
  <c r="EV31" i="8" s="1"/>
  <c r="ET79" i="8"/>
  <c r="FM79" i="8" s="1"/>
  <c r="EU79" i="8"/>
  <c r="EV79" i="8" s="1"/>
  <c r="ET149" i="8"/>
  <c r="FM149" i="8" s="1"/>
  <c r="EU149" i="8"/>
  <c r="EV149" i="8" s="1"/>
  <c r="ER122" i="8"/>
  <c r="ES122" i="8" s="1"/>
  <c r="ET139" i="8"/>
  <c r="FM139" i="8" s="1"/>
  <c r="EU139" i="8"/>
  <c r="EV139" i="8" s="1"/>
  <c r="EQ58" i="8"/>
  <c r="FK58" i="8" s="1"/>
  <c r="ER108" i="8"/>
  <c r="ES108" i="8" s="1"/>
  <c r="ER31" i="8"/>
  <c r="ES31" i="8" s="1"/>
  <c r="ER15" i="8"/>
  <c r="ES15" i="8" s="1"/>
  <c r="EQ143" i="8"/>
  <c r="FK143" i="8" s="1"/>
  <c r="ER139" i="8"/>
  <c r="ES139" i="8" s="1"/>
  <c r="ER116" i="8"/>
  <c r="ES116" i="8" s="1"/>
  <c r="ET67" i="8"/>
  <c r="FM67" i="8" s="1"/>
  <c r="EU67" i="8"/>
  <c r="EV67" i="8" s="1"/>
  <c r="EQ53" i="8"/>
  <c r="FK53" i="8" s="1"/>
  <c r="EU20" i="8"/>
  <c r="EV20" i="8" s="1"/>
  <c r="ET20" i="8"/>
  <c r="FM20" i="8" s="1"/>
  <c r="ET138" i="8"/>
  <c r="FM138" i="8" s="1"/>
  <c r="EU138" i="8"/>
  <c r="EV138" i="8" s="1"/>
  <c r="ER55" i="8"/>
  <c r="ES55" i="8" s="1"/>
  <c r="EQ65" i="8"/>
  <c r="FK65" i="8" s="1"/>
  <c r="ER81" i="8"/>
  <c r="ES81" i="8" s="1"/>
  <c r="ET121" i="8"/>
  <c r="FM121" i="8" s="1"/>
  <c r="EU121" i="8"/>
  <c r="EV121" i="8" s="1"/>
  <c r="ET62" i="8"/>
  <c r="FM62" i="8" s="1"/>
  <c r="EU62" i="8"/>
  <c r="EV62" i="8" s="1"/>
  <c r="ER138" i="8"/>
  <c r="ES138" i="8" s="1"/>
  <c r="EU110" i="8"/>
  <c r="EV110" i="8" s="1"/>
  <c r="ET110" i="8"/>
  <c r="FM110" i="8" s="1"/>
  <c r="ER102" i="8"/>
  <c r="ES102" i="8" s="1"/>
  <c r="ER66" i="8"/>
  <c r="ES66" i="8" s="1"/>
  <c r="EQ26" i="8"/>
  <c r="FK26" i="8" s="1"/>
  <c r="ER86" i="8"/>
  <c r="ES86" i="8" s="1"/>
  <c r="ET115" i="8"/>
  <c r="FM115" i="8" s="1"/>
  <c r="EU115" i="8"/>
  <c r="EV115" i="8" s="1"/>
  <c r="EU131" i="8"/>
  <c r="EV131" i="8" s="1"/>
  <c r="ET131" i="8"/>
  <c r="FM131" i="8" s="1"/>
  <c r="ET141" i="8"/>
  <c r="FM141" i="8" s="1"/>
  <c r="EU141" i="8"/>
  <c r="EV141" i="8" s="1"/>
  <c r="EU9" i="8"/>
  <c r="EV9" i="8" s="1"/>
  <c r="ET9" i="8"/>
  <c r="FM9" i="8" s="1"/>
  <c r="ER12" i="8"/>
  <c r="ES12" i="8" s="1"/>
  <c r="EQ135" i="8"/>
  <c r="FK135" i="8" s="1"/>
  <c r="EU128" i="8"/>
  <c r="EV128" i="8" s="1"/>
  <c r="ET128" i="8"/>
  <c r="FM128" i="8" s="1"/>
  <c r="EU120" i="8"/>
  <c r="EV120" i="8" s="1"/>
  <c r="ET120" i="8"/>
  <c r="FM120" i="8" s="1"/>
  <c r="ET105" i="8"/>
  <c r="FM105" i="8" s="1"/>
  <c r="EU105" i="8"/>
  <c r="EV105" i="8" s="1"/>
  <c r="ER28" i="8"/>
  <c r="ES28" i="8" s="1"/>
  <c r="ER147" i="8"/>
  <c r="ES147" i="8" s="1"/>
  <c r="ET109" i="8"/>
  <c r="FM109" i="8" s="1"/>
  <c r="EU109" i="8"/>
  <c r="EV109" i="8" s="1"/>
  <c r="ET7" i="8"/>
  <c r="FM7" i="8" s="1"/>
  <c r="EU7" i="8"/>
  <c r="EV7" i="8" s="1"/>
  <c r="ET92" i="8"/>
  <c r="FM92" i="8" s="1"/>
  <c r="EU90" i="8"/>
  <c r="EV90" i="8" s="1"/>
  <c r="ET90" i="8"/>
  <c r="FM90" i="8" s="1"/>
  <c r="ER11" i="8"/>
  <c r="ES11" i="8" s="1"/>
  <c r="EU87" i="8"/>
  <c r="EV87" i="8" s="1"/>
  <c r="ET87" i="8"/>
  <c r="FM87" i="8" s="1"/>
  <c r="EU77" i="8"/>
  <c r="EV77" i="8" s="1"/>
  <c r="ET77" i="8"/>
  <c r="FM77" i="8" s="1"/>
  <c r="ET69" i="8"/>
  <c r="FM69" i="8" s="1"/>
  <c r="EU69" i="8"/>
  <c r="EV69" i="8" s="1"/>
  <c r="ET44" i="8"/>
  <c r="FM44" i="8" s="1"/>
  <c r="EU44" i="8"/>
  <c r="EV44" i="8" s="1"/>
  <c r="EU48" i="8"/>
  <c r="EV48" i="8" s="1"/>
  <c r="ET48" i="8"/>
  <c r="FM48" i="8" s="1"/>
  <c r="EU97" i="8"/>
  <c r="EV97" i="8" s="1"/>
  <c r="ET144" i="8"/>
  <c r="FM144" i="8" s="1"/>
  <c r="EU144" i="8"/>
  <c r="EV144" i="8" s="1"/>
  <c r="ET30" i="8"/>
  <c r="FM30" i="8" s="1"/>
  <c r="EU30" i="8"/>
  <c r="EV30" i="8" s="1"/>
  <c r="ET42" i="8"/>
  <c r="FM42" i="8" s="1"/>
  <c r="EU42" i="8"/>
  <c r="EV42" i="8" s="1"/>
  <c r="EQ113" i="8" l="1"/>
  <c r="FK113" i="8" s="1"/>
  <c r="EQ49" i="8"/>
  <c r="FK49" i="8" s="1"/>
  <c r="EU10" i="8"/>
  <c r="EV10" i="8" s="1"/>
  <c r="EU8" i="8"/>
  <c r="EV8" i="8" s="1"/>
  <c r="EU82" i="8"/>
  <c r="EV82" i="8" s="1"/>
  <c r="ET60" i="8"/>
  <c r="FM60" i="8" s="1"/>
  <c r="FN60" i="8" s="1"/>
  <c r="ER79" i="8"/>
  <c r="ES79" i="8" s="1"/>
  <c r="EU126" i="8"/>
  <c r="EV126" i="8" s="1"/>
  <c r="EU76" i="8"/>
  <c r="EV76" i="8" s="1"/>
  <c r="ET136" i="8"/>
  <c r="FM136" i="8" s="1"/>
  <c r="EU150" i="8"/>
  <c r="EV150" i="8" s="1"/>
  <c r="ET117" i="8"/>
  <c r="FM117" i="8" s="1"/>
  <c r="EU70" i="8"/>
  <c r="EV70" i="8" s="1"/>
  <c r="ER125" i="8"/>
  <c r="ES125" i="8" s="1"/>
  <c r="EU34" i="8"/>
  <c r="EV34" i="8" s="1"/>
  <c r="ET98" i="8"/>
  <c r="FM98" i="8" s="1"/>
  <c r="FX4" i="8"/>
  <c r="EQ115" i="8"/>
  <c r="FK115" i="8" s="1"/>
  <c r="ET148" i="8"/>
  <c r="FM148" i="8" s="1"/>
  <c r="FN148" i="8" s="1"/>
  <c r="EQ37" i="8"/>
  <c r="FK37" i="8" s="1"/>
  <c r="FL37" i="8" s="1"/>
  <c r="FL68" i="8"/>
  <c r="EU127" i="8"/>
  <c r="EV127" i="8" s="1"/>
  <c r="EU52" i="8"/>
  <c r="EV52" i="8" s="1"/>
  <c r="EQ149" i="8"/>
  <c r="FK149" i="8" s="1"/>
  <c r="FL149" i="8" s="1"/>
  <c r="EU103" i="8"/>
  <c r="EV103" i="8" s="1"/>
  <c r="ET85" i="8"/>
  <c r="FM85" i="8" s="1"/>
  <c r="FN85" i="8" s="1"/>
  <c r="ET53" i="8"/>
  <c r="FM53" i="8" s="1"/>
  <c r="FN53" i="8" s="1"/>
  <c r="ET78" i="8"/>
  <c r="FM78" i="8" s="1"/>
  <c r="FN78" i="8" s="1"/>
  <c r="ET13" i="8"/>
  <c r="FM13" i="8" s="1"/>
  <c r="FN13" i="8" s="1"/>
  <c r="ET111" i="8"/>
  <c r="FM111" i="8" s="1"/>
  <c r="FN111" i="8" s="1"/>
  <c r="ET104" i="8"/>
  <c r="FM104" i="8" s="1"/>
  <c r="FN104" i="8" s="1"/>
  <c r="ET24" i="8"/>
  <c r="FM24" i="8" s="1"/>
  <c r="FN24" i="8" s="1"/>
  <c r="EU61" i="8"/>
  <c r="EV61" i="8" s="1"/>
  <c r="ET57" i="8"/>
  <c r="FM57" i="8" s="1"/>
  <c r="FN57" i="8" s="1"/>
  <c r="ET18" i="8"/>
  <c r="FM18" i="8" s="1"/>
  <c r="FN18" i="8" s="1"/>
  <c r="EU132" i="8"/>
  <c r="EV132" i="8" s="1"/>
  <c r="ET124" i="8"/>
  <c r="FM124" i="8" s="1"/>
  <c r="FN124" i="8" s="1"/>
  <c r="EU119" i="8"/>
  <c r="EV119" i="8" s="1"/>
  <c r="ET114" i="8"/>
  <c r="FM114" i="8" s="1"/>
  <c r="FN114" i="8" s="1"/>
  <c r="ET86" i="8"/>
  <c r="FM86" i="8" s="1"/>
  <c r="FN86" i="8" s="1"/>
  <c r="EU140" i="8"/>
  <c r="EV140" i="8" s="1"/>
  <c r="EU73" i="8"/>
  <c r="EV73" i="8" s="1"/>
  <c r="ET93" i="8"/>
  <c r="FM93" i="8" s="1"/>
  <c r="FN93" i="8" s="1"/>
  <c r="ET16" i="8"/>
  <c r="FM16" i="8" s="1"/>
  <c r="FN16" i="8" s="1"/>
  <c r="ET26" i="8"/>
  <c r="FM26" i="8" s="1"/>
  <c r="FN26" i="8" s="1"/>
  <c r="EU145" i="8"/>
  <c r="EV145" i="8" s="1"/>
  <c r="ET99" i="8"/>
  <c r="FM99" i="8" s="1"/>
  <c r="FN99" i="8" s="1"/>
  <c r="ET107" i="8"/>
  <c r="FM107" i="8" s="1"/>
  <c r="FN107" i="8" s="1"/>
  <c r="EU137" i="8"/>
  <c r="EV137" i="8" s="1"/>
  <c r="EQ42" i="8"/>
  <c r="FK42" i="8" s="1"/>
  <c r="FL42" i="8" s="1"/>
  <c r="EU28" i="8"/>
  <c r="EV28" i="8" s="1"/>
  <c r="ER38" i="8"/>
  <c r="ES38" i="8" s="1"/>
  <c r="ET80" i="8"/>
  <c r="FM80" i="8" s="1"/>
  <c r="FN80" i="8" s="1"/>
  <c r="ET143" i="8"/>
  <c r="FM143" i="8" s="1"/>
  <c r="FN143" i="8" s="1"/>
  <c r="EU12" i="8"/>
  <c r="EV12" i="8" s="1"/>
  <c r="ET96" i="8"/>
  <c r="FM96" i="8" s="1"/>
  <c r="FN96" i="8" s="1"/>
  <c r="EU21" i="8"/>
  <c r="EV21" i="8" s="1"/>
  <c r="ET19" i="8"/>
  <c r="FM19" i="8" s="1"/>
  <c r="FN19" i="8" s="1"/>
  <c r="ET95" i="8"/>
  <c r="FM95" i="8" s="1"/>
  <c r="FN95" i="8" s="1"/>
  <c r="FL113" i="8"/>
  <c r="EU71" i="8"/>
  <c r="EV71" i="8" s="1"/>
  <c r="EU84" i="8"/>
  <c r="EV84" i="8" s="1"/>
  <c r="FL53" i="8"/>
  <c r="EU50" i="8"/>
  <c r="EV50" i="8" s="1"/>
  <c r="FL17" i="8"/>
  <c r="EU75" i="8"/>
  <c r="EV75" i="8" s="1"/>
  <c r="ET54" i="8"/>
  <c r="FM54" i="8" s="1"/>
  <c r="FN54" i="8" s="1"/>
  <c r="EQ5" i="8"/>
  <c r="FK5" i="8" s="1"/>
  <c r="FL5" i="8" s="1"/>
  <c r="ER7" i="8"/>
  <c r="ES7" i="8" s="1"/>
  <c r="ET14" i="8"/>
  <c r="FM14" i="8" s="1"/>
  <c r="FN14" i="8" s="1"/>
  <c r="EU43" i="8"/>
  <c r="EV43" i="8" s="1"/>
  <c r="FL76" i="8"/>
  <c r="EU15" i="8"/>
  <c r="EV15" i="8" s="1"/>
  <c r="ET133" i="8"/>
  <c r="FM133" i="8" s="1"/>
  <c r="FN133" i="8" s="1"/>
  <c r="ET35" i="8"/>
  <c r="FM35" i="8" s="1"/>
  <c r="FN35" i="8" s="1"/>
  <c r="EU122" i="8"/>
  <c r="EV122" i="8" s="1"/>
  <c r="EU33" i="8"/>
  <c r="EV33" i="8" s="1"/>
  <c r="ET29" i="8"/>
  <c r="FM29" i="8" s="1"/>
  <c r="FN29" i="8" s="1"/>
  <c r="ET123" i="8"/>
  <c r="FM123" i="8" s="1"/>
  <c r="FN123" i="8" s="1"/>
  <c r="EU32" i="8"/>
  <c r="EV32" i="8" s="1"/>
  <c r="EU106" i="8"/>
  <c r="EV106" i="8" s="1"/>
  <c r="EQ121" i="8"/>
  <c r="FK121" i="8" s="1"/>
  <c r="FL121" i="8" s="1"/>
  <c r="EU81" i="8"/>
  <c r="EV81" i="8" s="1"/>
  <c r="EU64" i="8"/>
  <c r="EV64" i="8" s="1"/>
  <c r="ET116" i="8"/>
  <c r="FM116" i="8" s="1"/>
  <c r="FN116" i="8" s="1"/>
  <c r="EU134" i="8"/>
  <c r="EV134" i="8" s="1"/>
  <c r="EU36" i="8"/>
  <c r="EV36" i="8" s="1"/>
  <c r="EU89" i="8"/>
  <c r="EV89" i="8" s="1"/>
  <c r="ET66" i="8"/>
  <c r="FM66" i="8" s="1"/>
  <c r="FN66" i="8" s="1"/>
  <c r="EU74" i="8"/>
  <c r="EV74" i="8" s="1"/>
  <c r="ET23" i="8"/>
  <c r="FM23" i="8" s="1"/>
  <c r="FN23" i="8" s="1"/>
  <c r="ET59" i="8"/>
  <c r="FM59" i="8" s="1"/>
  <c r="FN59" i="8" s="1"/>
  <c r="FL150" i="8"/>
  <c r="ET68" i="8"/>
  <c r="FM68" i="8" s="1"/>
  <c r="FN68" i="8" s="1"/>
  <c r="EU72" i="8"/>
  <c r="EV72" i="8" s="1"/>
  <c r="FL74" i="8"/>
  <c r="ET51" i="8"/>
  <c r="FM51" i="8" s="1"/>
  <c r="FN51" i="8" s="1"/>
  <c r="EU41" i="8"/>
  <c r="EV41" i="8" s="1"/>
  <c r="FL71" i="8"/>
  <c r="ER56" i="8"/>
  <c r="ES56" i="8" s="1"/>
  <c r="ET91" i="8"/>
  <c r="FM91" i="8" s="1"/>
  <c r="FN91" i="8" s="1"/>
  <c r="EU27" i="8"/>
  <c r="EV27" i="8" s="1"/>
  <c r="FL135" i="8"/>
  <c r="EU129" i="8"/>
  <c r="EV129" i="8" s="1"/>
  <c r="ET46" i="8"/>
  <c r="FM46" i="8" s="1"/>
  <c r="FN46" i="8" s="1"/>
  <c r="FL92" i="8"/>
  <c r="ER20" i="8"/>
  <c r="ES20" i="8" s="1"/>
  <c r="ET100" i="8"/>
  <c r="FM100" i="8" s="1"/>
  <c r="FN100" i="8" s="1"/>
  <c r="EU101" i="8"/>
  <c r="EV101" i="8" s="1"/>
  <c r="FL118" i="8"/>
  <c r="FL43" i="8"/>
  <c r="ET6" i="8"/>
  <c r="FM6" i="8" s="1"/>
  <c r="FN6" i="8" s="1"/>
  <c r="EU130" i="8"/>
  <c r="EV130" i="8" s="1"/>
  <c r="ET25" i="8"/>
  <c r="FM25" i="8" s="1"/>
  <c r="FN25" i="8" s="1"/>
  <c r="FL73" i="8"/>
  <c r="FL143" i="8"/>
  <c r="FL129" i="8"/>
  <c r="FL45" i="8"/>
  <c r="FL133" i="8"/>
  <c r="FL88" i="8"/>
  <c r="FL91" i="8"/>
  <c r="FL24" i="8"/>
  <c r="FL46" i="8"/>
  <c r="FL114" i="8"/>
  <c r="FL84" i="8"/>
  <c r="FL119" i="8"/>
  <c r="FL110" i="8"/>
  <c r="FL104" i="8"/>
  <c r="FL33" i="8"/>
  <c r="FL96" i="8"/>
  <c r="FL26" i="8"/>
  <c r="FL22" i="8"/>
  <c r="FL30" i="8"/>
  <c r="FL85" i="8"/>
  <c r="FL60" i="8"/>
  <c r="FL16" i="8"/>
  <c r="FL140" i="8"/>
  <c r="FL89" i="8"/>
  <c r="FL127" i="8"/>
  <c r="FL34" i="8"/>
  <c r="FL58" i="8"/>
  <c r="FL8" i="8"/>
  <c r="FL103" i="8"/>
  <c r="FL90" i="8"/>
  <c r="FL35" i="8"/>
  <c r="FL126" i="8"/>
  <c r="FL48" i="8"/>
  <c r="FL98" i="8"/>
  <c r="FL13" i="8"/>
  <c r="FL19" i="8"/>
  <c r="FL29" i="8"/>
  <c r="FL61" i="8"/>
  <c r="FL97" i="8"/>
  <c r="FL44" i="8"/>
  <c r="FL141" i="8"/>
  <c r="FL83" i="8"/>
  <c r="FN44" i="8"/>
  <c r="FL78" i="8"/>
  <c r="FL145" i="8"/>
  <c r="FL136" i="8"/>
  <c r="FL23" i="8"/>
  <c r="FL99" i="8"/>
  <c r="FL115" i="8"/>
  <c r="FL6" i="8"/>
  <c r="FL40" i="8"/>
  <c r="FL134" i="8"/>
  <c r="FL47" i="8"/>
  <c r="FL120" i="8"/>
  <c r="FL52" i="8"/>
  <c r="FL137" i="8"/>
  <c r="FL65" i="8"/>
  <c r="FL39" i="8"/>
  <c r="FL25" i="8"/>
  <c r="FL144" i="8"/>
  <c r="FL130" i="8"/>
  <c r="FL49" i="8"/>
  <c r="FL109" i="8"/>
  <c r="FL67" i="8"/>
  <c r="FL95" i="8"/>
  <c r="FL32" i="8"/>
  <c r="FL69" i="8"/>
  <c r="FN48" i="8"/>
  <c r="FL106" i="8"/>
  <c r="FL10" i="8"/>
  <c r="FL101" i="8"/>
  <c r="FL112" i="8"/>
  <c r="FL107" i="8"/>
  <c r="FN58" i="8"/>
  <c r="FN69" i="8"/>
  <c r="FN87" i="8"/>
  <c r="FN11" i="8"/>
  <c r="FL75" i="8"/>
  <c r="FL72" i="8"/>
  <c r="FL41" i="8"/>
  <c r="FN94" i="8"/>
  <c r="FL93" i="8"/>
  <c r="FL18" i="8"/>
  <c r="FN109" i="8"/>
  <c r="FN115" i="8"/>
  <c r="FN67" i="8"/>
  <c r="FN88" i="8"/>
  <c r="FN146" i="8"/>
  <c r="FN108" i="8"/>
  <c r="FL51" i="8"/>
  <c r="FN22" i="8"/>
  <c r="FN47" i="8"/>
  <c r="FL94" i="8"/>
  <c r="FN7" i="8"/>
  <c r="FL50" i="8"/>
  <c r="FN20" i="8"/>
  <c r="FN102" i="8"/>
  <c r="FN117" i="8"/>
  <c r="FN139" i="8"/>
  <c r="FN38" i="8"/>
  <c r="FN39" i="8"/>
  <c r="FL55" i="8"/>
  <c r="FN138" i="8"/>
  <c r="FN79" i="8"/>
  <c r="FN118" i="8"/>
  <c r="FN10" i="8"/>
  <c r="FL80" i="8"/>
  <c r="FL131" i="8"/>
  <c r="FN120" i="8"/>
  <c r="FN112" i="8"/>
  <c r="FL82" i="8"/>
  <c r="FL142" i="8"/>
  <c r="FL36" i="8"/>
  <c r="FN121" i="8"/>
  <c r="FL59" i="8"/>
  <c r="FL128" i="8"/>
  <c r="FL70" i="8"/>
  <c r="FL54" i="8"/>
  <c r="FL62" i="8"/>
  <c r="FL77" i="8"/>
  <c r="FN45" i="8"/>
  <c r="FL14" i="8"/>
  <c r="FL87" i="8"/>
  <c r="FL132" i="8"/>
  <c r="FL146" i="8"/>
  <c r="FN144" i="8"/>
  <c r="FN30" i="8"/>
  <c r="FN77" i="8"/>
  <c r="FN90" i="8"/>
  <c r="FN9" i="8"/>
  <c r="FN62" i="8"/>
  <c r="FN149" i="8"/>
  <c r="FN31" i="8"/>
  <c r="FN82" i="8"/>
  <c r="FM5" i="8"/>
  <c r="FN5" i="8" s="1"/>
  <c r="FN56" i="8"/>
  <c r="FN98" i="8"/>
  <c r="FN135" i="8"/>
  <c r="FL12" i="8"/>
  <c r="FL111" i="8"/>
  <c r="FL117" i="8"/>
  <c r="FL57" i="8"/>
  <c r="FL116" i="8"/>
  <c r="FN105" i="8"/>
  <c r="FN97" i="8"/>
  <c r="FN83" i="8"/>
  <c r="FN142" i="8"/>
  <c r="FL147" i="8"/>
  <c r="FL148" i="8"/>
  <c r="FL86" i="8"/>
  <c r="FL28" i="8"/>
  <c r="FL138" i="8"/>
  <c r="FN37" i="8"/>
  <c r="FN113" i="8"/>
  <c r="FN40" i="8"/>
  <c r="FN65" i="8"/>
  <c r="FL21" i="8"/>
  <c r="FL123" i="8"/>
  <c r="FL64" i="8"/>
  <c r="FL139" i="8"/>
  <c r="FN141" i="8"/>
  <c r="FN42" i="8"/>
  <c r="FN136" i="8"/>
  <c r="FN150" i="8"/>
  <c r="FN49" i="8"/>
  <c r="FN17" i="8"/>
  <c r="FN125" i="8"/>
  <c r="FN55" i="8"/>
  <c r="FL9" i="8"/>
  <c r="FL100" i="8"/>
  <c r="FL122" i="8"/>
  <c r="FL66" i="8"/>
  <c r="FL63" i="8"/>
  <c r="FN92" i="8"/>
  <c r="FN128" i="8"/>
  <c r="FN131" i="8"/>
  <c r="FN110" i="8"/>
  <c r="FN147" i="8"/>
  <c r="FL105" i="8"/>
  <c r="FL11" i="8"/>
  <c r="FL102" i="8"/>
  <c r="FL124" i="8"/>
  <c r="FN63" i="8"/>
  <c r="FL31" i="8"/>
  <c r="FL81" i="8"/>
  <c r="FL15" i="8"/>
  <c r="FL108" i="8"/>
  <c r="FL27" i="8"/>
  <c r="FL79" i="8" l="1"/>
  <c r="FN52" i="8"/>
  <c r="FN8" i="8"/>
  <c r="FN126" i="8"/>
  <c r="FN76" i="8"/>
  <c r="FN127" i="8"/>
  <c r="FN70" i="8"/>
  <c r="FL125" i="8"/>
  <c r="FN119" i="8"/>
  <c r="FN34" i="8"/>
  <c r="FN103" i="8"/>
  <c r="FN132" i="8"/>
  <c r="FN61" i="8"/>
  <c r="FN140" i="8"/>
  <c r="FN137" i="8"/>
  <c r="FL38" i="8"/>
  <c r="FN73" i="8"/>
  <c r="FN28" i="8"/>
  <c r="FN33" i="8"/>
  <c r="FN71" i="8"/>
  <c r="FL7" i="8"/>
  <c r="FN84" i="8"/>
  <c r="FN145" i="8"/>
  <c r="FN12" i="8"/>
  <c r="FN21" i="8"/>
  <c r="FN15" i="8"/>
  <c r="FN75" i="8"/>
  <c r="FN106" i="8"/>
  <c r="FN122" i="8"/>
  <c r="EQ1" i="8"/>
  <c r="FN32" i="8"/>
  <c r="FN50" i="8"/>
  <c r="FN43" i="8"/>
  <c r="FN134" i="8"/>
  <c r="FN89" i="8"/>
  <c r="FN81" i="8"/>
  <c r="FN36" i="8"/>
  <c r="FN74" i="8"/>
  <c r="FN41" i="8"/>
  <c r="FN64" i="8"/>
  <c r="FL56" i="8"/>
  <c r="ER1" i="8"/>
  <c r="FN72" i="8"/>
  <c r="FN101" i="8"/>
  <c r="FN27" i="8"/>
  <c r="EU1" i="8"/>
  <c r="ET1" i="8"/>
  <c r="FN129" i="8"/>
  <c r="FN130" i="8"/>
  <c r="FL20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<sst xmlns="http://schemas.openxmlformats.org/spreadsheetml/2006/main" count="2227" uniqueCount="489">
  <si>
    <t>Egypt</t>
  </si>
  <si>
    <t>Morocco</t>
  </si>
  <si>
    <t>Tunisia</t>
  </si>
  <si>
    <t>Benin</t>
  </si>
  <si>
    <t>BurkinaFaso</t>
  </si>
  <si>
    <t>Cameroon</t>
  </si>
  <si>
    <t>Coted'Ivoire</t>
  </si>
  <si>
    <t>Ghana</t>
  </si>
  <si>
    <t>Guinea</t>
  </si>
  <si>
    <t>Nigeria</t>
  </si>
  <si>
    <t>Senegal</t>
  </si>
  <si>
    <t>Togo</t>
  </si>
  <si>
    <t>Ethiopia</t>
  </si>
  <si>
    <t>Kenya</t>
  </si>
  <si>
    <t>Madagascar</t>
  </si>
  <si>
    <t>Malawi</t>
  </si>
  <si>
    <t>Mauritius</t>
  </si>
  <si>
    <t>Mozambique</t>
  </si>
  <si>
    <t>Rwanda</t>
  </si>
  <si>
    <t>TanzaniaUnitedRepublicof</t>
  </si>
  <si>
    <t>Uganda</t>
  </si>
  <si>
    <t>Zambia</t>
  </si>
  <si>
    <t>Zimbabwe</t>
  </si>
  <si>
    <t>Botswana</t>
  </si>
  <si>
    <t>Namibia</t>
  </si>
  <si>
    <t>SouthAfrica</t>
  </si>
  <si>
    <t>EGY</t>
  </si>
  <si>
    <t>MAR</t>
  </si>
  <si>
    <t>TUN</t>
  </si>
  <si>
    <t>BEN</t>
  </si>
  <si>
    <t>BFA</t>
  </si>
  <si>
    <t>CMR</t>
  </si>
  <si>
    <t>CIV</t>
  </si>
  <si>
    <t>GHA</t>
  </si>
  <si>
    <t>GIN</t>
  </si>
  <si>
    <t>NGA</t>
  </si>
  <si>
    <t>SEN</t>
  </si>
  <si>
    <t>TGO</t>
  </si>
  <si>
    <t>ETH</t>
  </si>
  <si>
    <t>KEN</t>
  </si>
  <si>
    <t>MDG</t>
  </si>
  <si>
    <t>MWI</t>
  </si>
  <si>
    <t>MUS</t>
  </si>
  <si>
    <t>MOZ</t>
  </si>
  <si>
    <t>RWA</t>
  </si>
  <si>
    <t>TZA</t>
  </si>
  <si>
    <t>UGA</t>
  </si>
  <si>
    <t>ZMB</t>
  </si>
  <si>
    <t>ZWE</t>
  </si>
  <si>
    <t>BWA</t>
  </si>
  <si>
    <t>NAM</t>
  </si>
  <si>
    <t>ZAF</t>
  </si>
  <si>
    <t>Africa</t>
  </si>
  <si>
    <t>ISO3</t>
  </si>
  <si>
    <t>Country</t>
  </si>
  <si>
    <t>Region</t>
  </si>
  <si>
    <t>alpha_i</t>
  </si>
  <si>
    <t>Algeria</t>
  </si>
  <si>
    <t>Libya</t>
  </si>
  <si>
    <t>RestofNorthAfrica</t>
  </si>
  <si>
    <t>NA</t>
  </si>
  <si>
    <t>Cape Verde</t>
  </si>
  <si>
    <t>Gambia</t>
  </si>
  <si>
    <t>Guinea-Bissau</t>
  </si>
  <si>
    <t>Liberia</t>
  </si>
  <si>
    <t>Mali</t>
  </si>
  <si>
    <t>Mauritania</t>
  </si>
  <si>
    <t>Niger</t>
  </si>
  <si>
    <t>Sierra Leone</t>
  </si>
  <si>
    <t>RestofWesternAfrica</t>
  </si>
  <si>
    <t>CAF</t>
  </si>
  <si>
    <t>Central African Republic</t>
  </si>
  <si>
    <t>TCD</t>
  </si>
  <si>
    <t>Chad</t>
  </si>
  <si>
    <t>COD</t>
  </si>
  <si>
    <t>Congo</t>
  </si>
  <si>
    <t>GNQ</t>
  </si>
  <si>
    <t>Equatorial Guinea</t>
  </si>
  <si>
    <t>GAB</t>
  </si>
  <si>
    <t>Gabon</t>
  </si>
  <si>
    <t>STP</t>
  </si>
  <si>
    <t>Sao Tome and Principe</t>
  </si>
  <si>
    <t>MtCO2</t>
  </si>
  <si>
    <t>WB_GDP_USD</t>
  </si>
  <si>
    <t>MtC</t>
  </si>
  <si>
    <t>AGO</t>
  </si>
  <si>
    <t>Angola</t>
  </si>
  <si>
    <t>SouthCentralAfrica</t>
  </si>
  <si>
    <t>CentralAfrica</t>
  </si>
  <si>
    <t>RestofEasternAfrica</t>
  </si>
  <si>
    <t>BDI</t>
  </si>
  <si>
    <t>Burundi</t>
  </si>
  <si>
    <t>COM</t>
  </si>
  <si>
    <t>Comoros</t>
  </si>
  <si>
    <t>DJI</t>
  </si>
  <si>
    <t>Djibouti</t>
  </si>
  <si>
    <t>ERI</t>
  </si>
  <si>
    <t>Eritrea</t>
  </si>
  <si>
    <t>SYC</t>
  </si>
  <si>
    <t>Seychelles</t>
  </si>
  <si>
    <t>SOM</t>
  </si>
  <si>
    <t>Somalia</t>
  </si>
  <si>
    <t>SDN</t>
  </si>
  <si>
    <t>Sudan</t>
  </si>
  <si>
    <t>SWZ</t>
  </si>
  <si>
    <t>Eswatini</t>
  </si>
  <si>
    <t>LSO</t>
  </si>
  <si>
    <t>Lesotho</t>
  </si>
  <si>
    <t>RestofSouthAfricanCustomsUnion</t>
  </si>
  <si>
    <t>MEX</t>
  </si>
  <si>
    <t>Mexico</t>
  </si>
  <si>
    <t>CHL</t>
  </si>
  <si>
    <t>Chile</t>
  </si>
  <si>
    <t>ARG</t>
  </si>
  <si>
    <t>Argentina</t>
  </si>
  <si>
    <t>BOL</t>
  </si>
  <si>
    <t>Bolivia</t>
  </si>
  <si>
    <t>COL</t>
  </si>
  <si>
    <t>Colombia</t>
  </si>
  <si>
    <t>ECU</t>
  </si>
  <si>
    <t>Ecuador</t>
  </si>
  <si>
    <t>PRY</t>
  </si>
  <si>
    <t>Paraguay</t>
  </si>
  <si>
    <t>PER</t>
  </si>
  <si>
    <t>Peru</t>
  </si>
  <si>
    <t>URY</t>
  </si>
  <si>
    <t>Uruguay</t>
  </si>
  <si>
    <t>CRI</t>
  </si>
  <si>
    <t>CostaRica</t>
  </si>
  <si>
    <t>GTM</t>
  </si>
  <si>
    <t>Guatemala</t>
  </si>
  <si>
    <t>HND</t>
  </si>
  <si>
    <t>Honduras</t>
  </si>
  <si>
    <t>NIC</t>
  </si>
  <si>
    <t>Nicaragua</t>
  </si>
  <si>
    <t>PAN</t>
  </si>
  <si>
    <t>Panama</t>
  </si>
  <si>
    <t>SLV</t>
  </si>
  <si>
    <t>ElSalvador</t>
  </si>
  <si>
    <t>DOM</t>
  </si>
  <si>
    <t>DominicanRepublic</t>
  </si>
  <si>
    <t>JAM</t>
  </si>
  <si>
    <t>Jamaica</t>
  </si>
  <si>
    <t>TTO</t>
  </si>
  <si>
    <t>TrinidadandTobago</t>
  </si>
  <si>
    <t>VEN</t>
  </si>
  <si>
    <t>Venezuela</t>
  </si>
  <si>
    <t>Other Americas</t>
  </si>
  <si>
    <t>Guyana</t>
  </si>
  <si>
    <t>Suriname</t>
  </si>
  <si>
    <t>GUY</t>
  </si>
  <si>
    <t>SUR</t>
  </si>
  <si>
    <t>RestofSouthAmerica</t>
  </si>
  <si>
    <t>Belize</t>
  </si>
  <si>
    <t>RestofCentralAmerica</t>
  </si>
  <si>
    <t>USA</t>
  </si>
  <si>
    <t>United States</t>
  </si>
  <si>
    <t>CAN</t>
  </si>
  <si>
    <t>Canada</t>
  </si>
  <si>
    <t>JPN</t>
  </si>
  <si>
    <t>Japan</t>
  </si>
  <si>
    <t>KOR</t>
  </si>
  <si>
    <t>South Korea</t>
  </si>
  <si>
    <t>RUS</t>
  </si>
  <si>
    <t>Russia</t>
  </si>
  <si>
    <t>CHN</t>
  </si>
  <si>
    <t>China</t>
  </si>
  <si>
    <t>IND</t>
  </si>
  <si>
    <t>India</t>
  </si>
  <si>
    <t>BRA</t>
  </si>
  <si>
    <t>Brazil</t>
  </si>
  <si>
    <t>North America</t>
  </si>
  <si>
    <t>EastAsia</t>
  </si>
  <si>
    <t>Europe</t>
  </si>
  <si>
    <t>SouthernAsia</t>
  </si>
  <si>
    <t>SouthernAmerica</t>
  </si>
  <si>
    <t>France</t>
  </si>
  <si>
    <t>Germany</t>
  </si>
  <si>
    <t>EU</t>
  </si>
  <si>
    <t>EU+</t>
  </si>
  <si>
    <t>GBR</t>
  </si>
  <si>
    <t>IRL</t>
  </si>
  <si>
    <t>United Kingdom</t>
  </si>
  <si>
    <t>Ireland</t>
  </si>
  <si>
    <t>Belgium</t>
  </si>
  <si>
    <t>Luxembourg</t>
  </si>
  <si>
    <t>Italy</t>
  </si>
  <si>
    <t>Spain</t>
  </si>
  <si>
    <t>Portugal</t>
  </si>
  <si>
    <t>Greece</t>
  </si>
  <si>
    <t>Austria</t>
  </si>
  <si>
    <t>Cyprus</t>
  </si>
  <si>
    <t>Malta</t>
  </si>
  <si>
    <t>Denmark</t>
  </si>
  <si>
    <t>Finland</t>
  </si>
  <si>
    <t>Sweden</t>
  </si>
  <si>
    <t>Norway</t>
  </si>
  <si>
    <t>Poland</t>
  </si>
  <si>
    <t>Slovakia</t>
  </si>
  <si>
    <t>Slovenia</t>
  </si>
  <si>
    <t>Hungary</t>
  </si>
  <si>
    <t>Latvia</t>
  </si>
  <si>
    <t>Lithuania</t>
  </si>
  <si>
    <t>Estonia</t>
  </si>
  <si>
    <t>Croatia</t>
  </si>
  <si>
    <t>Romania</t>
  </si>
  <si>
    <t>Bulgaria</t>
  </si>
  <si>
    <t>Iceland</t>
  </si>
  <si>
    <t>ALB</t>
  </si>
  <si>
    <t>Albania</t>
  </si>
  <si>
    <t>BLR</t>
  </si>
  <si>
    <t>Belarus</t>
  </si>
  <si>
    <t>UKR</t>
  </si>
  <si>
    <t>Ukraine</t>
  </si>
  <si>
    <t>Moldova</t>
  </si>
  <si>
    <t>AND</t>
  </si>
  <si>
    <t>Andorra</t>
  </si>
  <si>
    <t>BIH</t>
  </si>
  <si>
    <t>Bosnia and Herzegovina</t>
  </si>
  <si>
    <t>MKD</t>
  </si>
  <si>
    <t>Macedonia</t>
  </si>
  <si>
    <t>Monaco</t>
  </si>
  <si>
    <t>MNE</t>
  </si>
  <si>
    <t>Montenegro</t>
  </si>
  <si>
    <t>San Marino</t>
  </si>
  <si>
    <t>SRB</t>
  </si>
  <si>
    <t>Serbia</t>
  </si>
  <si>
    <t>AUS</t>
  </si>
  <si>
    <t>Australia</t>
  </si>
  <si>
    <t>NZL</t>
  </si>
  <si>
    <t>NewZealand</t>
  </si>
  <si>
    <t>ANZ</t>
  </si>
  <si>
    <t>Cook Islands</t>
  </si>
  <si>
    <t>Fiji</t>
  </si>
  <si>
    <t>Kiribati</t>
  </si>
  <si>
    <t>Marshall Islands</t>
  </si>
  <si>
    <t>Micronesia</t>
  </si>
  <si>
    <t>Nauru</t>
  </si>
  <si>
    <t>Niue</t>
  </si>
  <si>
    <t>Palau</t>
  </si>
  <si>
    <t>Papua New Guinea</t>
  </si>
  <si>
    <t>Samoa</t>
  </si>
  <si>
    <t>Solomon Islands</t>
  </si>
  <si>
    <t>Tonga</t>
  </si>
  <si>
    <t>Tuvalu</t>
  </si>
  <si>
    <t>Vanuatu</t>
  </si>
  <si>
    <t>RestofOceania</t>
  </si>
  <si>
    <t>Afghanistan</t>
  </si>
  <si>
    <t>Bhutan</t>
  </si>
  <si>
    <t>Maldives</t>
  </si>
  <si>
    <t>BGD</t>
  </si>
  <si>
    <t>Bangladesh</t>
  </si>
  <si>
    <t>BRN</t>
  </si>
  <si>
    <t>BruneiDarussalam</t>
  </si>
  <si>
    <t>KHM</t>
  </si>
  <si>
    <t>Cambodia</t>
  </si>
  <si>
    <t>IDN</t>
  </si>
  <si>
    <t>Indonesia</t>
  </si>
  <si>
    <t>LAO</t>
  </si>
  <si>
    <t>LaoPeople'sDemocraticRepublic</t>
  </si>
  <si>
    <t>MYS</t>
  </si>
  <si>
    <t>Malaysia</t>
  </si>
  <si>
    <t>PHL</t>
  </si>
  <si>
    <t>Philippines</t>
  </si>
  <si>
    <t>SGP</t>
  </si>
  <si>
    <t>Singapore</t>
  </si>
  <si>
    <t>THA</t>
  </si>
  <si>
    <t>Thailand</t>
  </si>
  <si>
    <t>VNM</t>
  </si>
  <si>
    <t>VietNam</t>
  </si>
  <si>
    <t>RestofSouthAsia</t>
  </si>
  <si>
    <t>Myanmar</t>
  </si>
  <si>
    <t>Timor-Leste</t>
  </si>
  <si>
    <t>RestofSoutheastAsia</t>
  </si>
  <si>
    <t>North Korea</t>
  </si>
  <si>
    <t>RestofEastAsia</t>
  </si>
  <si>
    <t>MNG</t>
  </si>
  <si>
    <t>Mongolia</t>
  </si>
  <si>
    <t>NPL</t>
  </si>
  <si>
    <t>Nepal</t>
  </si>
  <si>
    <t>PAK</t>
  </si>
  <si>
    <t>Pakistan</t>
  </si>
  <si>
    <t>LKA</t>
  </si>
  <si>
    <t>SriLanka</t>
  </si>
  <si>
    <t>KAZ</t>
  </si>
  <si>
    <t>Kazakhstan</t>
  </si>
  <si>
    <t>KGZ</t>
  </si>
  <si>
    <t>Kyrgyzstan</t>
  </si>
  <si>
    <t>Turkmenistan</t>
  </si>
  <si>
    <t>UZB</t>
  </si>
  <si>
    <t>Uzbekistan</t>
  </si>
  <si>
    <t>TJK</t>
  </si>
  <si>
    <t>Tajikistan</t>
  </si>
  <si>
    <t>ARM</t>
  </si>
  <si>
    <t>Armenia</t>
  </si>
  <si>
    <t>AZE</t>
  </si>
  <si>
    <t>Azerbaijan</t>
  </si>
  <si>
    <t>GEO</t>
  </si>
  <si>
    <t>Georgia</t>
  </si>
  <si>
    <t>RestofFormerSovietUnion</t>
  </si>
  <si>
    <t>BHR</t>
  </si>
  <si>
    <t>Bahrain</t>
  </si>
  <si>
    <t>IRN</t>
  </si>
  <si>
    <t>Iran, Islamic Republic of</t>
  </si>
  <si>
    <t>JOR</t>
  </si>
  <si>
    <t>Jordan</t>
  </si>
  <si>
    <t>KWT</t>
  </si>
  <si>
    <t>Kuwait</t>
  </si>
  <si>
    <t>OMN</t>
  </si>
  <si>
    <t>Oman</t>
  </si>
  <si>
    <t>QAT</t>
  </si>
  <si>
    <t>Qatar</t>
  </si>
  <si>
    <t>SAU</t>
  </si>
  <si>
    <t>Saudi Arabia</t>
  </si>
  <si>
    <t>ARE</t>
  </si>
  <si>
    <t>United Arab Emirates</t>
  </si>
  <si>
    <t>Middle East</t>
  </si>
  <si>
    <t>Iraq</t>
  </si>
  <si>
    <t>Lebanon</t>
  </si>
  <si>
    <t>Palestine</t>
  </si>
  <si>
    <t>Syria</t>
  </si>
  <si>
    <t>Yemen</t>
  </si>
  <si>
    <t>ISR</t>
  </si>
  <si>
    <t>Israel</t>
  </si>
  <si>
    <t>TUR</t>
  </si>
  <si>
    <t>Turkey</t>
  </si>
  <si>
    <t>Rest of Western Asia</t>
  </si>
  <si>
    <t>OECD</t>
  </si>
  <si>
    <t>REF</t>
  </si>
  <si>
    <t>Asia</t>
  </si>
  <si>
    <t>MAF</t>
  </si>
  <si>
    <t>LAM</t>
  </si>
  <si>
    <t>GDP_Growth</t>
  </si>
  <si>
    <t>DART</t>
  </si>
  <si>
    <t>SSP1</t>
  </si>
  <si>
    <t>SSP2</t>
  </si>
  <si>
    <t>SSP3</t>
  </si>
  <si>
    <t>SSP4</t>
  </si>
  <si>
    <t>SSP5</t>
  </si>
  <si>
    <t>Dart_Link</t>
  </si>
  <si>
    <t>AFR</t>
  </si>
  <si>
    <t>OAM</t>
  </si>
  <si>
    <t>EEU</t>
  </si>
  <si>
    <t>SEU</t>
  </si>
  <si>
    <t>OAS</t>
  </si>
  <si>
    <t>MEA</t>
  </si>
  <si>
    <t>CO2_Change</t>
  </si>
  <si>
    <t>SSP_Link</t>
  </si>
  <si>
    <t>Switzerland</t>
  </si>
  <si>
    <t>Barbados</t>
  </si>
  <si>
    <t>Cuba</t>
  </si>
  <si>
    <t>Grenada</t>
  </si>
  <si>
    <t>Haiti</t>
  </si>
  <si>
    <t>Min</t>
  </si>
  <si>
    <t>Max</t>
  </si>
  <si>
    <t>AFG</t>
  </si>
  <si>
    <t>BLZ</t>
  </si>
  <si>
    <t>BTN</t>
  </si>
  <si>
    <t>CPV</t>
  </si>
  <si>
    <t>DZA</t>
  </si>
  <si>
    <t>FJI</t>
  </si>
  <si>
    <t>FSM</t>
  </si>
  <si>
    <t>GMB</t>
  </si>
  <si>
    <t>GNB</t>
  </si>
  <si>
    <t>IRQ</t>
  </si>
  <si>
    <t>KIR</t>
  </si>
  <si>
    <t>LBN</t>
  </si>
  <si>
    <t>LBR</t>
  </si>
  <si>
    <t>MDA</t>
  </si>
  <si>
    <t>MDV</t>
  </si>
  <si>
    <t>MHL</t>
  </si>
  <si>
    <t>MLI</t>
  </si>
  <si>
    <t>MMR</t>
  </si>
  <si>
    <t>MRT</t>
  </si>
  <si>
    <t>NER</t>
  </si>
  <si>
    <t>NRU</t>
  </si>
  <si>
    <t>PLW</t>
  </si>
  <si>
    <t>PNG</t>
  </si>
  <si>
    <t>PSE</t>
  </si>
  <si>
    <t>SLB</t>
  </si>
  <si>
    <t>SLE</t>
  </si>
  <si>
    <t>TLS</t>
  </si>
  <si>
    <t>TON</t>
  </si>
  <si>
    <t>TUV</t>
  </si>
  <si>
    <t>VUT</t>
  </si>
  <si>
    <t>WSM</t>
  </si>
  <si>
    <t>Target</t>
  </si>
  <si>
    <t>Target_factor</t>
  </si>
  <si>
    <t>country</t>
  </si>
  <si>
    <t>low_2020</t>
  </si>
  <si>
    <t>high_2020</t>
  </si>
  <si>
    <t>low_2030</t>
  </si>
  <si>
    <t>high_2030</t>
  </si>
  <si>
    <t>low_ratio_2030/2020</t>
  </si>
  <si>
    <t>high_ratio_2030/2020</t>
  </si>
  <si>
    <t>El Salvador</t>
  </si>
  <si>
    <t>Czechia</t>
  </si>
  <si>
    <t>Dominican Republic (the)</t>
  </si>
  <si>
    <t>Netherlands (the)</t>
  </si>
  <si>
    <t>Antigua and Barbuda</t>
  </si>
  <si>
    <t>Philippines (the)</t>
  </si>
  <si>
    <t>Bahamas (the)</t>
  </si>
  <si>
    <t>Saint Vincent and the Grenadines</t>
  </si>
  <si>
    <t>Korea (the Republic of)</t>
  </si>
  <si>
    <t>South Africa</t>
  </si>
  <si>
    <t>Trinidad and Tobago</t>
  </si>
  <si>
    <t>Sri Lanka</t>
  </si>
  <si>
    <t>Liechtenstein</t>
  </si>
  <si>
    <t>Brunei Darussalam</t>
  </si>
  <si>
    <t>Côte d'Ivoire</t>
  </si>
  <si>
    <t>Tanzania, United Republic of</t>
  </si>
  <si>
    <t>Lao People's Democratic Republic (the)</t>
  </si>
  <si>
    <t>Burkina Faso</t>
  </si>
  <si>
    <t>United Arab Emirates (the)</t>
  </si>
  <si>
    <t>Bolivia (Plurinational State of)</t>
  </si>
  <si>
    <t>Saint Kitts and Nevis</t>
  </si>
  <si>
    <t>Viet Nam</t>
  </si>
  <si>
    <t>Costa Rica</t>
  </si>
  <si>
    <t>South Sudan</t>
  </si>
  <si>
    <t>United Kingdom of Great Britain and Northern Ireland (the)</t>
  </si>
  <si>
    <t>United States of America (the)</t>
  </si>
  <si>
    <t>Dominica</t>
  </si>
  <si>
    <t>New Zealand</t>
  </si>
  <si>
    <t>Venezuela (Bolivarian Republic of)</t>
  </si>
  <si>
    <t>Saint Lucia</t>
  </si>
  <si>
    <t>Russian Federation (the)</t>
  </si>
  <si>
    <t>Iran (Islamic Republic of)</t>
  </si>
  <si>
    <t>Note: no ambition entry for LBY (country currently missing in overview)</t>
  </si>
  <si>
    <t>Target_Emissions</t>
  </si>
  <si>
    <t>BAU_2030</t>
  </si>
  <si>
    <t>GDP</t>
  </si>
  <si>
    <t>CO2</t>
  </si>
  <si>
    <t>Cost</t>
  </si>
  <si>
    <t>Price</t>
  </si>
  <si>
    <t>3390.184909</t>
  </si>
  <si>
    <t>2245.105536</t>
  </si>
  <si>
    <t>Denom</t>
  </si>
  <si>
    <t>NomMin</t>
  </si>
  <si>
    <t>NomMax</t>
  </si>
  <si>
    <t>Ave_min</t>
  </si>
  <si>
    <t>Std_min</t>
  </si>
  <si>
    <t>Ave_max</t>
  </si>
  <si>
    <t>Std_max</t>
  </si>
  <si>
    <t>SSP_Link2</t>
  </si>
  <si>
    <t>Other Asia</t>
  </si>
  <si>
    <t>Other America</t>
  </si>
  <si>
    <t>Australia and NZ</t>
  </si>
  <si>
    <t>Mean</t>
  </si>
  <si>
    <t>Std</t>
  </si>
  <si>
    <t>DJO</t>
  </si>
  <si>
    <t>BAU_CO2_av</t>
  </si>
  <si>
    <t>Var</t>
  </si>
  <si>
    <t>Ocean-Flux</t>
  </si>
  <si>
    <t>Ave</t>
  </si>
  <si>
    <t>FullTrade--high ambition</t>
  </si>
  <si>
    <t>FullTrade--low ambition</t>
  </si>
  <si>
    <t>Tol</t>
  </si>
  <si>
    <t>Total sink</t>
  </si>
  <si>
    <t>EU29 sink</t>
  </si>
  <si>
    <t>GtCO2</t>
  </si>
  <si>
    <t>NoTrade--high ambition</t>
  </si>
  <si>
    <t>A_Cost</t>
  </si>
  <si>
    <t>Var_min</t>
  </si>
  <si>
    <t>Var_max</t>
  </si>
  <si>
    <t>TotalCostwoTrade</t>
  </si>
  <si>
    <t>Emissions_PMin</t>
  </si>
  <si>
    <t>Emissions_PMax</t>
  </si>
  <si>
    <t>TotalCost_wT</t>
  </si>
  <si>
    <t>GDP2030</t>
  </si>
  <si>
    <t>Percent_NDCmin_nT</t>
  </si>
  <si>
    <t>Percent_NDCmax_nT</t>
  </si>
  <si>
    <t>Percent_NDCmin_wT</t>
  </si>
  <si>
    <t>Percent_NDCmax_wT</t>
  </si>
  <si>
    <t>National Value</t>
  </si>
  <si>
    <t>Ocean Sink</t>
  </si>
  <si>
    <t>Low NDC</t>
  </si>
  <si>
    <t>High NDC</t>
  </si>
  <si>
    <t>low</t>
  </si>
  <si>
    <t>high</t>
  </si>
  <si>
    <t>max</t>
  </si>
  <si>
    <t>Sheet</t>
  </si>
  <si>
    <t>Model_with_ocean</t>
  </si>
  <si>
    <t>Contains the main calculation, calculating price and cost across the six scenarios (DART and SSP); in cell DZ1 the assignment addition emissions reductions proportional to the attributed ocean sink is possible</t>
  </si>
  <si>
    <t>TotalValue_Sink</t>
  </si>
  <si>
    <t>Simply overview about the total wealth calculation, using the SCC estimes (Supplementary_Data_M2) and the abatement-based CO2 price estimates.</t>
  </si>
  <si>
    <t>Targets</t>
  </si>
  <si>
    <t>Target_Values from NDCs</t>
  </si>
  <si>
    <t>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</si>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</sst>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17" fontId="0" fillId="0" borderId="0" xfId="0" applyNumberFormat="1"/>
    <xf numFmtId="2" fontId="0" fillId="0" borderId="0" xfId="0" applyNumberFormat="1"/>
    <xf numFmtId="0" fontId="0" fillId="2" borderId="0" xfId="0" applyFill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ckels/Dropbox/CO2_Market_model/ClimateResource/JSON_ambition_lo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Tabelle1"/>
    </sheetNames>
    <sheetDataSet>
      <sheetData sheetId="0"/>
      <sheetData sheetId="1">
        <row r="1">
          <cell r="A1" t="str">
            <v>Afghanistan</v>
          </cell>
          <cell r="B1" t="str">
            <v>AFG</v>
          </cell>
        </row>
        <row r="2">
          <cell r="A2" t="str">
            <v>Albania</v>
          </cell>
          <cell r="B2" t="str">
            <v>ALB</v>
          </cell>
        </row>
        <row r="3">
          <cell r="A3" t="str">
            <v>Algeria</v>
          </cell>
          <cell r="B3" t="str">
            <v>DZA</v>
          </cell>
        </row>
        <row r="4">
          <cell r="A4" t="str">
            <v>American Samoa</v>
          </cell>
          <cell r="B4" t="str">
            <v>ASM</v>
          </cell>
        </row>
        <row r="5">
          <cell r="A5" t="str">
            <v>Andorra</v>
          </cell>
          <cell r="B5" t="str">
            <v>AND</v>
          </cell>
        </row>
        <row r="6">
          <cell r="A6" t="str">
            <v>Angola</v>
          </cell>
          <cell r="B6" t="str">
            <v>AGO</v>
          </cell>
        </row>
        <row r="7">
          <cell r="A7" t="str">
            <v>Anguilla</v>
          </cell>
          <cell r="B7" t="str">
            <v>AIA</v>
          </cell>
        </row>
        <row r="8">
          <cell r="A8" t="str">
            <v>Antarctica</v>
          </cell>
          <cell r="B8" t="str">
            <v>ATA</v>
          </cell>
        </row>
        <row r="9">
          <cell r="A9" t="str">
            <v>Antigua and Barbuda</v>
          </cell>
          <cell r="B9" t="str">
            <v>ATG</v>
          </cell>
        </row>
        <row r="10">
          <cell r="A10" t="str">
            <v>Argentina</v>
          </cell>
          <cell r="B10" t="str">
            <v>ARG</v>
          </cell>
        </row>
        <row r="11">
          <cell r="A11" t="str">
            <v>Armenia</v>
          </cell>
          <cell r="B11" t="str">
            <v>ARM</v>
          </cell>
        </row>
        <row r="12">
          <cell r="A12" t="str">
            <v>Aruba</v>
          </cell>
          <cell r="B12" t="str">
            <v>ABW</v>
          </cell>
        </row>
        <row r="13">
          <cell r="A13" t="str">
            <v>Australia</v>
          </cell>
          <cell r="B13" t="str">
            <v>AUS</v>
          </cell>
        </row>
        <row r="14">
          <cell r="A14" t="str">
            <v>Austria</v>
          </cell>
          <cell r="B14" t="str">
            <v>AUT</v>
          </cell>
        </row>
        <row r="15">
          <cell r="A15" t="str">
            <v>Azerbaijan</v>
          </cell>
          <cell r="B15" t="str">
            <v>AZE</v>
          </cell>
        </row>
        <row r="16">
          <cell r="A16" t="str">
            <v>Bahamas (the)</v>
          </cell>
          <cell r="B16" t="str">
            <v>BHS</v>
          </cell>
        </row>
        <row r="17">
          <cell r="A17" t="str">
            <v>Bahrain</v>
          </cell>
          <cell r="B17" t="str">
            <v>BHR</v>
          </cell>
        </row>
        <row r="18">
          <cell r="A18" t="str">
            <v>Bangladesh</v>
          </cell>
          <cell r="B18" t="str">
            <v>BGD</v>
          </cell>
        </row>
        <row r="19">
          <cell r="A19" t="str">
            <v>Barbados</v>
          </cell>
          <cell r="B19" t="str">
            <v>BRB</v>
          </cell>
        </row>
        <row r="20">
          <cell r="A20" t="str">
            <v>Belarus</v>
          </cell>
          <cell r="B20" t="str">
            <v>BLR</v>
          </cell>
        </row>
        <row r="21">
          <cell r="A21" t="str">
            <v>Belgium</v>
          </cell>
          <cell r="B21" t="str">
            <v>BEL</v>
          </cell>
        </row>
        <row r="22">
          <cell r="A22" t="str">
            <v>Belize</v>
          </cell>
          <cell r="B22" t="str">
            <v>BLZ</v>
          </cell>
        </row>
        <row r="23">
          <cell r="A23" t="str">
            <v>Benin</v>
          </cell>
          <cell r="B23" t="str">
            <v>BEN</v>
          </cell>
        </row>
        <row r="24">
          <cell r="A24" t="str">
            <v>Bermuda</v>
          </cell>
          <cell r="B24" t="str">
            <v>BMU</v>
          </cell>
        </row>
        <row r="25">
          <cell r="A25" t="str">
            <v>Bhutan</v>
          </cell>
          <cell r="B25" t="str">
            <v>BTN</v>
          </cell>
        </row>
        <row r="26">
          <cell r="A26" t="str">
            <v>Bolivia (Plurinational State of)</v>
          </cell>
          <cell r="B26" t="str">
            <v>BOL</v>
          </cell>
        </row>
        <row r="27">
          <cell r="A27" t="str">
            <v>Bonaire, Sint Eustatius and Saba</v>
          </cell>
          <cell r="B27" t="str">
            <v>BES</v>
          </cell>
        </row>
        <row r="28">
          <cell r="A28" t="str">
            <v>Bosnia and Herzegovina</v>
          </cell>
          <cell r="B28" t="str">
            <v>BIH</v>
          </cell>
        </row>
        <row r="29">
          <cell r="A29" t="str">
            <v>Botswana</v>
          </cell>
          <cell r="B29" t="str">
            <v>BWA</v>
          </cell>
        </row>
        <row r="30">
          <cell r="A30" t="str">
            <v>Bouvet Island</v>
          </cell>
          <cell r="B30" t="str">
            <v>BVT</v>
          </cell>
        </row>
        <row r="31">
          <cell r="A31" t="str">
            <v>Brazil</v>
          </cell>
          <cell r="B31" t="str">
            <v>BRA</v>
          </cell>
        </row>
        <row r="32">
          <cell r="A32" t="str">
            <v>British Indian Ocean Territory</v>
          </cell>
          <cell r="B32" t="str">
            <v>IOT</v>
          </cell>
        </row>
        <row r="33">
          <cell r="A33" t="str">
            <v>Brunei Darussalam</v>
          </cell>
          <cell r="B33" t="str">
            <v>BRN</v>
          </cell>
        </row>
        <row r="34">
          <cell r="A34" t="str">
            <v>Bulgaria</v>
          </cell>
          <cell r="B34" t="str">
            <v>BGR</v>
          </cell>
        </row>
        <row r="35">
          <cell r="A35" t="str">
            <v>Burkina Faso</v>
          </cell>
          <cell r="B35" t="str">
            <v>BFA</v>
          </cell>
        </row>
        <row r="36">
          <cell r="A36" t="str">
            <v>Burundi</v>
          </cell>
          <cell r="B36" t="str">
            <v>BDI</v>
          </cell>
        </row>
        <row r="37">
          <cell r="A37" t="str">
            <v>Cape Verde</v>
          </cell>
          <cell r="B37" t="str">
            <v>CPV</v>
          </cell>
        </row>
        <row r="38">
          <cell r="A38" t="str">
            <v>Cambodia</v>
          </cell>
          <cell r="B38" t="str">
            <v>KHM</v>
          </cell>
        </row>
        <row r="39">
          <cell r="A39" t="str">
            <v>Cameroon</v>
          </cell>
          <cell r="B39" t="str">
            <v>CMR</v>
          </cell>
        </row>
        <row r="40">
          <cell r="A40" t="str">
            <v>Canada</v>
          </cell>
          <cell r="B40" t="str">
            <v>CAN</v>
          </cell>
        </row>
        <row r="41">
          <cell r="A41" t="str">
            <v>Cayman Islands (the)</v>
          </cell>
          <cell r="B41" t="str">
            <v>CYM</v>
          </cell>
        </row>
        <row r="42">
          <cell r="A42" t="str">
            <v>Central African Republic</v>
          </cell>
          <cell r="B42" t="str">
            <v>CAF</v>
          </cell>
        </row>
        <row r="43">
          <cell r="A43" t="str">
            <v>Chad</v>
          </cell>
          <cell r="B43" t="str">
            <v>TCD</v>
          </cell>
        </row>
        <row r="44">
          <cell r="A44" t="str">
            <v>Chile</v>
          </cell>
          <cell r="B44" t="str">
            <v>CHL</v>
          </cell>
        </row>
        <row r="45">
          <cell r="A45" t="str">
            <v>China</v>
          </cell>
          <cell r="B45" t="str">
            <v>CHN</v>
          </cell>
        </row>
        <row r="46">
          <cell r="A46" t="str">
            <v>Christmas Island</v>
          </cell>
          <cell r="B46" t="str">
            <v>CXR</v>
          </cell>
        </row>
        <row r="47">
          <cell r="A47" t="str">
            <v>Cocos (Keeling) Islands (the)</v>
          </cell>
          <cell r="B47" t="str">
            <v>CCK</v>
          </cell>
        </row>
        <row r="48">
          <cell r="A48" t="str">
            <v>Colombia</v>
          </cell>
          <cell r="B48" t="str">
            <v>COL</v>
          </cell>
        </row>
        <row r="49">
          <cell r="A49" t="str">
            <v>Comoros</v>
          </cell>
          <cell r="B49" t="str">
            <v>COM</v>
          </cell>
        </row>
        <row r="50">
          <cell r="A50" t="str">
            <v>Congo</v>
          </cell>
          <cell r="B50" t="str">
            <v>COD</v>
          </cell>
        </row>
        <row r="51">
          <cell r="A51" t="str">
            <v>Congo (the)</v>
          </cell>
          <cell r="B51" t="str">
            <v>COG</v>
          </cell>
        </row>
        <row r="52">
          <cell r="A52" t="str">
            <v>Cook Islands</v>
          </cell>
          <cell r="B52" t="str">
            <v>COK</v>
          </cell>
        </row>
        <row r="53">
          <cell r="A53" t="str">
            <v>Costa Rica</v>
          </cell>
          <cell r="B53" t="str">
            <v>CRI</v>
          </cell>
        </row>
        <row r="54">
          <cell r="A54" t="str">
            <v>Croatia</v>
          </cell>
          <cell r="B54" t="str">
            <v>HRV</v>
          </cell>
        </row>
        <row r="55">
          <cell r="A55" t="str">
            <v>Cuba</v>
          </cell>
          <cell r="B55" t="str">
            <v>CUB</v>
          </cell>
        </row>
        <row r="56">
          <cell r="A56" t="str">
            <v>Curaçao</v>
          </cell>
          <cell r="B56" t="str">
            <v>CUW</v>
          </cell>
        </row>
        <row r="57">
          <cell r="A57" t="str">
            <v>Cyprus</v>
          </cell>
          <cell r="B57" t="str">
            <v>CYP</v>
          </cell>
        </row>
        <row r="58">
          <cell r="A58" t="str">
            <v>Czechia</v>
          </cell>
          <cell r="B58" t="str">
            <v>CZE</v>
          </cell>
        </row>
        <row r="59">
          <cell r="A59" t="str">
            <v>Côte d'Ivoire</v>
          </cell>
          <cell r="B59" t="str">
            <v>CIV</v>
          </cell>
        </row>
        <row r="60">
          <cell r="A60" t="str">
            <v>Denmark</v>
          </cell>
          <cell r="B60" t="str">
            <v>DNK</v>
          </cell>
        </row>
        <row r="61">
          <cell r="A61" t="str">
            <v>Djibouti</v>
          </cell>
          <cell r="B61" t="str">
            <v>DJI</v>
          </cell>
        </row>
        <row r="62">
          <cell r="A62" t="str">
            <v>Dominica</v>
          </cell>
          <cell r="B62" t="str">
            <v>DMA</v>
          </cell>
        </row>
        <row r="63">
          <cell r="A63" t="str">
            <v>Dominican Republic (the)</v>
          </cell>
          <cell r="B63" t="str">
            <v>DOM</v>
          </cell>
        </row>
        <row r="64">
          <cell r="A64" t="str">
            <v>Ecuador</v>
          </cell>
          <cell r="B64" t="str">
            <v>ECU</v>
          </cell>
        </row>
        <row r="65">
          <cell r="A65" t="str">
            <v>Egypt</v>
          </cell>
          <cell r="B65" t="str">
            <v>EGY</v>
          </cell>
        </row>
        <row r="66">
          <cell r="A66" t="str">
            <v>El Salvador</v>
          </cell>
          <cell r="B66" t="str">
            <v>SLV</v>
          </cell>
        </row>
        <row r="67">
          <cell r="A67" t="str">
            <v>Equatorial Guinea</v>
          </cell>
          <cell r="B67" t="str">
            <v>GNQ</v>
          </cell>
        </row>
        <row r="68">
          <cell r="A68" t="str">
            <v>Eritrea</v>
          </cell>
          <cell r="B68" t="str">
            <v>ERI</v>
          </cell>
        </row>
        <row r="69">
          <cell r="A69" t="str">
            <v>Estonia</v>
          </cell>
          <cell r="B69" t="str">
            <v>EST</v>
          </cell>
        </row>
        <row r="70">
          <cell r="A70" t="str">
            <v>Eswatini</v>
          </cell>
          <cell r="B70" t="str">
            <v>SWZ</v>
          </cell>
        </row>
        <row r="71">
          <cell r="A71" t="str">
            <v>Ethiopia</v>
          </cell>
          <cell r="B71" t="str">
            <v>ETH</v>
          </cell>
        </row>
        <row r="72">
          <cell r="A72" t="str">
            <v>Falkland</v>
          </cell>
          <cell r="B72" t="str">
            <v>FLK</v>
          </cell>
        </row>
        <row r="73">
          <cell r="A73" t="str">
            <v>Faroe Islands</v>
          </cell>
          <cell r="B73" t="str">
            <v>FRO</v>
          </cell>
        </row>
        <row r="74">
          <cell r="A74" t="str">
            <v>Fiji</v>
          </cell>
          <cell r="B74" t="str">
            <v>FJI</v>
          </cell>
        </row>
        <row r="75">
          <cell r="A75" t="str">
            <v>Finland</v>
          </cell>
          <cell r="B75" t="str">
            <v>FIN</v>
          </cell>
        </row>
        <row r="76">
          <cell r="A76" t="str">
            <v>France</v>
          </cell>
          <cell r="B76" t="str">
            <v>FRA</v>
          </cell>
        </row>
        <row r="77">
          <cell r="A77" t="str">
            <v>French Guiana</v>
          </cell>
          <cell r="B77" t="str">
            <v>GUF</v>
          </cell>
        </row>
        <row r="78">
          <cell r="A78" t="str">
            <v>French Polynesia</v>
          </cell>
          <cell r="B78" t="str">
            <v>PYF</v>
          </cell>
        </row>
        <row r="79">
          <cell r="A79" t="str">
            <v>French Southern Territories</v>
          </cell>
          <cell r="B79" t="str">
            <v>ATF</v>
          </cell>
        </row>
        <row r="80">
          <cell r="A80" t="str">
            <v>Gabon</v>
          </cell>
          <cell r="B80" t="str">
            <v>GAB</v>
          </cell>
        </row>
        <row r="81">
          <cell r="A81" t="str">
            <v>Gambia</v>
          </cell>
          <cell r="B81" t="str">
            <v>GMB</v>
          </cell>
        </row>
        <row r="82">
          <cell r="A82" t="str">
            <v>Georgia</v>
          </cell>
          <cell r="B82" t="str">
            <v>GEO</v>
          </cell>
        </row>
        <row r="83">
          <cell r="A83" t="str">
            <v>Germany</v>
          </cell>
          <cell r="B83" t="str">
            <v>DEU</v>
          </cell>
        </row>
        <row r="84">
          <cell r="A84" t="str">
            <v>Ghana</v>
          </cell>
          <cell r="B84" t="str">
            <v>GHA</v>
          </cell>
        </row>
        <row r="85">
          <cell r="A85" t="str">
            <v>Gibraltar</v>
          </cell>
          <cell r="B85" t="str">
            <v>GIB</v>
          </cell>
        </row>
        <row r="86">
          <cell r="A86" t="str">
            <v>Greece</v>
          </cell>
          <cell r="B86" t="str">
            <v>GRC</v>
          </cell>
        </row>
        <row r="87">
          <cell r="A87" t="str">
            <v>Greenland</v>
          </cell>
          <cell r="B87" t="str">
            <v>GRL</v>
          </cell>
        </row>
        <row r="88">
          <cell r="A88" t="str">
            <v>Grenada</v>
          </cell>
          <cell r="B88" t="str">
            <v>GRD</v>
          </cell>
        </row>
        <row r="89">
          <cell r="A89" t="str">
            <v>Guadeloupe</v>
          </cell>
          <cell r="B89" t="str">
            <v>GLP</v>
          </cell>
        </row>
        <row r="90">
          <cell r="A90" t="str">
            <v>Guam</v>
          </cell>
          <cell r="B90" t="str">
            <v>GUM</v>
          </cell>
        </row>
        <row r="91">
          <cell r="A91" t="str">
            <v>Guatemala</v>
          </cell>
          <cell r="B91" t="str">
            <v>GTM</v>
          </cell>
        </row>
        <row r="92">
          <cell r="A92" t="str">
            <v>Guernsey</v>
          </cell>
          <cell r="B92" t="str">
            <v>GGY</v>
          </cell>
        </row>
        <row r="93">
          <cell r="A93" t="str">
            <v>Guinea</v>
          </cell>
          <cell r="B93" t="str">
            <v>GIN</v>
          </cell>
        </row>
        <row r="94">
          <cell r="A94" t="str">
            <v>Guinea-Bissau</v>
          </cell>
          <cell r="B94" t="str">
            <v>GNB</v>
          </cell>
        </row>
        <row r="95">
          <cell r="A95" t="str">
            <v>Guyana</v>
          </cell>
          <cell r="B95" t="str">
            <v>GUY</v>
          </cell>
        </row>
        <row r="96">
          <cell r="A96" t="str">
            <v>Haiti</v>
          </cell>
          <cell r="B96" t="str">
            <v>HTI</v>
          </cell>
        </row>
        <row r="97">
          <cell r="A97" t="str">
            <v>Heard Island and McDonald Islands</v>
          </cell>
          <cell r="B97" t="str">
            <v>HMD</v>
          </cell>
        </row>
        <row r="98">
          <cell r="A98" t="str">
            <v>Holy See</v>
          </cell>
          <cell r="B98" t="str">
            <v>VAT</v>
          </cell>
        </row>
        <row r="99">
          <cell r="A99" t="str">
            <v>Honduras</v>
          </cell>
          <cell r="B99" t="str">
            <v>HND</v>
          </cell>
        </row>
        <row r="100">
          <cell r="A100" t="str">
            <v>Hong Kong</v>
          </cell>
          <cell r="B100" t="str">
            <v>HKG</v>
          </cell>
        </row>
        <row r="101">
          <cell r="A101" t="str">
            <v>Hungary</v>
          </cell>
          <cell r="B101" t="str">
            <v>HUN</v>
          </cell>
        </row>
        <row r="102">
          <cell r="A102" t="str">
            <v>Iceland</v>
          </cell>
          <cell r="B102" t="str">
            <v>ISL</v>
          </cell>
        </row>
        <row r="103">
          <cell r="A103" t="str">
            <v>India</v>
          </cell>
          <cell r="B103" t="str">
            <v>IND</v>
          </cell>
        </row>
        <row r="104">
          <cell r="A104" t="str">
            <v>Indonesia</v>
          </cell>
          <cell r="B104" t="str">
            <v>IDN</v>
          </cell>
        </row>
        <row r="105">
          <cell r="A105" t="str">
            <v>Iran (Islamic Republic of)</v>
          </cell>
          <cell r="B105" t="str">
            <v>IRN</v>
          </cell>
        </row>
        <row r="106">
          <cell r="A106" t="str">
            <v>Iraq</v>
          </cell>
          <cell r="B106" t="str">
            <v>IRQ</v>
          </cell>
        </row>
        <row r="107">
          <cell r="A107" t="str">
            <v>Ireland</v>
          </cell>
          <cell r="B107" t="str">
            <v>IRL</v>
          </cell>
        </row>
        <row r="108">
          <cell r="A108" t="str">
            <v>Isle of Man</v>
          </cell>
          <cell r="B108" t="str">
            <v>IMN</v>
          </cell>
        </row>
        <row r="109">
          <cell r="A109" t="str">
            <v>Israel</v>
          </cell>
          <cell r="B109" t="str">
            <v>ISR</v>
          </cell>
        </row>
        <row r="110">
          <cell r="A110" t="str">
            <v>Italy</v>
          </cell>
          <cell r="B110" t="str">
            <v>ITA</v>
          </cell>
        </row>
        <row r="111">
          <cell r="A111" t="str">
            <v>Jamaica</v>
          </cell>
          <cell r="B111" t="str">
            <v>JAM</v>
          </cell>
        </row>
        <row r="112">
          <cell r="A112" t="str">
            <v>Japan</v>
          </cell>
          <cell r="B112" t="str">
            <v>JPN</v>
          </cell>
        </row>
        <row r="113">
          <cell r="A113" t="str">
            <v>Jersey</v>
          </cell>
          <cell r="B113" t="str">
            <v>JEY</v>
          </cell>
        </row>
        <row r="114">
          <cell r="A114" t="str">
            <v>Jordan</v>
          </cell>
          <cell r="B114" t="str">
            <v>JOR</v>
          </cell>
        </row>
        <row r="115">
          <cell r="A115" t="str">
            <v>Kazakhstan</v>
          </cell>
          <cell r="B115" t="str">
            <v>KAZ</v>
          </cell>
        </row>
        <row r="116">
          <cell r="A116" t="str">
            <v>Kenya</v>
          </cell>
          <cell r="B116" t="str">
            <v>KEN</v>
          </cell>
        </row>
        <row r="117">
          <cell r="A117" t="str">
            <v>Kiribati</v>
          </cell>
          <cell r="B117" t="str">
            <v>KIR</v>
          </cell>
        </row>
        <row r="118">
          <cell r="A118" t="str">
            <v>North Korea</v>
          </cell>
          <cell r="B118" t="str">
            <v>PRK</v>
          </cell>
        </row>
        <row r="119">
          <cell r="A119" t="str">
            <v>Korea (the Republic of)</v>
          </cell>
          <cell r="B119" t="str">
            <v>KOR</v>
          </cell>
        </row>
        <row r="120">
          <cell r="A120" t="str">
            <v>Kuwait</v>
          </cell>
          <cell r="B120" t="str">
            <v>KWT</v>
          </cell>
        </row>
        <row r="121">
          <cell r="A121" t="str">
            <v>Kyrgyzstan</v>
          </cell>
          <cell r="B121" t="str">
            <v>KGZ</v>
          </cell>
        </row>
        <row r="122">
          <cell r="A122" t="str">
            <v>Lao People's Democratic Republic (the)</v>
          </cell>
          <cell r="B122" t="str">
            <v>LAO</v>
          </cell>
        </row>
        <row r="123">
          <cell r="A123" t="str">
            <v>Latvia</v>
          </cell>
          <cell r="B123" t="str">
            <v>LVA</v>
          </cell>
        </row>
        <row r="124">
          <cell r="A124" t="str">
            <v>Lebanon</v>
          </cell>
          <cell r="B124" t="str">
            <v>LBN</v>
          </cell>
        </row>
        <row r="125">
          <cell r="A125" t="str">
            <v>Lesotho</v>
          </cell>
          <cell r="B125" t="str">
            <v>LSO</v>
          </cell>
        </row>
        <row r="126">
          <cell r="A126" t="str">
            <v>Liberia</v>
          </cell>
          <cell r="B126" t="str">
            <v>LBR</v>
          </cell>
        </row>
        <row r="127">
          <cell r="A127" t="str">
            <v>Libya</v>
          </cell>
          <cell r="B127" t="str">
            <v>LBY</v>
          </cell>
        </row>
        <row r="128">
          <cell r="A128" t="str">
            <v>Liechtenstein</v>
          </cell>
          <cell r="B128" t="str">
            <v>LIE</v>
          </cell>
        </row>
        <row r="129">
          <cell r="A129" t="str">
            <v>Lithuania</v>
          </cell>
          <cell r="B129" t="str">
            <v>LTU</v>
          </cell>
        </row>
        <row r="130">
          <cell r="A130" t="str">
            <v>Luxembourg</v>
          </cell>
          <cell r="B130" t="str">
            <v>LUX</v>
          </cell>
        </row>
        <row r="131">
          <cell r="A131" t="str">
            <v>Macao</v>
          </cell>
          <cell r="B131" t="str">
            <v>MAC</v>
          </cell>
        </row>
        <row r="132">
          <cell r="A132" t="str">
            <v>Madagascar</v>
          </cell>
          <cell r="B132" t="str">
            <v>MDG</v>
          </cell>
        </row>
        <row r="133">
          <cell r="A133" t="str">
            <v>Malawi</v>
          </cell>
          <cell r="B133" t="str">
            <v>MWI</v>
          </cell>
        </row>
        <row r="134">
          <cell r="A134" t="str">
            <v>Malaysia</v>
          </cell>
          <cell r="B134" t="str">
            <v>MYS</v>
          </cell>
        </row>
        <row r="135">
          <cell r="A135" t="str">
            <v>Maldives</v>
          </cell>
          <cell r="B135" t="str">
            <v>MDV</v>
          </cell>
        </row>
        <row r="136">
          <cell r="A136" t="str">
            <v>Mali</v>
          </cell>
          <cell r="B136" t="str">
            <v>MLI</v>
          </cell>
        </row>
        <row r="137">
          <cell r="A137" t="str">
            <v>Malta</v>
          </cell>
          <cell r="B137" t="str">
            <v>MLT</v>
          </cell>
        </row>
        <row r="138">
          <cell r="A138" t="str">
            <v>Marshall Islands</v>
          </cell>
          <cell r="B138" t="str">
            <v>MHL</v>
          </cell>
        </row>
        <row r="139">
          <cell r="A139" t="str">
            <v>Martinique</v>
          </cell>
          <cell r="B139" t="str">
            <v>MTQ</v>
          </cell>
        </row>
        <row r="140">
          <cell r="A140" t="str">
            <v>Mauritania</v>
          </cell>
          <cell r="B140" t="str">
            <v>MRT</v>
          </cell>
        </row>
        <row r="141">
          <cell r="A141" t="str">
            <v>Mauritius</v>
          </cell>
          <cell r="B141" t="str">
            <v>MUS</v>
          </cell>
        </row>
        <row r="142">
          <cell r="A142" t="str">
            <v>Mayotte</v>
          </cell>
          <cell r="B142" t="str">
            <v>MYT</v>
          </cell>
        </row>
        <row r="143">
          <cell r="A143" t="str">
            <v>Mexico</v>
          </cell>
          <cell r="B143" t="str">
            <v>MEX</v>
          </cell>
        </row>
        <row r="144">
          <cell r="A144" t="str">
            <v>Micronesia</v>
          </cell>
          <cell r="B144" t="str">
            <v>FSM</v>
          </cell>
        </row>
        <row r="145">
          <cell r="A145" t="str">
            <v>Moldova</v>
          </cell>
          <cell r="B145" t="str">
            <v>MDA</v>
          </cell>
        </row>
        <row r="146">
          <cell r="A146" t="str">
            <v>Monaco</v>
          </cell>
          <cell r="B146" t="str">
            <v>MCO</v>
          </cell>
        </row>
        <row r="147">
          <cell r="A147" t="str">
            <v>Mongolia</v>
          </cell>
          <cell r="B147" t="str">
            <v>MNG</v>
          </cell>
        </row>
        <row r="148">
          <cell r="A148" t="str">
            <v>Montenegro</v>
          </cell>
          <cell r="B148" t="str">
            <v>MNE</v>
          </cell>
        </row>
        <row r="149">
          <cell r="A149" t="str">
            <v>Montserrat</v>
          </cell>
          <cell r="B149" t="str">
            <v>MSR</v>
          </cell>
        </row>
        <row r="150">
          <cell r="A150" t="str">
            <v>Morocco</v>
          </cell>
          <cell r="B150" t="str">
            <v>MAR</v>
          </cell>
        </row>
        <row r="151">
          <cell r="A151" t="str">
            <v>Mozambique</v>
          </cell>
          <cell r="B151" t="str">
            <v>MOZ</v>
          </cell>
        </row>
        <row r="152">
          <cell r="A152" t="str">
            <v>Myanmar</v>
          </cell>
          <cell r="B152" t="str">
            <v>MMR</v>
          </cell>
        </row>
        <row r="153">
          <cell r="A153" t="str">
            <v>Namibia</v>
          </cell>
          <cell r="B153" t="str">
            <v>NAM</v>
          </cell>
        </row>
        <row r="154">
          <cell r="A154" t="str">
            <v>Nauru</v>
          </cell>
          <cell r="B154" t="str">
            <v>NRU</v>
          </cell>
        </row>
        <row r="155">
          <cell r="A155" t="str">
            <v>Nepal</v>
          </cell>
          <cell r="B155" t="str">
            <v>NPL</v>
          </cell>
        </row>
        <row r="156">
          <cell r="A156" t="str">
            <v>Netherlands (the)</v>
          </cell>
          <cell r="B156" t="str">
            <v>NLD</v>
          </cell>
        </row>
        <row r="157">
          <cell r="A157" t="str">
            <v>New Caledonia</v>
          </cell>
          <cell r="B157" t="str">
            <v>NCL</v>
          </cell>
        </row>
        <row r="158">
          <cell r="A158" t="str">
            <v>New Zealand</v>
          </cell>
          <cell r="B158" t="str">
            <v>NZL</v>
          </cell>
        </row>
        <row r="159">
          <cell r="A159" t="str">
            <v>Nicaragua</v>
          </cell>
          <cell r="B159" t="str">
            <v>NIC</v>
          </cell>
        </row>
        <row r="160">
          <cell r="A160" t="str">
            <v>Niger</v>
          </cell>
          <cell r="B160" t="str">
            <v>NER</v>
          </cell>
        </row>
        <row r="161">
          <cell r="A161" t="str">
            <v>Nigeria</v>
          </cell>
          <cell r="B161" t="str">
            <v>NGA</v>
          </cell>
        </row>
        <row r="162">
          <cell r="A162" t="str">
            <v>Niue</v>
          </cell>
          <cell r="B162" t="str">
            <v>NIU</v>
          </cell>
        </row>
        <row r="163">
          <cell r="A163" t="str">
            <v>Norfolk Island</v>
          </cell>
          <cell r="B163" t="str">
            <v>NFK</v>
          </cell>
        </row>
        <row r="164">
          <cell r="A164" t="str">
            <v>Northern Mariana Islands</v>
          </cell>
          <cell r="B164" t="str">
            <v>MNP</v>
          </cell>
        </row>
        <row r="165">
          <cell r="A165" t="str">
            <v>Norway</v>
          </cell>
          <cell r="B165" t="str">
            <v>NOR</v>
          </cell>
        </row>
        <row r="166">
          <cell r="A166" t="str">
            <v>Oman</v>
          </cell>
          <cell r="B166" t="str">
            <v>OMN</v>
          </cell>
        </row>
        <row r="167">
          <cell r="A167" t="str">
            <v>Pakistan</v>
          </cell>
          <cell r="B167" t="str">
            <v>PAK</v>
          </cell>
        </row>
        <row r="168">
          <cell r="A168" t="str">
            <v>Palau</v>
          </cell>
          <cell r="B168" t="str">
            <v>PLW</v>
          </cell>
        </row>
        <row r="169">
          <cell r="A169" t="str">
            <v>Palestine</v>
          </cell>
          <cell r="B169" t="str">
            <v>PSE</v>
          </cell>
        </row>
        <row r="170">
          <cell r="A170" t="str">
            <v>Panama</v>
          </cell>
          <cell r="B170" t="str">
            <v>PAN</v>
          </cell>
        </row>
        <row r="171">
          <cell r="A171" t="str">
            <v>Papua New Guinea</v>
          </cell>
          <cell r="B171" t="str">
            <v>PNG</v>
          </cell>
        </row>
        <row r="172">
          <cell r="A172" t="str">
            <v>Paraguay</v>
          </cell>
          <cell r="B172" t="str">
            <v>PRY</v>
          </cell>
        </row>
        <row r="173">
          <cell r="A173" t="str">
            <v>Peru</v>
          </cell>
          <cell r="B173" t="str">
            <v>PER</v>
          </cell>
        </row>
        <row r="174">
          <cell r="A174" t="str">
            <v>Philippines (the)</v>
          </cell>
          <cell r="B174" t="str">
            <v>PHL</v>
          </cell>
        </row>
        <row r="175">
          <cell r="A175" t="str">
            <v>Pitcairn</v>
          </cell>
          <cell r="B175" t="str">
            <v>PCN</v>
          </cell>
        </row>
        <row r="176">
          <cell r="A176" t="str">
            <v>Poland</v>
          </cell>
          <cell r="B176" t="str">
            <v>POL</v>
          </cell>
        </row>
        <row r="177">
          <cell r="A177" t="str">
            <v>Portugal</v>
          </cell>
          <cell r="B177" t="str">
            <v>PRT</v>
          </cell>
        </row>
        <row r="178">
          <cell r="A178" t="str">
            <v>Puerto Rico</v>
          </cell>
          <cell r="B178" t="str">
            <v>PRI</v>
          </cell>
        </row>
        <row r="179">
          <cell r="A179" t="str">
            <v>Qatar</v>
          </cell>
          <cell r="B179" t="str">
            <v>QAT</v>
          </cell>
        </row>
        <row r="180">
          <cell r="A180" t="str">
            <v>Macedonia</v>
          </cell>
          <cell r="B180" t="str">
            <v>MKD</v>
          </cell>
        </row>
        <row r="181">
          <cell r="A181" t="str">
            <v>Romania</v>
          </cell>
          <cell r="B181" t="str">
            <v>ROU</v>
          </cell>
        </row>
        <row r="182">
          <cell r="A182" t="str">
            <v>Russian Federation (the)</v>
          </cell>
          <cell r="B182" t="str">
            <v>RUS</v>
          </cell>
        </row>
        <row r="183">
          <cell r="A183" t="str">
            <v>Rwanda</v>
          </cell>
          <cell r="B183" t="str">
            <v>RWA</v>
          </cell>
        </row>
        <row r="184">
          <cell r="A184" t="str">
            <v>Réunion</v>
          </cell>
          <cell r="B184" t="str">
            <v>REU</v>
          </cell>
        </row>
        <row r="185">
          <cell r="A185" t="str">
            <v>Saint Barthélemy</v>
          </cell>
          <cell r="B185" t="str">
            <v>BLM</v>
          </cell>
        </row>
        <row r="186">
          <cell r="A186" t="str">
            <v>Saint Helena</v>
          </cell>
          <cell r="B186" t="str">
            <v>SHN</v>
          </cell>
        </row>
        <row r="187">
          <cell r="A187" t="str">
            <v>Saint Kitts and Nevis</v>
          </cell>
          <cell r="B187" t="str">
            <v>KNA</v>
          </cell>
        </row>
        <row r="188">
          <cell r="A188" t="str">
            <v>Saint Lucia</v>
          </cell>
          <cell r="B188" t="str">
            <v>LCA</v>
          </cell>
        </row>
        <row r="189">
          <cell r="A189" t="str">
            <v>Saint Martin (French part)</v>
          </cell>
          <cell r="B189" t="str">
            <v>MAF</v>
          </cell>
        </row>
        <row r="190">
          <cell r="A190" t="str">
            <v>Saint Pierre and Miquelon</v>
          </cell>
          <cell r="B190" t="str">
            <v>SPM</v>
          </cell>
        </row>
        <row r="191">
          <cell r="A191" t="str">
            <v>Saint Vincent and the Grenadines</v>
          </cell>
          <cell r="B191" t="str">
            <v>VCT</v>
          </cell>
        </row>
        <row r="192">
          <cell r="A192" t="str">
            <v>Samoa</v>
          </cell>
          <cell r="B192" t="str">
            <v>WSM</v>
          </cell>
        </row>
        <row r="193">
          <cell r="A193" t="str">
            <v>San Marino</v>
          </cell>
          <cell r="B193" t="str">
            <v>SMR</v>
          </cell>
        </row>
        <row r="194">
          <cell r="A194" t="str">
            <v>Sao Tome and Principe</v>
          </cell>
          <cell r="B194" t="str">
            <v>STP</v>
          </cell>
        </row>
        <row r="195">
          <cell r="A195" t="str">
            <v>Saudi Arabia</v>
          </cell>
          <cell r="B195" t="str">
            <v>SAU</v>
          </cell>
        </row>
        <row r="196">
          <cell r="A196" t="str">
            <v>Senegal</v>
          </cell>
          <cell r="B196" t="str">
            <v>SEN</v>
          </cell>
        </row>
        <row r="197">
          <cell r="A197" t="str">
            <v>Serbia</v>
          </cell>
          <cell r="B197" t="str">
            <v>SRB</v>
          </cell>
        </row>
        <row r="198">
          <cell r="A198" t="str">
            <v>Seychelles</v>
          </cell>
          <cell r="B198" t="str">
            <v>SYC</v>
          </cell>
        </row>
        <row r="199">
          <cell r="A199" t="str">
            <v>Sierra Leone</v>
          </cell>
          <cell r="B199" t="str">
            <v>SLE</v>
          </cell>
        </row>
        <row r="200">
          <cell r="A200" t="str">
            <v>Singapore</v>
          </cell>
          <cell r="B200" t="str">
            <v>SGP</v>
          </cell>
        </row>
        <row r="201">
          <cell r="A201" t="str">
            <v>Sint Maarten (Dutch part)</v>
          </cell>
          <cell r="B201" t="str">
            <v>SXM</v>
          </cell>
        </row>
        <row r="202">
          <cell r="A202" t="str">
            <v>Slovakia</v>
          </cell>
          <cell r="B202" t="str">
            <v>SVK</v>
          </cell>
        </row>
        <row r="203">
          <cell r="A203" t="str">
            <v>Slovenia</v>
          </cell>
          <cell r="B203" t="str">
            <v>SVN</v>
          </cell>
        </row>
        <row r="204">
          <cell r="A204" t="str">
            <v>Solomon Islands</v>
          </cell>
          <cell r="B204" t="str">
            <v>SLB</v>
          </cell>
        </row>
        <row r="205">
          <cell r="A205" t="str">
            <v>Somalia</v>
          </cell>
          <cell r="B205" t="str">
            <v>SOM</v>
          </cell>
        </row>
        <row r="206">
          <cell r="A206" t="str">
            <v>South Africa</v>
          </cell>
          <cell r="B206" t="str">
            <v>ZAF</v>
          </cell>
        </row>
        <row r="207">
          <cell r="A207" t="str">
            <v>South Georgia and the South Sandwich Islands</v>
          </cell>
          <cell r="B207" t="str">
            <v>SGS</v>
          </cell>
        </row>
        <row r="208">
          <cell r="A208" t="str">
            <v>South Sudan</v>
          </cell>
          <cell r="B208" t="str">
            <v>SSD</v>
          </cell>
        </row>
        <row r="209">
          <cell r="A209" t="str">
            <v>Spain</v>
          </cell>
          <cell r="B209" t="str">
            <v>ESP</v>
          </cell>
        </row>
        <row r="210">
          <cell r="A210" t="str">
            <v>Sri Lanka</v>
          </cell>
          <cell r="B210" t="str">
            <v>LKA</v>
          </cell>
        </row>
        <row r="211">
          <cell r="A211" t="str">
            <v>Sudan</v>
          </cell>
          <cell r="B211" t="str">
            <v>SDN</v>
          </cell>
        </row>
        <row r="212">
          <cell r="A212" t="str">
            <v>Suriname</v>
          </cell>
          <cell r="B212" t="str">
            <v>SUR</v>
          </cell>
        </row>
        <row r="213">
          <cell r="A213" t="str">
            <v>Svalbard and Jan Mayen</v>
          </cell>
          <cell r="B213" t="str">
            <v>SJM</v>
          </cell>
        </row>
        <row r="214">
          <cell r="A214" t="str">
            <v>Sweden</v>
          </cell>
          <cell r="B214" t="str">
            <v>SWE</v>
          </cell>
        </row>
        <row r="215">
          <cell r="A215" t="str">
            <v>Switzerland</v>
          </cell>
          <cell r="B215" t="str">
            <v>CHE</v>
          </cell>
        </row>
        <row r="216">
          <cell r="A216" t="str">
            <v>Syria</v>
          </cell>
          <cell r="B216" t="str">
            <v>SYR</v>
          </cell>
        </row>
        <row r="217">
          <cell r="A217" t="str">
            <v>Taiwan (Province of China)</v>
          </cell>
          <cell r="B217" t="str">
            <v>TWN</v>
          </cell>
        </row>
        <row r="218">
          <cell r="A218" t="str">
            <v>Tajikistan</v>
          </cell>
          <cell r="B218" t="str">
            <v>TJK</v>
          </cell>
        </row>
        <row r="219">
          <cell r="A219" t="str">
            <v>Tanzania, United Republic of</v>
          </cell>
          <cell r="B219" t="str">
            <v>TZA</v>
          </cell>
        </row>
        <row r="220">
          <cell r="A220" t="str">
            <v>Thailand</v>
          </cell>
          <cell r="B220" t="str">
            <v>THA</v>
          </cell>
        </row>
        <row r="221">
          <cell r="A221" t="str">
            <v>Timor-Leste</v>
          </cell>
          <cell r="B221" t="str">
            <v>TLS</v>
          </cell>
        </row>
        <row r="222">
          <cell r="A222" t="str">
            <v>Togo</v>
          </cell>
          <cell r="B222" t="str">
            <v>TGO</v>
          </cell>
        </row>
        <row r="223">
          <cell r="A223" t="str">
            <v>Tokelau</v>
          </cell>
          <cell r="B223" t="str">
            <v>TKL</v>
          </cell>
        </row>
        <row r="224">
          <cell r="A224" t="str">
            <v>Tonga</v>
          </cell>
          <cell r="B224" t="str">
            <v>TON</v>
          </cell>
        </row>
        <row r="225">
          <cell r="A225" t="str">
            <v>Trinidad and Tobago</v>
          </cell>
          <cell r="B225" t="str">
            <v>TTO</v>
          </cell>
        </row>
        <row r="226">
          <cell r="A226" t="str">
            <v>Tunisia</v>
          </cell>
          <cell r="B226" t="str">
            <v>TUN</v>
          </cell>
        </row>
        <row r="227">
          <cell r="A227" t="str">
            <v>Turkey</v>
          </cell>
          <cell r="B227" t="str">
            <v>TUR</v>
          </cell>
        </row>
        <row r="228">
          <cell r="A228" t="str">
            <v>Turkmenistan</v>
          </cell>
          <cell r="B228" t="str">
            <v>TKM</v>
          </cell>
        </row>
        <row r="229">
          <cell r="A229" t="str">
            <v>Turks and Caicos Islands (the)</v>
          </cell>
          <cell r="B229" t="str">
            <v>TCA</v>
          </cell>
        </row>
        <row r="230">
          <cell r="A230" t="str">
            <v>Tuvalu</v>
          </cell>
          <cell r="B230" t="str">
            <v>TUV</v>
          </cell>
        </row>
        <row r="231">
          <cell r="A231" t="str">
            <v>Uganda</v>
          </cell>
          <cell r="B231" t="str">
            <v>UGA</v>
          </cell>
        </row>
        <row r="232">
          <cell r="A232" t="str">
            <v>Ukraine</v>
          </cell>
          <cell r="B232" t="str">
            <v>UKR</v>
          </cell>
        </row>
        <row r="233">
          <cell r="A233" t="str">
            <v>United Arab Emirates (the)</v>
          </cell>
          <cell r="B233" t="str">
            <v>ARE</v>
          </cell>
        </row>
        <row r="234">
          <cell r="A234" t="str">
            <v>United Kingdom of Great Britain and Northern Ireland (the)</v>
          </cell>
          <cell r="B234" t="str">
            <v>GBR</v>
          </cell>
        </row>
        <row r="235">
          <cell r="A235" t="str">
            <v>United States Minor Outlying Islands</v>
          </cell>
          <cell r="B235" t="str">
            <v>UMI</v>
          </cell>
        </row>
        <row r="236">
          <cell r="A236" t="str">
            <v>United States of America (the)</v>
          </cell>
          <cell r="B236" t="str">
            <v>USA</v>
          </cell>
        </row>
        <row r="237">
          <cell r="A237" t="str">
            <v>Uruguay</v>
          </cell>
          <cell r="B237" t="str">
            <v>URY</v>
          </cell>
        </row>
        <row r="238">
          <cell r="A238" t="str">
            <v>Uzbekistan</v>
          </cell>
          <cell r="B238" t="str">
            <v>UZB</v>
          </cell>
        </row>
        <row r="239">
          <cell r="A239" t="str">
            <v>Vanuatu</v>
          </cell>
          <cell r="B239" t="str">
            <v>VUT</v>
          </cell>
        </row>
        <row r="240">
          <cell r="A240" t="str">
            <v>Venezuela (Bolivarian Republic of)</v>
          </cell>
          <cell r="B240" t="str">
            <v>VEN</v>
          </cell>
        </row>
        <row r="241">
          <cell r="A241" t="str">
            <v>Viet Nam</v>
          </cell>
          <cell r="B241" t="str">
            <v>VNM</v>
          </cell>
        </row>
        <row r="242">
          <cell r="A242" t="str">
            <v>Virgin Islands (British)</v>
          </cell>
          <cell r="B242" t="str">
            <v>VGB</v>
          </cell>
        </row>
        <row r="243">
          <cell r="A243" t="str">
            <v>Virgin Islands (U.S.)</v>
          </cell>
          <cell r="B243" t="str">
            <v>VIR</v>
          </cell>
        </row>
        <row r="244">
          <cell r="A244" t="str">
            <v>Wallis and Futuna Islands</v>
          </cell>
          <cell r="B244" t="str">
            <v>WLF</v>
          </cell>
        </row>
        <row r="245">
          <cell r="A245" t="str">
            <v>Western Sahara</v>
          </cell>
          <cell r="B245" t="str">
            <v>ESH</v>
          </cell>
        </row>
        <row r="246">
          <cell r="A246" t="str">
            <v>Yemen</v>
          </cell>
          <cell r="B246" t="str">
            <v>YEM</v>
          </cell>
        </row>
        <row r="247">
          <cell r="A247" t="str">
            <v>Zambia</v>
          </cell>
          <cell r="B247" t="str">
            <v>ZMB</v>
          </cell>
        </row>
        <row r="248">
          <cell r="A248" t="str">
            <v>Zimbabwe</v>
          </cell>
          <cell r="B248" t="str">
            <v>ZWE</v>
          </cell>
        </row>
        <row r="249">
          <cell r="A249" t="str">
            <v>Åland Islands</v>
          </cell>
          <cell r="B249" t="str">
            <v>ALA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CF71-6BD8-43D5-BA6E-ED8E516228B3}">
  <dimension ref="B3:D7"/>
  <sheetViews>
    <sheetView tabSelected="1" workbookViewId="0">
      <selection activeCell="A8" sqref="A8:XFD8"/>
    </sheetView>
  </sheetViews>
  <sheetFormatPr baseColWidth="10" defaultRowHeight="15" x14ac:dyDescent="0.25"/>
  <sheetData>
    <row r="3" spans="2:4" x14ac:dyDescent="0.25">
      <c r="B3" t="s">
        <v>480</v>
      </c>
    </row>
    <row r="5" spans="2:4" x14ac:dyDescent="0.25">
      <c r="B5" t="s">
        <v>481</v>
      </c>
      <c r="D5" t="s">
        <v>482</v>
      </c>
    </row>
    <row r="6" spans="2:4" x14ac:dyDescent="0.25">
      <c r="B6" t="s">
        <v>483</v>
      </c>
      <c r="D6" t="s">
        <v>484</v>
      </c>
    </row>
    <row r="7" spans="2:4" x14ac:dyDescent="0.25">
      <c r="B7" t="s">
        <v>485</v>
      </c>
      <c r="D7" t="s">
        <v>486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4BC3-5059-4EF0-8CD3-01907EEEBCA5}">
  <dimension ref="A1:GB150"/>
  <sheetViews>
    <sheetView workbookViewId="0">
      <selection activeCell="G16" sqref="G16"/>
    </sheetView>
  </sheetViews>
  <sheetFormatPr baseColWidth="10" defaultRowHeight="15" x14ac:dyDescent="0.25"/>
  <cols>
    <col min="110" max="110" width="12" bestFit="1" customWidth="1"/>
    <col min="163" max="163" width="12" bestFit="1" customWidth="1"/>
    <col min="173" max="173" width="12.7109375" bestFit="1" customWidth="1"/>
  </cols>
  <sheetData>
    <row r="1" spans="1:184" x14ac:dyDescent="0.25">
      <c r="A1" s="1" t="s">
        <v>53</v>
      </c>
      <c r="B1" t="s">
        <v>54</v>
      </c>
      <c r="C1" t="s">
        <v>55</v>
      </c>
      <c r="D1" t="s">
        <v>339</v>
      </c>
      <c r="E1" t="s">
        <v>347</v>
      </c>
      <c r="F1" t="s">
        <v>443</v>
      </c>
      <c r="G1" t="s">
        <v>56</v>
      </c>
      <c r="H1" t="s">
        <v>84</v>
      </c>
      <c r="I1" t="s">
        <v>82</v>
      </c>
      <c r="J1" t="s">
        <v>83</v>
      </c>
      <c r="K1" t="s">
        <v>332</v>
      </c>
      <c r="Q1" t="s">
        <v>346</v>
      </c>
      <c r="W1" t="s">
        <v>387</v>
      </c>
      <c r="Y1" t="s">
        <v>428</v>
      </c>
      <c r="AA1" t="s">
        <v>452</v>
      </c>
      <c r="AC1" t="s">
        <v>333</v>
      </c>
      <c r="AE1">
        <f>1-AE2/AD2</f>
        <v>0.18542701682163321</v>
      </c>
      <c r="AF1">
        <f>1-AF2/AD2</f>
        <v>0.26086515570350555</v>
      </c>
      <c r="AL1">
        <f>(SUM(AL5:AL150)/SUM(AK5:AK150))^2</f>
        <v>10.526185842045907</v>
      </c>
      <c r="AM1">
        <f>(SUM(AM5:AM150)/SUM(AK5:AK150))^2</f>
        <v>20.833256325120693</v>
      </c>
      <c r="AT1" t="s">
        <v>334</v>
      </c>
      <c r="AV1">
        <f>1-AV2/AU2</f>
        <v>9.3217620917278698E-2</v>
      </c>
      <c r="AW1">
        <f>1-AW2/AU2</f>
        <v>0.16363994930905923</v>
      </c>
      <c r="BC1">
        <f>(SUM(BC5:BC150)/SUM(BB5:BB150))^2</f>
        <v>3.1906003989341714</v>
      </c>
      <c r="BD1">
        <f>(SUM(BD5:BD150)/SUM(BB5:BB150))^2</f>
        <v>9.8322985760385571</v>
      </c>
      <c r="BK1" t="s">
        <v>335</v>
      </c>
      <c r="BM1">
        <f>1-BM2/BL2</f>
        <v>0.14063763954237696</v>
      </c>
      <c r="BN1">
        <f>1-BN2/BL2</f>
        <v>0.21073191628380583</v>
      </c>
      <c r="BT1">
        <f>(SUM(BT5:BT150)/SUM($BS5:$BS150))^2</f>
        <v>6.9980445181589381</v>
      </c>
      <c r="BU1">
        <f>(SUM(BU5:BU150)/SUM($BS5:$BS150))^2</f>
        <v>15.712098625849084</v>
      </c>
      <c r="CB1" t="s">
        <v>336</v>
      </c>
      <c r="CD1">
        <f>1-CD2/CC2</f>
        <v>0.17562659457998586</v>
      </c>
      <c r="CE1">
        <f>1-CE2/CC2</f>
        <v>0.2432957141630494</v>
      </c>
      <c r="CK1">
        <f>(SUM(CK5:CK150)/SUM(CJ5:CJ150))^2</f>
        <v>9.54431911339735</v>
      </c>
      <c r="CL1">
        <f>(SUM(CL5:CL150)/SUM(CJ5:CJ150))^2</f>
        <v>18.316112732358818</v>
      </c>
      <c r="CS1" t="s">
        <v>337</v>
      </c>
      <c r="CU1">
        <f>1-CU2/CT2</f>
        <v>0.15951313026551706</v>
      </c>
      <c r="CV1">
        <f>1-CV2/CT2</f>
        <v>0.22857395554578919</v>
      </c>
      <c r="DB1">
        <f>(SUM(DB5:DB150)/SUM(DA5:DA150))^2</f>
        <v>9.014761358798852</v>
      </c>
      <c r="DC1">
        <f>(SUM(DC5:DC150)/SUM(DA5:DA150))^2</f>
        <v>18.510359225152211</v>
      </c>
      <c r="DJ1" t="s">
        <v>338</v>
      </c>
      <c r="DL1">
        <f>1-DL2/DK2</f>
        <v>0.21887805588684928</v>
      </c>
      <c r="DM1">
        <f>1-DM2/DK2</f>
        <v>0.28268595449855638</v>
      </c>
      <c r="DS1">
        <f>(SUM(DS5:DS150)/SUM(DR5:DR150))^2</f>
        <v>18.623789885647788</v>
      </c>
      <c r="DT1">
        <f>(SUM(DT5:DT150)/SUM(DR5:DR150))^2</f>
        <v>31.065051616379726</v>
      </c>
      <c r="DZ1">
        <v>0</v>
      </c>
      <c r="EB1" t="s">
        <v>453</v>
      </c>
      <c r="EC1" t="s">
        <v>448</v>
      </c>
      <c r="ED1" t="s">
        <v>479</v>
      </c>
      <c r="EE1">
        <f>AVERAGE(AL1,BC1,BT1,CK1,DB1,DS1)</f>
        <v>9.6496168528305013</v>
      </c>
      <c r="EF1">
        <f>_xlfn.STDEV.S(AL1,BC1,BT1,CK1,DB1,DS1)</f>
        <v>5.1081897640109286</v>
      </c>
      <c r="EH1">
        <f>AVERAGE(AM1,BD1,BU1,CL1,DC1,DT1)</f>
        <v>19.044862850149851</v>
      </c>
      <c r="EI1">
        <f>_xlfn.STDEV.S(AM1,BD1,BU1,CL1,DC1,DT1)</f>
        <v>6.9925491479980897</v>
      </c>
      <c r="EL1">
        <f>SUM(EL5:EL150)</f>
        <v>141.11367490510068</v>
      </c>
      <c r="EM1">
        <f>(SUM(EK5:EK150))^0.5</f>
        <v>37.327277372954363</v>
      </c>
      <c r="EN1">
        <f>SUM(EN5:EN150)</f>
        <v>262.33983163920459</v>
      </c>
      <c r="EO1">
        <f>SUM(EP5:EP150)^0.5</f>
        <v>42.99143158023179</v>
      </c>
      <c r="EQ1">
        <f>SUM(EQ5:EQ150)</f>
        <v>24.121565293513211</v>
      </c>
      <c r="ER1">
        <f>SUM(ES5:ES150)^0.5</f>
        <v>13.608471157108395</v>
      </c>
      <c r="ET1">
        <f>SUM(ET5:ET150)</f>
        <v>57.119166158356947</v>
      </c>
      <c r="EU1">
        <f>SUM(EV5:EV150)^0.5</f>
        <v>23.212750083069526</v>
      </c>
      <c r="EW1">
        <f>EW5+EW6+EW8+EW9</f>
        <v>6462.0014254031576</v>
      </c>
      <c r="FP1" t="s">
        <v>354</v>
      </c>
      <c r="FQ1" cm="1">
        <f t="array" ref="FQ1">MAX(ABS(FQ5:FQ150))</f>
        <v>1647.5184755812998</v>
      </c>
      <c r="FS1" t="s">
        <v>354</v>
      </c>
      <c r="FT1" cm="1">
        <f t="array" ref="FT1">MAX(ABS(FT5:FT150))</f>
        <v>1647.5184755812998</v>
      </c>
      <c r="FW1" t="s">
        <v>473</v>
      </c>
      <c r="FZ1" t="s">
        <v>473</v>
      </c>
    </row>
    <row r="2" spans="1:184" x14ac:dyDescent="0.25">
      <c r="A2" s="1"/>
      <c r="H2">
        <f>SUM(H5:H150)</f>
        <v>9193.566246099288</v>
      </c>
      <c r="Y2">
        <f>SUM(Y5:Y150)</f>
        <v>36652.893481963984</v>
      </c>
      <c r="Z2">
        <f>SUM(Z5:Z150)</f>
        <v>31990.789093599327</v>
      </c>
      <c r="AA2">
        <f>DZ1</f>
        <v>0</v>
      </c>
      <c r="AB2">
        <v>0.13500000000000001</v>
      </c>
      <c r="AD2">
        <f>SUM(AD5:AD150)</f>
        <v>42152.698885333462</v>
      </c>
      <c r="AE2">
        <f>SUM(AE5:AE150)</f>
        <v>34336.449680045494</v>
      </c>
      <c r="AF2">
        <f>SUM(AF5:AF150)</f>
        <v>31156.528527287963</v>
      </c>
      <c r="AU2">
        <f>SUM(AU5:AU150)</f>
        <v>36269.074101886588</v>
      </c>
      <c r="AV2">
        <f>SUM(AV5:AV150)</f>
        <v>32888.157301236235</v>
      </c>
      <c r="AW2">
        <f>SUM(AW5:AW150)</f>
        <v>30334.004654367352</v>
      </c>
      <c r="BL2">
        <f>SUM(BL5:BL150)</f>
        <v>38770.369533703444</v>
      </c>
      <c r="BM2">
        <f>SUM(BM5:BM150)</f>
        <v>33317.796278297705</v>
      </c>
      <c r="BN2">
        <f>SUM(BN5:BN150)</f>
        <v>30600.215266834835</v>
      </c>
      <c r="CC2">
        <f>SUM(CC5:CC150)</f>
        <v>40884.370225840656</v>
      </c>
      <c r="CD2">
        <f>SUM(CD5:CD150)</f>
        <v>33703.987511528896</v>
      </c>
      <c r="CE2">
        <f>SUM(CE5:CE150)</f>
        <v>30937.378173638241</v>
      </c>
      <c r="CT2">
        <f>SUM(CT5:CT150)</f>
        <v>39804.512184017556</v>
      </c>
      <c r="CU2">
        <f>SUM(CU5:CU150)</f>
        <v>33455.169846853001</v>
      </c>
      <c r="CV2">
        <f>SUM(CV5:CV150)</f>
        <v>30706.237385546101</v>
      </c>
      <c r="DK2">
        <f>SUM(DK5:DK150)</f>
        <v>43470.062740221998</v>
      </c>
      <c r="DL2">
        <f>SUM(DL5:DL150)</f>
        <v>33955.419918362844</v>
      </c>
      <c r="DM2">
        <f>SUM(DM5:DM150)</f>
        <v>31181.686562390212</v>
      </c>
      <c r="EA2" t="s">
        <v>477</v>
      </c>
      <c r="EB2">
        <f>AVERAGE(DL1,CU1,CD1,BM1,AV1,AE1)</f>
        <v>0.16221667633560685</v>
      </c>
      <c r="EC2">
        <f>_xlfn.STDEV.S(DL1,CU1,CD1,BM1,AV1,AE1)</f>
        <v>4.2808623860961396E-2</v>
      </c>
      <c r="ED2">
        <f>MAX(DL1,CU1,CD1,BM1,AV1,AE1)</f>
        <v>0.21887805588684928</v>
      </c>
      <c r="EW2">
        <f>EW1/EW3</f>
        <v>0.58860575565216466</v>
      </c>
      <c r="FQ2">
        <f>MAX(FQ5:FQ150)</f>
        <v>1647.5184755812998</v>
      </c>
      <c r="FT2">
        <f>MAX(FT5:FT150)</f>
        <v>1647.5184755812998</v>
      </c>
      <c r="FW2" t="s">
        <v>474</v>
      </c>
      <c r="FZ2" t="s">
        <v>474</v>
      </c>
    </row>
    <row r="3" spans="1:184" x14ac:dyDescent="0.25">
      <c r="A3" s="1"/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f>SUM(AA5:AA150)</f>
        <v>3798.668578185152</v>
      </c>
      <c r="AB3">
        <f>AA3*AB2/(2.8*3.664*1000)</f>
        <v>4.9986378865310696E-2</v>
      </c>
      <c r="AC3" t="s">
        <v>429</v>
      </c>
      <c r="AE3" t="s">
        <v>386</v>
      </c>
      <c r="AF3" t="s">
        <v>386</v>
      </c>
      <c r="AG3" t="s">
        <v>432</v>
      </c>
      <c r="AH3" t="s">
        <v>433</v>
      </c>
      <c r="AI3" t="s">
        <v>432</v>
      </c>
      <c r="AJ3" t="s">
        <v>433</v>
      </c>
      <c r="AK3" t="s">
        <v>436</v>
      </c>
      <c r="AL3" t="s">
        <v>437</v>
      </c>
      <c r="AM3" t="s">
        <v>438</v>
      </c>
      <c r="AN3" t="s">
        <v>465</v>
      </c>
      <c r="AO3" t="s">
        <v>466</v>
      </c>
      <c r="AP3" t="s">
        <v>461</v>
      </c>
      <c r="AQ3" t="s">
        <v>461</v>
      </c>
      <c r="AT3" t="s">
        <v>429</v>
      </c>
      <c r="AV3" t="s">
        <v>386</v>
      </c>
      <c r="AW3" t="s">
        <v>386</v>
      </c>
      <c r="AX3" t="s">
        <v>432</v>
      </c>
      <c r="AY3" t="s">
        <v>433</v>
      </c>
      <c r="AZ3" t="s">
        <v>432</v>
      </c>
      <c r="BA3" t="s">
        <v>433</v>
      </c>
      <c r="BB3" t="s">
        <v>436</v>
      </c>
      <c r="BC3" t="s">
        <v>437</v>
      </c>
      <c r="BD3" t="s">
        <v>438</v>
      </c>
      <c r="BE3" t="s">
        <v>465</v>
      </c>
      <c r="BF3" t="s">
        <v>466</v>
      </c>
      <c r="BG3" t="s">
        <v>461</v>
      </c>
      <c r="BH3" t="s">
        <v>461</v>
      </c>
      <c r="BK3" t="s">
        <v>429</v>
      </c>
      <c r="BM3" t="s">
        <v>386</v>
      </c>
      <c r="BN3" t="s">
        <v>386</v>
      </c>
      <c r="BO3" t="s">
        <v>432</v>
      </c>
      <c r="BP3" t="s">
        <v>433</v>
      </c>
      <c r="BQ3" t="s">
        <v>432</v>
      </c>
      <c r="BR3" t="s">
        <v>433</v>
      </c>
      <c r="BS3" t="s">
        <v>436</v>
      </c>
      <c r="BT3" t="s">
        <v>437</v>
      </c>
      <c r="BU3" t="s">
        <v>438</v>
      </c>
      <c r="BV3" t="s">
        <v>465</v>
      </c>
      <c r="BW3" t="s">
        <v>466</v>
      </c>
      <c r="BX3" t="s">
        <v>461</v>
      </c>
      <c r="BY3" t="s">
        <v>461</v>
      </c>
      <c r="CB3" t="s">
        <v>429</v>
      </c>
      <c r="CD3" t="s">
        <v>386</v>
      </c>
      <c r="CE3" t="s">
        <v>386</v>
      </c>
      <c r="CF3" t="s">
        <v>432</v>
      </c>
      <c r="CG3" t="s">
        <v>433</v>
      </c>
      <c r="CH3" t="s">
        <v>432</v>
      </c>
      <c r="CI3" t="s">
        <v>433</v>
      </c>
      <c r="CJ3" t="s">
        <v>436</v>
      </c>
      <c r="CK3" t="s">
        <v>437</v>
      </c>
      <c r="CL3" t="s">
        <v>438</v>
      </c>
      <c r="CM3" t="s">
        <v>465</v>
      </c>
      <c r="CN3" t="s">
        <v>466</v>
      </c>
      <c r="CO3" t="s">
        <v>461</v>
      </c>
      <c r="CP3" t="s">
        <v>461</v>
      </c>
      <c r="CS3" t="s">
        <v>429</v>
      </c>
      <c r="CU3" t="s">
        <v>386</v>
      </c>
      <c r="CV3" t="s">
        <v>386</v>
      </c>
      <c r="CW3" t="s">
        <v>432</v>
      </c>
      <c r="CX3" t="s">
        <v>433</v>
      </c>
      <c r="CY3" t="s">
        <v>432</v>
      </c>
      <c r="CZ3" t="s">
        <v>433</v>
      </c>
      <c r="DA3" t="s">
        <v>436</v>
      </c>
      <c r="DB3" t="s">
        <v>437</v>
      </c>
      <c r="DC3" t="s">
        <v>438</v>
      </c>
      <c r="DD3" t="s">
        <v>465</v>
      </c>
      <c r="DE3" t="s">
        <v>466</v>
      </c>
      <c r="DF3" t="s">
        <v>461</v>
      </c>
      <c r="DG3" t="s">
        <v>461</v>
      </c>
      <c r="DJ3" t="s">
        <v>429</v>
      </c>
      <c r="DL3" t="s">
        <v>386</v>
      </c>
      <c r="DM3" t="s">
        <v>386</v>
      </c>
      <c r="DN3" t="s">
        <v>432</v>
      </c>
      <c r="DO3" t="s">
        <v>433</v>
      </c>
      <c r="DP3" t="s">
        <v>432</v>
      </c>
      <c r="DQ3" t="s">
        <v>433</v>
      </c>
      <c r="DR3" t="s">
        <v>436</v>
      </c>
      <c r="DS3" t="s">
        <v>437</v>
      </c>
      <c r="DT3" t="s">
        <v>438</v>
      </c>
      <c r="DU3" t="s">
        <v>465</v>
      </c>
      <c r="DV3" t="s">
        <v>466</v>
      </c>
      <c r="DW3" t="s">
        <v>461</v>
      </c>
      <c r="DX3" t="s">
        <v>461</v>
      </c>
      <c r="EA3" t="s">
        <v>478</v>
      </c>
      <c r="EB3">
        <f>AVERAGE(DM1,CV1,CE1,BN1,AW1,AF1)</f>
        <v>0.23163210758396091</v>
      </c>
      <c r="EC3">
        <f>_xlfn.STDEV.S(DM1,CV1,CE1,BN1,AW1,AF1)</f>
        <v>4.1632223055516199E-2</v>
      </c>
      <c r="ED3">
        <f>MAX(DM1,CV1,CE1,BN1,AW1,AF1)</f>
        <v>0.28268595449855638</v>
      </c>
      <c r="EE3" t="s">
        <v>433</v>
      </c>
      <c r="EH3" t="s">
        <v>433</v>
      </c>
      <c r="EL3" t="s">
        <v>464</v>
      </c>
      <c r="EN3" t="s">
        <v>464</v>
      </c>
      <c r="EQ3" t="s">
        <v>467</v>
      </c>
      <c r="ET3" t="s">
        <v>467</v>
      </c>
      <c r="EW3">
        <f>SUM(EW5:EW150)</f>
        <v>10978.488340202137</v>
      </c>
      <c r="EY3">
        <f>SUM(EY5:EY150)/EW3</f>
        <v>26.461887653685071</v>
      </c>
      <c r="EZ3">
        <f>(SUM(EZ5:EZ150)/EW3)^0.5</f>
        <v>17.998631473142385</v>
      </c>
      <c r="FA3">
        <f>SUM(FA5:FA150)/EW3</f>
        <v>42.076195445306773</v>
      </c>
      <c r="FB3">
        <f>(SUM(FB5:FB150)/EW3)^0.5</f>
        <v>20.762625679036141</v>
      </c>
      <c r="FD3" t="s">
        <v>468</v>
      </c>
      <c r="FG3" t="s">
        <v>469</v>
      </c>
      <c r="FI3" t="s">
        <v>470</v>
      </c>
      <c r="FK3" t="s">
        <v>471</v>
      </c>
      <c r="FM3" t="s">
        <v>472</v>
      </c>
      <c r="FP3" t="s">
        <v>353</v>
      </c>
      <c r="FQ3">
        <f>MIN(FQ5:FQ150)</f>
        <v>-725.99452664308421</v>
      </c>
      <c r="FS3" t="s">
        <v>353</v>
      </c>
      <c r="FT3">
        <f>MIN(FT5:FT150)</f>
        <v>-725.99452664308421</v>
      </c>
      <c r="FW3" t="s">
        <v>475</v>
      </c>
      <c r="FZ3" t="s">
        <v>476</v>
      </c>
    </row>
    <row r="4" spans="1:184" x14ac:dyDescent="0.25">
      <c r="A4" s="1"/>
      <c r="H4">
        <v>2020</v>
      </c>
      <c r="J4">
        <v>2020</v>
      </c>
      <c r="K4" t="s">
        <v>333</v>
      </c>
      <c r="L4" t="s">
        <v>334</v>
      </c>
      <c r="M4" t="s">
        <v>335</v>
      </c>
      <c r="N4" t="s">
        <v>336</v>
      </c>
      <c r="O4" t="s">
        <v>337</v>
      </c>
      <c r="P4" t="s">
        <v>338</v>
      </c>
      <c r="Q4" t="s">
        <v>333</v>
      </c>
      <c r="R4" t="s">
        <v>334</v>
      </c>
      <c r="S4" t="s">
        <v>335</v>
      </c>
      <c r="T4" t="s">
        <v>336</v>
      </c>
      <c r="U4" t="s">
        <v>337</v>
      </c>
      <c r="V4" t="s">
        <v>338</v>
      </c>
      <c r="W4" t="s">
        <v>353</v>
      </c>
      <c r="X4" t="s">
        <v>354</v>
      </c>
      <c r="Y4" t="s">
        <v>353</v>
      </c>
      <c r="Z4" t="s">
        <v>354</v>
      </c>
      <c r="AA4" s="3"/>
      <c r="AB4" s="3"/>
      <c r="AC4" t="s">
        <v>430</v>
      </c>
      <c r="AD4" t="s">
        <v>431</v>
      </c>
      <c r="AE4" t="s">
        <v>353</v>
      </c>
      <c r="AF4" t="s">
        <v>354</v>
      </c>
      <c r="AG4" t="s">
        <v>353</v>
      </c>
      <c r="AH4" t="s">
        <v>353</v>
      </c>
      <c r="AI4" t="s">
        <v>354</v>
      </c>
      <c r="AJ4" t="s">
        <v>354</v>
      </c>
      <c r="AP4" t="s">
        <v>353</v>
      </c>
      <c r="AQ4" t="s">
        <v>354</v>
      </c>
      <c r="AT4" t="s">
        <v>430</v>
      </c>
      <c r="AU4" t="s">
        <v>431</v>
      </c>
      <c r="AV4" t="s">
        <v>353</v>
      </c>
      <c r="AW4" t="s">
        <v>354</v>
      </c>
      <c r="AX4" t="s">
        <v>353</v>
      </c>
      <c r="AY4" t="s">
        <v>353</v>
      </c>
      <c r="AZ4" t="s">
        <v>354</v>
      </c>
      <c r="BA4" t="s">
        <v>354</v>
      </c>
      <c r="BG4" t="s">
        <v>353</v>
      </c>
      <c r="BH4" t="s">
        <v>354</v>
      </c>
      <c r="BK4" t="s">
        <v>430</v>
      </c>
      <c r="BL4" t="s">
        <v>431</v>
      </c>
      <c r="BM4" t="s">
        <v>353</v>
      </c>
      <c r="BN4" t="s">
        <v>354</v>
      </c>
      <c r="BO4" t="s">
        <v>353</v>
      </c>
      <c r="BP4" t="s">
        <v>353</v>
      </c>
      <c r="BQ4" t="s">
        <v>354</v>
      </c>
      <c r="BR4" t="s">
        <v>354</v>
      </c>
      <c r="BX4" t="s">
        <v>353</v>
      </c>
      <c r="BY4" t="s">
        <v>354</v>
      </c>
      <c r="CB4" t="s">
        <v>430</v>
      </c>
      <c r="CC4" t="s">
        <v>431</v>
      </c>
      <c r="CD4" t="s">
        <v>353</v>
      </c>
      <c r="CE4" t="s">
        <v>354</v>
      </c>
      <c r="CF4" t="s">
        <v>353</v>
      </c>
      <c r="CG4" t="s">
        <v>353</v>
      </c>
      <c r="CH4" t="s">
        <v>354</v>
      </c>
      <c r="CI4" t="s">
        <v>354</v>
      </c>
      <c r="CO4" t="s">
        <v>353</v>
      </c>
      <c r="CP4" t="s">
        <v>354</v>
      </c>
      <c r="CS4" t="s">
        <v>430</v>
      </c>
      <c r="CT4" t="s">
        <v>431</v>
      </c>
      <c r="CU4" t="s">
        <v>353</v>
      </c>
      <c r="CV4" t="s">
        <v>354</v>
      </c>
      <c r="CW4" t="s">
        <v>353</v>
      </c>
      <c r="CX4" t="s">
        <v>353</v>
      </c>
      <c r="CY4" t="s">
        <v>354</v>
      </c>
      <c r="CZ4" t="s">
        <v>354</v>
      </c>
      <c r="DF4" t="s">
        <v>353</v>
      </c>
      <c r="DG4" t="s">
        <v>354</v>
      </c>
      <c r="DJ4" t="s">
        <v>430</v>
      </c>
      <c r="DK4" t="s">
        <v>431</v>
      </c>
      <c r="DL4" t="s">
        <v>353</v>
      </c>
      <c r="DM4" t="s">
        <v>354</v>
      </c>
      <c r="DN4" t="s">
        <v>353</v>
      </c>
      <c r="DO4" t="s">
        <v>353</v>
      </c>
      <c r="DP4" t="s">
        <v>354</v>
      </c>
      <c r="DQ4" t="s">
        <v>354</v>
      </c>
      <c r="DW4" t="s">
        <v>353</v>
      </c>
      <c r="DX4" t="s">
        <v>354</v>
      </c>
      <c r="EE4" t="s">
        <v>439</v>
      </c>
      <c r="EF4" t="s">
        <v>440</v>
      </c>
      <c r="EG4" t="s">
        <v>451</v>
      </c>
      <c r="EH4" t="s">
        <v>441</v>
      </c>
      <c r="EI4" t="s">
        <v>442</v>
      </c>
      <c r="EJ4" t="s">
        <v>451</v>
      </c>
      <c r="EL4" t="s">
        <v>439</v>
      </c>
      <c r="EM4" t="s">
        <v>440</v>
      </c>
      <c r="EN4" t="s">
        <v>441</v>
      </c>
      <c r="EO4" t="s">
        <v>442</v>
      </c>
      <c r="EQ4" t="s">
        <v>439</v>
      </c>
      <c r="ER4" t="s">
        <v>440</v>
      </c>
      <c r="ES4" t="s">
        <v>462</v>
      </c>
      <c r="ET4" t="s">
        <v>441</v>
      </c>
      <c r="EU4" t="s">
        <v>442</v>
      </c>
      <c r="EV4" t="s">
        <v>463</v>
      </c>
      <c r="EW4" t="s">
        <v>450</v>
      </c>
      <c r="FD4" t="s">
        <v>453</v>
      </c>
      <c r="FE4" t="s">
        <v>448</v>
      </c>
      <c r="FG4" t="s">
        <v>453</v>
      </c>
      <c r="FH4" t="s">
        <v>448</v>
      </c>
      <c r="FI4" t="s">
        <v>453</v>
      </c>
      <c r="FJ4" t="s">
        <v>448</v>
      </c>
      <c r="FK4" t="s">
        <v>453</v>
      </c>
      <c r="FL4" t="s">
        <v>448</v>
      </c>
      <c r="FM4" t="s">
        <v>453</v>
      </c>
      <c r="FN4" t="s">
        <v>448</v>
      </c>
      <c r="FW4">
        <f>SUM(FW5:FW150)/1000</f>
        <v>189.74530536868124</v>
      </c>
      <c r="FX4">
        <f>SQRT(FY4)/1000</f>
        <v>26.497794488944852</v>
      </c>
      <c r="FY4">
        <f>SUM(FY5:FY150)</f>
        <v>702133112.77835608</v>
      </c>
      <c r="FZ4">
        <f>SUM(FZ5:FZ150)/1000</f>
        <v>304.47212932398196</v>
      </c>
      <c r="GA4">
        <f>SQRT(GB4)/1000</f>
        <v>28.102110098863299</v>
      </c>
      <c r="GB4">
        <f>SUM(GB5:GB150)</f>
        <v>789728592.00863481</v>
      </c>
    </row>
    <row r="5" spans="1:184" x14ac:dyDescent="0.25">
      <c r="A5" t="s">
        <v>165</v>
      </c>
      <c r="B5" t="s">
        <v>166</v>
      </c>
      <c r="C5" t="s">
        <v>172</v>
      </c>
      <c r="D5" t="s">
        <v>165</v>
      </c>
      <c r="E5" t="s">
        <v>329</v>
      </c>
      <c r="F5" t="s">
        <v>444</v>
      </c>
      <c r="G5">
        <v>2.9863984230625112E-3</v>
      </c>
      <c r="H5">
        <v>2990.2329064362998</v>
      </c>
      <c r="I5">
        <v>10956.213369182602</v>
      </c>
      <c r="J5">
        <v>14687.673892881985</v>
      </c>
      <c r="K5">
        <v>1.5578423880644019</v>
      </c>
      <c r="L5">
        <v>2.0489306940081149</v>
      </c>
      <c r="M5">
        <v>1.9187833095795355</v>
      </c>
      <c r="N5">
        <v>1.5661000541957077</v>
      </c>
      <c r="O5">
        <v>1.9187253721058406</v>
      </c>
      <c r="P5">
        <v>2.162413361753833</v>
      </c>
      <c r="Q5">
        <v>1.1970479120810882</v>
      </c>
      <c r="R5">
        <v>1.154133732123878</v>
      </c>
      <c r="S5">
        <v>1.2154822023485663</v>
      </c>
      <c r="T5">
        <v>1.2953811605285075</v>
      </c>
      <c r="U5">
        <v>1.2357210310006459</v>
      </c>
      <c r="V5">
        <v>1.3448954049704989</v>
      </c>
      <c r="W5">
        <v>1.1235057722432191</v>
      </c>
      <c r="X5">
        <v>1.0457572052349058</v>
      </c>
      <c r="Y5">
        <f>IFERROR(W5*I5,"NA")</f>
        <v>12309.368962204981</v>
      </c>
      <c r="Z5">
        <f>IFERROR(X5*I5,"NA")</f>
        <v>11457.539072913709</v>
      </c>
      <c r="AA5">
        <v>36.819537604863072</v>
      </c>
      <c r="AB5">
        <v>5.2599339435518679</v>
      </c>
      <c r="AC5">
        <f>$J5*K5</f>
        <v>22881.080972398442</v>
      </c>
      <c r="AD5">
        <f>$I5*Q5</f>
        <v>13115.112337894938</v>
      </c>
      <c r="AE5">
        <f>MAX(MIN(AD5,Y5)-ABS($AA$2*AA5),0)</f>
        <v>12309.368962204981</v>
      </c>
      <c r="AF5">
        <f>MAX(MIN(AD5,Z5)-ABS($AA$2*AA5),0)</f>
        <v>11457.539072913709</v>
      </c>
      <c r="AG5">
        <f>G5*((AD5-AE5)/AD5)^3*AC5*AD5/10^3</f>
        <v>0.20781193532827574</v>
      </c>
      <c r="AH5">
        <f t="shared" ref="AH5:AH36" si="0">G5*3*((AD5-AE5)/AD5)^2*AC5</f>
        <v>0.77373990875318055</v>
      </c>
      <c r="AI5">
        <f t="shared" ref="AI5:AI36" si="1">G5*((AD5-AF5)/AD5)^3*AC5*AD5/10^3</f>
        <v>1.8092494777399446</v>
      </c>
      <c r="AJ5">
        <f t="shared" ref="AJ5:AJ36" si="2">G5*3*((AD5-AF5)/AD5)^2*AC5</f>
        <v>3.2745149477789743</v>
      </c>
      <c r="AK5">
        <f t="shared" ref="AK5:AK36" si="3">AD5/((3*G5*AC5)^0.5)</f>
        <v>916.00795386807397</v>
      </c>
      <c r="AL5">
        <f>AD5-AE5</f>
        <v>805.74337568995725</v>
      </c>
      <c r="AM5">
        <f>AD5-AF5</f>
        <v>1657.5732649812289</v>
      </c>
      <c r="AN5">
        <f>AD5-(($AL$1/(AC5*3*G5))^0.5)*AD5</f>
        <v>10143.208441278746</v>
      </c>
      <c r="AO5">
        <f>AD5-(($AM$1/(AC5*3*G5))^0.5)*AD5</f>
        <v>8934.1349052892765</v>
      </c>
      <c r="AP5">
        <f>G5*((AD5-AN5)/AD5)^3*AC5*AD5/10^3+(AN5-AE5)*$AL$1/10^3</f>
        <v>-12.37380396681171</v>
      </c>
      <c r="AQ5">
        <f>G5*((AD5-AO5)/AD5)^3*AC5*AD5/10^3+(AO5-AF5)*$AM$1/10^3</f>
        <v>-23.536267654991367</v>
      </c>
      <c r="AR5">
        <f>AF5-AO5</f>
        <v>2523.4041676244324</v>
      </c>
      <c r="AT5">
        <f t="shared" ref="AT5:AT36" si="4">$J5*L5</f>
        <v>30094.025862707556</v>
      </c>
      <c r="AU5">
        <f t="shared" ref="AU5:AU36" si="5">I5*R5</f>
        <v>12644.935425720245</v>
      </c>
      <c r="AV5">
        <f t="shared" ref="AV5:AV36" si="6">MAX(MIN(AU5,$Y5)-ABS($AA$2*AA5),0)</f>
        <v>12309.368962204981</v>
      </c>
      <c r="AW5">
        <f t="shared" ref="AW5:AW36" si="7">MAX(MIN(AU5,$Z5)-ABS($AA$2*AA5),0)</f>
        <v>11457.539072913709</v>
      </c>
      <c r="AX5">
        <f t="shared" ref="AX5:AX36" si="8">G5*((AU5-AV5)/AU5)^3*AT5*AU5/10^3</f>
        <v>2.1238823637608227E-2</v>
      </c>
      <c r="AY5">
        <f t="shared" ref="AY5:AY36" si="9">G5*3*((AU5-AV5)/AU5)^2*AT5</f>
        <v>0.18987735021359287</v>
      </c>
      <c r="AZ5">
        <f t="shared" ref="AZ5:AZ36" si="10">G5*((AU5-AW5)/AU5)^3*AT5*AU5/10^3</f>
        <v>0.94098334699861519</v>
      </c>
      <c r="BA5">
        <f t="shared" ref="BA5:BA36" si="11">G5*3*((AU5-AW5)/AU5)^2*AT5</f>
        <v>2.3774285935134518</v>
      </c>
      <c r="BB5">
        <f t="shared" ref="BB5:BB36" si="12">AU5/((3*G5*AT5)^0.5)</f>
        <v>770.09086154784268</v>
      </c>
      <c r="BC5">
        <f>AU5-AV5</f>
        <v>335.56646351526433</v>
      </c>
      <c r="BD5">
        <f>AU5-AW5</f>
        <v>1187.396352806536</v>
      </c>
      <c r="BE5">
        <f>AU5-(($BC$1/(AT5*3*G5))^0.5)*AU5</f>
        <v>11269.379736799974</v>
      </c>
      <c r="BF5">
        <f>AU5-(($BD$1/(AT5*3*G5))^0.5)*AU5</f>
        <v>10230.200303843963</v>
      </c>
      <c r="BG5">
        <f>G5*((AU5-BE5)/AU5)^3*AT5*AU5/10^3+(BE5-AV5)*$BC$1/10^3</f>
        <v>-1.8552405275227235</v>
      </c>
      <c r="BH5">
        <f>G5*((AU5-BF5)/AU5)^3*AT5*AU5/10^3+(BF5-AW5)*$BD$1/10^3</f>
        <v>-4.1534289979965564</v>
      </c>
      <c r="BI5">
        <f>AW5-BF5</f>
        <v>1227.3387690697455</v>
      </c>
      <c r="BK5">
        <f>$J5*$M5</f>
        <v>28182.463522209036</v>
      </c>
      <c r="BL5">
        <f>$I5*$S5</f>
        <v>13317.082355374874</v>
      </c>
      <c r="BM5">
        <f t="shared" ref="BM5:BM36" si="13">MAX(MIN(BL5,Y5)-ABS($AA$2*AA5),0)</f>
        <v>12309.368962204981</v>
      </c>
      <c r="BN5">
        <f t="shared" ref="BN5:BN36" si="14">MAX(MIN(BL5,Z5)-ABS($AA$2*AA5),0)</f>
        <v>11457.539072913709</v>
      </c>
      <c r="BO5">
        <f t="shared" ref="BO5:BO36" si="15">G5*((BL5-BM5)/BL5)^3*BK5*BL5/10^3</f>
        <v>0.48564578311251488</v>
      </c>
      <c r="BP5">
        <f t="shared" ref="BP5:BP36" si="16">G5*3*((BL5-BM5)/BL5)^2*BK5</f>
        <v>1.4457854378163602</v>
      </c>
      <c r="BQ5">
        <f t="shared" ref="BQ5:BQ36" si="17">G5*((BL5-BN5)/BL5)^3*BK5*BL5/10^3</f>
        <v>3.0515985810301309</v>
      </c>
      <c r="BR5">
        <f t="shared" ref="BR5:BR36" si="18">G5*3*((BL5-BN5)/BL5)^2*BK5</f>
        <v>4.9231420582874117</v>
      </c>
      <c r="BS5">
        <f t="shared" ref="BS5:BS36" si="19">BL5/((3*G5*BK5)^0.5)</f>
        <v>838.07928760906543</v>
      </c>
      <c r="BT5">
        <f>BL5-BM5</f>
        <v>1007.7133931698936</v>
      </c>
      <c r="BU5">
        <f>BL5-BN5</f>
        <v>1859.5432824611653</v>
      </c>
      <c r="BV5">
        <f>BL5-(($BT$1/(BK5*3*G5))^0.5)*BL5</f>
        <v>11100.042716356953</v>
      </c>
      <c r="BW5">
        <f>BL5-(($BU$1/(BK5*3*G5))^0.5)*BL5</f>
        <v>9995.0626376973123</v>
      </c>
      <c r="BX5">
        <f>G5*((BL5-BV5)/BL5)^3*BK5*BL5/10^3+(BV5-BM5)*$BT$1/10^3</f>
        <v>-3.2912715412990421</v>
      </c>
      <c r="BY5">
        <f>G5*((BL5-BE5)/BL5)^3*BK5*BL5/10^3+(BW5-BN5)*$BU$1/10^3</f>
        <v>-18.90374687608832</v>
      </c>
      <c r="BZ5">
        <f>BN5-BW5</f>
        <v>1462.4764352163966</v>
      </c>
      <c r="CB5">
        <f>$J5*$N5</f>
        <v>23002.366879651359</v>
      </c>
      <c r="CC5">
        <f>$I5*$T5</f>
        <v>14192.472389169709</v>
      </c>
      <c r="CD5">
        <f t="shared" ref="CD5:CD36" si="20">MAX(MIN(CC5,Y5)-ABS($AA$2*AA5),0)</f>
        <v>12309.368962204981</v>
      </c>
      <c r="CE5">
        <f t="shared" ref="CE5:CE36" si="21">MAX(MIN(CC5,Z5)-ABS($AA$2*AA5),0)</f>
        <v>11457.539072913709</v>
      </c>
      <c r="CF5">
        <f t="shared" ref="CF5:CF36" si="22">G5*((CC5-CD5)/CC5)^3*CB5*CC5/10^3</f>
        <v>2.277333730887749</v>
      </c>
      <c r="CG5">
        <f t="shared" ref="CG5:CG36" si="23">G5*3*((CC5-CD5)/CC5)^2*CB5</f>
        <v>3.6280541444690466</v>
      </c>
      <c r="CH5">
        <f t="shared" ref="CH5:CH36" si="24">G5*((CC5-CE5)/CC5)^3*CB5*CC5/10^3</f>
        <v>6.9766089829345326</v>
      </c>
      <c r="CI5">
        <f t="shared" ref="CI5:CI36" si="25">G5*3*((CC5-CE5)/CC5)^2*CB5</f>
        <v>7.6527741369049487</v>
      </c>
      <c r="CJ5">
        <f t="shared" ref="CJ5:CJ36" si="26">CC5/((3*G5*CB5)^0.5)</f>
        <v>988.63798755820756</v>
      </c>
      <c r="CK5">
        <f>CC5-CD5</f>
        <v>1883.103426964728</v>
      </c>
      <c r="CL5">
        <f>CC5-CE5</f>
        <v>2734.9333162559997</v>
      </c>
      <c r="CM5">
        <f>CC5-(($CK$1/(CB5*3*G5))^0.5)*CC5</f>
        <v>11138.18591024178</v>
      </c>
      <c r="CN5">
        <f>CC5-(($CL$1/(CB5*3*G5))^0.5)*CC5</f>
        <v>9961.3659788538789</v>
      </c>
      <c r="CO5">
        <f>G5*((CC5-CM5)/CC5)^3*CB5*CC5/10^3+(CM5-CD5)*$CK$1/10^3</f>
        <v>-1.4611165152651147</v>
      </c>
      <c r="CP5">
        <f>G5*((CC5-CN5)/CC5)^3*CB5*CC5/10^3+(CN5-CE5)*$CL$1/10^3</f>
        <v>-1.5716010599383488</v>
      </c>
      <c r="CQ5">
        <f>CE5-CN5</f>
        <v>1496.17309405983</v>
      </c>
      <c r="CS5">
        <f>$J5*$O5</f>
        <v>28181.612555489228</v>
      </c>
      <c r="CT5">
        <f>$I5*$U5</f>
        <v>13538.823280429386</v>
      </c>
      <c r="CU5">
        <f t="shared" ref="CU5:CU36" si="27">MAX(MIN(CT5,$Y5)-ABS($AA$2*AA5),0)</f>
        <v>12309.368962204981</v>
      </c>
      <c r="CV5">
        <f t="shared" ref="CV5:CV36" si="28">MAX(MIN(CT5,$Z5)-ABS($AA$2*AA5),0)</f>
        <v>11457.539072913709</v>
      </c>
      <c r="CW5">
        <f t="shared" ref="CW5:CW36" si="29">G5*((CT5-CU5)/CT5)^3*CS5*CT5/10^3</f>
        <v>0.85327483684119398</v>
      </c>
      <c r="CX5">
        <f>$G5*3*((CT5-CU5)/CT5)^2*CS5</f>
        <v>2.0820818411704103</v>
      </c>
      <c r="CY5">
        <f>$G5*((CT5-CV5)/CT5)^3*CS5*CT5/10^3</f>
        <v>4.1394812050135705</v>
      </c>
      <c r="CZ5">
        <f>$G5*3*((CT5-CV5)/CT5)^2*CS5</f>
        <v>5.9667216856769292</v>
      </c>
      <c r="DA5">
        <f>CT5/((3*$G5*CS5)^0.5)</f>
        <v>852.04689554803622</v>
      </c>
      <c r="DB5">
        <f>CT5-CU5</f>
        <v>1229.4543182244051</v>
      </c>
      <c r="DC5">
        <f>CT5-CV5</f>
        <v>2081.2842075156768</v>
      </c>
      <c r="DD5">
        <f>CT5-(($DB$1/(CS5*3*G5))^0.5)*CT5</f>
        <v>10980.587224290744</v>
      </c>
      <c r="DE5">
        <f>CT5-(($DC$1/(CS5*3*G5))^0.5)*CT5</f>
        <v>9873.0050898006066</v>
      </c>
      <c r="DF5">
        <f>G5*((CT5-DD5)/CT5)^3*CS5*CT5/10^3+(DD5-CU5)*$DB$1/10^3</f>
        <v>-4.2913544167053077</v>
      </c>
      <c r="DG5">
        <f>G5*((CT5-DE5)/CT5)^3*CS5*CT5/10^3+(DE5-CV5)*$DC$1/10^3</f>
        <v>-6.7117560443393778</v>
      </c>
      <c r="DH5">
        <f>CV5-DE5</f>
        <v>1584.5339831131023</v>
      </c>
      <c r="DJ5">
        <f>$J5*$P5</f>
        <v>31760.822279050943</v>
      </c>
      <c r="DK5">
        <f>$I5*$V5</f>
        <v>14734.96101609003</v>
      </c>
      <c r="DL5">
        <f t="shared" ref="DL5:DL36" si="30">MAX(MIN(DK5,$Y5)-ABS($AA$2*AA5),0)</f>
        <v>12309.368962204981</v>
      </c>
      <c r="DM5">
        <f t="shared" ref="DM5:DM36" si="31">MAX(MIN(DK5,$Z5)-ABS($AA$2*AA5),0)</f>
        <v>11457.539072913709</v>
      </c>
      <c r="DN5">
        <f>$G5*((DK5-DL5)/DK5)^3*DJ5*DK5/10^3</f>
        <v>6.2344017705945269</v>
      </c>
      <c r="DO5">
        <f>$G5*3*((DK5-DL5)/DK5)^2*DJ5</f>
        <v>7.7107794288107163</v>
      </c>
      <c r="DP5">
        <f>$G5*((DK5-DM5)/DK5)^3*DJ5*DK5/10^3</f>
        <v>15.379371018978297</v>
      </c>
      <c r="DQ5">
        <f>$G5*3*((DK5-DM5)/DK5)^2*DJ5</f>
        <v>14.077562748060455</v>
      </c>
      <c r="DR5">
        <f>DK5/((3*$G5*DJ5)^0.5)</f>
        <v>873.51148841949998</v>
      </c>
      <c r="DS5">
        <f>DK5-DL5</f>
        <v>2425.5920538850496</v>
      </c>
      <c r="DT5">
        <f>DK5-DM5</f>
        <v>3277.4219431763213</v>
      </c>
      <c r="DU5">
        <f>DK5-(($DS$1/(DJ5*3*G5))^0.5)*DK5</f>
        <v>10965.296923202593</v>
      </c>
      <c r="DV5">
        <f>DK5-(($DT$1/(DJ5*3*G5))^0.5)*DK5</f>
        <v>9866.354668509417</v>
      </c>
      <c r="DW5">
        <f>G5*((DK5-DU5)/DK5)^3*DJ5*DK5/10^3+(DU5-DL5)*$DS$1/10^3</f>
        <v>-1.6299045770857568</v>
      </c>
      <c r="DX5">
        <f>G5*((DK5-DV5)/DK5)^3*DJ5*DK5/10^3+(DV5-DM5)*$DT$1/10^3</f>
        <v>0.98427684181081077</v>
      </c>
      <c r="DY5">
        <f>DM5-DV5</f>
        <v>1591.1844044042919</v>
      </c>
      <c r="DZ5" t="s">
        <v>165</v>
      </c>
      <c r="EA5" t="s">
        <v>166</v>
      </c>
      <c r="EB5" t="s">
        <v>172</v>
      </c>
      <c r="EC5" t="s">
        <v>165</v>
      </c>
      <c r="ED5" t="s">
        <v>330</v>
      </c>
      <c r="EE5">
        <f t="shared" ref="EE5:EE36" si="32">AVERAGE(AH5,AY5,BP5,CG5,CX5,DO5)</f>
        <v>2.6383863518722177</v>
      </c>
      <c r="EF5">
        <f t="shared" ref="EF5:EF36" si="33">_xlfn.STDEV.S(AH5,AY5,BP5,CG5,CX5,DO5)</f>
        <v>2.7536335342434701</v>
      </c>
      <c r="EG5">
        <f>EF5^2</f>
        <v>7.5824976409101845</v>
      </c>
      <c r="EH5">
        <f t="shared" ref="EH5:EH36" si="34">AVERAGE(AJ5,BA5,BR5,CI5,CZ5,DQ5)</f>
        <v>6.3786906950370295</v>
      </c>
      <c r="EI5">
        <f t="shared" ref="EI5:EI36" si="35">_xlfn.STDEV.S(AJ5,BA5,BR5,CI5,CZ5,DQ5)</f>
        <v>4.2149796032540383</v>
      </c>
      <c r="EJ5">
        <f>EI5^2</f>
        <v>17.766053055847571</v>
      </c>
      <c r="EK5">
        <f>EM5^2</f>
        <v>5.6256331776993767</v>
      </c>
      <c r="EL5">
        <f t="shared" ref="EL5:EL36" si="36">AVERAGE(AG5,AX5,BO5,CF5,CW5,DN5)</f>
        <v>1.6799511467336448</v>
      </c>
      <c r="EM5">
        <f t="shared" ref="EM5:EM36" si="37">_xlfn.STDEV.S(AG5,AX5,BO5,CF5,CW5,DN5)</f>
        <v>2.3718417269496244</v>
      </c>
      <c r="EN5">
        <f t="shared" ref="EN5:EN36" si="38">AVERAGE(AI5,AZ5,BQ5,CH5,CY5,DP5)</f>
        <v>5.3828821021158477</v>
      </c>
      <c r="EO5">
        <f t="shared" ref="EO5:EO36" si="39">_xlfn.STDEV.S(AI5,AZ5,BQ5,CH5,CY5,DP5)</f>
        <v>5.3282642458292973</v>
      </c>
      <c r="EP5">
        <f>EO5^2</f>
        <v>28.390399873382851</v>
      </c>
      <c r="EQ5">
        <f t="shared" ref="EQ5:EQ36" si="40">AVERAGE(DW5,DF5,CO5,BX5,BG5,AP5)</f>
        <v>-4.1504485907816093</v>
      </c>
      <c r="ER5">
        <f t="shared" ref="ER5:ER36" si="41">_xlfn.STDEV.S(DW5,DF5,CO5,BX5,BG5,AP5)</f>
        <v>4.1769664227917467</v>
      </c>
      <c r="ES5">
        <f>ER5^2</f>
        <v>17.447048497129682</v>
      </c>
      <c r="ET5">
        <f t="shared" ref="ET5:ET36" si="42">AVERAGE(DX5,DG5,CP5,BY5,BH5,AQ5)</f>
        <v>-8.9820872985905265</v>
      </c>
      <c r="EU5">
        <f t="shared" ref="EU5:EU36" si="43">_xlfn.STDEV.S(DX5,DG5,CP5,BY5,BH5,AQ5)</f>
        <v>9.9295272805773944</v>
      </c>
      <c r="EV5">
        <f>EU5^2</f>
        <v>98.595512015730705</v>
      </c>
      <c r="EW5">
        <f t="shared" ref="EW5:EW36" si="44">H5*AVERAGE(Q5:V5)</f>
        <v>3709.2151930803852</v>
      </c>
      <c r="EY5">
        <f t="shared" ref="EY5:EY36" si="45">EE5*EW5</f>
        <v>9786.3427415803617</v>
      </c>
      <c r="EZ5">
        <f t="shared" ref="EZ5:EZ36" si="46">EG5*EW5</f>
        <v>28125.115451160236</v>
      </c>
      <c r="FA5">
        <f t="shared" ref="FA5:FA36" si="47">EH5*EW5</f>
        <v>23659.936437991833</v>
      </c>
      <c r="FB5">
        <f t="shared" ref="FB5:FB36" si="48">EJ5*EW5</f>
        <v>65898.113915822018</v>
      </c>
      <c r="FD5">
        <f>AVERAGE(K5:P5)*J5</f>
        <v>27350.395345251094</v>
      </c>
      <c r="FE5">
        <f>(1/25*((J5*K5-FD5)^2+(J5*L5-FD5)^2+(J5*M5-FD5)^2+(J5*N5-FD5)^2+(J5*O5-FD5)^2+(J5*P5-FD5)^2))^0.5</f>
        <v>1640.0336113319215</v>
      </c>
      <c r="FG5" s="6">
        <f>100*EL5/FD5</f>
        <v>6.1423285679317909E-3</v>
      </c>
      <c r="FH5" s="6">
        <f>IFERROR(FG5*((EM5/EL5)^2+(FE5/FD5)^2)^0.5,0)</f>
        <v>8.6798744781714302E-3</v>
      </c>
      <c r="FI5" s="6">
        <f>100*EN5/FD5</f>
        <v>1.9681185716573155E-2</v>
      </c>
      <c r="FJ5" s="6">
        <f>IFERROR(FI5*((EO5/EN5)^2+(FE5/FD5)^2)^0.5,0)</f>
        <v>1.9517202310371917E-2</v>
      </c>
      <c r="FK5" s="6">
        <f>100*EQ5/FD5</f>
        <v>-1.5175095417778889E-2</v>
      </c>
      <c r="FL5" s="6">
        <f>IFERROR(ABS(FK5*((ER5/EQ5)^2+(FE5/FD5)^2)^0.5),0)</f>
        <v>1.5299136353905762E-2</v>
      </c>
      <c r="FM5" s="6">
        <f>100*ET5/FD5</f>
        <v>-3.2840795115417244E-2</v>
      </c>
      <c r="FN5" s="6">
        <f>IFERROR(ABS(FM5*((EU5/ET5)^2+(FE5/FD5)^2)^0.5),0)</f>
        <v>3.6358245908620905E-2</v>
      </c>
      <c r="FP5" t="s">
        <v>165</v>
      </c>
      <c r="FQ5">
        <f>AVERAGE(DY5,DH5,CQ5,BZ5,BI5,AR5)</f>
        <v>1647.5184755812998</v>
      </c>
      <c r="FR5">
        <f>_xlfn.STDEV.S(DY5,DH5,CQ5,BZ5,BI5,AR5)</f>
        <v>449.0018455122771</v>
      </c>
      <c r="FT5">
        <v>1647.5184755812998</v>
      </c>
      <c r="FU5">
        <v>449.0018455122771</v>
      </c>
      <c r="FW5">
        <f>AA5*EE5</f>
        <v>97.144165498916607</v>
      </c>
      <c r="FX5">
        <f>IFERROR(FW5*((AB5/AA5)^2+(EF5/EE5)^2)^0.5,0)</f>
        <v>102.33288570367171</v>
      </c>
      <c r="FY5">
        <f>FX5^2</f>
        <v>10472.019496440736</v>
      </c>
      <c r="FZ5">
        <f>AA5*EH5</f>
        <v>234.86044191570608</v>
      </c>
      <c r="GA5">
        <f>IFERROR(FZ5*((AB5/AA5)^2+(EI5/EH5)^2)^0.5,0)</f>
        <v>158.77895351144073</v>
      </c>
      <c r="GB5">
        <f>GA5^2</f>
        <v>25210.756078188257</v>
      </c>
    </row>
    <row r="6" spans="1:184" x14ac:dyDescent="0.25">
      <c r="A6" t="s">
        <v>155</v>
      </c>
      <c r="B6" t="s">
        <v>156</v>
      </c>
      <c r="C6" t="s">
        <v>171</v>
      </c>
      <c r="D6" t="s">
        <v>155</v>
      </c>
      <c r="E6" t="s">
        <v>327</v>
      </c>
      <c r="F6" t="s">
        <v>445</v>
      </c>
      <c r="G6">
        <v>5.953305611064651E-3</v>
      </c>
      <c r="H6">
        <v>1287.0335996726301</v>
      </c>
      <c r="I6">
        <v>4715.6911092005166</v>
      </c>
      <c r="J6">
        <v>20893.743833</v>
      </c>
      <c r="K6">
        <v>1.2065015262820036</v>
      </c>
      <c r="L6">
        <v>1.2959589889889573</v>
      </c>
      <c r="M6">
        <v>1.2657121856098954</v>
      </c>
      <c r="N6">
        <v>1.1823970624118154</v>
      </c>
      <c r="O6">
        <v>1.2835096943553725</v>
      </c>
      <c r="P6">
        <v>1.3539260844451486</v>
      </c>
      <c r="Q6">
        <v>1.1893129134488205</v>
      </c>
      <c r="R6">
        <v>0.90947003354549738</v>
      </c>
      <c r="S6">
        <v>1.0160301239037073</v>
      </c>
      <c r="T6">
        <v>1.0683930558484569</v>
      </c>
      <c r="U6">
        <v>1.0727560349127803</v>
      </c>
      <c r="V6">
        <v>1.2137481184144505</v>
      </c>
      <c r="W6">
        <v>0.73106236545427317</v>
      </c>
      <c r="X6">
        <v>0.70760374301856066</v>
      </c>
      <c r="Y6">
        <f t="shared" ref="Y6:Y28" si="49">IFERROR(W6*I6,"NA")</f>
        <v>3447.4642970438149</v>
      </c>
      <c r="Z6">
        <f t="shared" ref="Z6:Z28" si="50">IFERROR(X6*I6,"NA")</f>
        <v>3336.8406797896337</v>
      </c>
      <c r="AA6">
        <v>429.09200840059179</v>
      </c>
      <c r="AB6">
        <v>20.500832219261415</v>
      </c>
      <c r="AC6">
        <f t="shared" ref="AC6:AC69" si="51">J6*K6</f>
        <v>25208.333824259702</v>
      </c>
      <c r="AD6">
        <f t="shared" ref="AD6:AD37" si="52">I6*Q6</f>
        <v>5608.4323320079666</v>
      </c>
      <c r="AE6">
        <f t="shared" ref="AE6:AE69" si="53">MAX(MIN(AD6,Y6)-ABS($AA$2*AA6),0)</f>
        <v>3447.4642970438149</v>
      </c>
      <c r="AF6">
        <f t="shared" ref="AF6:AF69" si="54">MAX(MIN(AD6,Z6)-ABS($AA$2*AA6),0)</f>
        <v>3336.8406797896337</v>
      </c>
      <c r="AG6">
        <f t="shared" ref="AG6:AG36" si="55">G6*((AD6-AE6)/AD6)^3*AC6*AD6/10^3</f>
        <v>48.146461993191494</v>
      </c>
      <c r="AH6">
        <f t="shared" si="0"/>
        <v>66.84013073889389</v>
      </c>
      <c r="AI6">
        <f t="shared" si="1"/>
        <v>55.925534360928566</v>
      </c>
      <c r="AJ6">
        <f t="shared" si="2"/>
        <v>73.858610511683622</v>
      </c>
      <c r="AK6">
        <f t="shared" si="3"/>
        <v>264.3198002861385</v>
      </c>
      <c r="AL6">
        <f t="shared" ref="AL6:AL69" si="56">AD6-AE6</f>
        <v>2160.9680349641517</v>
      </c>
      <c r="AM6">
        <f t="shared" ref="AM6:AM69" si="57">AD6-AF6</f>
        <v>2271.5916522183329</v>
      </c>
      <c r="AN6">
        <f t="shared" ref="AN6:AN69" si="58">AD6-(($AL$1/(AC6*3*G6))^0.5)*AD6</f>
        <v>4750.8709526486737</v>
      </c>
      <c r="AO6">
        <f t="shared" ref="AO6:AO36" si="59">AD6-(($AM$1/(AC6*3*G6))^0.5)*AD6</f>
        <v>4401.9852533329904</v>
      </c>
      <c r="AP6">
        <f t="shared" ref="AP6:AP69" si="60">G6*((AD6-AN6)/AD6)^3*AC6*AD6/10^3+(AN6-AE6)*$AL$1/10^3</f>
        <v>16.728850834688654</v>
      </c>
      <c r="AQ6">
        <f t="shared" ref="AQ6:AQ69" si="61">G6*((AD6-AO6)/AD6)^3*AC6*AD6/10^3+(AO6-AF6)*$AM$1/10^3</f>
        <v>30.568503668183055</v>
      </c>
      <c r="AR6">
        <f t="shared" ref="AR6:AR69" si="62">AF6-AO6</f>
        <v>-1065.1445735433567</v>
      </c>
      <c r="AT6">
        <f t="shared" si="4"/>
        <v>27077.435134008942</v>
      </c>
      <c r="AU6">
        <f t="shared" si="5"/>
        <v>4288.7797512747975</v>
      </c>
      <c r="AV6">
        <f t="shared" si="6"/>
        <v>3447.4642970438149</v>
      </c>
      <c r="AW6">
        <f t="shared" si="7"/>
        <v>3336.8406797896337</v>
      </c>
      <c r="AX6">
        <f t="shared" si="8"/>
        <v>5.2188499916473008</v>
      </c>
      <c r="AY6">
        <f t="shared" si="9"/>
        <v>18.609607010313407</v>
      </c>
      <c r="AZ6">
        <f t="shared" si="10"/>
        <v>7.5600674685086124</v>
      </c>
      <c r="BA6">
        <f t="shared" si="11"/>
        <v>23.825266852574313</v>
      </c>
      <c r="BB6">
        <f t="shared" si="12"/>
        <v>195.0249905852489</v>
      </c>
      <c r="BC6">
        <f t="shared" ref="BC6:BC69" si="63">AU6-AV6</f>
        <v>841.3154542309826</v>
      </c>
      <c r="BD6">
        <f t="shared" ref="BD6:BD69" si="64">AU6-AW6</f>
        <v>951.93907148516382</v>
      </c>
      <c r="BE6">
        <f t="shared" ref="BE6:BE69" si="65">AU6-(($BC$1/(AT6*3*G6))^0.5)*AU6</f>
        <v>3940.4212020745681</v>
      </c>
      <c r="BF6">
        <f t="shared" ref="BF6:BF69" si="66">AU6-(($BD$1/(AT6*3*G6))^0.5)*AU6</f>
        <v>3677.2497125164628</v>
      </c>
      <c r="BG6">
        <f t="shared" ref="BG6:BG69" si="67">G6*((AU6-BE6)/AU6)^3*AT6*AU6/10^3+(BE6-AV6)*$BC$1/10^3</f>
        <v>1.9433194731986023</v>
      </c>
      <c r="BH6">
        <f t="shared" ref="BH6:BH69" si="68">G6*((AU6-BF6)/AU6)^3*AT6*AU6/10^3+(BF6-AW6)*$BD$1/10^3</f>
        <v>5.3512518908467896</v>
      </c>
      <c r="BI6">
        <f t="shared" ref="BI6:BI69" si="69">AW6-BF6</f>
        <v>-340.40903272682908</v>
      </c>
      <c r="BK6">
        <f t="shared" ref="BK6:BK69" si="70">$J6*$M6</f>
        <v>26445.466172439705</v>
      </c>
      <c r="BL6">
        <f t="shared" ref="BL6:BL69" si="71">$I6*$S6</f>
        <v>4791.2842219726117</v>
      </c>
      <c r="BM6">
        <f t="shared" si="13"/>
        <v>3447.4642970438149</v>
      </c>
      <c r="BN6">
        <f t="shared" si="14"/>
        <v>3336.8406797896337</v>
      </c>
      <c r="BO6">
        <f t="shared" si="15"/>
        <v>16.642890829752574</v>
      </c>
      <c r="BP6">
        <f t="shared" si="16"/>
        <v>37.154287983863043</v>
      </c>
      <c r="BQ6">
        <f t="shared" si="17"/>
        <v>21.10066483340017</v>
      </c>
      <c r="BR6">
        <f t="shared" si="18"/>
        <v>43.523170658924563</v>
      </c>
      <c r="BS6">
        <f t="shared" si="19"/>
        <v>220.46345267985745</v>
      </c>
      <c r="BT6">
        <f t="shared" ref="BT6:BT69" si="72">BL6-BM6</f>
        <v>1343.8199249287968</v>
      </c>
      <c r="BU6">
        <f t="shared" ref="BU6:BU69" si="73">BL6-BN6</f>
        <v>1454.443542182978</v>
      </c>
      <c r="BV6">
        <f t="shared" ref="BV6:BV69" si="74">BL6-(($BT$1/(BK6*3*G6))^0.5)*BL6</f>
        <v>4208.0742312563243</v>
      </c>
      <c r="BW6">
        <f t="shared" ref="BW6:BW69" si="75">BL6-(($BU$1/(BK6*3*G6))^0.5)*BL6</f>
        <v>3917.4003930103663</v>
      </c>
      <c r="BX6">
        <f t="shared" ref="BX6:BX69" si="76">G6*((BL6-BV6)/BL6)^3*BK6*BL6/10^3+(BV6-BM6)*$BT$1/10^3</f>
        <v>6.683225340062295</v>
      </c>
      <c r="BY6">
        <f t="shared" ref="BY6:BY69" si="77">G6*((BW6-BE6)/BL6)^3*BK6*BL6/10^3+(BW6-BN6)*$BU$1/10^3</f>
        <v>9.1217278027974764</v>
      </c>
      <c r="BZ6">
        <f t="shared" ref="BZ6:BZ69" si="78">BN6-BW6</f>
        <v>-580.55971322073265</v>
      </c>
      <c r="CB6">
        <f t="shared" ref="CB6:CB69" si="79">$J6*$N6</f>
        <v>24704.701330924185</v>
      </c>
      <c r="CC6">
        <f t="shared" ref="CC6:CC69" si="80">$I6*$T6</f>
        <v>5038.2116345961394</v>
      </c>
      <c r="CD6">
        <f t="shared" si="20"/>
        <v>3447.4642970438149</v>
      </c>
      <c r="CE6">
        <f t="shared" si="21"/>
        <v>3336.8406797896337</v>
      </c>
      <c r="CF6">
        <f t="shared" si="22"/>
        <v>23.323224221022549</v>
      </c>
      <c r="CG6">
        <f t="shared" si="23"/>
        <v>43.985409254702667</v>
      </c>
      <c r="CH6">
        <f t="shared" si="24"/>
        <v>28.535271933200349</v>
      </c>
      <c r="CI6">
        <f t="shared" si="25"/>
        <v>50.31578537164863</v>
      </c>
      <c r="CJ6">
        <f t="shared" si="26"/>
        <v>239.8539563390097</v>
      </c>
      <c r="CK6">
        <f t="shared" ref="CK6:CK69" si="81">CC6-CD6</f>
        <v>1590.7473375523246</v>
      </c>
      <c r="CL6">
        <f t="shared" ref="CL6:CL69" si="82">CC6-CE6</f>
        <v>1701.3709548065058</v>
      </c>
      <c r="CM6">
        <f t="shared" ref="CM6:CM69" si="83">CC6-(($CK$1/(CB6*3*G6))^0.5)*CC6</f>
        <v>4297.2096652372838</v>
      </c>
      <c r="CN6">
        <f t="shared" ref="CN6:CN69" si="84">CC6-(($CL$1/(CB6*3*G6))^0.5)*CC6</f>
        <v>4011.7007934417106</v>
      </c>
      <c r="CO6">
        <f t="shared" ref="CO6:CO69" si="85">G6*((CC6-CM6)/CC6)^3*CB6*CC6/10^3+(CM6-CD6)*$CK$1/10^3</f>
        <v>10.467694045575396</v>
      </c>
      <c r="CP6">
        <f t="shared" ref="CP6:CP69" si="86">G6*((CC6-CN6)/CC6)^3*CB6*CC6/10^3+(CN6-CE6)*$CL$1/10^3</f>
        <v>18.628043349414924</v>
      </c>
      <c r="CQ6">
        <f t="shared" ref="CQ6:CQ69" si="87">CE6-CN6</f>
        <v>-674.86011365207696</v>
      </c>
      <c r="CS6">
        <f t="shared" ref="CS6:CS69" si="88">$J6*$O6</f>
        <v>26817.32276103328</v>
      </c>
      <c r="CT6">
        <f t="shared" ref="CT6:CT69" si="89">$I6*$U6</f>
        <v>5058.7860961793967</v>
      </c>
      <c r="CU6">
        <f t="shared" si="27"/>
        <v>3447.4642970438149</v>
      </c>
      <c r="CV6">
        <f t="shared" si="28"/>
        <v>3336.8406797896337</v>
      </c>
      <c r="CW6">
        <f t="shared" si="29"/>
        <v>26.099237038509088</v>
      </c>
      <c r="CX6">
        <f t="shared" ref="CX6:CX69" si="90">$G6*3*((CT6-CU6)/CT6)^2*CS6</f>
        <v>48.592224816626498</v>
      </c>
      <c r="CY6">
        <f t="shared" ref="CY6:CY69" si="91">$G6*((CT6-CV6)/CT6)^3*CS6*CT6/10^3</f>
        <v>31.852175954882718</v>
      </c>
      <c r="CZ6">
        <f t="shared" ref="CZ6:CZ69" si="92">$G6*3*((CT6-CV6)/CT6)^2*CS6</f>
        <v>55.493354757430303</v>
      </c>
      <c r="DA6">
        <f t="shared" ref="DA6:DA69" si="93">CT6/((3*$G6*CS6)^0.5)</f>
        <v>231.15265743360374</v>
      </c>
      <c r="DB6">
        <f t="shared" ref="DB6:DB69" si="94">CT6-CU6</f>
        <v>1611.3217991355818</v>
      </c>
      <c r="DC6">
        <f t="shared" ref="DC6:DC69" si="95">CT6-CV6</f>
        <v>1721.9454163897631</v>
      </c>
      <c r="DD6">
        <f t="shared" ref="DD6:DD69" si="96">CT6-(($DB$1/(CS6*3*G6))^0.5)*CT6</f>
        <v>4364.7596689854372</v>
      </c>
      <c r="DE6">
        <f t="shared" ref="DE6:DE69" si="97">CT6-(($DC$1/(CS6*3*G6))^0.5)*CT6</f>
        <v>4064.282600116233</v>
      </c>
      <c r="DF6">
        <f t="shared" ref="DF6:DF69" si="98">G6*((CT6-DD6)/CT6)^3*CS6*CT6/10^3+(DD6-CU6)*$DB$1/10^3</f>
        <v>10.354693079535465</v>
      </c>
      <c r="DG6">
        <f t="shared" ref="DG6:DG69" si="99">G6*((CT6-DE6)/CT6)^3*CS6*CT6/10^3+(DE6-CV6)*$DC$1/10^3</f>
        <v>19.601416914946213</v>
      </c>
      <c r="DH6">
        <f t="shared" ref="DH6:DH69" si="100">CV6-DE6</f>
        <v>-727.4419203265993</v>
      </c>
      <c r="DJ6">
        <f t="shared" ref="DJ6:DJ69" si="101">$J6*$P6</f>
        <v>28288.584777213662</v>
      </c>
      <c r="DK6">
        <f t="shared" ref="DK6:DK69" si="102">$I6*$V6</f>
        <v>5723.6612108158797</v>
      </c>
      <c r="DL6">
        <f t="shared" si="30"/>
        <v>3447.4642970438149</v>
      </c>
      <c r="DM6">
        <f t="shared" si="31"/>
        <v>3336.8406797896337</v>
      </c>
      <c r="DN6">
        <f t="shared" ref="DN6:DN69" si="103">$G6*((DK6-DL6)/DK6)^3*DJ6*DK6/10^3</f>
        <v>60.624902060945821</v>
      </c>
      <c r="DO6">
        <f t="shared" ref="DO6:DO69" si="104">$G6*3*((DK6-DL6)/DK6)^2*DJ6</f>
        <v>79.902887611528556</v>
      </c>
      <c r="DP6">
        <f t="shared" ref="DP6:DP69" si="105">$G6*((DK6-DM6)/DK6)^3*DJ6*DK6/10^3</f>
        <v>69.900592065224544</v>
      </c>
      <c r="DQ6">
        <f t="shared" ref="DQ6:DQ69" si="106">$G6*3*((DK6-DM6)/DK6)^2*DJ6</f>
        <v>87.858208637709993</v>
      </c>
      <c r="DR6">
        <f t="shared" ref="DR6:DR69" si="107">DK6/((3*$G6*DJ6)^0.5)</f>
        <v>254.64115346710653</v>
      </c>
      <c r="DS6">
        <f t="shared" ref="DS6:DS69" si="108">DK6-DL6</f>
        <v>2276.1969137720648</v>
      </c>
      <c r="DT6">
        <f t="shared" ref="DT6:DT69" si="109">DK6-DM6</f>
        <v>2386.820531026246</v>
      </c>
      <c r="DU6">
        <f t="shared" ref="DU6:DU69" si="110">DK6-(($DS$1/(DJ6*3*G6))^0.5)*DK6</f>
        <v>4624.7499480307506</v>
      </c>
      <c r="DV6">
        <f t="shared" ref="DV6:DV69" si="111">DK6-(($DT$1/(DJ6*3*G6))^0.5)*DK6</f>
        <v>4304.3924861785445</v>
      </c>
      <c r="DW6">
        <f t="shared" ref="DW6:DW69" si="112">G6*((DK6-DU6)/DK6)^3*DJ6*DK6/10^3+(DU6-DL6)*$DS$1/10^3</f>
        <v>28.747484753062807</v>
      </c>
      <c r="DX6">
        <f t="shared" ref="DX6:DX69" si="113">G6*((DK6-DV6)/DK6)^3*DJ6*DK6/10^3+(DV6-DM6)*$DT$1/10^3</f>
        <v>44.753598869783701</v>
      </c>
      <c r="DY6">
        <f t="shared" ref="DY6:DY69" si="114">DM6-DV6</f>
        <v>-967.55180638891079</v>
      </c>
      <c r="DZ6" t="s">
        <v>155</v>
      </c>
      <c r="EA6" t="s">
        <v>156</v>
      </c>
      <c r="EB6" t="s">
        <v>171</v>
      </c>
      <c r="EC6" t="s">
        <v>155</v>
      </c>
      <c r="ED6" t="s">
        <v>330</v>
      </c>
      <c r="EE6">
        <f t="shared" si="32"/>
        <v>49.180757902654676</v>
      </c>
      <c r="EF6">
        <f t="shared" si="33"/>
        <v>21.736016043310237</v>
      </c>
      <c r="EG6">
        <f t="shared" ref="EG6:EG69" si="115">EF6^2</f>
        <v>472.45439343504</v>
      </c>
      <c r="EH6">
        <f t="shared" si="34"/>
        <v>55.812399464995245</v>
      </c>
      <c r="EI6">
        <f t="shared" si="35"/>
        <v>22.614667683186628</v>
      </c>
      <c r="EJ6">
        <f t="shared" ref="EJ6:EJ69" si="116">EI6^2</f>
        <v>511.42319442096567</v>
      </c>
      <c r="EK6">
        <f t="shared" ref="EK6:EK69" si="117">EM6^2</f>
        <v>423.8982484241011</v>
      </c>
      <c r="EL6">
        <f t="shared" si="36"/>
        <v>30.00926102251147</v>
      </c>
      <c r="EM6">
        <f t="shared" si="37"/>
        <v>20.588789387045104</v>
      </c>
      <c r="EN6">
        <f t="shared" si="38"/>
        <v>35.812384436024161</v>
      </c>
      <c r="EO6">
        <f t="shared" si="39"/>
        <v>23.020914076401109</v>
      </c>
      <c r="EP6">
        <f t="shared" ref="EP6:EP69" si="118">EO6^2</f>
        <v>529.96248491304277</v>
      </c>
      <c r="EQ6">
        <f t="shared" si="40"/>
        <v>12.487544587687204</v>
      </c>
      <c r="ER6">
        <f t="shared" si="41"/>
        <v>9.336744505705445</v>
      </c>
      <c r="ES6">
        <f t="shared" ref="ES6:ES69" si="119">ER6^2</f>
        <v>87.174797964820812</v>
      </c>
      <c r="ET6">
        <f t="shared" si="42"/>
        <v>21.337423749328696</v>
      </c>
      <c r="EU6">
        <f t="shared" si="43"/>
        <v>14.482164712276743</v>
      </c>
      <c r="EV6">
        <f t="shared" ref="EV6:EV69" si="120">EU6^2</f>
        <v>209.73309475351374</v>
      </c>
      <c r="EW6">
        <f t="shared" si="44"/>
        <v>1387.7890851003817</v>
      </c>
      <c r="EY6">
        <f t="shared" si="45"/>
        <v>68252.519014268502</v>
      </c>
      <c r="EZ6">
        <f t="shared" si="46"/>
        <v>655667.05041686993</v>
      </c>
      <c r="FA6">
        <f t="shared" si="47"/>
        <v>77455.838790782786</v>
      </c>
      <c r="FB6">
        <f t="shared" si="48"/>
        <v>709747.52708458656</v>
      </c>
      <c r="FD6">
        <f t="shared" ref="FD6:FD69" si="121">AVERAGE(K6:P6)*J6</f>
        <v>26423.640666646577</v>
      </c>
      <c r="FE6">
        <f t="shared" ref="FE6:FE69" si="122">(1/25*((J6*K6-FD6)^2+(J6*L6-FD6)^2+(J6*M6-FD6)^2+(J6*N6-FD6)^2+(J6*O6-FD6)^2+(J6*P6-FD6)^2))^0.5</f>
        <v>582.84299245276736</v>
      </c>
      <c r="FG6" s="6">
        <f t="shared" ref="FG6:FG69" si="123">100*EL6/FD6</f>
        <v>0.11356974385589062</v>
      </c>
      <c r="FH6" s="6">
        <f t="shared" ref="FH6:FH69" si="124">IFERROR(FG6*((EM6/EL6)^2+(FE6/FD6)^2)^0.5,0)</f>
        <v>7.7958323518402969E-2</v>
      </c>
      <c r="FI6" s="6">
        <f t="shared" ref="FI6:FI69" si="125">100*EN6/FD6</f>
        <v>0.13553160553393609</v>
      </c>
      <c r="FJ6" s="6">
        <f t="shared" ref="FJ6:FJ69" si="126">IFERROR(FI6*((EO6/EN6)^2+(FE6/FD6)^2)^0.5,0)</f>
        <v>8.7173691412504264E-2</v>
      </c>
      <c r="FK6" s="6">
        <f t="shared" ref="FK6:FK69" si="127">100*EQ6/FD6</f>
        <v>4.7258985789379475E-2</v>
      </c>
      <c r="FL6" s="6">
        <f t="shared" ref="FL6:FL69" si="128">IFERROR(ABS(FK6*((ER6/EQ6)^2+(FE6/FD6)^2)^0.5),0)</f>
        <v>3.5350187874260593E-2</v>
      </c>
      <c r="FM6" s="6">
        <f t="shared" ref="FM6:FM69" si="129">100*ET6/FD6</f>
        <v>8.0751263682835375E-2</v>
      </c>
      <c r="FN6" s="6">
        <f t="shared" ref="FN6:FN69" si="130">IFERROR(ABS(FM6*((EU6/ET6)^2+(FE6/FD6)^2)^0.5),0)</f>
        <v>5.4836540916943073E-2</v>
      </c>
      <c r="FP6" t="s">
        <v>155</v>
      </c>
      <c r="FQ6">
        <f t="shared" ref="FQ6:FQ69" si="131">AVERAGE(DY6,DH6,CQ6,BZ6,BI6,AR6)</f>
        <v>-725.99452664308421</v>
      </c>
      <c r="FR6">
        <f t="shared" ref="FR6:FR69" si="132">_xlfn.STDEV.S(DY6,DH6,CQ6,BZ6,BI6,AR6)</f>
        <v>262.98933625715989</v>
      </c>
      <c r="FT6">
        <v>-725.99452664308421</v>
      </c>
      <c r="FU6">
        <v>262.98933625715989</v>
      </c>
      <c r="FW6">
        <f t="shared" ref="FW6:FW69" si="133">AA6*EE6</f>
        <v>21103.07018311337</v>
      </c>
      <c r="FX6">
        <f t="shared" ref="FX6:FX69" si="134">IFERROR(FW6*((AB6/AA6)^2+(EF6/EE6)^2)^0.5,0)</f>
        <v>9381.0895435251641</v>
      </c>
      <c r="FY6">
        <f t="shared" ref="FY6:FY69" si="135">FX6^2</f>
        <v>88004841.023637176</v>
      </c>
      <c r="FZ6">
        <f t="shared" ref="FZ6:FZ69" si="136">AA6*EH6</f>
        <v>23948.654580090926</v>
      </c>
      <c r="GA6">
        <f t="shared" ref="GA6:GA69" si="137">IFERROR(FZ6*((AB6/AA6)^2+(EI6/EH6)^2)^0.5,0)</f>
        <v>9770.998359405583</v>
      </c>
      <c r="GB6">
        <f t="shared" ref="GB6:GB69" si="138">GA6^2</f>
        <v>95472408.93950659</v>
      </c>
    </row>
    <row r="7" spans="1:184" x14ac:dyDescent="0.25">
      <c r="A7" t="s">
        <v>178</v>
      </c>
      <c r="B7" t="s">
        <v>179</v>
      </c>
      <c r="C7" t="s">
        <v>178</v>
      </c>
      <c r="D7" t="s">
        <v>178</v>
      </c>
      <c r="E7" t="s">
        <v>327</v>
      </c>
      <c r="F7" t="s">
        <v>173</v>
      </c>
      <c r="G7">
        <v>1.2389401307264044E-2</v>
      </c>
      <c r="H7">
        <v>718.11352411118924</v>
      </c>
      <c r="I7">
        <v>2631.1679523433972</v>
      </c>
      <c r="J7">
        <v>15258.169414533266</v>
      </c>
      <c r="K7">
        <v>1.1543200760601662</v>
      </c>
      <c r="L7">
        <v>1.2067690036967176</v>
      </c>
      <c r="M7">
        <v>1.1866174178280724</v>
      </c>
      <c r="N7">
        <v>1.1300269287366023</v>
      </c>
      <c r="O7">
        <v>1.1919270064378424</v>
      </c>
      <c r="P7">
        <v>1.2529274166703845</v>
      </c>
      <c r="Q7">
        <v>1.2264947460114872</v>
      </c>
      <c r="R7">
        <v>0.90947003354549738</v>
      </c>
      <c r="S7">
        <v>1.0160301239037073</v>
      </c>
      <c r="T7">
        <v>1.0683930558484569</v>
      </c>
      <c r="U7">
        <v>1.0727560349127803</v>
      </c>
      <c r="V7">
        <v>1.2137481184144505</v>
      </c>
      <c r="W7">
        <v>0.66223689747419612</v>
      </c>
      <c r="X7">
        <v>0.66223689747419612</v>
      </c>
      <c r="Y7">
        <f t="shared" si="49"/>
        <v>1742.4565014934249</v>
      </c>
      <c r="Z7">
        <f t="shared" si="50"/>
        <v>1742.4565014934249</v>
      </c>
      <c r="AA7">
        <v>548.68950260177894</v>
      </c>
      <c r="AB7">
        <v>23.641072945256944</v>
      </c>
      <c r="AC7">
        <f t="shared" si="51"/>
        <v>17612.81127912294</v>
      </c>
      <c r="AD7">
        <f t="shared" si="52"/>
        <v>3227.1136694229799</v>
      </c>
      <c r="AE7">
        <f t="shared" si="53"/>
        <v>1742.4565014934249</v>
      </c>
      <c r="AF7">
        <f t="shared" si="54"/>
        <v>1742.4565014934249</v>
      </c>
      <c r="AG7">
        <f t="shared" si="55"/>
        <v>68.569189250621179</v>
      </c>
      <c r="AH7">
        <f t="shared" si="0"/>
        <v>138.55560205777022</v>
      </c>
      <c r="AI7">
        <f t="shared" si="1"/>
        <v>68.569189250621179</v>
      </c>
      <c r="AJ7">
        <f t="shared" si="2"/>
        <v>138.55560205777022</v>
      </c>
      <c r="AK7">
        <f t="shared" si="3"/>
        <v>126.1287624380557</v>
      </c>
      <c r="AL7">
        <f t="shared" si="56"/>
        <v>1484.657167929555</v>
      </c>
      <c r="AM7">
        <f t="shared" si="57"/>
        <v>1484.657167929555</v>
      </c>
      <c r="AN7">
        <f t="shared" si="58"/>
        <v>2817.9004535527806</v>
      </c>
      <c r="AO7">
        <f t="shared" si="59"/>
        <v>2651.4183306116088</v>
      </c>
      <c r="AP7">
        <f t="shared" si="60"/>
        <v>12.756141021838076</v>
      </c>
      <c r="AQ7">
        <f t="shared" si="61"/>
        <v>22.934504295314515</v>
      </c>
      <c r="AR7">
        <f t="shared" si="62"/>
        <v>-908.96182911818391</v>
      </c>
      <c r="AT7">
        <f t="shared" si="4"/>
        <v>18413.085902612038</v>
      </c>
      <c r="AU7">
        <f t="shared" si="5"/>
        <v>2392.9684058815869</v>
      </c>
      <c r="AV7">
        <f t="shared" si="6"/>
        <v>1742.4565014934249</v>
      </c>
      <c r="AW7">
        <f t="shared" si="7"/>
        <v>1742.4565014934249</v>
      </c>
      <c r="AX7">
        <f t="shared" si="8"/>
        <v>10.966516996870979</v>
      </c>
      <c r="AY7">
        <f t="shared" si="9"/>
        <v>50.574863839819443</v>
      </c>
      <c r="AZ7">
        <f t="shared" si="10"/>
        <v>10.966516996870979</v>
      </c>
      <c r="BA7">
        <f t="shared" si="11"/>
        <v>50.574863839819443</v>
      </c>
      <c r="BB7">
        <f t="shared" si="12"/>
        <v>91.471939466222594</v>
      </c>
      <c r="BC7">
        <f t="shared" si="63"/>
        <v>650.51190438816207</v>
      </c>
      <c r="BD7">
        <f t="shared" si="64"/>
        <v>650.51190438816207</v>
      </c>
      <c r="BE7">
        <f t="shared" si="65"/>
        <v>2229.5789242086948</v>
      </c>
      <c r="BF7">
        <f t="shared" si="66"/>
        <v>2106.1444531193497</v>
      </c>
      <c r="BG7">
        <f t="shared" si="67"/>
        <v>1.7279831780475121</v>
      </c>
      <c r="BH7">
        <f t="shared" si="68"/>
        <v>4.5159347763332596</v>
      </c>
      <c r="BI7">
        <f t="shared" si="69"/>
        <v>-363.68795162592482</v>
      </c>
      <c r="BK7">
        <f t="shared" si="70"/>
        <v>18105.609591456734</v>
      </c>
      <c r="BL7">
        <f t="shared" si="71"/>
        <v>2673.3459006309258</v>
      </c>
      <c r="BM7">
        <f t="shared" si="13"/>
        <v>1742.4565014934249</v>
      </c>
      <c r="BN7">
        <f t="shared" si="14"/>
        <v>1742.4565014934249</v>
      </c>
      <c r="BO7">
        <f t="shared" si="15"/>
        <v>25.319050532564372</v>
      </c>
      <c r="BP7">
        <f t="shared" si="16"/>
        <v>81.596322471896102</v>
      </c>
      <c r="BQ7">
        <f t="shared" si="17"/>
        <v>25.319050532564372</v>
      </c>
      <c r="BR7">
        <f t="shared" si="18"/>
        <v>81.596322471896102</v>
      </c>
      <c r="BS7">
        <f t="shared" si="19"/>
        <v>103.05351080436417</v>
      </c>
      <c r="BT7">
        <f t="shared" si="72"/>
        <v>930.88939913750096</v>
      </c>
      <c r="BU7">
        <f t="shared" si="73"/>
        <v>930.88939913750096</v>
      </c>
      <c r="BV7">
        <f t="shared" si="74"/>
        <v>2400.7300255327073</v>
      </c>
      <c r="BW7">
        <f t="shared" si="75"/>
        <v>2264.85734837871</v>
      </c>
      <c r="BX7">
        <f t="shared" si="76"/>
        <v>5.2425534364503292</v>
      </c>
      <c r="BY7">
        <f t="shared" si="77"/>
        <v>8.2093917283678444</v>
      </c>
      <c r="BZ7">
        <f t="shared" si="78"/>
        <v>-522.40084688528509</v>
      </c>
      <c r="CB7">
        <f t="shared" si="79"/>
        <v>17242.142321647789</v>
      </c>
      <c r="CC7">
        <f t="shared" si="80"/>
        <v>2811.1215690546892</v>
      </c>
      <c r="CD7">
        <f t="shared" si="20"/>
        <v>1742.4565014934249</v>
      </c>
      <c r="CE7">
        <f t="shared" si="21"/>
        <v>1742.4565014934249</v>
      </c>
      <c r="CF7">
        <f t="shared" si="22"/>
        <v>32.991885134698677</v>
      </c>
      <c r="CG7">
        <f t="shared" si="23"/>
        <v>92.616160486991859</v>
      </c>
      <c r="CH7">
        <f t="shared" si="24"/>
        <v>32.991885134698677</v>
      </c>
      <c r="CI7">
        <f t="shared" si="25"/>
        <v>92.616160486991859</v>
      </c>
      <c r="CJ7">
        <f t="shared" si="26"/>
        <v>111.04480019910542</v>
      </c>
      <c r="CK7">
        <f t="shared" si="81"/>
        <v>1068.6650675612643</v>
      </c>
      <c r="CL7">
        <f t="shared" si="82"/>
        <v>1068.6650675612643</v>
      </c>
      <c r="CM7">
        <f t="shared" si="83"/>
        <v>2468.0610797030067</v>
      </c>
      <c r="CN7">
        <f t="shared" si="84"/>
        <v>2335.8794967617582</v>
      </c>
      <c r="CO7">
        <f t="shared" si="85"/>
        <v>8.0168279064312387</v>
      </c>
      <c r="CP7">
        <f t="shared" si="86"/>
        <v>13.770731603067873</v>
      </c>
      <c r="CQ7">
        <f t="shared" si="87"/>
        <v>-593.42299526833335</v>
      </c>
      <c r="CS7">
        <f t="shared" si="88"/>
        <v>18186.624193986081</v>
      </c>
      <c r="CT7">
        <f t="shared" si="89"/>
        <v>2822.6012997454818</v>
      </c>
      <c r="CU7">
        <f t="shared" si="27"/>
        <v>1742.4565014934249</v>
      </c>
      <c r="CV7">
        <f t="shared" si="28"/>
        <v>1742.4565014934249</v>
      </c>
      <c r="CW7">
        <f t="shared" si="29"/>
        <v>35.640950231489455</v>
      </c>
      <c r="CX7">
        <f t="shared" si="90"/>
        <v>98.989367784297215</v>
      </c>
      <c r="CY7">
        <f t="shared" si="91"/>
        <v>35.640950231489455</v>
      </c>
      <c r="CZ7">
        <f t="shared" si="92"/>
        <v>98.989367784297215</v>
      </c>
      <c r="DA7">
        <f t="shared" si="93"/>
        <v>108.56446667756353</v>
      </c>
      <c r="DB7">
        <f t="shared" si="94"/>
        <v>1080.1447982520569</v>
      </c>
      <c r="DC7">
        <f t="shared" si="95"/>
        <v>1080.1447982520569</v>
      </c>
      <c r="DD7">
        <f t="shared" si="96"/>
        <v>2496.6409159671139</v>
      </c>
      <c r="DE7">
        <f t="shared" si="97"/>
        <v>2355.5171534596775</v>
      </c>
      <c r="DF7">
        <f t="shared" si="98"/>
        <v>7.77827754106724</v>
      </c>
      <c r="DG7">
        <f t="shared" si="99"/>
        <v>14.229938006742614</v>
      </c>
      <c r="DH7">
        <f t="shared" si="100"/>
        <v>-613.06065196625264</v>
      </c>
      <c r="DJ7">
        <f t="shared" si="101"/>
        <v>19117.378787670237</v>
      </c>
      <c r="DK7">
        <f t="shared" si="102"/>
        <v>3193.575151389201</v>
      </c>
      <c r="DL7">
        <f t="shared" si="30"/>
        <v>1742.4565014934249</v>
      </c>
      <c r="DM7">
        <f t="shared" si="31"/>
        <v>1742.4565014934249</v>
      </c>
      <c r="DN7">
        <f t="shared" si="103"/>
        <v>70.963194243718888</v>
      </c>
      <c r="DO7">
        <f t="shared" si="104"/>
        <v>146.70721980345789</v>
      </c>
      <c r="DP7">
        <f t="shared" si="105"/>
        <v>70.963194243718888</v>
      </c>
      <c r="DQ7">
        <f t="shared" si="106"/>
        <v>146.70721980345789</v>
      </c>
      <c r="DR7">
        <f t="shared" si="107"/>
        <v>119.80561703105067</v>
      </c>
      <c r="DS7">
        <f t="shared" si="108"/>
        <v>1451.1186498957761</v>
      </c>
      <c r="DT7">
        <f t="shared" si="109"/>
        <v>1451.1186498957761</v>
      </c>
      <c r="DU7">
        <f t="shared" si="110"/>
        <v>2676.5505459483124</v>
      </c>
      <c r="DV7">
        <f t="shared" si="111"/>
        <v>2525.8261918322264</v>
      </c>
      <c r="DW7">
        <f t="shared" si="112"/>
        <v>20.606023756509792</v>
      </c>
      <c r="DX7">
        <f t="shared" si="113"/>
        <v>31.249971830222695</v>
      </c>
      <c r="DY7">
        <f t="shared" si="114"/>
        <v>-783.36969033880155</v>
      </c>
      <c r="DZ7" t="s">
        <v>178</v>
      </c>
      <c r="EA7" t="s">
        <v>179</v>
      </c>
      <c r="EB7" t="s">
        <v>178</v>
      </c>
      <c r="EC7" t="s">
        <v>178</v>
      </c>
      <c r="ED7" t="s">
        <v>330</v>
      </c>
      <c r="EE7">
        <f t="shared" si="32"/>
        <v>101.50658940737212</v>
      </c>
      <c r="EF7">
        <f t="shared" si="33"/>
        <v>36.03210195476067</v>
      </c>
      <c r="EG7">
        <f t="shared" si="115"/>
        <v>1298.3123712782676</v>
      </c>
      <c r="EH7">
        <f t="shared" si="34"/>
        <v>101.50658940737212</v>
      </c>
      <c r="EI7">
        <f t="shared" si="35"/>
        <v>36.03210195476067</v>
      </c>
      <c r="EJ7">
        <f t="shared" si="116"/>
        <v>1298.3123712782676</v>
      </c>
      <c r="EK7">
        <f t="shared" si="117"/>
        <v>579.64095807437718</v>
      </c>
      <c r="EL7">
        <f t="shared" si="36"/>
        <v>40.74179773166059</v>
      </c>
      <c r="EM7">
        <f t="shared" si="37"/>
        <v>24.075733801368905</v>
      </c>
      <c r="EN7">
        <f t="shared" si="38"/>
        <v>40.74179773166059</v>
      </c>
      <c r="EO7">
        <f t="shared" si="39"/>
        <v>24.075733801368905</v>
      </c>
      <c r="EP7">
        <f t="shared" si="118"/>
        <v>579.64095807437718</v>
      </c>
      <c r="EQ7">
        <f t="shared" si="40"/>
        <v>9.3546344733906981</v>
      </c>
      <c r="ER7">
        <f t="shared" si="41"/>
        <v>6.5956600219117743</v>
      </c>
      <c r="ES7">
        <f t="shared" si="119"/>
        <v>43.502731124645223</v>
      </c>
      <c r="ET7">
        <f t="shared" si="42"/>
        <v>15.818412040008132</v>
      </c>
      <c r="EU7">
        <f t="shared" si="43"/>
        <v>9.8094977839849378</v>
      </c>
      <c r="EV7">
        <f t="shared" si="120"/>
        <v>96.226246774005403</v>
      </c>
      <c r="EW7">
        <f t="shared" si="44"/>
        <v>778.78120433610206</v>
      </c>
      <c r="EY7">
        <f t="shared" si="45"/>
        <v>79051.423946723473</v>
      </c>
      <c r="EZ7">
        <f t="shared" si="46"/>
        <v>1011101.2721085497</v>
      </c>
      <c r="FA7">
        <f t="shared" si="47"/>
        <v>79051.423946723473</v>
      </c>
      <c r="FB7">
        <f t="shared" si="48"/>
        <v>1011101.2721085497</v>
      </c>
      <c r="FD7">
        <f t="shared" si="121"/>
        <v>18112.942012749307</v>
      </c>
      <c r="FE7">
        <f t="shared" si="122"/>
        <v>290.7153432765088</v>
      </c>
      <c r="FG7" s="6">
        <f t="shared" si="123"/>
        <v>0.22493197241499102</v>
      </c>
      <c r="FH7" s="6">
        <f t="shared" si="124"/>
        <v>0.13296908072829469</v>
      </c>
      <c r="FI7" s="6">
        <f t="shared" si="125"/>
        <v>0.22493197241499102</v>
      </c>
      <c r="FJ7" s="6">
        <f t="shared" si="126"/>
        <v>0.13296908072829469</v>
      </c>
      <c r="FK7" s="6">
        <f t="shared" si="127"/>
        <v>5.1646134939349851E-2</v>
      </c>
      <c r="FL7" s="6">
        <f t="shared" si="128"/>
        <v>3.6423507137088959E-2</v>
      </c>
      <c r="FM7" s="6">
        <f t="shared" si="129"/>
        <v>8.7332096734334452E-2</v>
      </c>
      <c r="FN7" s="6">
        <f t="shared" si="130"/>
        <v>5.4175532435316372E-2</v>
      </c>
      <c r="FP7" t="s">
        <v>178</v>
      </c>
      <c r="FQ7">
        <f t="shared" si="131"/>
        <v>-630.81732753379686</v>
      </c>
      <c r="FR7">
        <f t="shared" si="132"/>
        <v>192.5941118107954</v>
      </c>
      <c r="FT7">
        <v>-630.81732753379686</v>
      </c>
      <c r="FU7">
        <v>192.5941118107954</v>
      </c>
      <c r="FW7">
        <f t="shared" si="133"/>
        <v>55695.600052734007</v>
      </c>
      <c r="FX7">
        <f t="shared" si="134"/>
        <v>19915.542225020934</v>
      </c>
      <c r="FY7">
        <f t="shared" si="135"/>
        <v>396628822.11659175</v>
      </c>
      <c r="FZ7">
        <f t="shared" si="136"/>
        <v>55695.600052734007</v>
      </c>
      <c r="GA7">
        <f t="shared" si="137"/>
        <v>19915.542225020934</v>
      </c>
      <c r="GB7">
        <f t="shared" si="138"/>
        <v>396628822.11659175</v>
      </c>
    </row>
    <row r="8" spans="1:184" x14ac:dyDescent="0.25">
      <c r="A8" t="s">
        <v>167</v>
      </c>
      <c r="B8" t="s">
        <v>168</v>
      </c>
      <c r="C8" t="s">
        <v>174</v>
      </c>
      <c r="D8" t="s">
        <v>167</v>
      </c>
      <c r="E8" t="s">
        <v>329</v>
      </c>
      <c r="F8" t="s">
        <v>444</v>
      </c>
      <c r="G8">
        <v>1.2662713963945825E-2</v>
      </c>
      <c r="H8">
        <v>667.30675284223901</v>
      </c>
      <c r="I8">
        <v>2445.0119424139639</v>
      </c>
      <c r="J8">
        <v>2667.6879517965649</v>
      </c>
      <c r="K8">
        <v>1.6630240731533636</v>
      </c>
      <c r="L8">
        <v>1.9071796568781729</v>
      </c>
      <c r="M8">
        <v>1.8280399678759807</v>
      </c>
      <c r="N8">
        <v>1.6196120949624275</v>
      </c>
      <c r="O8">
        <v>1.7903278371845399</v>
      </c>
      <c r="P8">
        <v>1.9852971043624874</v>
      </c>
      <c r="Q8">
        <v>1.5927315472174508</v>
      </c>
      <c r="R8">
        <v>1.154133732123878</v>
      </c>
      <c r="S8">
        <v>1.2154822023485663</v>
      </c>
      <c r="T8">
        <v>1.2953811605285075</v>
      </c>
      <c r="U8">
        <v>1.2357210310006459</v>
      </c>
      <c r="V8">
        <v>1.3448954049704989</v>
      </c>
      <c r="W8">
        <v>1.8381476784731228</v>
      </c>
      <c r="X8">
        <v>1.3610571318822398</v>
      </c>
      <c r="Y8">
        <f t="shared" si="49"/>
        <v>4494.2930257872886</v>
      </c>
      <c r="Z8">
        <f t="shared" si="50"/>
        <v>3327.8009417597737</v>
      </c>
      <c r="AA8">
        <v>65.697035505458246</v>
      </c>
      <c r="AB8">
        <v>7.219284941336289</v>
      </c>
      <c r="AC8">
        <f t="shared" si="51"/>
        <v>4436.4292834988773</v>
      </c>
      <c r="AD8">
        <f t="shared" si="52"/>
        <v>3894.2476540061375</v>
      </c>
      <c r="AE8">
        <f t="shared" si="53"/>
        <v>3894.2476540061375</v>
      </c>
      <c r="AF8">
        <f t="shared" si="54"/>
        <v>3327.8009417597737</v>
      </c>
      <c r="AG8">
        <f t="shared" si="55"/>
        <v>0</v>
      </c>
      <c r="AH8">
        <f t="shared" si="0"/>
        <v>0</v>
      </c>
      <c r="AI8">
        <f t="shared" si="1"/>
        <v>0.67327177364974089</v>
      </c>
      <c r="AJ8">
        <f t="shared" si="2"/>
        <v>3.5657640467877711</v>
      </c>
      <c r="AK8">
        <f t="shared" si="3"/>
        <v>299.97340966452214</v>
      </c>
      <c r="AL8">
        <f t="shared" si="56"/>
        <v>0</v>
      </c>
      <c r="AM8">
        <f t="shared" si="57"/>
        <v>566.44671224636386</v>
      </c>
      <c r="AN8">
        <f t="shared" si="58"/>
        <v>2921.0114050208649</v>
      </c>
      <c r="AO8">
        <f t="shared" si="59"/>
        <v>2525.0651584906336</v>
      </c>
      <c r="AP8">
        <f t="shared" si="60"/>
        <v>-6.8296437500230915</v>
      </c>
      <c r="AQ8">
        <f t="shared" si="61"/>
        <v>-7.2154237058782247</v>
      </c>
      <c r="AR8">
        <f t="shared" si="62"/>
        <v>802.73578326914003</v>
      </c>
      <c r="AT8">
        <f t="shared" si="4"/>
        <v>5087.7601925654089</v>
      </c>
      <c r="AU8">
        <f t="shared" si="5"/>
        <v>2821.8707581856806</v>
      </c>
      <c r="AV8">
        <f t="shared" si="6"/>
        <v>2821.8707581856806</v>
      </c>
      <c r="AW8">
        <f t="shared" si="7"/>
        <v>2821.8707581856806</v>
      </c>
      <c r="AX8">
        <f t="shared" si="8"/>
        <v>0</v>
      </c>
      <c r="AY8">
        <f t="shared" si="9"/>
        <v>0</v>
      </c>
      <c r="AZ8">
        <f t="shared" si="10"/>
        <v>0</v>
      </c>
      <c r="BA8">
        <f t="shared" si="11"/>
        <v>0</v>
      </c>
      <c r="BB8">
        <f t="shared" si="12"/>
        <v>202.97837761528984</v>
      </c>
      <c r="BC8">
        <f t="shared" si="63"/>
        <v>0</v>
      </c>
      <c r="BD8">
        <f t="shared" si="64"/>
        <v>0</v>
      </c>
      <c r="BE8">
        <f t="shared" si="65"/>
        <v>2459.3056687943781</v>
      </c>
      <c r="BF8">
        <f t="shared" si="66"/>
        <v>2185.4016843624272</v>
      </c>
      <c r="BG8">
        <f t="shared" si="67"/>
        <v>-0.77120021256766214</v>
      </c>
      <c r="BH8">
        <f t="shared" si="68"/>
        <v>-4.1719693121633021</v>
      </c>
      <c r="BI8">
        <f t="shared" si="69"/>
        <v>636.46907382325344</v>
      </c>
      <c r="BK8">
        <f t="shared" si="70"/>
        <v>4876.6401977053329</v>
      </c>
      <c r="BL8">
        <f t="shared" si="71"/>
        <v>2971.8685005338707</v>
      </c>
      <c r="BM8">
        <f t="shared" si="13"/>
        <v>2971.8685005338707</v>
      </c>
      <c r="BN8">
        <f t="shared" si="14"/>
        <v>2971.8685005338707</v>
      </c>
      <c r="BO8">
        <f t="shared" si="15"/>
        <v>0</v>
      </c>
      <c r="BP8">
        <f t="shared" si="16"/>
        <v>0</v>
      </c>
      <c r="BQ8">
        <f t="shared" si="17"/>
        <v>0</v>
      </c>
      <c r="BR8">
        <f t="shared" si="18"/>
        <v>0</v>
      </c>
      <c r="BS8">
        <f t="shared" si="19"/>
        <v>218.34598276736543</v>
      </c>
      <c r="BT8">
        <f t="shared" si="72"/>
        <v>0</v>
      </c>
      <c r="BU8">
        <f t="shared" si="73"/>
        <v>0</v>
      </c>
      <c r="BV8">
        <f t="shared" si="74"/>
        <v>2394.2600260462154</v>
      </c>
      <c r="BW8">
        <f t="shared" si="75"/>
        <v>2106.3780024949506</v>
      </c>
      <c r="BX8">
        <f t="shared" si="76"/>
        <v>-2.6947532123536559</v>
      </c>
      <c r="BY8">
        <f t="shared" si="77"/>
        <v>-13.906030719569424</v>
      </c>
      <c r="BZ8">
        <f t="shared" si="78"/>
        <v>865.49049803892012</v>
      </c>
      <c r="CB8">
        <f t="shared" si="79"/>
        <v>4320.6196723152616</v>
      </c>
      <c r="CC8">
        <f t="shared" si="80"/>
        <v>3167.2224074702608</v>
      </c>
      <c r="CD8">
        <f t="shared" si="20"/>
        <v>3167.2224074702608</v>
      </c>
      <c r="CE8">
        <f t="shared" si="21"/>
        <v>3167.2224074702608</v>
      </c>
      <c r="CF8">
        <f t="shared" si="22"/>
        <v>0</v>
      </c>
      <c r="CG8">
        <f t="shared" si="23"/>
        <v>0</v>
      </c>
      <c r="CH8">
        <f t="shared" si="24"/>
        <v>0</v>
      </c>
      <c r="CI8">
        <f t="shared" si="25"/>
        <v>0</v>
      </c>
      <c r="CJ8">
        <f t="shared" si="26"/>
        <v>247.21881262177388</v>
      </c>
      <c r="CK8">
        <f t="shared" si="81"/>
        <v>0</v>
      </c>
      <c r="CL8">
        <f t="shared" si="82"/>
        <v>0</v>
      </c>
      <c r="CM8">
        <f t="shared" si="83"/>
        <v>2403.467538418312</v>
      </c>
      <c r="CN8">
        <f t="shared" si="84"/>
        <v>2109.1919494072986</v>
      </c>
      <c r="CO8">
        <f t="shared" si="85"/>
        <v>-4.8596801297618715</v>
      </c>
      <c r="CP8">
        <f t="shared" si="86"/>
        <v>-12.919336762766971</v>
      </c>
      <c r="CQ8">
        <f t="shared" si="87"/>
        <v>1058.0304580629622</v>
      </c>
      <c r="CS8">
        <f t="shared" si="88"/>
        <v>4776.0360010231989</v>
      </c>
      <c r="CT8">
        <f t="shared" si="89"/>
        <v>3021.3526782886752</v>
      </c>
      <c r="CU8">
        <f t="shared" si="27"/>
        <v>3021.3526782886752</v>
      </c>
      <c r="CV8">
        <f t="shared" si="28"/>
        <v>3021.3526782886752</v>
      </c>
      <c r="CW8">
        <f t="shared" si="29"/>
        <v>0</v>
      </c>
      <c r="CX8">
        <f t="shared" si="90"/>
        <v>0</v>
      </c>
      <c r="CY8">
        <f t="shared" si="91"/>
        <v>0</v>
      </c>
      <c r="CZ8">
        <f t="shared" si="92"/>
        <v>0</v>
      </c>
      <c r="DA8">
        <f t="shared" si="93"/>
        <v>224.30739989655299</v>
      </c>
      <c r="DB8">
        <f t="shared" si="94"/>
        <v>0</v>
      </c>
      <c r="DC8">
        <f t="shared" si="95"/>
        <v>0</v>
      </c>
      <c r="DD8">
        <f t="shared" si="96"/>
        <v>2347.8788576898892</v>
      </c>
      <c r="DE8">
        <f t="shared" si="97"/>
        <v>2056.2999903089321</v>
      </c>
      <c r="DF8">
        <f t="shared" si="98"/>
        <v>-4.0474705160643776</v>
      </c>
      <c r="DG8">
        <f t="shared" si="99"/>
        <v>-11.90898128380252</v>
      </c>
      <c r="DH8">
        <f t="shared" si="100"/>
        <v>965.05268797974304</v>
      </c>
      <c r="DJ8">
        <f t="shared" si="101"/>
        <v>5296.1531660444152</v>
      </c>
      <c r="DK8">
        <f t="shared" si="102"/>
        <v>3288.2853264505338</v>
      </c>
      <c r="DL8">
        <f t="shared" si="30"/>
        <v>3288.2853264505338</v>
      </c>
      <c r="DM8">
        <f t="shared" si="31"/>
        <v>3288.2853264505338</v>
      </c>
      <c r="DN8">
        <f t="shared" si="103"/>
        <v>0</v>
      </c>
      <c r="DO8">
        <f t="shared" si="104"/>
        <v>0</v>
      </c>
      <c r="DP8">
        <f t="shared" si="105"/>
        <v>0</v>
      </c>
      <c r="DQ8">
        <f t="shared" si="106"/>
        <v>0</v>
      </c>
      <c r="DR8">
        <f t="shared" si="107"/>
        <v>231.8276327168181</v>
      </c>
      <c r="DS8">
        <f t="shared" si="108"/>
        <v>0</v>
      </c>
      <c r="DT8">
        <f t="shared" si="109"/>
        <v>0</v>
      </c>
      <c r="DU8">
        <f t="shared" si="110"/>
        <v>2287.8264722997874</v>
      </c>
      <c r="DV8">
        <f t="shared" si="111"/>
        <v>1996.1701119936799</v>
      </c>
      <c r="DW8">
        <f t="shared" si="112"/>
        <v>-12.4215569926263</v>
      </c>
      <c r="DX8">
        <f t="shared" si="113"/>
        <v>-26.759750554274483</v>
      </c>
      <c r="DY8">
        <f t="shared" si="114"/>
        <v>1292.1152144568539</v>
      </c>
      <c r="DZ8" t="s">
        <v>167</v>
      </c>
      <c r="EA8" t="s">
        <v>168</v>
      </c>
      <c r="EB8" t="s">
        <v>174</v>
      </c>
      <c r="EC8" t="s">
        <v>167</v>
      </c>
      <c r="ED8" t="s">
        <v>330</v>
      </c>
      <c r="EE8">
        <f t="shared" si="32"/>
        <v>0</v>
      </c>
      <c r="EF8">
        <f t="shared" si="33"/>
        <v>0</v>
      </c>
      <c r="EG8">
        <f t="shared" si="115"/>
        <v>0</v>
      </c>
      <c r="EH8">
        <f t="shared" si="34"/>
        <v>0.59429400779796182</v>
      </c>
      <c r="EI8">
        <f t="shared" si="35"/>
        <v>1.4557170762986138</v>
      </c>
      <c r="EJ8">
        <f t="shared" si="116"/>
        <v>2.1191122062273844</v>
      </c>
      <c r="EK8">
        <f t="shared" si="117"/>
        <v>0</v>
      </c>
      <c r="EL8">
        <f t="shared" si="36"/>
        <v>0</v>
      </c>
      <c r="EM8">
        <f t="shared" si="37"/>
        <v>0</v>
      </c>
      <c r="EN8">
        <f t="shared" si="38"/>
        <v>0.11221196227495682</v>
      </c>
      <c r="EO8">
        <f t="shared" si="39"/>
        <v>0.27486205061007962</v>
      </c>
      <c r="EP8">
        <f t="shared" si="118"/>
        <v>7.5549146865577968E-2</v>
      </c>
      <c r="EQ8">
        <f t="shared" si="40"/>
        <v>-5.2707174688994938</v>
      </c>
      <c r="ER8">
        <f t="shared" si="41"/>
        <v>4.0524385063042399</v>
      </c>
      <c r="ES8">
        <f t="shared" si="119"/>
        <v>16.422257847377338</v>
      </c>
      <c r="ET8">
        <f t="shared" si="42"/>
        <v>-12.813582056409153</v>
      </c>
      <c r="EU8">
        <f t="shared" si="43"/>
        <v>7.7786296249061859</v>
      </c>
      <c r="EV8">
        <f t="shared" si="120"/>
        <v>60.50707884146815</v>
      </c>
      <c r="EW8">
        <f t="shared" si="44"/>
        <v>871.76343363060209</v>
      </c>
      <c r="EY8">
        <f t="shared" si="45"/>
        <v>0</v>
      </c>
      <c r="EZ8">
        <f t="shared" si="46"/>
        <v>0</v>
      </c>
      <c r="FA8">
        <f t="shared" si="47"/>
        <v>518.08378482404305</v>
      </c>
      <c r="FB8">
        <f t="shared" si="48"/>
        <v>1847.3645331493051</v>
      </c>
      <c r="FD8">
        <f t="shared" si="121"/>
        <v>4798.9397521920828</v>
      </c>
      <c r="FE8">
        <f t="shared" si="122"/>
        <v>167.02147232834855</v>
      </c>
      <c r="FG8" s="6">
        <f t="shared" si="123"/>
        <v>0</v>
      </c>
      <c r="FH8" s="6">
        <f t="shared" si="124"/>
        <v>0</v>
      </c>
      <c r="FI8" s="6">
        <f t="shared" si="125"/>
        <v>2.3382657017875686E-3</v>
      </c>
      <c r="FJ8" s="6">
        <f t="shared" si="126"/>
        <v>5.728135975554694E-3</v>
      </c>
      <c r="FK8" s="6">
        <f t="shared" si="127"/>
        <v>-0.10983087392359761</v>
      </c>
      <c r="FL8" s="6">
        <f t="shared" si="128"/>
        <v>8.453092751263698E-2</v>
      </c>
      <c r="FM8" s="6">
        <f t="shared" si="129"/>
        <v>-0.26700860436007978</v>
      </c>
      <c r="FN8" s="6">
        <f t="shared" si="130"/>
        <v>0.1623567579631264</v>
      </c>
      <c r="FP8" t="s">
        <v>167</v>
      </c>
      <c r="FQ8">
        <f t="shared" si="131"/>
        <v>936.64895260514515</v>
      </c>
      <c r="FR8">
        <f t="shared" si="132"/>
        <v>225.83211798530564</v>
      </c>
      <c r="FT8">
        <v>936.64895260514515</v>
      </c>
      <c r="FU8">
        <v>225.83211798530564</v>
      </c>
      <c r="FW8">
        <f t="shared" si="133"/>
        <v>0</v>
      </c>
      <c r="FX8">
        <f t="shared" si="134"/>
        <v>0</v>
      </c>
      <c r="FY8">
        <f t="shared" si="135"/>
        <v>0</v>
      </c>
      <c r="FZ8">
        <f t="shared" si="136"/>
        <v>39.043354530983777</v>
      </c>
      <c r="GA8">
        <f t="shared" si="137"/>
        <v>95.732484244890216</v>
      </c>
      <c r="GB8">
        <f t="shared" si="138"/>
        <v>9164.7085396981529</v>
      </c>
    </row>
    <row r="9" spans="1:184" x14ac:dyDescent="0.25">
      <c r="A9" t="s">
        <v>163</v>
      </c>
      <c r="B9" t="s">
        <v>164</v>
      </c>
      <c r="C9" t="s">
        <v>173</v>
      </c>
      <c r="D9" t="s">
        <v>163</v>
      </c>
      <c r="E9" t="s">
        <v>328</v>
      </c>
      <c r="F9" t="s">
        <v>173</v>
      </c>
      <c r="G9">
        <v>8.1395048509893472E-2</v>
      </c>
      <c r="H9">
        <v>443.29187530584198</v>
      </c>
      <c r="I9">
        <v>1624.2214311206051</v>
      </c>
      <c r="J9">
        <v>1488.3218754897377</v>
      </c>
      <c r="K9">
        <v>1.1171967272754229</v>
      </c>
      <c r="L9">
        <v>1.4548504041547623</v>
      </c>
      <c r="M9">
        <v>1.4065686993567248</v>
      </c>
      <c r="N9">
        <v>1.3021366919447381</v>
      </c>
      <c r="O9">
        <v>1.4080920055580388</v>
      </c>
      <c r="P9">
        <v>1.5342057301372536</v>
      </c>
      <c r="Q9">
        <v>1.201997037475719</v>
      </c>
      <c r="R9">
        <v>1.0901307546951258</v>
      </c>
      <c r="S9">
        <v>1.0599826962241754</v>
      </c>
      <c r="T9">
        <v>1.1372607799723293</v>
      </c>
      <c r="U9">
        <v>1.0615175586333341</v>
      </c>
      <c r="V9">
        <v>1.1250789639924195</v>
      </c>
      <c r="W9">
        <v>1.0776972523070116</v>
      </c>
      <c r="X9">
        <v>1.0776972523070116</v>
      </c>
      <c r="Y9">
        <f t="shared" si="49"/>
        <v>1750.4189734568383</v>
      </c>
      <c r="Z9">
        <f t="shared" si="50"/>
        <v>1750.4189734568383</v>
      </c>
      <c r="AA9">
        <v>222.92733547953165</v>
      </c>
      <c r="AB9">
        <v>30.996538249115577</v>
      </c>
      <c r="AC9">
        <f t="shared" si="51"/>
        <v>1662.7483284295545</v>
      </c>
      <c r="AD9">
        <f t="shared" si="52"/>
        <v>1952.3093484115398</v>
      </c>
      <c r="AE9">
        <f t="shared" si="53"/>
        <v>1750.4189734568383</v>
      </c>
      <c r="AF9">
        <f t="shared" si="54"/>
        <v>1750.4189734568383</v>
      </c>
      <c r="AG9">
        <f t="shared" si="55"/>
        <v>0.29219587619832293</v>
      </c>
      <c r="AH9">
        <f t="shared" si="0"/>
        <v>4.3418990568106617</v>
      </c>
      <c r="AI9">
        <f t="shared" si="1"/>
        <v>0.29219587619832293</v>
      </c>
      <c r="AJ9">
        <f t="shared" si="2"/>
        <v>4.3418990568106617</v>
      </c>
      <c r="AK9">
        <f t="shared" si="3"/>
        <v>96.889285525727715</v>
      </c>
      <c r="AL9">
        <f t="shared" si="56"/>
        <v>201.89037495470143</v>
      </c>
      <c r="AM9">
        <f t="shared" si="57"/>
        <v>201.89037495470143</v>
      </c>
      <c r="AN9">
        <f t="shared" si="58"/>
        <v>1637.9609369394057</v>
      </c>
      <c r="AO9">
        <f t="shared" si="59"/>
        <v>1510.0731052285505</v>
      </c>
      <c r="AP9">
        <f t="shared" si="60"/>
        <v>-8.0790925711548667E-2</v>
      </c>
      <c r="AQ9">
        <f t="shared" si="61"/>
        <v>-1.9361134093203929</v>
      </c>
      <c r="AR9">
        <f t="shared" si="62"/>
        <v>240.34586822828783</v>
      </c>
      <c r="AT9">
        <f t="shared" si="4"/>
        <v>2165.2856820686188</v>
      </c>
      <c r="AU9">
        <f t="shared" si="5"/>
        <v>1770.6137344995025</v>
      </c>
      <c r="AV9">
        <f t="shared" si="6"/>
        <v>1750.4189734568383</v>
      </c>
      <c r="AW9">
        <f t="shared" si="7"/>
        <v>1750.4189734568383</v>
      </c>
      <c r="AX9">
        <f t="shared" si="8"/>
        <v>4.6300074429433057E-4</v>
      </c>
      <c r="AY9">
        <f t="shared" si="9"/>
        <v>6.8780325251115298E-2</v>
      </c>
      <c r="AZ9">
        <f t="shared" si="10"/>
        <v>4.6300074429433057E-4</v>
      </c>
      <c r="BA9">
        <f t="shared" si="11"/>
        <v>6.8780325251115298E-2</v>
      </c>
      <c r="BB9">
        <f t="shared" si="12"/>
        <v>77.002815722451814</v>
      </c>
      <c r="BC9">
        <f t="shared" si="63"/>
        <v>20.19476104266414</v>
      </c>
      <c r="BD9">
        <f t="shared" si="64"/>
        <v>20.19476104266414</v>
      </c>
      <c r="BE9">
        <f t="shared" si="65"/>
        <v>1633.0693660116065</v>
      </c>
      <c r="BF9">
        <f t="shared" si="66"/>
        <v>1529.1598841906714</v>
      </c>
      <c r="BG9">
        <f t="shared" si="67"/>
        <v>-0.22813266533998203</v>
      </c>
      <c r="BH9">
        <f t="shared" si="68"/>
        <v>-1.384136645470472</v>
      </c>
      <c r="BI9">
        <f t="shared" si="69"/>
        <v>221.25908926616694</v>
      </c>
      <c r="BK9">
        <f t="shared" si="70"/>
        <v>2093.4269646317616</v>
      </c>
      <c r="BL9">
        <f t="shared" si="71"/>
        <v>1721.6466118243077</v>
      </c>
      <c r="BM9">
        <f t="shared" si="13"/>
        <v>1721.6466118243077</v>
      </c>
      <c r="BN9">
        <f t="shared" si="14"/>
        <v>1721.6466118243077</v>
      </c>
      <c r="BO9">
        <f t="shared" si="15"/>
        <v>0</v>
      </c>
      <c r="BP9">
        <f t="shared" si="16"/>
        <v>0</v>
      </c>
      <c r="BQ9">
        <f t="shared" si="17"/>
        <v>0</v>
      </c>
      <c r="BR9">
        <f t="shared" si="18"/>
        <v>0</v>
      </c>
      <c r="BS9">
        <f t="shared" si="19"/>
        <v>76.147471104112284</v>
      </c>
      <c r="BT9">
        <f t="shared" si="72"/>
        <v>0</v>
      </c>
      <c r="BU9">
        <f t="shared" si="73"/>
        <v>0</v>
      </c>
      <c r="BV9">
        <f t="shared" si="74"/>
        <v>1520.2074826812686</v>
      </c>
      <c r="BW9">
        <f t="shared" si="75"/>
        <v>1419.8095372190919</v>
      </c>
      <c r="BX9">
        <f t="shared" si="76"/>
        <v>-0.93978666229477026</v>
      </c>
      <c r="BY9">
        <f t="shared" si="77"/>
        <v>-5.3000581666706346</v>
      </c>
      <c r="BZ9">
        <f t="shared" si="78"/>
        <v>301.83707460521578</v>
      </c>
      <c r="CB9">
        <f t="shared" si="79"/>
        <v>1937.9985234991955</v>
      </c>
      <c r="CC9">
        <f t="shared" si="80"/>
        <v>1847.1633316039922</v>
      </c>
      <c r="CD9">
        <f t="shared" si="20"/>
        <v>1750.4189734568383</v>
      </c>
      <c r="CE9">
        <f t="shared" si="21"/>
        <v>1750.4189734568383</v>
      </c>
      <c r="CF9">
        <f t="shared" si="22"/>
        <v>4.1861787962104061E-2</v>
      </c>
      <c r="CG9">
        <f t="shared" si="23"/>
        <v>1.2981156347669331</v>
      </c>
      <c r="CH9">
        <f t="shared" si="24"/>
        <v>4.1861787962104061E-2</v>
      </c>
      <c r="CI9">
        <f t="shared" si="25"/>
        <v>1.2981156347669331</v>
      </c>
      <c r="CJ9">
        <f t="shared" si="26"/>
        <v>84.91197790622806</v>
      </c>
      <c r="CK9">
        <f t="shared" si="81"/>
        <v>96.744358147153889</v>
      </c>
      <c r="CL9">
        <f t="shared" si="82"/>
        <v>96.744358147153889</v>
      </c>
      <c r="CM9">
        <f t="shared" si="83"/>
        <v>1584.8372736517126</v>
      </c>
      <c r="CN9">
        <f t="shared" si="84"/>
        <v>1483.762755707666</v>
      </c>
      <c r="CO9">
        <f t="shared" si="85"/>
        <v>-0.74579004599350895</v>
      </c>
      <c r="CP9">
        <f t="shared" si="86"/>
        <v>-2.6654100400378518</v>
      </c>
      <c r="CQ9">
        <f t="shared" si="87"/>
        <v>266.65621774917236</v>
      </c>
      <c r="CS9">
        <f t="shared" si="88"/>
        <v>2095.6941345742466</v>
      </c>
      <c r="CT9">
        <f t="shared" si="89"/>
        <v>1724.1395682430848</v>
      </c>
      <c r="CU9">
        <f t="shared" si="27"/>
        <v>1724.1395682430848</v>
      </c>
      <c r="CV9">
        <f t="shared" si="28"/>
        <v>1724.1395682430848</v>
      </c>
      <c r="CW9">
        <f t="shared" si="29"/>
        <v>0</v>
      </c>
      <c r="CX9">
        <f t="shared" si="90"/>
        <v>0</v>
      </c>
      <c r="CY9">
        <f t="shared" si="91"/>
        <v>0</v>
      </c>
      <c r="CZ9">
        <f t="shared" si="92"/>
        <v>0</v>
      </c>
      <c r="DA9">
        <f t="shared" si="93"/>
        <v>76.216473334878017</v>
      </c>
      <c r="DB9">
        <f t="shared" si="94"/>
        <v>0</v>
      </c>
      <c r="DC9">
        <f t="shared" si="95"/>
        <v>0</v>
      </c>
      <c r="DD9">
        <f t="shared" si="96"/>
        <v>1495.3027152766722</v>
      </c>
      <c r="DE9">
        <f t="shared" si="97"/>
        <v>1396.2283513412713</v>
      </c>
      <c r="DF9">
        <f t="shared" si="98"/>
        <v>-1.3752730797271666</v>
      </c>
      <c r="DG9">
        <f t="shared" si="99"/>
        <v>-4.0465029458729163</v>
      </c>
      <c r="DH9">
        <f t="shared" si="100"/>
        <v>327.91121690181353</v>
      </c>
      <c r="DJ9">
        <f t="shared" si="101"/>
        <v>2283.3919496649796</v>
      </c>
      <c r="DK9">
        <f t="shared" si="102"/>
        <v>1827.3773650194553</v>
      </c>
      <c r="DL9">
        <f t="shared" si="30"/>
        <v>1750.4189734568383</v>
      </c>
      <c r="DM9">
        <f t="shared" si="31"/>
        <v>1750.4189734568383</v>
      </c>
      <c r="DN9">
        <f t="shared" si="103"/>
        <v>2.5368215396222221E-2</v>
      </c>
      <c r="DO9">
        <f t="shared" si="104"/>
        <v>0.98890640310153011</v>
      </c>
      <c r="DP9">
        <f t="shared" si="105"/>
        <v>2.5368215396222221E-2</v>
      </c>
      <c r="DQ9">
        <f t="shared" si="106"/>
        <v>0.98890640310153011</v>
      </c>
      <c r="DR9">
        <f t="shared" si="107"/>
        <v>77.388849070611045</v>
      </c>
      <c r="DS9">
        <f t="shared" si="108"/>
        <v>76.958391562616953</v>
      </c>
      <c r="DT9">
        <f t="shared" si="109"/>
        <v>76.958391562616953</v>
      </c>
      <c r="DU9">
        <f t="shared" si="110"/>
        <v>1493.4035485339809</v>
      </c>
      <c r="DV9">
        <f t="shared" si="111"/>
        <v>1396.0426352394732</v>
      </c>
      <c r="DW9">
        <f t="shared" si="112"/>
        <v>-2.7133152092893251</v>
      </c>
      <c r="DX9">
        <f t="shared" si="113"/>
        <v>-6.5422406901619707</v>
      </c>
      <c r="DY9">
        <f t="shared" si="114"/>
        <v>354.37633821736517</v>
      </c>
      <c r="DZ9" t="s">
        <v>163</v>
      </c>
      <c r="EA9" t="s">
        <v>164</v>
      </c>
      <c r="EB9" t="s">
        <v>173</v>
      </c>
      <c r="EC9" t="s">
        <v>163</v>
      </c>
      <c r="ED9" t="s">
        <v>330</v>
      </c>
      <c r="EE9">
        <f t="shared" si="32"/>
        <v>1.1162835699883733</v>
      </c>
      <c r="EF9">
        <f t="shared" si="33"/>
        <v>1.6759071678491384</v>
      </c>
      <c r="EG9">
        <f t="shared" si="115"/>
        <v>2.8086648352481203</v>
      </c>
      <c r="EH9">
        <f t="shared" si="34"/>
        <v>1.1162835699883733</v>
      </c>
      <c r="EI9">
        <f t="shared" si="35"/>
        <v>1.6759071678491384</v>
      </c>
      <c r="EJ9">
        <f t="shared" si="116"/>
        <v>2.8086648352481203</v>
      </c>
      <c r="EK9">
        <f t="shared" si="117"/>
        <v>1.3237586477344741E-2</v>
      </c>
      <c r="EL9">
        <f t="shared" si="36"/>
        <v>5.9981480050157264E-2</v>
      </c>
      <c r="EM9">
        <f t="shared" si="37"/>
        <v>0.11505471080031769</v>
      </c>
      <c r="EN9">
        <f t="shared" si="38"/>
        <v>5.9981480050157264E-2</v>
      </c>
      <c r="EO9">
        <f t="shared" si="39"/>
        <v>0.11505471080031769</v>
      </c>
      <c r="EP9">
        <f t="shared" si="118"/>
        <v>1.3237586477344741E-2</v>
      </c>
      <c r="EQ9">
        <f t="shared" si="40"/>
        <v>-1.0138480980593836</v>
      </c>
      <c r="ER9">
        <f t="shared" si="41"/>
        <v>0.95750729742951224</v>
      </c>
      <c r="ES9">
        <f t="shared" si="119"/>
        <v>0.9168202246307684</v>
      </c>
      <c r="ET9">
        <f t="shared" si="42"/>
        <v>-3.6457436495890398</v>
      </c>
      <c r="EU9">
        <f t="shared" si="43"/>
        <v>2.0142400763845143</v>
      </c>
      <c r="EV9">
        <f t="shared" si="120"/>
        <v>4.0571630853134941</v>
      </c>
      <c r="EW9">
        <f t="shared" si="44"/>
        <v>493.23371359178861</v>
      </c>
      <c r="EY9">
        <f t="shared" si="45"/>
        <v>550.58869064686462</v>
      </c>
      <c r="EZ9">
        <f t="shared" si="46"/>
        <v>1385.3281869240996</v>
      </c>
      <c r="FA9">
        <f t="shared" si="47"/>
        <v>550.58869064686462</v>
      </c>
      <c r="FB9">
        <f t="shared" si="48"/>
        <v>1385.3281869240996</v>
      </c>
      <c r="FD9">
        <f t="shared" si="121"/>
        <v>2039.7575971447261</v>
      </c>
      <c r="FE9">
        <f t="shared" si="122"/>
        <v>96.667511155513012</v>
      </c>
      <c r="FG9" s="6">
        <f t="shared" si="123"/>
        <v>2.9406180486406795E-3</v>
      </c>
      <c r="FH9" s="6">
        <f t="shared" si="124"/>
        <v>5.6423283586653633E-3</v>
      </c>
      <c r="FI9" s="6">
        <f t="shared" si="125"/>
        <v>2.9406180486406795E-3</v>
      </c>
      <c r="FJ9" s="6">
        <f t="shared" si="126"/>
        <v>5.6423283586653633E-3</v>
      </c>
      <c r="FK9" s="6">
        <f t="shared" si="127"/>
        <v>-4.9704342294328442E-2</v>
      </c>
      <c r="FL9" s="6">
        <f t="shared" si="128"/>
        <v>4.7001274552991718E-2</v>
      </c>
      <c r="FM9" s="6">
        <f t="shared" si="129"/>
        <v>-0.17873416207359097</v>
      </c>
      <c r="FN9" s="6">
        <f t="shared" si="130"/>
        <v>9.9111619161513426E-2</v>
      </c>
      <c r="FP9" t="s">
        <v>163</v>
      </c>
      <c r="FQ9">
        <f t="shared" si="131"/>
        <v>285.39763416133695</v>
      </c>
      <c r="FR9">
        <f t="shared" si="132"/>
        <v>51.634052285053961</v>
      </c>
      <c r="FT9">
        <v>285.39763416133695</v>
      </c>
      <c r="FU9">
        <v>51.634052285053961</v>
      </c>
      <c r="FW9">
        <f t="shared" si="133"/>
        <v>248.85012189708735</v>
      </c>
      <c r="FX9">
        <f t="shared" si="134"/>
        <v>375.20435533414968</v>
      </c>
      <c r="FY9">
        <f t="shared" si="135"/>
        <v>140778.30826171485</v>
      </c>
      <c r="FZ9">
        <f t="shared" si="136"/>
        <v>248.85012189708735</v>
      </c>
      <c r="GA9">
        <f t="shared" si="137"/>
        <v>375.20435533414968</v>
      </c>
      <c r="GB9">
        <f t="shared" si="138"/>
        <v>140778.30826171485</v>
      </c>
    </row>
    <row r="10" spans="1:184" x14ac:dyDescent="0.25">
      <c r="A10" t="s">
        <v>159</v>
      </c>
      <c r="B10" t="s">
        <v>160</v>
      </c>
      <c r="C10" t="s">
        <v>172</v>
      </c>
      <c r="D10" t="s">
        <v>159</v>
      </c>
      <c r="E10" t="s">
        <v>327</v>
      </c>
      <c r="F10" t="s">
        <v>444</v>
      </c>
      <c r="G10">
        <v>3.9810327665964554E-2</v>
      </c>
      <c r="H10">
        <v>284.44978592059601</v>
      </c>
      <c r="I10">
        <v>1042.2240156130638</v>
      </c>
      <c r="J10">
        <v>5040.1077540841061</v>
      </c>
      <c r="K10">
        <v>1.0840055778407973</v>
      </c>
      <c r="L10">
        <v>1.1349615360611738</v>
      </c>
      <c r="M10">
        <v>1.1053817683783378</v>
      </c>
      <c r="N10">
        <v>1.0472951333306078</v>
      </c>
      <c r="O10">
        <v>1.1243943381743213</v>
      </c>
      <c r="P10">
        <v>1.1748329442559264</v>
      </c>
      <c r="Q10">
        <v>1.3561674241042658</v>
      </c>
      <c r="R10">
        <v>0.90947003354549738</v>
      </c>
      <c r="S10">
        <v>1.0160301239037073</v>
      </c>
      <c r="T10">
        <v>1.0683930558484569</v>
      </c>
      <c r="U10">
        <v>1.0727560349127803</v>
      </c>
      <c r="V10">
        <v>1.2137481184144505</v>
      </c>
      <c r="W10">
        <v>0.6185764278229714</v>
      </c>
      <c r="X10">
        <v>0.57507198284320638</v>
      </c>
      <c r="Y10">
        <f t="shared" si="49"/>
        <v>644.6952085692418</v>
      </c>
      <c r="Z10">
        <f t="shared" si="50"/>
        <v>599.3538312254135</v>
      </c>
      <c r="AA10">
        <v>117.04709558017495</v>
      </c>
      <c r="AB10">
        <v>16.423028868486696</v>
      </c>
      <c r="AC10">
        <f t="shared" si="51"/>
        <v>5463.504918345825</v>
      </c>
      <c r="AD10">
        <f t="shared" si="52"/>
        <v>1413.4302585935729</v>
      </c>
      <c r="AE10">
        <f t="shared" si="53"/>
        <v>644.6952085692418</v>
      </c>
      <c r="AF10">
        <f t="shared" si="54"/>
        <v>599.3538312254135</v>
      </c>
      <c r="AG10">
        <f t="shared" si="55"/>
        <v>49.459346119462154</v>
      </c>
      <c r="AH10">
        <f t="shared" si="0"/>
        <v>193.01583602008284</v>
      </c>
      <c r="AI10">
        <f t="shared" si="1"/>
        <v>58.737283840036554</v>
      </c>
      <c r="AJ10">
        <f t="shared" si="2"/>
        <v>216.45615275925351</v>
      </c>
      <c r="AK10">
        <f t="shared" si="3"/>
        <v>55.332489694133386</v>
      </c>
      <c r="AL10">
        <f t="shared" si="56"/>
        <v>768.73505002433114</v>
      </c>
      <c r="AM10">
        <f t="shared" si="57"/>
        <v>814.07642736815944</v>
      </c>
      <c r="AN10">
        <f t="shared" si="58"/>
        <v>1233.9090644411979</v>
      </c>
      <c r="AO10">
        <f t="shared" si="59"/>
        <v>1160.8736189659919</v>
      </c>
      <c r="AP10">
        <f t="shared" si="60"/>
        <v>6.8320656983612968</v>
      </c>
      <c r="AQ10">
        <f t="shared" si="61"/>
        <v>13.452144739617678</v>
      </c>
      <c r="AR10">
        <f t="shared" si="62"/>
        <v>-561.51978774057841</v>
      </c>
      <c r="AT10">
        <f t="shared" si="4"/>
        <v>5720.3284384891294</v>
      </c>
      <c r="AU10">
        <f t="shared" si="5"/>
        <v>947.87151044153609</v>
      </c>
      <c r="AV10">
        <f t="shared" si="6"/>
        <v>644.6952085692418</v>
      </c>
      <c r="AW10">
        <f t="shared" si="7"/>
        <v>599.3538312254135</v>
      </c>
      <c r="AX10">
        <f t="shared" si="8"/>
        <v>7.0632329573980099</v>
      </c>
      <c r="AY10">
        <f t="shared" si="9"/>
        <v>69.892332419569115</v>
      </c>
      <c r="AZ10">
        <f t="shared" si="10"/>
        <v>10.729814578123966</v>
      </c>
      <c r="BA10">
        <f t="shared" si="11"/>
        <v>92.361006783849817</v>
      </c>
      <c r="BB10">
        <f t="shared" si="12"/>
        <v>36.264398985827626</v>
      </c>
      <c r="BC10">
        <f t="shared" si="63"/>
        <v>303.17630187229429</v>
      </c>
      <c r="BD10">
        <f t="shared" si="64"/>
        <v>348.51767921612259</v>
      </c>
      <c r="BE10">
        <f t="shared" si="65"/>
        <v>883.09512778200678</v>
      </c>
      <c r="BF10">
        <f t="shared" si="66"/>
        <v>834.15906133026681</v>
      </c>
      <c r="BG10">
        <f t="shared" si="67"/>
        <v>0.82953072813112438</v>
      </c>
      <c r="BH10">
        <f t="shared" si="68"/>
        <v>2.6813600467645515</v>
      </c>
      <c r="BI10">
        <f t="shared" si="69"/>
        <v>-234.80523010485331</v>
      </c>
      <c r="BK10">
        <f t="shared" si="70"/>
        <v>5571.243222026862</v>
      </c>
      <c r="BL10">
        <f t="shared" si="71"/>
        <v>1058.9309957187606</v>
      </c>
      <c r="BM10">
        <f t="shared" si="13"/>
        <v>644.6952085692418</v>
      </c>
      <c r="BN10">
        <f t="shared" si="14"/>
        <v>599.3538312254135</v>
      </c>
      <c r="BO10">
        <f t="shared" si="15"/>
        <v>14.059031319355494</v>
      </c>
      <c r="BP10">
        <f t="shared" si="16"/>
        <v>101.81904911765292</v>
      </c>
      <c r="BQ10">
        <f t="shared" si="17"/>
        <v>19.199409580649615</v>
      </c>
      <c r="BR10">
        <f t="shared" si="18"/>
        <v>125.32874388014253</v>
      </c>
      <c r="BS10">
        <f t="shared" si="19"/>
        <v>41.05188445147769</v>
      </c>
      <c r="BT10">
        <f t="shared" si="72"/>
        <v>414.23578714951884</v>
      </c>
      <c r="BU10">
        <f t="shared" si="73"/>
        <v>459.57716449334714</v>
      </c>
      <c r="BV10">
        <f t="shared" si="74"/>
        <v>950.33309044781663</v>
      </c>
      <c r="BW10">
        <f t="shared" si="75"/>
        <v>896.20752598036506</v>
      </c>
      <c r="BX10">
        <f t="shared" si="76"/>
        <v>2.3921918290436937</v>
      </c>
      <c r="BY10">
        <f t="shared" si="77"/>
        <v>4.6646404514772941</v>
      </c>
      <c r="BZ10">
        <f t="shared" si="78"/>
        <v>-296.85369475495156</v>
      </c>
      <c r="CB10">
        <f t="shared" si="79"/>
        <v>5278.4803223141435</v>
      </c>
      <c r="CC10">
        <f t="shared" si="80"/>
        <v>1113.5049009194911</v>
      </c>
      <c r="CD10">
        <f t="shared" si="20"/>
        <v>644.6952085692418</v>
      </c>
      <c r="CE10">
        <f t="shared" si="21"/>
        <v>599.3538312254135</v>
      </c>
      <c r="CF10">
        <f t="shared" si="22"/>
        <v>17.462649569985654</v>
      </c>
      <c r="CG10">
        <f t="shared" si="23"/>
        <v>111.74672700840355</v>
      </c>
      <c r="CH10">
        <f t="shared" si="24"/>
        <v>23.035233791331368</v>
      </c>
      <c r="CI10">
        <f t="shared" si="25"/>
        <v>134.40738616981258</v>
      </c>
      <c r="CJ10">
        <f t="shared" si="26"/>
        <v>44.348524581086124</v>
      </c>
      <c r="CK10">
        <f t="shared" si="81"/>
        <v>468.80969235024929</v>
      </c>
      <c r="CL10">
        <f t="shared" si="82"/>
        <v>514.15106969407759</v>
      </c>
      <c r="CM10">
        <f t="shared" si="83"/>
        <v>976.49509480940651</v>
      </c>
      <c r="CN10">
        <f t="shared" si="84"/>
        <v>923.70506619279354</v>
      </c>
      <c r="CO10">
        <f t="shared" si="85"/>
        <v>3.6026924331248518</v>
      </c>
      <c r="CP10">
        <f t="shared" si="86"/>
        <v>7.0996521743547572</v>
      </c>
      <c r="CQ10">
        <f t="shared" si="87"/>
        <v>-324.35123496738004</v>
      </c>
      <c r="CS10">
        <f t="shared" si="88"/>
        <v>5667.0686224806632</v>
      </c>
      <c r="CT10">
        <f t="shared" si="89"/>
        <v>1118.0521024799459</v>
      </c>
      <c r="CU10">
        <f t="shared" si="27"/>
        <v>644.6952085692418</v>
      </c>
      <c r="CV10">
        <f t="shared" si="28"/>
        <v>599.3538312254135</v>
      </c>
      <c r="CW10">
        <f t="shared" si="29"/>
        <v>19.142394310999428</v>
      </c>
      <c r="CX10">
        <f t="shared" si="90"/>
        <v>121.31899560721634</v>
      </c>
      <c r="CY10">
        <f t="shared" si="91"/>
        <v>25.186889688377097</v>
      </c>
      <c r="CZ10">
        <f t="shared" si="92"/>
        <v>145.67364738343736</v>
      </c>
      <c r="DA10">
        <f t="shared" si="93"/>
        <v>42.975833006691566</v>
      </c>
      <c r="DB10">
        <f t="shared" si="94"/>
        <v>473.35689391070412</v>
      </c>
      <c r="DC10">
        <f t="shared" si="95"/>
        <v>518.69827125453241</v>
      </c>
      <c r="DD10">
        <f t="shared" si="96"/>
        <v>989.01891649597894</v>
      </c>
      <c r="DE10">
        <f t="shared" si="97"/>
        <v>933.15430962780022</v>
      </c>
      <c r="DF10">
        <f t="shared" si="98"/>
        <v>3.4917305168066157</v>
      </c>
      <c r="DG10">
        <f t="shared" si="99"/>
        <v>7.3196082866328398</v>
      </c>
      <c r="DH10">
        <f t="shared" si="100"/>
        <v>-333.80047840238672</v>
      </c>
      <c r="DJ10">
        <f t="shared" si="101"/>
        <v>5921.2846320977551</v>
      </c>
      <c r="DK10">
        <f t="shared" si="102"/>
        <v>1264.997437916709</v>
      </c>
      <c r="DL10">
        <f t="shared" si="30"/>
        <v>644.6952085692418</v>
      </c>
      <c r="DM10">
        <f t="shared" si="31"/>
        <v>599.3538312254135</v>
      </c>
      <c r="DN10">
        <f t="shared" si="103"/>
        <v>35.159478448023876</v>
      </c>
      <c r="DO10">
        <f t="shared" si="104"/>
        <v>170.04361801992982</v>
      </c>
      <c r="DP10">
        <f t="shared" si="105"/>
        <v>43.446789864039516</v>
      </c>
      <c r="DQ10">
        <f t="shared" si="106"/>
        <v>195.81104405103417</v>
      </c>
      <c r="DR10">
        <f t="shared" si="107"/>
        <v>47.568907098804615</v>
      </c>
      <c r="DS10">
        <f t="shared" si="108"/>
        <v>620.30222934746723</v>
      </c>
      <c r="DT10">
        <f t="shared" si="109"/>
        <v>665.64360669129553</v>
      </c>
      <c r="DU10">
        <f t="shared" si="110"/>
        <v>1059.7124434941229</v>
      </c>
      <c r="DV10">
        <f t="shared" si="111"/>
        <v>999.86722942025187</v>
      </c>
      <c r="DW10">
        <f t="shared" si="112"/>
        <v>9.0035886497643851</v>
      </c>
      <c r="DX10">
        <f t="shared" si="113"/>
        <v>15.187397258642287</v>
      </c>
      <c r="DY10">
        <f t="shared" si="114"/>
        <v>-400.51339819483837</v>
      </c>
      <c r="DZ10" t="s">
        <v>159</v>
      </c>
      <c r="EA10" t="s">
        <v>160</v>
      </c>
      <c r="EB10" t="s">
        <v>172</v>
      </c>
      <c r="EC10" t="s">
        <v>159</v>
      </c>
      <c r="ED10" t="s">
        <v>330</v>
      </c>
      <c r="EE10">
        <f t="shared" si="32"/>
        <v>127.9727596988091</v>
      </c>
      <c r="EF10">
        <f t="shared" si="33"/>
        <v>45.53123811356221</v>
      </c>
      <c r="EG10">
        <f t="shared" si="115"/>
        <v>2073.0936441539002</v>
      </c>
      <c r="EH10">
        <f t="shared" si="34"/>
        <v>151.67299683792166</v>
      </c>
      <c r="EI10">
        <f t="shared" si="35"/>
        <v>46.240782512003499</v>
      </c>
      <c r="EJ10">
        <f t="shared" si="116"/>
        <v>2138.2099673224084</v>
      </c>
      <c r="EK10">
        <f t="shared" si="117"/>
        <v>244.85332088165291</v>
      </c>
      <c r="EL10">
        <f t="shared" si="36"/>
        <v>23.724355454204101</v>
      </c>
      <c r="EM10">
        <f t="shared" si="37"/>
        <v>15.647789648434468</v>
      </c>
      <c r="EN10">
        <f t="shared" si="38"/>
        <v>30.055903557093018</v>
      </c>
      <c r="EO10">
        <f t="shared" si="39"/>
        <v>17.699128157723468</v>
      </c>
      <c r="EP10">
        <f t="shared" si="118"/>
        <v>313.25913754351973</v>
      </c>
      <c r="EQ10">
        <f t="shared" si="40"/>
        <v>4.3586333092053282</v>
      </c>
      <c r="ER10">
        <f t="shared" si="41"/>
        <v>3.0112423376990702</v>
      </c>
      <c r="ES10">
        <f t="shared" si="119"/>
        <v>9.0675804163513618</v>
      </c>
      <c r="ET10">
        <f t="shared" si="42"/>
        <v>8.4008004929149021</v>
      </c>
      <c r="EU10">
        <f t="shared" si="43"/>
        <v>4.9215206748603846</v>
      </c>
      <c r="EV10">
        <f t="shared" si="120"/>
        <v>24.221365753078214</v>
      </c>
      <c r="EW10">
        <f t="shared" si="44"/>
        <v>314.62823899517906</v>
      </c>
      <c r="EY10">
        <f t="shared" si="45"/>
        <v>40263.844023389531</v>
      </c>
      <c r="EZ10">
        <f t="shared" si="46"/>
        <v>652253.80253224005</v>
      </c>
      <c r="FA10">
        <f t="shared" si="47"/>
        <v>47720.607898236653</v>
      </c>
      <c r="FB10">
        <f t="shared" si="48"/>
        <v>672741.23662058869</v>
      </c>
      <c r="FD10">
        <f t="shared" si="121"/>
        <v>5603.6516926257291</v>
      </c>
      <c r="FE10">
        <f t="shared" si="122"/>
        <v>98.985595241544573</v>
      </c>
      <c r="FG10" s="6">
        <f t="shared" si="123"/>
        <v>0.42337312801623239</v>
      </c>
      <c r="FH10" s="6">
        <f t="shared" si="124"/>
        <v>0.2793428530332055</v>
      </c>
      <c r="FI10" s="6">
        <f t="shared" si="125"/>
        <v>0.5363628077856063</v>
      </c>
      <c r="FJ10" s="6">
        <f t="shared" si="126"/>
        <v>0.31599197074362539</v>
      </c>
      <c r="FK10" s="6">
        <f t="shared" si="127"/>
        <v>7.7782016946934526E-2</v>
      </c>
      <c r="FL10" s="6">
        <f t="shared" si="128"/>
        <v>5.3754705686921825E-2</v>
      </c>
      <c r="FM10" s="6">
        <f t="shared" si="129"/>
        <v>0.1499165357470407</v>
      </c>
      <c r="FN10" s="6">
        <f t="shared" si="130"/>
        <v>8.7866942536553597E-2</v>
      </c>
      <c r="FP10" t="s">
        <v>159</v>
      </c>
      <c r="FQ10">
        <f t="shared" si="131"/>
        <v>-358.64063736083136</v>
      </c>
      <c r="FR10">
        <f t="shared" si="132"/>
        <v>113.01230794837088</v>
      </c>
      <c r="FT10">
        <v>-358.64063736083136</v>
      </c>
      <c r="FU10">
        <v>113.01230794837088</v>
      </c>
      <c r="FW10">
        <f t="shared" si="133"/>
        <v>14978.839836125269</v>
      </c>
      <c r="FX10">
        <f t="shared" si="134"/>
        <v>5728.7497769840402</v>
      </c>
      <c r="FY10">
        <f t="shared" si="135"/>
        <v>32818574.007294688</v>
      </c>
      <c r="FZ10">
        <f t="shared" si="136"/>
        <v>17752.883757819789</v>
      </c>
      <c r="GA10">
        <f t="shared" si="137"/>
        <v>5958.0413840556112</v>
      </c>
      <c r="GB10">
        <f t="shared" si="138"/>
        <v>35498257.134119302</v>
      </c>
    </row>
    <row r="11" spans="1:184" x14ac:dyDescent="0.25">
      <c r="A11" t="s">
        <v>302</v>
      </c>
      <c r="B11" t="s">
        <v>303</v>
      </c>
      <c r="C11" t="s">
        <v>316</v>
      </c>
      <c r="D11" t="s">
        <v>345</v>
      </c>
      <c r="E11" t="s">
        <v>330</v>
      </c>
      <c r="F11" t="s">
        <v>316</v>
      </c>
      <c r="G11">
        <v>0.57315236684350934</v>
      </c>
      <c r="H11">
        <v>199.229778060429</v>
      </c>
      <c r="I11">
        <v>729.97790681341189</v>
      </c>
      <c r="J11">
        <v>231.54757124046938</v>
      </c>
      <c r="K11">
        <v>1.1944928429090393</v>
      </c>
      <c r="L11">
        <v>1.2870572221337064</v>
      </c>
      <c r="M11">
        <v>1.2898253066055629</v>
      </c>
      <c r="N11">
        <v>1.3304888529001009</v>
      </c>
      <c r="O11">
        <v>1.2763629039972568</v>
      </c>
      <c r="P11">
        <v>1.3478994621342211</v>
      </c>
      <c r="Q11">
        <v>1.1620756490513198</v>
      </c>
      <c r="R11">
        <v>1.2095558465202498</v>
      </c>
      <c r="S11">
        <v>1.2971210859341129</v>
      </c>
      <c r="T11">
        <v>1.3393743599143302</v>
      </c>
      <c r="U11">
        <v>1.3313443191676493</v>
      </c>
      <c r="V11">
        <v>1.3335057494131222</v>
      </c>
      <c r="W11">
        <v>1.1570463803375317</v>
      </c>
      <c r="X11">
        <v>1.0606258483982369</v>
      </c>
      <c r="Y11">
        <f t="shared" si="49"/>
        <v>844.61829480482629</v>
      </c>
      <c r="Z11">
        <f t="shared" si="50"/>
        <v>774.2334367259441</v>
      </c>
      <c r="AA11">
        <v>4.4473126009141692</v>
      </c>
      <c r="AB11">
        <v>0.63533037155916716</v>
      </c>
      <c r="AC11">
        <f t="shared" si="51"/>
        <v>276.58191663971161</v>
      </c>
      <c r="AD11">
        <f t="shared" si="52"/>
        <v>848.2895498533195</v>
      </c>
      <c r="AE11">
        <f t="shared" si="53"/>
        <v>844.61829480482629</v>
      </c>
      <c r="AF11">
        <f t="shared" si="54"/>
        <v>774.2334367259441</v>
      </c>
      <c r="AG11">
        <f t="shared" si="55"/>
        <v>1.0900572516261767E-5</v>
      </c>
      <c r="AH11">
        <f t="shared" si="0"/>
        <v>8.9075035966806656E-3</v>
      </c>
      <c r="AI11">
        <f t="shared" si="1"/>
        <v>8.9472254474863386E-2</v>
      </c>
      <c r="AJ11">
        <f t="shared" si="2"/>
        <v>3.6245051500733965</v>
      </c>
      <c r="AK11">
        <f t="shared" si="3"/>
        <v>38.898831321508176</v>
      </c>
      <c r="AL11">
        <f t="shared" si="56"/>
        <v>3.6712550484932081</v>
      </c>
      <c r="AM11">
        <f t="shared" si="57"/>
        <v>74.056113127375397</v>
      </c>
      <c r="AN11">
        <f t="shared" si="58"/>
        <v>722.08585490717746</v>
      </c>
      <c r="AO11">
        <f t="shared" si="59"/>
        <v>670.74181653594803</v>
      </c>
      <c r="AP11">
        <f t="shared" si="60"/>
        <v>-0.84698471838998513</v>
      </c>
      <c r="AQ11">
        <f t="shared" si="61"/>
        <v>-0.92310163820523417</v>
      </c>
      <c r="AR11">
        <f t="shared" si="62"/>
        <v>103.49162018999607</v>
      </c>
      <c r="AT11">
        <f t="shared" si="4"/>
        <v>298.01497383256503</v>
      </c>
      <c r="AU11">
        <f t="shared" si="5"/>
        <v>882.94904501677649</v>
      </c>
      <c r="AV11">
        <f t="shared" si="6"/>
        <v>844.61829480482629</v>
      </c>
      <c r="AW11">
        <f t="shared" si="7"/>
        <v>774.2334367259441</v>
      </c>
      <c r="AX11">
        <f t="shared" si="8"/>
        <v>1.2338968394792647E-2</v>
      </c>
      <c r="AY11">
        <f t="shared" si="9"/>
        <v>0.96572347213901799</v>
      </c>
      <c r="AZ11">
        <f t="shared" si="10"/>
        <v>0.28152216534678676</v>
      </c>
      <c r="BA11">
        <f t="shared" si="11"/>
        <v>7.7685854802100174</v>
      </c>
      <c r="BB11">
        <f t="shared" si="12"/>
        <v>39.005057799484142</v>
      </c>
      <c r="BC11">
        <f t="shared" si="63"/>
        <v>38.330750211950203</v>
      </c>
      <c r="BD11">
        <f t="shared" si="64"/>
        <v>108.71560829083239</v>
      </c>
      <c r="BE11">
        <f t="shared" si="65"/>
        <v>813.27722857046342</v>
      </c>
      <c r="BF11">
        <f t="shared" si="66"/>
        <v>760.64285012190658</v>
      </c>
      <c r="BG11">
        <f t="shared" si="67"/>
        <v>-2.5898509981022139E-2</v>
      </c>
      <c r="BH11">
        <f t="shared" si="68"/>
        <v>0.26722363665410082</v>
      </c>
      <c r="BI11">
        <f t="shared" si="69"/>
        <v>13.590586604037526</v>
      </c>
      <c r="BK11">
        <f t="shared" si="70"/>
        <v>298.65591706901182</v>
      </c>
      <c r="BL11">
        <f t="shared" si="71"/>
        <v>946.8697351937235</v>
      </c>
      <c r="BM11">
        <f t="shared" si="13"/>
        <v>844.61829480482629</v>
      </c>
      <c r="BN11">
        <f t="shared" si="14"/>
        <v>774.2334367259441</v>
      </c>
      <c r="BO11">
        <f t="shared" si="15"/>
        <v>0.20411223887268942</v>
      </c>
      <c r="BP11">
        <f t="shared" si="16"/>
        <v>5.9885387852644643</v>
      </c>
      <c r="BQ11">
        <f t="shared" si="17"/>
        <v>0.98232928153867094</v>
      </c>
      <c r="BR11">
        <f t="shared" si="18"/>
        <v>17.070499488067018</v>
      </c>
      <c r="BS11">
        <f t="shared" si="19"/>
        <v>41.783902669228873</v>
      </c>
      <c r="BT11">
        <f t="shared" si="72"/>
        <v>102.25144038889721</v>
      </c>
      <c r="BU11">
        <f t="shared" si="73"/>
        <v>172.6362984677794</v>
      </c>
      <c r="BV11">
        <f t="shared" si="74"/>
        <v>836.33536230064362</v>
      </c>
      <c r="BW11">
        <f t="shared" si="75"/>
        <v>781.24465579974731</v>
      </c>
      <c r="BX11">
        <f t="shared" si="76"/>
        <v>0.19987715702567521</v>
      </c>
      <c r="BY11">
        <f t="shared" si="77"/>
        <v>0.10388564080187192</v>
      </c>
      <c r="BZ11">
        <f t="shared" si="78"/>
        <v>-7.0112190738032041</v>
      </c>
      <c r="CB11">
        <f t="shared" si="79"/>
        <v>308.07146245153649</v>
      </c>
      <c r="CC11">
        <f t="shared" si="80"/>
        <v>977.71369168981607</v>
      </c>
      <c r="CD11">
        <f t="shared" si="20"/>
        <v>844.61829480482629</v>
      </c>
      <c r="CE11">
        <f t="shared" si="21"/>
        <v>774.2334367259441</v>
      </c>
      <c r="CF11">
        <f t="shared" si="22"/>
        <v>0.43549911149070825</v>
      </c>
      <c r="CG11">
        <f t="shared" si="23"/>
        <v>9.8162473312363581</v>
      </c>
      <c r="CH11">
        <f t="shared" si="24"/>
        <v>1.5561984765721151</v>
      </c>
      <c r="CI11">
        <f t="shared" si="25"/>
        <v>22.943727048824748</v>
      </c>
      <c r="CJ11">
        <f t="shared" si="26"/>
        <v>42.480565500392352</v>
      </c>
      <c r="CK11">
        <f t="shared" si="81"/>
        <v>133.09539688498978</v>
      </c>
      <c r="CL11">
        <f t="shared" si="82"/>
        <v>203.48025496387197</v>
      </c>
      <c r="CM11">
        <f t="shared" si="83"/>
        <v>846.47473621985796</v>
      </c>
      <c r="CN11">
        <f t="shared" si="84"/>
        <v>795.90822268646252</v>
      </c>
      <c r="CO11">
        <f t="shared" si="85"/>
        <v>0.4352472929851306</v>
      </c>
      <c r="CP11">
        <f t="shared" si="86"/>
        <v>1.5069876449775328</v>
      </c>
      <c r="CQ11">
        <f t="shared" si="87"/>
        <v>-21.67478596051842</v>
      </c>
      <c r="CS11">
        <f t="shared" si="88"/>
        <v>295.53873044199719</v>
      </c>
      <c r="CT11">
        <f t="shared" si="89"/>
        <v>971.85193935392761</v>
      </c>
      <c r="CU11">
        <f t="shared" si="27"/>
        <v>844.61829480482629</v>
      </c>
      <c r="CV11">
        <f t="shared" si="28"/>
        <v>774.2334367259441</v>
      </c>
      <c r="CW11">
        <f t="shared" si="29"/>
        <v>0.36939429584897499</v>
      </c>
      <c r="CX11">
        <f t="shared" si="90"/>
        <v>8.7098258599301612</v>
      </c>
      <c r="CY11">
        <f t="shared" si="91"/>
        <v>1.3840988095371543</v>
      </c>
      <c r="CZ11">
        <f t="shared" si="92"/>
        <v>21.011678427845162</v>
      </c>
      <c r="DA11">
        <f t="shared" si="93"/>
        <v>43.111906779029972</v>
      </c>
      <c r="DB11">
        <f t="shared" si="94"/>
        <v>127.23364454910131</v>
      </c>
      <c r="DC11">
        <f t="shared" si="95"/>
        <v>197.6185026279835</v>
      </c>
      <c r="DD11">
        <f t="shared" si="96"/>
        <v>842.4101974178061</v>
      </c>
      <c r="DE11">
        <f t="shared" si="97"/>
        <v>786.36870723486834</v>
      </c>
      <c r="DF11">
        <f t="shared" si="98"/>
        <v>0.36905666680614613</v>
      </c>
      <c r="DG11">
        <f t="shared" si="99"/>
        <v>1.3690819686699425</v>
      </c>
      <c r="DH11">
        <f t="shared" si="100"/>
        <v>-12.135270508924236</v>
      </c>
      <c r="DJ11">
        <f t="shared" si="101"/>
        <v>312.1028467335139</v>
      </c>
      <c r="DK11">
        <f t="shared" si="102"/>
        <v>973.42973568024104</v>
      </c>
      <c r="DL11">
        <f t="shared" si="30"/>
        <v>844.61829480482629</v>
      </c>
      <c r="DM11">
        <f t="shared" si="31"/>
        <v>774.2334367259441</v>
      </c>
      <c r="DN11">
        <f t="shared" si="103"/>
        <v>0.4034799121128409</v>
      </c>
      <c r="DO11">
        <f t="shared" si="104"/>
        <v>9.3969893366013117</v>
      </c>
      <c r="DP11">
        <f t="shared" si="105"/>
        <v>1.4921153490391275</v>
      </c>
      <c r="DQ11">
        <f t="shared" si="106"/>
        <v>22.472034222605831</v>
      </c>
      <c r="DR11">
        <f t="shared" si="107"/>
        <v>42.020389260964855</v>
      </c>
      <c r="DS11">
        <f t="shared" si="108"/>
        <v>128.81144087541475</v>
      </c>
      <c r="DT11">
        <f t="shared" si="109"/>
        <v>199.19629895429694</v>
      </c>
      <c r="DU11">
        <f t="shared" si="110"/>
        <v>792.08953046688976</v>
      </c>
      <c r="DV11">
        <f t="shared" si="111"/>
        <v>739.22476345497273</v>
      </c>
      <c r="DW11">
        <f t="shared" si="112"/>
        <v>0.14746262325546289</v>
      </c>
      <c r="DX11">
        <f t="shared" si="113"/>
        <v>1.3376502748132149</v>
      </c>
      <c r="DY11">
        <f t="shared" si="114"/>
        <v>35.008673270971371</v>
      </c>
      <c r="DZ11" t="s">
        <v>302</v>
      </c>
      <c r="EA11" t="s">
        <v>303</v>
      </c>
      <c r="EB11" t="s">
        <v>316</v>
      </c>
      <c r="EC11" t="s">
        <v>345</v>
      </c>
      <c r="ED11" t="s">
        <v>329</v>
      </c>
      <c r="EE11">
        <f t="shared" si="32"/>
        <v>5.8143720481279999</v>
      </c>
      <c r="EF11">
        <f t="shared" si="33"/>
        <v>4.3468828104073856</v>
      </c>
      <c r="EG11">
        <f t="shared" si="115"/>
        <v>18.895390167415211</v>
      </c>
      <c r="EH11">
        <f t="shared" si="34"/>
        <v>15.815171636271026</v>
      </c>
      <c r="EI11">
        <f t="shared" si="35"/>
        <v>8.2105974296415116</v>
      </c>
      <c r="EJ11">
        <f t="shared" si="116"/>
        <v>67.413910151635804</v>
      </c>
      <c r="EK11">
        <f t="shared" si="117"/>
        <v>3.8472477046611324E-2</v>
      </c>
      <c r="EL11">
        <f t="shared" si="36"/>
        <v>0.23747257121542042</v>
      </c>
      <c r="EM11">
        <f t="shared" si="37"/>
        <v>0.19614402118497348</v>
      </c>
      <c r="EN11">
        <f t="shared" si="38"/>
        <v>0.96428938941811959</v>
      </c>
      <c r="EO11">
        <f t="shared" si="39"/>
        <v>0.63827863819653519</v>
      </c>
      <c r="EP11">
        <f t="shared" si="118"/>
        <v>0.40739961997802349</v>
      </c>
      <c r="EQ11">
        <f t="shared" si="40"/>
        <v>4.6460085283567952E-2</v>
      </c>
      <c r="ER11">
        <f t="shared" si="41"/>
        <v>0.4674273721940248</v>
      </c>
      <c r="ES11">
        <f t="shared" si="119"/>
        <v>0.21848834827621139</v>
      </c>
      <c r="ET11">
        <f t="shared" si="42"/>
        <v>0.61028792128523801</v>
      </c>
      <c r="EU11">
        <f t="shared" si="43"/>
        <v>0.96273721319669237</v>
      </c>
      <c r="EV11">
        <f t="shared" si="120"/>
        <v>0.92686294167373351</v>
      </c>
      <c r="EW11">
        <f t="shared" si="44"/>
        <v>254.78091779420507</v>
      </c>
      <c r="EY11">
        <f t="shared" si="45"/>
        <v>1481.3910468190236</v>
      </c>
      <c r="EZ11">
        <f t="shared" si="46"/>
        <v>4814.1848489336453</v>
      </c>
      <c r="FA11">
        <f t="shared" si="47"/>
        <v>4029.4039445620119</v>
      </c>
      <c r="FB11">
        <f t="shared" si="48"/>
        <v>17175.777900529847</v>
      </c>
      <c r="FD11">
        <f t="shared" si="121"/>
        <v>298.16097452805593</v>
      </c>
      <c r="FE11">
        <f t="shared" si="122"/>
        <v>5.5331429014334788</v>
      </c>
      <c r="FG11" s="6">
        <f t="shared" si="123"/>
        <v>7.9645759003606639E-2</v>
      </c>
      <c r="FH11" s="6">
        <f t="shared" si="124"/>
        <v>6.5801207536765841E-2</v>
      </c>
      <c r="FI11" s="6">
        <f t="shared" si="125"/>
        <v>0.323412341586435</v>
      </c>
      <c r="FJ11" s="6">
        <f t="shared" si="126"/>
        <v>0.2141559408973206</v>
      </c>
      <c r="FK11" s="6">
        <f t="shared" si="127"/>
        <v>1.5582215397943104E-2</v>
      </c>
      <c r="FL11" s="6">
        <f t="shared" si="128"/>
        <v>0.1567704050134863</v>
      </c>
      <c r="FM11" s="6">
        <f t="shared" si="129"/>
        <v>0.20468403762472007</v>
      </c>
      <c r="FN11" s="6">
        <f t="shared" si="130"/>
        <v>0.32291409957766765</v>
      </c>
      <c r="FP11" t="s">
        <v>302</v>
      </c>
      <c r="FQ11">
        <f t="shared" si="131"/>
        <v>18.544934086959852</v>
      </c>
      <c r="FR11">
        <f t="shared" si="132"/>
        <v>46.311030102790141</v>
      </c>
      <c r="FT11">
        <v>18.544934086959852</v>
      </c>
      <c r="FU11">
        <v>46.311030102790141</v>
      </c>
      <c r="FW11">
        <f t="shared" si="133"/>
        <v>25.85833007604278</v>
      </c>
      <c r="FX11">
        <f t="shared" si="134"/>
        <v>19.681721151511972</v>
      </c>
      <c r="FY11">
        <f t="shared" si="135"/>
        <v>387.37014748587376</v>
      </c>
      <c r="FZ11">
        <f t="shared" si="136"/>
        <v>70.335012103608491</v>
      </c>
      <c r="GA11">
        <f t="shared" si="137"/>
        <v>37.872305377975536</v>
      </c>
      <c r="GB11">
        <f t="shared" si="138"/>
        <v>1434.3115146426346</v>
      </c>
    </row>
    <row r="12" spans="1:184" x14ac:dyDescent="0.25">
      <c r="A12" t="s">
        <v>312</v>
      </c>
      <c r="B12" t="s">
        <v>313</v>
      </c>
      <c r="C12" t="s">
        <v>316</v>
      </c>
      <c r="D12" t="s">
        <v>345</v>
      </c>
      <c r="E12" t="s">
        <v>330</v>
      </c>
      <c r="F12" t="s">
        <v>316</v>
      </c>
      <c r="G12">
        <v>0.20636967400982345</v>
      </c>
      <c r="H12">
        <v>180.456593592161</v>
      </c>
      <c r="I12">
        <v>661.19295892167793</v>
      </c>
      <c r="J12">
        <v>703.36784122255472</v>
      </c>
      <c r="K12">
        <v>1.1944928429090393</v>
      </c>
      <c r="L12">
        <v>1.5346388692347559</v>
      </c>
      <c r="M12">
        <v>1.531106363941926</v>
      </c>
      <c r="N12">
        <v>1.465195955468062</v>
      </c>
      <c r="O12">
        <v>1.5950467745372401</v>
      </c>
      <c r="P12">
        <v>1.6178910328267226</v>
      </c>
      <c r="Q12">
        <v>1.1620756490513198</v>
      </c>
      <c r="R12">
        <v>1.2095558465202498</v>
      </c>
      <c r="S12">
        <v>1.2971210859341129</v>
      </c>
      <c r="T12">
        <v>1.3393743599143302</v>
      </c>
      <c r="U12">
        <v>1.3313443191676493</v>
      </c>
      <c r="V12">
        <v>1.3335057494131222</v>
      </c>
      <c r="W12">
        <v>1.3083857882093777</v>
      </c>
      <c r="X12">
        <v>0.52937595178213981</v>
      </c>
      <c r="Y12">
        <f t="shared" si="49"/>
        <v>865.09547071723023</v>
      </c>
      <c r="Z12">
        <f t="shared" si="50"/>
        <v>350.01965194081254</v>
      </c>
      <c r="AA12">
        <v>6.3388422310528352</v>
      </c>
      <c r="AB12">
        <v>0.90554889015040507</v>
      </c>
      <c r="AC12">
        <f t="shared" si="51"/>
        <v>840.16785227272317</v>
      </c>
      <c r="AD12">
        <f t="shared" si="52"/>
        <v>768.35623688707153</v>
      </c>
      <c r="AE12">
        <f t="shared" si="53"/>
        <v>768.35623688707153</v>
      </c>
      <c r="AF12">
        <f t="shared" si="54"/>
        <v>350.01965194081254</v>
      </c>
      <c r="AG12">
        <f t="shared" si="55"/>
        <v>0</v>
      </c>
      <c r="AH12">
        <f t="shared" si="0"/>
        <v>0</v>
      </c>
      <c r="AI12">
        <f t="shared" si="1"/>
        <v>21.501276127104553</v>
      </c>
      <c r="AJ12">
        <f t="shared" si="2"/>
        <v>154.19121994697176</v>
      </c>
      <c r="AK12">
        <f t="shared" si="3"/>
        <v>33.689613179266836</v>
      </c>
      <c r="AL12">
        <f t="shared" si="56"/>
        <v>0</v>
      </c>
      <c r="AM12">
        <f t="shared" si="57"/>
        <v>418.33658494625899</v>
      </c>
      <c r="AN12">
        <f t="shared" si="58"/>
        <v>659.05337301982695</v>
      </c>
      <c r="AO12">
        <f t="shared" si="59"/>
        <v>614.58517865451893</v>
      </c>
      <c r="AP12">
        <f t="shared" si="60"/>
        <v>-0.7670281720896408</v>
      </c>
      <c r="AQ12">
        <f t="shared" si="61"/>
        <v>6.5796120566651544</v>
      </c>
      <c r="AR12">
        <f t="shared" si="62"/>
        <v>-264.56552671370639</v>
      </c>
      <c r="AT12">
        <f t="shared" si="4"/>
        <v>1079.4156285098727</v>
      </c>
      <c r="AU12">
        <f t="shared" si="5"/>
        <v>799.74980914173887</v>
      </c>
      <c r="AV12">
        <f t="shared" si="6"/>
        <v>799.74980914173887</v>
      </c>
      <c r="AW12">
        <f t="shared" si="7"/>
        <v>350.01965194081254</v>
      </c>
      <c r="AX12">
        <f t="shared" si="8"/>
        <v>0</v>
      </c>
      <c r="AY12">
        <f t="shared" si="9"/>
        <v>0</v>
      </c>
      <c r="AZ12">
        <f t="shared" si="10"/>
        <v>31.67979202049186</v>
      </c>
      <c r="BA12">
        <f t="shared" si="11"/>
        <v>211.32533484743556</v>
      </c>
      <c r="BB12">
        <f t="shared" si="12"/>
        <v>30.936859700755257</v>
      </c>
      <c r="BC12">
        <f t="shared" si="63"/>
        <v>0</v>
      </c>
      <c r="BD12">
        <f t="shared" si="64"/>
        <v>449.73015720092633</v>
      </c>
      <c r="BE12">
        <f t="shared" si="65"/>
        <v>744.48961130850125</v>
      </c>
      <c r="BF12">
        <f t="shared" si="66"/>
        <v>702.74265659636148</v>
      </c>
      <c r="BG12">
        <f t="shared" si="67"/>
        <v>-0.11754213950127265</v>
      </c>
      <c r="BH12">
        <f t="shared" si="68"/>
        <v>3.7860123256899518</v>
      </c>
      <c r="BI12">
        <f t="shared" si="69"/>
        <v>-352.72300465554895</v>
      </c>
      <c r="BK12">
        <f t="shared" si="70"/>
        <v>1076.9309778879476</v>
      </c>
      <c r="BL12">
        <f t="shared" si="71"/>
        <v>857.64732888847618</v>
      </c>
      <c r="BM12">
        <f t="shared" si="13"/>
        <v>857.64732888847618</v>
      </c>
      <c r="BN12">
        <f t="shared" si="14"/>
        <v>350.01965194081254</v>
      </c>
      <c r="BO12">
        <f t="shared" si="15"/>
        <v>0</v>
      </c>
      <c r="BP12">
        <f t="shared" si="16"/>
        <v>0</v>
      </c>
      <c r="BQ12">
        <f t="shared" si="17"/>
        <v>39.523204294871611</v>
      </c>
      <c r="BR12">
        <f t="shared" si="18"/>
        <v>233.57594211089355</v>
      </c>
      <c r="BS12">
        <f t="shared" si="19"/>
        <v>33.214769133116988</v>
      </c>
      <c r="BT12">
        <f t="shared" si="72"/>
        <v>0</v>
      </c>
      <c r="BU12">
        <f t="shared" si="73"/>
        <v>507.62767694766364</v>
      </c>
      <c r="BV12">
        <f t="shared" si="74"/>
        <v>769.78158532735017</v>
      </c>
      <c r="BW12">
        <f t="shared" si="75"/>
        <v>725.9890006017705</v>
      </c>
      <c r="BX12">
        <f t="shared" si="76"/>
        <v>-0.40992559004126461</v>
      </c>
      <c r="BY12">
        <f t="shared" si="77"/>
        <v>5.9053542243808499</v>
      </c>
      <c r="BZ12">
        <f t="shared" si="78"/>
        <v>-375.96934866095796</v>
      </c>
      <c r="CB12">
        <f t="shared" si="79"/>
        <v>1030.5717161655891</v>
      </c>
      <c r="CC12">
        <f t="shared" si="80"/>
        <v>885.58489613558436</v>
      </c>
      <c r="CD12">
        <f t="shared" si="20"/>
        <v>865.09547071723023</v>
      </c>
      <c r="CE12">
        <f t="shared" si="21"/>
        <v>350.01965194081254</v>
      </c>
      <c r="CF12">
        <f t="shared" si="22"/>
        <v>2.3326685528552542E-3</v>
      </c>
      <c r="CG12">
        <f t="shared" si="23"/>
        <v>0.34154230856552237</v>
      </c>
      <c r="CH12">
        <f t="shared" si="24"/>
        <v>41.658233684172266</v>
      </c>
      <c r="CI12">
        <f t="shared" si="25"/>
        <v>233.3510294164395</v>
      </c>
      <c r="CJ12">
        <f t="shared" si="26"/>
        <v>35.059645858763481</v>
      </c>
      <c r="CK12">
        <f t="shared" si="81"/>
        <v>20.489425418354131</v>
      </c>
      <c r="CL12">
        <f t="shared" si="82"/>
        <v>535.56524419477182</v>
      </c>
      <c r="CM12">
        <f t="shared" si="83"/>
        <v>777.27204183499214</v>
      </c>
      <c r="CN12">
        <f t="shared" si="84"/>
        <v>735.53898023587476</v>
      </c>
      <c r="CO12">
        <f t="shared" si="85"/>
        <v>-0.4936240157089164</v>
      </c>
      <c r="CP12">
        <f t="shared" si="86"/>
        <v>7.9773014477719784</v>
      </c>
      <c r="CQ12">
        <f t="shared" si="87"/>
        <v>-385.51932829506222</v>
      </c>
      <c r="CS12">
        <f t="shared" si="88"/>
        <v>1121.9046064552574</v>
      </c>
      <c r="CT12">
        <f t="shared" si="89"/>
        <v>880.27548973402475</v>
      </c>
      <c r="CU12">
        <f t="shared" si="27"/>
        <v>865.09547071723023</v>
      </c>
      <c r="CV12">
        <f t="shared" si="28"/>
        <v>350.01965194081254</v>
      </c>
      <c r="CW12">
        <f t="shared" si="29"/>
        <v>1.0451570082230964E-3</v>
      </c>
      <c r="CX12">
        <f t="shared" si="90"/>
        <v>0.20655250966420663</v>
      </c>
      <c r="CY12">
        <f t="shared" si="91"/>
        <v>44.547256822916893</v>
      </c>
      <c r="CZ12">
        <f t="shared" si="92"/>
        <v>252.03262452504663</v>
      </c>
      <c r="DA12">
        <f t="shared" si="93"/>
        <v>33.400816043648781</v>
      </c>
      <c r="DB12">
        <f t="shared" si="94"/>
        <v>15.180019016794517</v>
      </c>
      <c r="DC12">
        <f t="shared" si="95"/>
        <v>530.25583779321221</v>
      </c>
      <c r="DD12">
        <f t="shared" si="96"/>
        <v>779.99090169810836</v>
      </c>
      <c r="DE12">
        <f t="shared" si="97"/>
        <v>736.57293101993071</v>
      </c>
      <c r="DF12">
        <f t="shared" si="98"/>
        <v>-0.46585017054772959</v>
      </c>
      <c r="DG12">
        <f t="shared" si="99"/>
        <v>8.0419020498721281</v>
      </c>
      <c r="DH12">
        <f t="shared" si="100"/>
        <v>-386.55327907911817</v>
      </c>
      <c r="DJ12">
        <f t="shared" si="101"/>
        <v>1137.9725230926613</v>
      </c>
      <c r="DK12">
        <f t="shared" si="102"/>
        <v>881.70461219353183</v>
      </c>
      <c r="DL12">
        <f t="shared" si="30"/>
        <v>865.09547071723023</v>
      </c>
      <c r="DM12">
        <f t="shared" si="31"/>
        <v>350.01965194081254</v>
      </c>
      <c r="DN12">
        <f t="shared" si="103"/>
        <v>1.3841175717251356E-3</v>
      </c>
      <c r="DO12">
        <f t="shared" si="104"/>
        <v>0.25000405476105442</v>
      </c>
      <c r="DP12">
        <f t="shared" si="105"/>
        <v>45.404046078745324</v>
      </c>
      <c r="DQ12">
        <f t="shared" si="106"/>
        <v>256.18956415748892</v>
      </c>
      <c r="DR12">
        <f t="shared" si="107"/>
        <v>33.218013571480007</v>
      </c>
      <c r="DS12">
        <f t="shared" si="108"/>
        <v>16.609141476301602</v>
      </c>
      <c r="DT12">
        <f t="shared" si="109"/>
        <v>531.68496025271929</v>
      </c>
      <c r="DU12">
        <f t="shared" si="110"/>
        <v>738.35131385967065</v>
      </c>
      <c r="DV12">
        <f t="shared" si="111"/>
        <v>696.56058847754537</v>
      </c>
      <c r="DW12">
        <f t="shared" si="112"/>
        <v>-1.4705293106873043</v>
      </c>
      <c r="DX12">
        <f t="shared" si="113"/>
        <v>12.682481631769294</v>
      </c>
      <c r="DY12">
        <f t="shared" si="114"/>
        <v>-346.54093653673283</v>
      </c>
      <c r="DZ12" t="s">
        <v>312</v>
      </c>
      <c r="EA12" t="s">
        <v>313</v>
      </c>
      <c r="EB12" t="s">
        <v>316</v>
      </c>
      <c r="EC12" t="s">
        <v>345</v>
      </c>
      <c r="ED12" t="s">
        <v>330</v>
      </c>
      <c r="EE12">
        <f t="shared" si="32"/>
        <v>0.13301647883179724</v>
      </c>
      <c r="EF12">
        <f t="shared" si="33"/>
        <v>0.15208998214278099</v>
      </c>
      <c r="EG12">
        <f t="shared" si="115"/>
        <v>2.3131362668191442E-2</v>
      </c>
      <c r="EH12">
        <f t="shared" si="34"/>
        <v>223.44428583404593</v>
      </c>
      <c r="EI12">
        <f t="shared" si="35"/>
        <v>37.505190298640066</v>
      </c>
      <c r="EJ12">
        <f t="shared" si="116"/>
        <v>1406.6392993372049</v>
      </c>
      <c r="EK12">
        <f t="shared" si="117"/>
        <v>9.3402536033338355E-7</v>
      </c>
      <c r="EL12">
        <f t="shared" si="36"/>
        <v>7.9365718880058109E-4</v>
      </c>
      <c r="EM12">
        <f t="shared" si="37"/>
        <v>9.6644987471331564E-4</v>
      </c>
      <c r="EN12">
        <f t="shared" si="38"/>
        <v>37.385634838050414</v>
      </c>
      <c r="EO12">
        <f t="shared" si="39"/>
        <v>9.2008428557206674</v>
      </c>
      <c r="EP12">
        <f t="shared" si="118"/>
        <v>84.655509255666047</v>
      </c>
      <c r="EQ12">
        <f t="shared" si="40"/>
        <v>-0.62074989976268802</v>
      </c>
      <c r="ER12">
        <f t="shared" si="41"/>
        <v>0.46504671512666135</v>
      </c>
      <c r="ES12">
        <f t="shared" si="119"/>
        <v>0.21626844725009811</v>
      </c>
      <c r="ET12">
        <f t="shared" si="42"/>
        <v>7.4954439560248929</v>
      </c>
      <c r="EU12">
        <f t="shared" si="43"/>
        <v>2.9854038046123605</v>
      </c>
      <c r="EV12">
        <f t="shared" si="120"/>
        <v>8.9126358765939582</v>
      </c>
      <c r="EW12">
        <f t="shared" si="44"/>
        <v>230.77321565595105</v>
      </c>
      <c r="EY12">
        <f t="shared" si="45"/>
        <v>30.69664055524559</v>
      </c>
      <c r="EZ12">
        <f t="shared" si="46"/>
        <v>5.3380989454425594</v>
      </c>
      <c r="FA12">
        <f t="shared" si="47"/>
        <v>51564.956361870252</v>
      </c>
      <c r="FB12">
        <f t="shared" si="48"/>
        <v>324614.67437608069</v>
      </c>
      <c r="FD12">
        <f t="shared" si="121"/>
        <v>1047.8272173973419</v>
      </c>
      <c r="FE12">
        <f t="shared" si="122"/>
        <v>48.529849184421707</v>
      </c>
      <c r="FG12" s="6">
        <f t="shared" si="123"/>
        <v>7.5743135473414791E-5</v>
      </c>
      <c r="FH12" s="6">
        <f t="shared" si="124"/>
        <v>9.2300394082656001E-5</v>
      </c>
      <c r="FI12" s="6">
        <f t="shared" si="125"/>
        <v>3.5679198075147514</v>
      </c>
      <c r="FJ12" s="6">
        <f t="shared" si="126"/>
        <v>0.89350144620486316</v>
      </c>
      <c r="FK12" s="6">
        <f t="shared" si="127"/>
        <v>-5.9241627766125897E-2</v>
      </c>
      <c r="FL12" s="6">
        <f t="shared" si="128"/>
        <v>4.4466734555627739E-2</v>
      </c>
      <c r="FM12" s="6">
        <f t="shared" si="129"/>
        <v>0.71533205394707544</v>
      </c>
      <c r="FN12" s="6">
        <f t="shared" si="130"/>
        <v>0.28683352133940099</v>
      </c>
      <c r="FP12" t="s">
        <v>312</v>
      </c>
      <c r="FQ12">
        <f t="shared" si="131"/>
        <v>-351.9785706568544</v>
      </c>
      <c r="FR12">
        <f t="shared" si="132"/>
        <v>45.971975404329172</v>
      </c>
      <c r="FT12">
        <v>-351.9785706568544</v>
      </c>
      <c r="FU12">
        <v>45.971975404329172</v>
      </c>
      <c r="FW12">
        <f t="shared" si="133"/>
        <v>0.84317047344494178</v>
      </c>
      <c r="FX12">
        <f t="shared" si="134"/>
        <v>0.97157004850514705</v>
      </c>
      <c r="FY12">
        <f t="shared" si="135"/>
        <v>0.9439483591522938</v>
      </c>
      <c r="FZ12">
        <f t="shared" si="136"/>
        <v>1416.378075332291</v>
      </c>
      <c r="GA12">
        <f t="shared" si="137"/>
        <v>312.18812702531199</v>
      </c>
      <c r="GB12">
        <f t="shared" si="138"/>
        <v>97461.42665557233</v>
      </c>
    </row>
    <row r="13" spans="1:184" x14ac:dyDescent="0.25">
      <c r="A13" t="s">
        <v>256</v>
      </c>
      <c r="B13" t="s">
        <v>257</v>
      </c>
      <c r="C13" t="s">
        <v>270</v>
      </c>
      <c r="D13" t="s">
        <v>344</v>
      </c>
      <c r="E13" t="s">
        <v>329</v>
      </c>
      <c r="F13" t="s">
        <v>444</v>
      </c>
      <c r="G13">
        <v>6.6987455274285582E-2</v>
      </c>
      <c r="H13">
        <v>166.426344744359</v>
      </c>
      <c r="I13">
        <v>609.78612714333144</v>
      </c>
      <c r="J13">
        <v>1058.6889354547823</v>
      </c>
      <c r="K13">
        <v>1.4311390552424275</v>
      </c>
      <c r="L13">
        <v>1.9171024739849107</v>
      </c>
      <c r="M13">
        <v>1.8096007634355347</v>
      </c>
      <c r="N13">
        <v>1.6149584749572756</v>
      </c>
      <c r="O13">
        <v>1.7901677805046978</v>
      </c>
      <c r="P13">
        <v>2.0008120498200963</v>
      </c>
      <c r="Q13">
        <v>1.39378218396165</v>
      </c>
      <c r="R13">
        <v>1.154133732123878</v>
      </c>
      <c r="S13">
        <v>1.2154822023485663</v>
      </c>
      <c r="T13">
        <v>1.2953811605285075</v>
      </c>
      <c r="U13">
        <v>1.2357210310006459</v>
      </c>
      <c r="V13">
        <v>1.3448954049704989</v>
      </c>
      <c r="W13">
        <v>1.0746680195720024</v>
      </c>
      <c r="X13">
        <v>0.7690326347460984</v>
      </c>
      <c r="Y13">
        <f t="shared" si="49"/>
        <v>655.31764961960528</v>
      </c>
      <c r="Z13">
        <f t="shared" si="50"/>
        <v>468.94543198865551</v>
      </c>
      <c r="AA13">
        <v>170.21114065149453</v>
      </c>
      <c r="AB13">
        <v>24.315877235927793</v>
      </c>
      <c r="AC13">
        <f t="shared" si="51"/>
        <v>1515.1310828823684</v>
      </c>
      <c r="AD13">
        <f t="shared" si="52"/>
        <v>849.90904003934884</v>
      </c>
      <c r="AE13">
        <f t="shared" si="53"/>
        <v>655.31764961960528</v>
      </c>
      <c r="AF13">
        <f t="shared" si="54"/>
        <v>468.94543198865551</v>
      </c>
      <c r="AG13">
        <f t="shared" si="55"/>
        <v>1.035308201520807</v>
      </c>
      <c r="AH13">
        <f t="shared" si="0"/>
        <v>15.961264256670262</v>
      </c>
      <c r="AI13">
        <f t="shared" si="1"/>
        <v>7.7687163403692017</v>
      </c>
      <c r="AJ13">
        <f t="shared" si="2"/>
        <v>61.176838229667197</v>
      </c>
      <c r="AK13">
        <f t="shared" si="3"/>
        <v>48.706842575304975</v>
      </c>
      <c r="AL13">
        <f t="shared" si="56"/>
        <v>194.59139041974356</v>
      </c>
      <c r="AM13">
        <f t="shared" si="57"/>
        <v>380.96360805069332</v>
      </c>
      <c r="AN13">
        <f t="shared" si="58"/>
        <v>691.88415103028694</v>
      </c>
      <c r="AO13">
        <f t="shared" si="59"/>
        <v>627.59414772766502</v>
      </c>
      <c r="AP13">
        <f t="shared" si="60"/>
        <v>0.93937223923495627</v>
      </c>
      <c r="AQ13">
        <f t="shared" si="61"/>
        <v>4.8490170727822974</v>
      </c>
      <c r="AR13">
        <f t="shared" si="62"/>
        <v>-158.6487157390095</v>
      </c>
      <c r="AT13">
        <f t="shared" si="4"/>
        <v>2029.6151773408146</v>
      </c>
      <c r="AU13">
        <f t="shared" si="5"/>
        <v>703.77473871729876</v>
      </c>
      <c r="AV13">
        <f t="shared" si="6"/>
        <v>655.31764961960528</v>
      </c>
      <c r="AW13">
        <f t="shared" si="7"/>
        <v>468.94543198865551</v>
      </c>
      <c r="AX13">
        <f t="shared" si="8"/>
        <v>3.1232863183855195E-2</v>
      </c>
      <c r="AY13">
        <f t="shared" si="9"/>
        <v>1.9336404909230418</v>
      </c>
      <c r="AZ13">
        <f t="shared" si="10"/>
        <v>3.554648984973638</v>
      </c>
      <c r="BA13">
        <f t="shared" si="11"/>
        <v>45.411482508201701</v>
      </c>
      <c r="BB13">
        <f t="shared" si="12"/>
        <v>34.847325810924481</v>
      </c>
      <c r="BC13">
        <f t="shared" si="63"/>
        <v>48.457089097693483</v>
      </c>
      <c r="BD13">
        <f t="shared" si="64"/>
        <v>234.82930672864325</v>
      </c>
      <c r="BE13">
        <f t="shared" si="65"/>
        <v>641.52956784677372</v>
      </c>
      <c r="BF13">
        <f t="shared" si="66"/>
        <v>594.5057345767043</v>
      </c>
      <c r="BG13">
        <f t="shared" si="67"/>
        <v>2.2207563132140881E-2</v>
      </c>
      <c r="BH13">
        <f t="shared" si="68"/>
        <v>1.592668208949015</v>
      </c>
      <c r="BI13">
        <f t="shared" si="69"/>
        <v>-125.56030258804878</v>
      </c>
      <c r="BK13">
        <f t="shared" si="70"/>
        <v>1915.8043058397275</v>
      </c>
      <c r="BL13">
        <f t="shared" si="71"/>
        <v>741.18418478177932</v>
      </c>
      <c r="BM13">
        <f t="shared" si="13"/>
        <v>655.31764961960528</v>
      </c>
      <c r="BN13">
        <f t="shared" si="14"/>
        <v>468.94543198865551</v>
      </c>
      <c r="BO13">
        <f t="shared" si="15"/>
        <v>0.14789863095434197</v>
      </c>
      <c r="BP13">
        <f t="shared" si="16"/>
        <v>5.1672737466933798</v>
      </c>
      <c r="BQ13">
        <f t="shared" si="17"/>
        <v>4.7134855144774184</v>
      </c>
      <c r="BR13">
        <f t="shared" si="18"/>
        <v>51.941380124444265</v>
      </c>
      <c r="BS13">
        <f t="shared" si="19"/>
        <v>37.77401982884497</v>
      </c>
      <c r="BT13">
        <f t="shared" si="72"/>
        <v>85.866535162174046</v>
      </c>
      <c r="BU13">
        <f t="shared" si="73"/>
        <v>272.23875279312381</v>
      </c>
      <c r="BV13">
        <f t="shared" si="74"/>
        <v>641.25748270981126</v>
      </c>
      <c r="BW13">
        <f t="shared" si="75"/>
        <v>591.45367533873832</v>
      </c>
      <c r="BX13">
        <f t="shared" si="76"/>
        <v>0.13470349591666231</v>
      </c>
      <c r="BY13">
        <f t="shared" si="77"/>
        <v>1.8955271193729852</v>
      </c>
      <c r="BZ13">
        <f t="shared" si="78"/>
        <v>-122.50824335008281</v>
      </c>
      <c r="CB13">
        <f t="shared" si="79"/>
        <v>1709.7386686561968</v>
      </c>
      <c r="CC13">
        <f t="shared" si="80"/>
        <v>789.90546105311273</v>
      </c>
      <c r="CD13">
        <f t="shared" si="20"/>
        <v>655.31764961960528</v>
      </c>
      <c r="CE13">
        <f t="shared" si="21"/>
        <v>468.94543198865551</v>
      </c>
      <c r="CF13">
        <f t="shared" si="22"/>
        <v>0.44749704776322879</v>
      </c>
      <c r="CG13">
        <f t="shared" si="23"/>
        <v>9.9748344890275487</v>
      </c>
      <c r="CH13">
        <f t="shared" si="24"/>
        <v>6.0691215225729156</v>
      </c>
      <c r="CI13">
        <f t="shared" si="25"/>
        <v>56.727825644800873</v>
      </c>
      <c r="CJ13">
        <f t="shared" si="26"/>
        <v>42.614056945619545</v>
      </c>
      <c r="CK13">
        <f t="shared" si="81"/>
        <v>134.58781143350745</v>
      </c>
      <c r="CL13">
        <f t="shared" si="82"/>
        <v>320.96002906445722</v>
      </c>
      <c r="CM13">
        <f t="shared" si="83"/>
        <v>658.25409869474743</v>
      </c>
      <c r="CN13">
        <f t="shared" si="84"/>
        <v>607.52868433477022</v>
      </c>
      <c r="CO13">
        <f t="shared" si="85"/>
        <v>0.44686727838731294</v>
      </c>
      <c r="CP13">
        <f t="shared" si="86"/>
        <v>3.6517843401674988</v>
      </c>
      <c r="CQ13">
        <f t="shared" si="87"/>
        <v>-138.5832523461147</v>
      </c>
      <c r="CS13">
        <f t="shared" si="88"/>
        <v>1895.2308218279688</v>
      </c>
      <c r="CT13">
        <f t="shared" si="89"/>
        <v>753.52554172344844</v>
      </c>
      <c r="CU13">
        <f t="shared" si="27"/>
        <v>655.31764961960528</v>
      </c>
      <c r="CV13">
        <f t="shared" si="28"/>
        <v>468.94543198865551</v>
      </c>
      <c r="CW13">
        <f t="shared" si="29"/>
        <v>0.21178675874212707</v>
      </c>
      <c r="CX13">
        <f t="shared" si="90"/>
        <v>6.469543970606388</v>
      </c>
      <c r="CY13">
        <f t="shared" si="91"/>
        <v>5.153155674174358</v>
      </c>
      <c r="CZ13">
        <f t="shared" si="92"/>
        <v>54.323779117697732</v>
      </c>
      <c r="DA13">
        <f t="shared" si="93"/>
        <v>38.610867126075263</v>
      </c>
      <c r="DB13">
        <f t="shared" si="94"/>
        <v>98.207892103843164</v>
      </c>
      <c r="DC13">
        <f t="shared" si="95"/>
        <v>284.58010973479293</v>
      </c>
      <c r="DD13">
        <f t="shared" si="96"/>
        <v>637.59798778620723</v>
      </c>
      <c r="DE13">
        <f t="shared" si="97"/>
        <v>587.40743272467239</v>
      </c>
      <c r="DF13">
        <f t="shared" si="98"/>
        <v>0.18861455509780453</v>
      </c>
      <c r="DG13">
        <f t="shared" si="99"/>
        <v>3.2177428119440297</v>
      </c>
      <c r="DH13">
        <f t="shared" si="100"/>
        <v>-118.46200073601688</v>
      </c>
      <c r="DJ13">
        <f t="shared" si="101"/>
        <v>2118.2375790691385</v>
      </c>
      <c r="DK13">
        <f t="shared" si="102"/>
        <v>820.09856040982288</v>
      </c>
      <c r="DL13">
        <f t="shared" si="30"/>
        <v>655.31764961960528</v>
      </c>
      <c r="DM13">
        <f t="shared" si="31"/>
        <v>468.94543198865551</v>
      </c>
      <c r="DN13">
        <f t="shared" si="103"/>
        <v>0.94396685725682994</v>
      </c>
      <c r="DO13">
        <f t="shared" si="104"/>
        <v>17.185853374580386</v>
      </c>
      <c r="DP13">
        <f t="shared" si="105"/>
        <v>9.1353601841431669</v>
      </c>
      <c r="DQ13">
        <f t="shared" si="106"/>
        <v>78.045952988233367</v>
      </c>
      <c r="DR13">
        <f t="shared" si="107"/>
        <v>39.748555252642944</v>
      </c>
      <c r="DS13">
        <f t="shared" si="108"/>
        <v>164.7809107902176</v>
      </c>
      <c r="DT13">
        <f t="shared" si="109"/>
        <v>351.15312842116737</v>
      </c>
      <c r="DU13">
        <f t="shared" si="110"/>
        <v>648.56252056774463</v>
      </c>
      <c r="DV13">
        <f t="shared" si="111"/>
        <v>598.55588927641361</v>
      </c>
      <c r="DW13">
        <f t="shared" si="112"/>
        <v>0.93907761716603655</v>
      </c>
      <c r="DX13">
        <f t="shared" si="113"/>
        <v>6.3204337169967832</v>
      </c>
      <c r="DY13">
        <f t="shared" si="114"/>
        <v>-129.61045728775809</v>
      </c>
      <c r="DZ13" t="s">
        <v>256</v>
      </c>
      <c r="EA13" t="s">
        <v>257</v>
      </c>
      <c r="EB13" t="s">
        <v>270</v>
      </c>
      <c r="EC13" t="s">
        <v>344</v>
      </c>
      <c r="ED13" t="s">
        <v>330</v>
      </c>
      <c r="EE13">
        <f t="shared" si="32"/>
        <v>9.4487350547501681</v>
      </c>
      <c r="EF13">
        <f t="shared" si="33"/>
        <v>6.103047662719904</v>
      </c>
      <c r="EG13">
        <f t="shared" si="115"/>
        <v>37.24719077343088</v>
      </c>
      <c r="EH13">
        <f t="shared" si="34"/>
        <v>57.937876435507519</v>
      </c>
      <c r="EI13">
        <f t="shared" si="35"/>
        <v>11.155447560036652</v>
      </c>
      <c r="EJ13">
        <f t="shared" si="116"/>
        <v>124.44401026472769</v>
      </c>
      <c r="EK13">
        <f t="shared" si="117"/>
        <v>0.18153268170450604</v>
      </c>
      <c r="EL13">
        <f t="shared" si="36"/>
        <v>0.46961505990353164</v>
      </c>
      <c r="EM13">
        <f t="shared" si="37"/>
        <v>0.42606652262822298</v>
      </c>
      <c r="EN13">
        <f t="shared" si="38"/>
        <v>6.0657480367851164</v>
      </c>
      <c r="EO13">
        <f t="shared" si="39"/>
        <v>2.0634770827982791</v>
      </c>
      <c r="EP13">
        <f t="shared" si="118"/>
        <v>4.2579376712336963</v>
      </c>
      <c r="EQ13">
        <f t="shared" si="40"/>
        <v>0.44514045815581893</v>
      </c>
      <c r="ER13">
        <f t="shared" si="41"/>
        <v>0.40725688024758222</v>
      </c>
      <c r="ES13">
        <f t="shared" si="119"/>
        <v>0.16585816650899352</v>
      </c>
      <c r="ET13">
        <f t="shared" si="42"/>
        <v>3.5878622117021011</v>
      </c>
      <c r="EU13">
        <f t="shared" si="43"/>
        <v>1.7912749759380859</v>
      </c>
      <c r="EV13">
        <f t="shared" si="120"/>
        <v>3.2086660394219901</v>
      </c>
      <c r="EW13">
        <f t="shared" si="44"/>
        <v>211.89945081535711</v>
      </c>
      <c r="EY13">
        <f t="shared" si="45"/>
        <v>2002.1817690013738</v>
      </c>
      <c r="EZ13">
        <f t="shared" si="46"/>
        <v>7892.6592693048397</v>
      </c>
      <c r="FA13">
        <f t="shared" si="47"/>
        <v>12277.004198092063</v>
      </c>
      <c r="FB13">
        <f t="shared" si="48"/>
        <v>26369.617432356463</v>
      </c>
      <c r="FD13">
        <f t="shared" si="121"/>
        <v>1863.9596059360358</v>
      </c>
      <c r="FE13">
        <f t="shared" si="122"/>
        <v>98.230393219382236</v>
      </c>
      <c r="FG13" s="6">
        <f t="shared" si="123"/>
        <v>2.5194486962484483E-2</v>
      </c>
      <c r="FH13" s="6">
        <f t="shared" si="124"/>
        <v>2.2896670883962966E-2</v>
      </c>
      <c r="FI13" s="6">
        <f t="shared" si="125"/>
        <v>0.32542271932652977</v>
      </c>
      <c r="FJ13" s="6">
        <f t="shared" si="126"/>
        <v>0.1120244606904994</v>
      </c>
      <c r="FK13" s="6">
        <f t="shared" si="127"/>
        <v>2.3881443392775675E-2</v>
      </c>
      <c r="FL13" s="6">
        <f t="shared" si="128"/>
        <v>2.1885236036291555E-2</v>
      </c>
      <c r="FM13" s="6">
        <f t="shared" si="129"/>
        <v>0.19248604960515564</v>
      </c>
      <c r="FN13" s="6">
        <f t="shared" si="130"/>
        <v>9.6634421665237794E-2</v>
      </c>
      <c r="FP13" t="s">
        <v>256</v>
      </c>
      <c r="FQ13">
        <f t="shared" si="131"/>
        <v>-132.22882867450514</v>
      </c>
      <c r="FR13">
        <f t="shared" si="132"/>
        <v>14.654211491045777</v>
      </c>
      <c r="FT13">
        <v>-132.22882867450514</v>
      </c>
      <c r="FU13">
        <v>14.654211491045777</v>
      </c>
      <c r="FW13">
        <f t="shared" si="133"/>
        <v>1608.2799713827878</v>
      </c>
      <c r="FX13">
        <f t="shared" si="134"/>
        <v>1063.9108977984613</v>
      </c>
      <c r="FY13">
        <f t="shared" si="135"/>
        <v>1131906.3984543278</v>
      </c>
      <c r="FZ13">
        <f t="shared" si="136"/>
        <v>9861.6720350130818</v>
      </c>
      <c r="GA13">
        <f t="shared" si="137"/>
        <v>2364.3429201441186</v>
      </c>
      <c r="GB13">
        <f t="shared" si="138"/>
        <v>5590117.4440356176</v>
      </c>
    </row>
    <row r="14" spans="1:184" x14ac:dyDescent="0.25">
      <c r="A14" t="s">
        <v>161</v>
      </c>
      <c r="B14" t="s">
        <v>162</v>
      </c>
      <c r="C14" t="s">
        <v>172</v>
      </c>
      <c r="D14" t="s">
        <v>341</v>
      </c>
      <c r="E14" t="s">
        <v>327</v>
      </c>
      <c r="F14" t="s">
        <v>444</v>
      </c>
      <c r="G14">
        <v>5.4078714664034654E-2</v>
      </c>
      <c r="H14">
        <v>163.10978222217801</v>
      </c>
      <c r="I14">
        <v>597.63424206206025</v>
      </c>
      <c r="J14">
        <v>1637.8958027928966</v>
      </c>
      <c r="K14">
        <v>1.3574837009651797</v>
      </c>
      <c r="L14">
        <v>1.414085880774504</v>
      </c>
      <c r="M14">
        <v>1.3874143085954995</v>
      </c>
      <c r="N14">
        <v>1.2685211094221291</v>
      </c>
      <c r="O14">
        <v>1.4018620593009103</v>
      </c>
      <c r="P14">
        <v>1.4576633159732433</v>
      </c>
      <c r="Q14">
        <v>1.6054218992238367</v>
      </c>
      <c r="R14">
        <v>0.90947003354549738</v>
      </c>
      <c r="S14">
        <v>1.0160301239037073</v>
      </c>
      <c r="T14">
        <v>1.0683930558484569</v>
      </c>
      <c r="U14">
        <v>1.0727560349127803</v>
      </c>
      <c r="V14">
        <v>1.2137481184144505</v>
      </c>
      <c r="W14">
        <v>0.64945342742783274</v>
      </c>
      <c r="X14">
        <v>0.64945342742783274</v>
      </c>
      <c r="Y14">
        <f t="shared" si="49"/>
        <v>388.13560685544007</v>
      </c>
      <c r="Z14">
        <f t="shared" si="50"/>
        <v>388.13560685544007</v>
      </c>
      <c r="AA14">
        <v>12.16799594663056</v>
      </c>
      <c r="AB14">
        <v>1.7382851352329372</v>
      </c>
      <c r="AC14">
        <f t="shared" si="51"/>
        <v>2223.4168561706351</v>
      </c>
      <c r="AD14">
        <f t="shared" si="52"/>
        <v>959.45509993247094</v>
      </c>
      <c r="AE14">
        <f t="shared" si="53"/>
        <v>388.13560685544007</v>
      </c>
      <c r="AF14">
        <f t="shared" si="54"/>
        <v>388.13560685544007</v>
      </c>
      <c r="AG14">
        <f t="shared" si="55"/>
        <v>24.357632282790419</v>
      </c>
      <c r="AH14">
        <f t="shared" si="0"/>
        <v>127.90198432546542</v>
      </c>
      <c r="AI14">
        <f t="shared" si="1"/>
        <v>24.357632282790419</v>
      </c>
      <c r="AJ14">
        <f t="shared" si="2"/>
        <v>127.90198432546542</v>
      </c>
      <c r="AK14">
        <f t="shared" si="3"/>
        <v>50.517331435545927</v>
      </c>
      <c r="AL14">
        <f t="shared" si="56"/>
        <v>571.31949307703087</v>
      </c>
      <c r="AM14">
        <f t="shared" si="57"/>
        <v>571.31949307703087</v>
      </c>
      <c r="AN14">
        <f t="shared" si="58"/>
        <v>795.55624566381778</v>
      </c>
      <c r="AO14">
        <f t="shared" si="59"/>
        <v>728.87650965322382</v>
      </c>
      <c r="AP14">
        <f t="shared" si="60"/>
        <v>4.863661959758792</v>
      </c>
      <c r="AQ14">
        <f t="shared" si="61"/>
        <v>8.6999768598967773</v>
      </c>
      <c r="AR14">
        <f t="shared" si="62"/>
        <v>-340.74090279778375</v>
      </c>
      <c r="AT14">
        <f t="shared" si="4"/>
        <v>2316.1253289092565</v>
      </c>
      <c r="AU14">
        <f t="shared" si="5"/>
        <v>543.5304341761198</v>
      </c>
      <c r="AV14">
        <f t="shared" si="6"/>
        <v>388.13560685544007</v>
      </c>
      <c r="AW14">
        <f t="shared" si="7"/>
        <v>388.13560685544007</v>
      </c>
      <c r="AX14">
        <f t="shared" si="8"/>
        <v>1.5909273862300806</v>
      </c>
      <c r="AY14">
        <f t="shared" si="9"/>
        <v>30.713906254040971</v>
      </c>
      <c r="AZ14">
        <f t="shared" si="10"/>
        <v>1.5909273862300806</v>
      </c>
      <c r="BA14">
        <f t="shared" si="11"/>
        <v>30.713906254040971</v>
      </c>
      <c r="BB14">
        <f t="shared" si="12"/>
        <v>28.039420328068296</v>
      </c>
      <c r="BC14">
        <f t="shared" si="63"/>
        <v>155.39482732067972</v>
      </c>
      <c r="BD14">
        <f t="shared" si="64"/>
        <v>155.39482732067972</v>
      </c>
      <c r="BE14">
        <f t="shared" si="65"/>
        <v>493.44571551217183</v>
      </c>
      <c r="BF14">
        <f t="shared" si="66"/>
        <v>455.60863631560608</v>
      </c>
      <c r="BG14">
        <f t="shared" si="67"/>
        <v>0.38926924914186861</v>
      </c>
      <c r="BH14">
        <f t="shared" si="68"/>
        <v>0.95157276078442399</v>
      </c>
      <c r="BI14">
        <f t="shared" si="69"/>
        <v>-67.473029460166003</v>
      </c>
      <c r="BK14">
        <f t="shared" si="70"/>
        <v>2272.4400727833772</v>
      </c>
      <c r="BL14">
        <f t="shared" si="71"/>
        <v>607.21439301141322</v>
      </c>
      <c r="BM14">
        <f t="shared" si="13"/>
        <v>388.13560685544007</v>
      </c>
      <c r="BN14">
        <f t="shared" si="14"/>
        <v>388.13560685544007</v>
      </c>
      <c r="BO14">
        <f t="shared" si="15"/>
        <v>3.5045774596783641</v>
      </c>
      <c r="BP14">
        <f t="shared" si="16"/>
        <v>47.990645573277185</v>
      </c>
      <c r="BQ14">
        <f t="shared" si="17"/>
        <v>3.5045774596783641</v>
      </c>
      <c r="BR14">
        <f t="shared" si="18"/>
        <v>47.990645573277185</v>
      </c>
      <c r="BS14">
        <f t="shared" si="19"/>
        <v>31.624380731541024</v>
      </c>
      <c r="BT14">
        <f t="shared" si="72"/>
        <v>219.07878615597315</v>
      </c>
      <c r="BU14">
        <f t="shared" si="73"/>
        <v>219.07878615597315</v>
      </c>
      <c r="BV14">
        <f t="shared" si="74"/>
        <v>523.55583387765489</v>
      </c>
      <c r="BW14">
        <f t="shared" si="75"/>
        <v>481.86012414595115</v>
      </c>
      <c r="BX14">
        <f t="shared" si="76"/>
        <v>1.1428255510750072</v>
      </c>
      <c r="BY14">
        <f t="shared" si="77"/>
        <v>1.4720905496664021</v>
      </c>
      <c r="BZ14">
        <f t="shared" si="78"/>
        <v>-93.724517290511073</v>
      </c>
      <c r="CB14">
        <f t="shared" si="79"/>
        <v>2077.7054008766941</v>
      </c>
      <c r="CC14">
        <f t="shared" si="80"/>
        <v>638.50827415636093</v>
      </c>
      <c r="CD14">
        <f t="shared" si="20"/>
        <v>388.13560685544007</v>
      </c>
      <c r="CE14">
        <f t="shared" si="21"/>
        <v>388.13560685544007</v>
      </c>
      <c r="CF14">
        <f t="shared" si="22"/>
        <v>4.3255169548868917</v>
      </c>
      <c r="CG14">
        <f t="shared" si="23"/>
        <v>51.828943648486458</v>
      </c>
      <c r="CH14">
        <f t="shared" si="24"/>
        <v>4.3255169548868917</v>
      </c>
      <c r="CI14">
        <f t="shared" si="25"/>
        <v>51.828943648486458</v>
      </c>
      <c r="CJ14">
        <f t="shared" si="26"/>
        <v>34.777690432174424</v>
      </c>
      <c r="CK14">
        <f t="shared" si="81"/>
        <v>250.37266730092085</v>
      </c>
      <c r="CL14">
        <f t="shared" si="82"/>
        <v>250.37266730092085</v>
      </c>
      <c r="CM14">
        <f t="shared" si="83"/>
        <v>531.06648960822508</v>
      </c>
      <c r="CN14">
        <f t="shared" si="84"/>
        <v>489.66905214043658</v>
      </c>
      <c r="CO14">
        <f t="shared" si="85"/>
        <v>1.7059975154322591</v>
      </c>
      <c r="CP14">
        <f t="shared" si="86"/>
        <v>2.7684166864248656</v>
      </c>
      <c r="CQ14">
        <f t="shared" si="87"/>
        <v>-101.5334452849965</v>
      </c>
      <c r="CS14">
        <f t="shared" si="88"/>
        <v>2296.1039830235677</v>
      </c>
      <c r="CT14">
        <f t="shared" si="89"/>
        <v>641.11573984260053</v>
      </c>
      <c r="CU14">
        <f t="shared" si="27"/>
        <v>388.13560685544007</v>
      </c>
      <c r="CV14">
        <f t="shared" si="28"/>
        <v>388.13560685544007</v>
      </c>
      <c r="CW14">
        <f t="shared" si="29"/>
        <v>4.8910745664048285</v>
      </c>
      <c r="CX14">
        <f t="shared" si="90"/>
        <v>58.001486227217669</v>
      </c>
      <c r="CY14">
        <f t="shared" si="91"/>
        <v>4.8910745664048285</v>
      </c>
      <c r="CZ14">
        <f t="shared" si="92"/>
        <v>58.001486227217669</v>
      </c>
      <c r="DA14">
        <f t="shared" si="93"/>
        <v>33.217493257040182</v>
      </c>
      <c r="DB14">
        <f t="shared" si="94"/>
        <v>252.98013298716046</v>
      </c>
      <c r="DC14">
        <f t="shared" si="95"/>
        <v>252.98013298716046</v>
      </c>
      <c r="DD14">
        <f t="shared" si="96"/>
        <v>541.3815709972996</v>
      </c>
      <c r="DE14">
        <f t="shared" si="97"/>
        <v>498.20190298104524</v>
      </c>
      <c r="DF14">
        <f t="shared" si="98"/>
        <v>1.6811690397574226</v>
      </c>
      <c r="DG14">
        <f t="shared" si="99"/>
        <v>2.9191621660509934</v>
      </c>
      <c r="DH14">
        <f t="shared" si="100"/>
        <v>-110.06629612560516</v>
      </c>
      <c r="DJ14">
        <f t="shared" si="101"/>
        <v>2387.5006271177508</v>
      </c>
      <c r="DK14">
        <f t="shared" si="102"/>
        <v>725.3774368028719</v>
      </c>
      <c r="DL14">
        <f t="shared" si="30"/>
        <v>388.13560685544007</v>
      </c>
      <c r="DM14">
        <f t="shared" si="31"/>
        <v>388.13560685544007</v>
      </c>
      <c r="DN14">
        <f t="shared" si="103"/>
        <v>9.4116567924750392</v>
      </c>
      <c r="DO14">
        <f t="shared" si="104"/>
        <v>83.72321542030032</v>
      </c>
      <c r="DP14">
        <f t="shared" si="105"/>
        <v>9.4116567924750392</v>
      </c>
      <c r="DQ14">
        <f t="shared" si="106"/>
        <v>83.72321542030032</v>
      </c>
      <c r="DR14">
        <f t="shared" si="107"/>
        <v>36.856873122154106</v>
      </c>
      <c r="DS14">
        <f t="shared" si="108"/>
        <v>337.24182994743182</v>
      </c>
      <c r="DT14">
        <f t="shared" si="109"/>
        <v>337.24182994743182</v>
      </c>
      <c r="DU14">
        <f t="shared" si="110"/>
        <v>566.32053483117397</v>
      </c>
      <c r="DV14">
        <f t="shared" si="111"/>
        <v>519.95185418212361</v>
      </c>
      <c r="DW14">
        <f t="shared" si="112"/>
        <v>4.3058927668036784</v>
      </c>
      <c r="DX14">
        <f t="shared" si="113"/>
        <v>6.2220639695603737</v>
      </c>
      <c r="DY14">
        <f t="shared" si="114"/>
        <v>-131.81624732668354</v>
      </c>
      <c r="DZ14" t="s">
        <v>161</v>
      </c>
      <c r="EA14" t="s">
        <v>162</v>
      </c>
      <c r="EB14" t="s">
        <v>172</v>
      </c>
      <c r="EC14" t="s">
        <v>341</v>
      </c>
      <c r="ED14" t="s">
        <v>330</v>
      </c>
      <c r="EE14">
        <f t="shared" si="32"/>
        <v>66.693363574798013</v>
      </c>
      <c r="EF14">
        <f t="shared" si="33"/>
        <v>34.57549371850093</v>
      </c>
      <c r="EG14">
        <f t="shared" si="115"/>
        <v>1195.4647658780973</v>
      </c>
      <c r="EH14">
        <f t="shared" si="34"/>
        <v>66.693363574798013</v>
      </c>
      <c r="EI14">
        <f t="shared" si="35"/>
        <v>34.57549371850093</v>
      </c>
      <c r="EJ14">
        <f t="shared" si="116"/>
        <v>1195.4647658780973</v>
      </c>
      <c r="EK14">
        <f t="shared" si="117"/>
        <v>70.803216690421323</v>
      </c>
      <c r="EL14">
        <f t="shared" si="36"/>
        <v>8.013564240410938</v>
      </c>
      <c r="EM14">
        <f t="shared" si="37"/>
        <v>8.414464729881594</v>
      </c>
      <c r="EN14">
        <f t="shared" si="38"/>
        <v>8.013564240410938</v>
      </c>
      <c r="EO14">
        <f t="shared" si="39"/>
        <v>8.414464729881594</v>
      </c>
      <c r="EP14">
        <f t="shared" si="118"/>
        <v>70.803216690421323</v>
      </c>
      <c r="EQ14">
        <f t="shared" si="40"/>
        <v>2.3481360136615046</v>
      </c>
      <c r="ER14">
        <f t="shared" si="41"/>
        <v>1.8059790362852737</v>
      </c>
      <c r="ES14">
        <f t="shared" si="119"/>
        <v>3.2615602795018859</v>
      </c>
      <c r="ET14">
        <f t="shared" si="42"/>
        <v>3.83888049873064</v>
      </c>
      <c r="EU14">
        <f t="shared" si="43"/>
        <v>3.0079839264762542</v>
      </c>
      <c r="EV14">
        <f t="shared" si="120"/>
        <v>9.0479673019395044</v>
      </c>
      <c r="EW14">
        <f t="shared" si="44"/>
        <v>187.19074681231066</v>
      </c>
      <c r="EY14">
        <f t="shared" si="45"/>
        <v>12484.380534991398</v>
      </c>
      <c r="EZ14">
        <f t="shared" si="46"/>
        <v>223779.94231252515</v>
      </c>
      <c r="FA14">
        <f t="shared" si="47"/>
        <v>12484.380534991398</v>
      </c>
      <c r="FB14">
        <f t="shared" si="48"/>
        <v>223779.94231252515</v>
      </c>
      <c r="FD14">
        <f t="shared" si="121"/>
        <v>2262.2153781468801</v>
      </c>
      <c r="FE14">
        <f t="shared" si="122"/>
        <v>47.076497465966398</v>
      </c>
      <c r="FG14" s="6">
        <f t="shared" si="123"/>
        <v>0.35423524735188305</v>
      </c>
      <c r="FH14" s="6">
        <f t="shared" si="124"/>
        <v>0.37202987503497309</v>
      </c>
      <c r="FI14" s="6">
        <f t="shared" si="125"/>
        <v>0.35423524735188305</v>
      </c>
      <c r="FJ14" s="6">
        <f t="shared" si="126"/>
        <v>0.37202987503497309</v>
      </c>
      <c r="FK14" s="6">
        <f t="shared" si="127"/>
        <v>0.10379807494656001</v>
      </c>
      <c r="FL14" s="6">
        <f t="shared" si="128"/>
        <v>7.9861537403743799E-2</v>
      </c>
      <c r="FM14" s="6">
        <f t="shared" si="129"/>
        <v>0.16969562384795137</v>
      </c>
      <c r="FN14" s="6">
        <f t="shared" si="130"/>
        <v>0.13301317789321176</v>
      </c>
      <c r="FP14" t="s">
        <v>161</v>
      </c>
      <c r="FQ14">
        <f t="shared" si="131"/>
        <v>-140.89240638095768</v>
      </c>
      <c r="FR14">
        <f t="shared" si="132"/>
        <v>100.13629685978918</v>
      </c>
      <c r="FT14">
        <v>-140.89240638095768</v>
      </c>
      <c r="FU14">
        <v>100.13629685978918</v>
      </c>
      <c r="FW14">
        <f t="shared" si="133"/>
        <v>811.5245776453005</v>
      </c>
      <c r="FX14">
        <f t="shared" si="134"/>
        <v>436.39536071508337</v>
      </c>
      <c r="FY14">
        <f t="shared" si="135"/>
        <v>190440.91085364774</v>
      </c>
      <c r="FZ14">
        <f t="shared" si="136"/>
        <v>811.5245776453005</v>
      </c>
      <c r="GA14">
        <f t="shared" si="137"/>
        <v>436.39536071508337</v>
      </c>
      <c r="GB14">
        <f t="shared" si="138"/>
        <v>190440.91085364774</v>
      </c>
    </row>
    <row r="15" spans="1:184" x14ac:dyDescent="0.25">
      <c r="A15" t="s">
        <v>157</v>
      </c>
      <c r="B15" t="s">
        <v>158</v>
      </c>
      <c r="C15" t="s">
        <v>171</v>
      </c>
      <c r="D15" t="s">
        <v>157</v>
      </c>
      <c r="E15" t="s">
        <v>327</v>
      </c>
      <c r="F15" t="s">
        <v>445</v>
      </c>
      <c r="G15">
        <v>0.12240284074761253</v>
      </c>
      <c r="H15">
        <v>145.97811797064199</v>
      </c>
      <c r="I15">
        <v>534.86382424443229</v>
      </c>
      <c r="J15">
        <v>1645.4234075683632</v>
      </c>
      <c r="K15">
        <v>1.221996946945836</v>
      </c>
      <c r="L15">
        <v>1.2391220415267794</v>
      </c>
      <c r="M15">
        <v>1.2445356347615457</v>
      </c>
      <c r="N15">
        <v>1.175175430934486</v>
      </c>
      <c r="O15">
        <v>1.2391918716841661</v>
      </c>
      <c r="P15">
        <v>1.326252900883599</v>
      </c>
      <c r="Q15">
        <v>1.1885119402079378</v>
      </c>
      <c r="R15">
        <v>0.90947003354549738</v>
      </c>
      <c r="S15">
        <v>1.0160301239037073</v>
      </c>
      <c r="T15">
        <v>1.0683930558484569</v>
      </c>
      <c r="U15">
        <v>1.0727560349127803</v>
      </c>
      <c r="V15">
        <v>1.2137481184144505</v>
      </c>
      <c r="W15">
        <v>0.62594532645316192</v>
      </c>
      <c r="X15">
        <v>0.57549009126022055</v>
      </c>
      <c r="Y15">
        <f t="shared" si="49"/>
        <v>334.79551107466779</v>
      </c>
      <c r="Z15">
        <f t="shared" si="50"/>
        <v>307.80883102621891</v>
      </c>
      <c r="AA15">
        <v>162.9919106470914</v>
      </c>
      <c r="AB15">
        <v>23.284558663870204</v>
      </c>
      <c r="AC15">
        <f t="shared" si="51"/>
        <v>2010.7023804817538</v>
      </c>
      <c r="AD15">
        <f t="shared" si="52"/>
        <v>635.69204149978771</v>
      </c>
      <c r="AE15">
        <f t="shared" si="53"/>
        <v>334.79551107466779</v>
      </c>
      <c r="AF15">
        <f t="shared" si="54"/>
        <v>307.80883102621891</v>
      </c>
      <c r="AG15">
        <f t="shared" si="55"/>
        <v>16.591944278619312</v>
      </c>
      <c r="AH15">
        <f t="shared" si="0"/>
        <v>165.42508072636281</v>
      </c>
      <c r="AI15">
        <f t="shared" si="1"/>
        <v>21.468577886583446</v>
      </c>
      <c r="AJ15">
        <f t="shared" si="2"/>
        <v>196.42888565940217</v>
      </c>
      <c r="AK15">
        <f t="shared" si="3"/>
        <v>23.39464731479481</v>
      </c>
      <c r="AL15">
        <f t="shared" si="56"/>
        <v>300.89653042511992</v>
      </c>
      <c r="AM15">
        <f t="shared" si="57"/>
        <v>327.88321047356879</v>
      </c>
      <c r="AN15">
        <f t="shared" si="58"/>
        <v>559.79025132295953</v>
      </c>
      <c r="AO15">
        <f t="shared" si="59"/>
        <v>528.91077169324524</v>
      </c>
      <c r="AP15">
        <f t="shared" si="60"/>
        <v>2.6346552323847878</v>
      </c>
      <c r="AQ15">
        <f t="shared" si="61"/>
        <v>5.347807258764977</v>
      </c>
      <c r="AR15">
        <f t="shared" si="62"/>
        <v>-221.10194066702633</v>
      </c>
      <c r="AT15">
        <f t="shared" si="4"/>
        <v>2038.8804119620602</v>
      </c>
      <c r="AU15">
        <f t="shared" si="5"/>
        <v>486.44262017785684</v>
      </c>
      <c r="AV15">
        <f t="shared" si="6"/>
        <v>334.79551107466779</v>
      </c>
      <c r="AW15">
        <f t="shared" si="7"/>
        <v>307.80883102621891</v>
      </c>
      <c r="AX15">
        <f t="shared" si="8"/>
        <v>3.6780905712527581</v>
      </c>
      <c r="AY15">
        <f t="shared" si="9"/>
        <v>72.762822707355056</v>
      </c>
      <c r="AZ15">
        <f t="shared" si="10"/>
        <v>6.0118874847118056</v>
      </c>
      <c r="BA15">
        <f t="shared" si="11"/>
        <v>100.96445101338233</v>
      </c>
      <c r="BB15">
        <f t="shared" si="12"/>
        <v>17.77785527606942</v>
      </c>
      <c r="BC15">
        <f t="shared" si="63"/>
        <v>151.64710910318905</v>
      </c>
      <c r="BD15">
        <f t="shared" si="64"/>
        <v>178.63378915163793</v>
      </c>
      <c r="BE15">
        <f t="shared" si="65"/>
        <v>454.68736741112957</v>
      </c>
      <c r="BF15">
        <f t="shared" si="66"/>
        <v>430.69749493318932</v>
      </c>
      <c r="BG15">
        <f t="shared" si="67"/>
        <v>0.41629977870466517</v>
      </c>
      <c r="BH15">
        <f t="shared" si="68"/>
        <v>1.3909789403318646</v>
      </c>
      <c r="BI15">
        <f t="shared" si="69"/>
        <v>-122.88866390697041</v>
      </c>
      <c r="BK15">
        <f t="shared" si="70"/>
        <v>2047.7880649895985</v>
      </c>
      <c r="BL15">
        <f t="shared" si="71"/>
        <v>543.4377576186813</v>
      </c>
      <c r="BM15">
        <f t="shared" si="13"/>
        <v>334.79551107466779</v>
      </c>
      <c r="BN15">
        <f t="shared" si="14"/>
        <v>307.80883102621891</v>
      </c>
      <c r="BO15">
        <f t="shared" si="15"/>
        <v>7.7087442313636059</v>
      </c>
      <c r="BP15">
        <f t="shared" si="16"/>
        <v>110.84156290088781</v>
      </c>
      <c r="BQ15">
        <f t="shared" si="17"/>
        <v>11.103571665364464</v>
      </c>
      <c r="BR15">
        <f t="shared" si="18"/>
        <v>141.36937886962721</v>
      </c>
      <c r="BS15">
        <f t="shared" si="19"/>
        <v>19.81759413945743</v>
      </c>
      <c r="BT15">
        <f t="shared" si="72"/>
        <v>208.64224654401352</v>
      </c>
      <c r="BU15">
        <f t="shared" si="73"/>
        <v>235.62892659246239</v>
      </c>
      <c r="BV15">
        <f t="shared" si="74"/>
        <v>491.0126560719155</v>
      </c>
      <c r="BW15">
        <f t="shared" si="75"/>
        <v>464.88380757891088</v>
      </c>
      <c r="BX15">
        <f t="shared" si="76"/>
        <v>1.2155056000215194</v>
      </c>
      <c r="BY15">
        <f t="shared" si="77"/>
        <v>2.4688772748143295</v>
      </c>
      <c r="BZ15">
        <f t="shared" si="78"/>
        <v>-157.07497655269196</v>
      </c>
      <c r="CB15">
        <f t="shared" si="79"/>
        <v>1933.6611620588417</v>
      </c>
      <c r="CC15">
        <f t="shared" si="80"/>
        <v>571.44479564730102</v>
      </c>
      <c r="CD15">
        <f t="shared" si="20"/>
        <v>334.79551107466779</v>
      </c>
      <c r="CE15">
        <f t="shared" si="21"/>
        <v>307.80883102621891</v>
      </c>
      <c r="CF15">
        <f t="shared" si="22"/>
        <v>9.6059184545509417</v>
      </c>
      <c r="CG15">
        <f t="shared" si="23"/>
        <v>121.7741072646597</v>
      </c>
      <c r="CH15">
        <f t="shared" si="24"/>
        <v>13.281198700867165</v>
      </c>
      <c r="CI15">
        <f t="shared" si="25"/>
        <v>151.13111050636729</v>
      </c>
      <c r="CJ15">
        <f t="shared" si="26"/>
        <v>21.445082368518225</v>
      </c>
      <c r="CK15">
        <f t="shared" si="81"/>
        <v>236.64928457263323</v>
      </c>
      <c r="CL15">
        <f t="shared" si="82"/>
        <v>263.63596462108211</v>
      </c>
      <c r="CM15">
        <f t="shared" si="83"/>
        <v>505.19261239928016</v>
      </c>
      <c r="CN15">
        <f t="shared" si="84"/>
        <v>479.66557350422488</v>
      </c>
      <c r="CO15">
        <f t="shared" si="85"/>
        <v>1.8371016373327989</v>
      </c>
      <c r="CP15">
        <f t="shared" si="86"/>
        <v>3.708093662130044</v>
      </c>
      <c r="CQ15">
        <f t="shared" si="87"/>
        <v>-171.85674247800597</v>
      </c>
      <c r="CS15">
        <f t="shared" si="88"/>
        <v>2038.9953121375786</v>
      </c>
      <c r="CT15">
        <f t="shared" si="89"/>
        <v>573.77839531474342</v>
      </c>
      <c r="CU15">
        <f t="shared" si="27"/>
        <v>334.79551107466779</v>
      </c>
      <c r="CV15">
        <f t="shared" si="28"/>
        <v>307.80883102621891</v>
      </c>
      <c r="CW15">
        <f t="shared" si="29"/>
        <v>10.347125960531336</v>
      </c>
      <c r="CX15">
        <f t="shared" si="90"/>
        <v>129.88954409978032</v>
      </c>
      <c r="CY15">
        <f t="shared" si="91"/>
        <v>14.263140712477332</v>
      </c>
      <c r="CZ15">
        <f t="shared" si="92"/>
        <v>160.88089722557095</v>
      </c>
      <c r="DA15">
        <f t="shared" si="93"/>
        <v>20.969095712066782</v>
      </c>
      <c r="DB15">
        <f t="shared" si="94"/>
        <v>238.98288424007563</v>
      </c>
      <c r="DC15">
        <f t="shared" si="95"/>
        <v>265.96956428852451</v>
      </c>
      <c r="DD15">
        <f t="shared" si="96"/>
        <v>510.81954059028874</v>
      </c>
      <c r="DE15">
        <f t="shared" si="97"/>
        <v>483.56165618457112</v>
      </c>
      <c r="DF15">
        <f t="shared" si="98"/>
        <v>1.7760009697522368</v>
      </c>
      <c r="DG15">
        <f t="shared" si="99"/>
        <v>3.8098960116569138</v>
      </c>
      <c r="DH15">
        <f t="shared" si="100"/>
        <v>-175.75282515835221</v>
      </c>
      <c r="DJ15">
        <f t="shared" si="101"/>
        <v>2182.2475674693183</v>
      </c>
      <c r="DK15">
        <f t="shared" si="102"/>
        <v>649.1899602846371</v>
      </c>
      <c r="DL15">
        <f t="shared" si="30"/>
        <v>334.79551107466779</v>
      </c>
      <c r="DM15">
        <f t="shared" si="31"/>
        <v>307.80883102621891</v>
      </c>
      <c r="DN15">
        <f t="shared" si="103"/>
        <v>19.695931933726161</v>
      </c>
      <c r="DO15">
        <f t="shared" si="104"/>
        <v>187.94159995400082</v>
      </c>
      <c r="DP15">
        <f t="shared" si="105"/>
        <v>25.215666824012523</v>
      </c>
      <c r="DQ15">
        <f t="shared" si="106"/>
        <v>221.59104293891542</v>
      </c>
      <c r="DR15">
        <f t="shared" si="107"/>
        <v>22.933134064833002</v>
      </c>
      <c r="DS15">
        <f t="shared" si="108"/>
        <v>314.39444920996931</v>
      </c>
      <c r="DT15">
        <f t="shared" si="109"/>
        <v>341.38112925841818</v>
      </c>
      <c r="DU15">
        <f t="shared" si="110"/>
        <v>550.22135693175551</v>
      </c>
      <c r="DV15">
        <f t="shared" si="111"/>
        <v>521.36977296233522</v>
      </c>
      <c r="DW15">
        <f t="shared" si="112"/>
        <v>4.6264358472203782</v>
      </c>
      <c r="DX15">
        <f t="shared" si="113"/>
        <v>7.9578619234156722</v>
      </c>
      <c r="DY15">
        <f t="shared" si="114"/>
        <v>-213.56094193611631</v>
      </c>
      <c r="DZ15" t="s">
        <v>157</v>
      </c>
      <c r="EA15" t="s">
        <v>158</v>
      </c>
      <c r="EB15" t="s">
        <v>171</v>
      </c>
      <c r="EC15" t="s">
        <v>157</v>
      </c>
      <c r="ED15" t="s">
        <v>330</v>
      </c>
      <c r="EE15">
        <f t="shared" si="32"/>
        <v>131.43911960884108</v>
      </c>
      <c r="EF15">
        <f t="shared" si="33"/>
        <v>40.768999611265905</v>
      </c>
      <c r="EG15">
        <f t="shared" si="115"/>
        <v>1662.1113293033995</v>
      </c>
      <c r="EH15">
        <f t="shared" si="34"/>
        <v>162.06096103554421</v>
      </c>
      <c r="EI15">
        <f t="shared" si="35"/>
        <v>42.44234721825849</v>
      </c>
      <c r="EJ15">
        <f t="shared" si="116"/>
        <v>1801.3528373952142</v>
      </c>
      <c r="EK15">
        <f t="shared" si="117"/>
        <v>34.651981027728461</v>
      </c>
      <c r="EL15">
        <f t="shared" si="36"/>
        <v>11.271292571674019</v>
      </c>
      <c r="EM15">
        <f t="shared" si="37"/>
        <v>5.8865933295691883</v>
      </c>
      <c r="EN15">
        <f t="shared" si="38"/>
        <v>15.224007212336124</v>
      </c>
      <c r="EO15">
        <f t="shared" si="39"/>
        <v>7.0052385115268532</v>
      </c>
      <c r="EP15">
        <f t="shared" si="118"/>
        <v>49.073366603378965</v>
      </c>
      <c r="EQ15">
        <f t="shared" si="40"/>
        <v>2.0843331775693978</v>
      </c>
      <c r="ER15">
        <f t="shared" si="41"/>
        <v>1.4462730939324007</v>
      </c>
      <c r="ES15">
        <f t="shared" si="119"/>
        <v>2.0917058622327986</v>
      </c>
      <c r="ET15">
        <f t="shared" si="42"/>
        <v>4.1139191785189668</v>
      </c>
      <c r="EU15">
        <f t="shared" si="43"/>
        <v>2.3098080639759218</v>
      </c>
      <c r="EV15">
        <f t="shared" si="120"/>
        <v>5.3352132924081959</v>
      </c>
      <c r="EW15">
        <f t="shared" si="44"/>
        <v>157.38653432237115</v>
      </c>
      <c r="EY15">
        <f t="shared" si="45"/>
        <v>20686.747509619112</v>
      </c>
      <c r="EZ15">
        <f t="shared" si="46"/>
        <v>261593.94177701144</v>
      </c>
      <c r="FA15">
        <f t="shared" si="47"/>
        <v>25506.213006337133</v>
      </c>
      <c r="FB15">
        <f t="shared" si="48"/>
        <v>283508.68016940256</v>
      </c>
      <c r="FD15">
        <f t="shared" si="121"/>
        <v>2042.0458165165251</v>
      </c>
      <c r="FE15">
        <f t="shared" si="122"/>
        <v>36.02136813342446</v>
      </c>
      <c r="FG15" s="6">
        <f t="shared" si="123"/>
        <v>0.55196080717235985</v>
      </c>
      <c r="FH15" s="6">
        <f t="shared" si="124"/>
        <v>0.28843378695787741</v>
      </c>
      <c r="FI15" s="6">
        <f t="shared" si="125"/>
        <v>0.74552721046711756</v>
      </c>
      <c r="FJ15" s="6">
        <f t="shared" si="126"/>
        <v>0.3433019985563045</v>
      </c>
      <c r="FK15" s="6">
        <f t="shared" si="127"/>
        <v>0.10207083311798604</v>
      </c>
      <c r="FL15" s="6">
        <f t="shared" si="128"/>
        <v>7.0847595975161035E-2</v>
      </c>
      <c r="FM15" s="6">
        <f t="shared" si="129"/>
        <v>0.20146066974818413</v>
      </c>
      <c r="FN15" s="6">
        <f t="shared" si="130"/>
        <v>0.11316826186890337</v>
      </c>
      <c r="FP15" t="s">
        <v>157</v>
      </c>
      <c r="FQ15">
        <f t="shared" si="131"/>
        <v>-177.03934844986054</v>
      </c>
      <c r="FR15">
        <f t="shared" si="132"/>
        <v>36.42725944185937</v>
      </c>
      <c r="FT15">
        <v>-177.03934844986054</v>
      </c>
      <c r="FU15">
        <v>36.42725944185937</v>
      </c>
      <c r="FW15">
        <f t="shared" si="133"/>
        <v>21423.513238816584</v>
      </c>
      <c r="FX15">
        <f t="shared" si="134"/>
        <v>7315.936347547171</v>
      </c>
      <c r="FY15">
        <f t="shared" si="135"/>
        <v>53522924.64136184</v>
      </c>
      <c r="FZ15">
        <f t="shared" si="136"/>
        <v>26414.625680487185</v>
      </c>
      <c r="GA15">
        <f t="shared" si="137"/>
        <v>7880.0273480856695</v>
      </c>
      <c r="GB15">
        <f t="shared" si="138"/>
        <v>62094831.006578065</v>
      </c>
    </row>
    <row r="16" spans="1:184" x14ac:dyDescent="0.25">
      <c r="A16" t="s">
        <v>169</v>
      </c>
      <c r="B16" t="s">
        <v>170</v>
      </c>
      <c r="C16" t="s">
        <v>175</v>
      </c>
      <c r="D16" t="s">
        <v>169</v>
      </c>
      <c r="E16" t="s">
        <v>331</v>
      </c>
      <c r="F16" t="s">
        <v>445</v>
      </c>
      <c r="G16">
        <v>0.1505082450206115</v>
      </c>
      <c r="H16">
        <v>120.716703817211</v>
      </c>
      <c r="I16">
        <v>442.3060027862611</v>
      </c>
      <c r="J16">
        <v>1448.5659367395608</v>
      </c>
      <c r="K16">
        <v>1.1803659741701291</v>
      </c>
      <c r="L16">
        <v>1.4251424909653105</v>
      </c>
      <c r="M16">
        <v>1.3853642884230055</v>
      </c>
      <c r="N16">
        <v>1.2886432636576071</v>
      </c>
      <c r="O16">
        <v>1.3701462151588106</v>
      </c>
      <c r="P16">
        <v>1.4678092081060481</v>
      </c>
      <c r="Q16">
        <v>0.91680152185618657</v>
      </c>
      <c r="R16">
        <v>1.1523297796771568</v>
      </c>
      <c r="S16">
        <v>1.261678755528314</v>
      </c>
      <c r="T16">
        <v>1.2456836932865165</v>
      </c>
      <c r="U16">
        <v>1.2512749062312558</v>
      </c>
      <c r="V16">
        <v>1.4406165004533091</v>
      </c>
      <c r="W16">
        <v>0.88378441678078301</v>
      </c>
      <c r="X16">
        <v>0.56610512105704502</v>
      </c>
      <c r="Y16">
        <f t="shared" si="49"/>
        <v>390.90315271109517</v>
      </c>
      <c r="Z16">
        <f t="shared" si="50"/>
        <v>250.39169325157403</v>
      </c>
      <c r="AA16">
        <v>90.611107696523391</v>
      </c>
      <c r="AB16">
        <v>12.9444439566462</v>
      </c>
      <c r="AC16">
        <f t="shared" si="51"/>
        <v>1709.8379430692573</v>
      </c>
      <c r="AD16">
        <f t="shared" si="52"/>
        <v>405.50681648057088</v>
      </c>
      <c r="AE16">
        <f t="shared" si="53"/>
        <v>390.90315271109517</v>
      </c>
      <c r="AF16">
        <f t="shared" si="54"/>
        <v>250.39169325157403</v>
      </c>
      <c r="AG16">
        <f t="shared" si="55"/>
        <v>4.8742118367045995E-3</v>
      </c>
      <c r="AH16">
        <f t="shared" si="0"/>
        <v>1.0012991082880005</v>
      </c>
      <c r="AI16">
        <f t="shared" si="1"/>
        <v>5.8409212463022424</v>
      </c>
      <c r="AJ16">
        <f t="shared" si="2"/>
        <v>112.96618520579599</v>
      </c>
      <c r="AK16">
        <f t="shared" si="3"/>
        <v>14.594187131541867</v>
      </c>
      <c r="AL16">
        <f t="shared" si="56"/>
        <v>14.603663769475702</v>
      </c>
      <c r="AM16">
        <f t="shared" si="57"/>
        <v>155.11512322899685</v>
      </c>
      <c r="AN16">
        <f t="shared" si="58"/>
        <v>358.15731321367917</v>
      </c>
      <c r="AO16">
        <f t="shared" si="59"/>
        <v>338.89389375808054</v>
      </c>
      <c r="AP16">
        <f t="shared" si="60"/>
        <v>-0.17855223513165416</v>
      </c>
      <c r="AQ16">
        <f t="shared" si="61"/>
        <v>2.3063770597036424</v>
      </c>
      <c r="AR16">
        <f t="shared" si="62"/>
        <v>-88.502200506506512</v>
      </c>
      <c r="AT16">
        <f t="shared" si="4"/>
        <v>2064.4128674125163</v>
      </c>
      <c r="AU16">
        <f t="shared" si="5"/>
        <v>509.68237874057615</v>
      </c>
      <c r="AV16">
        <f t="shared" si="6"/>
        <v>390.90315271109517</v>
      </c>
      <c r="AW16">
        <f t="shared" si="7"/>
        <v>250.39169325157403</v>
      </c>
      <c r="AX16">
        <f t="shared" si="8"/>
        <v>2.0043754941990817</v>
      </c>
      <c r="AY16">
        <f t="shared" si="9"/>
        <v>50.624395221305683</v>
      </c>
      <c r="AZ16">
        <f t="shared" si="10"/>
        <v>20.850590491125612</v>
      </c>
      <c r="BA16">
        <f t="shared" si="11"/>
        <v>241.24187629574521</v>
      </c>
      <c r="BB16">
        <f t="shared" si="12"/>
        <v>16.694006069653121</v>
      </c>
      <c r="BC16">
        <f t="shared" si="63"/>
        <v>118.77922602948098</v>
      </c>
      <c r="BD16">
        <f t="shared" si="64"/>
        <v>259.29068548900216</v>
      </c>
      <c r="BE16">
        <f t="shared" si="65"/>
        <v>479.86312471927101</v>
      </c>
      <c r="BF16">
        <f t="shared" si="66"/>
        <v>457.3358248544763</v>
      </c>
      <c r="BG16">
        <f t="shared" si="67"/>
        <v>0.31554949677055699</v>
      </c>
      <c r="BH16">
        <f t="shared" si="68"/>
        <v>2.2062988062236935</v>
      </c>
      <c r="BI16">
        <f t="shared" si="69"/>
        <v>-206.94413160290227</v>
      </c>
      <c r="BK16">
        <f t="shared" si="70"/>
        <v>2006.791518185006</v>
      </c>
      <c r="BL16">
        <f t="shared" si="71"/>
        <v>558.04808715807292</v>
      </c>
      <c r="BM16">
        <f t="shared" si="13"/>
        <v>390.90315271109517</v>
      </c>
      <c r="BN16">
        <f t="shared" si="14"/>
        <v>250.39169325157403</v>
      </c>
      <c r="BO16">
        <f t="shared" si="15"/>
        <v>4.5289649392707156</v>
      </c>
      <c r="BP16">
        <f t="shared" si="16"/>
        <v>81.288104020419652</v>
      </c>
      <c r="BQ16">
        <f t="shared" si="17"/>
        <v>28.24341040291576</v>
      </c>
      <c r="BR16">
        <f t="shared" si="18"/>
        <v>275.40539669231771</v>
      </c>
      <c r="BS16">
        <f t="shared" si="19"/>
        <v>18.53871902145346</v>
      </c>
      <c r="BT16">
        <f t="shared" si="72"/>
        <v>167.14493444697774</v>
      </c>
      <c r="BU16">
        <f t="shared" si="73"/>
        <v>307.65639390649892</v>
      </c>
      <c r="BV16">
        <f t="shared" si="74"/>
        <v>509.00609848843993</v>
      </c>
      <c r="BW16">
        <f t="shared" si="75"/>
        <v>484.56340493254083</v>
      </c>
      <c r="BX16">
        <f t="shared" si="76"/>
        <v>0.94088901226528243</v>
      </c>
      <c r="BY16">
        <f t="shared" si="77"/>
        <v>3.6794297434787735</v>
      </c>
      <c r="BZ16">
        <f t="shared" si="78"/>
        <v>-234.17171168096681</v>
      </c>
      <c r="CB16">
        <f t="shared" si="79"/>
        <v>1866.6847363433064</v>
      </c>
      <c r="CC16">
        <f t="shared" si="80"/>
        <v>550.97337511358603</v>
      </c>
      <c r="CD16">
        <f t="shared" si="20"/>
        <v>390.90315271109517</v>
      </c>
      <c r="CE16">
        <f t="shared" si="21"/>
        <v>250.39169325157403</v>
      </c>
      <c r="CF16">
        <f t="shared" si="22"/>
        <v>3.7957857193421711</v>
      </c>
      <c r="CG16">
        <f t="shared" si="23"/>
        <v>71.139759707420225</v>
      </c>
      <c r="CH16">
        <f t="shared" si="24"/>
        <v>25.133766321146318</v>
      </c>
      <c r="CI16">
        <f t="shared" si="25"/>
        <v>250.85127775036344</v>
      </c>
      <c r="CJ16">
        <f t="shared" si="26"/>
        <v>18.978170822270041</v>
      </c>
      <c r="CK16">
        <f t="shared" si="81"/>
        <v>160.07022240249086</v>
      </c>
      <c r="CL16">
        <f t="shared" si="82"/>
        <v>300.58168186201203</v>
      </c>
      <c r="CM16">
        <f t="shared" si="83"/>
        <v>492.34243915247805</v>
      </c>
      <c r="CN16">
        <f t="shared" si="84"/>
        <v>469.75187519883798</v>
      </c>
      <c r="CO16">
        <f t="shared" si="85"/>
        <v>1.1546997080085388</v>
      </c>
      <c r="CP16">
        <f t="shared" si="86"/>
        <v>4.5137132044467609</v>
      </c>
      <c r="CQ16">
        <f t="shared" si="87"/>
        <v>-219.36018194726395</v>
      </c>
      <c r="CS16">
        <f t="shared" si="88"/>
        <v>1984.7471356316864</v>
      </c>
      <c r="CT16">
        <f t="shared" si="89"/>
        <v>553.44640216190044</v>
      </c>
      <c r="CU16">
        <f t="shared" si="27"/>
        <v>390.90315271109517</v>
      </c>
      <c r="CV16">
        <f t="shared" si="28"/>
        <v>250.39169325157403</v>
      </c>
      <c r="CW16">
        <f t="shared" si="29"/>
        <v>4.1881396204766963</v>
      </c>
      <c r="CX16">
        <f t="shared" si="90"/>
        <v>77.298927540099342</v>
      </c>
      <c r="CY16">
        <f t="shared" si="91"/>
        <v>27.144225098843393</v>
      </c>
      <c r="CZ16">
        <f t="shared" si="92"/>
        <v>268.7061870423733</v>
      </c>
      <c r="DA16">
        <f t="shared" si="93"/>
        <v>18.487670973876725</v>
      </c>
      <c r="DB16">
        <f t="shared" si="94"/>
        <v>162.54324945080526</v>
      </c>
      <c r="DC16">
        <f t="shared" si="95"/>
        <v>303.05470891032644</v>
      </c>
      <c r="DD16">
        <f t="shared" si="96"/>
        <v>497.93792401765631</v>
      </c>
      <c r="DE16">
        <f t="shared" si="97"/>
        <v>473.90566219499317</v>
      </c>
      <c r="DF16">
        <f t="shared" si="98"/>
        <v>1.1316914817090804</v>
      </c>
      <c r="DG16">
        <f t="shared" si="99"/>
        <v>4.6280997469228291</v>
      </c>
      <c r="DH16">
        <f t="shared" si="100"/>
        <v>-223.51396894341914</v>
      </c>
      <c r="DJ16">
        <f t="shared" si="101"/>
        <v>2126.2184204950904</v>
      </c>
      <c r="DK16">
        <f t="shared" si="102"/>
        <v>637.19332586343512</v>
      </c>
      <c r="DL16">
        <f t="shared" si="30"/>
        <v>390.90315271109517</v>
      </c>
      <c r="DM16">
        <f t="shared" si="31"/>
        <v>250.39169325157403</v>
      </c>
      <c r="DN16">
        <f t="shared" si="103"/>
        <v>11.775164522886763</v>
      </c>
      <c r="DO16">
        <f t="shared" si="104"/>
        <v>143.4303817993181</v>
      </c>
      <c r="DP16">
        <f t="shared" si="105"/>
        <v>45.613209009339059</v>
      </c>
      <c r="DQ16">
        <f t="shared" si="106"/>
        <v>353.77210303900114</v>
      </c>
      <c r="DR16">
        <f t="shared" si="107"/>
        <v>20.564895492167516</v>
      </c>
      <c r="DS16">
        <f t="shared" si="108"/>
        <v>246.29017315233995</v>
      </c>
      <c r="DT16">
        <f t="shared" si="109"/>
        <v>386.80163261186112</v>
      </c>
      <c r="DU16">
        <f t="shared" si="110"/>
        <v>548.44492456756495</v>
      </c>
      <c r="DV16">
        <f t="shared" si="111"/>
        <v>522.57276041253704</v>
      </c>
      <c r="DW16">
        <f t="shared" si="112"/>
        <v>3.4849687167413665</v>
      </c>
      <c r="DX16">
        <f t="shared" si="113"/>
        <v>9.642216827700226</v>
      </c>
      <c r="DY16">
        <f t="shared" si="114"/>
        <v>-272.18106716096304</v>
      </c>
      <c r="DZ16" t="s">
        <v>169</v>
      </c>
      <c r="EA16" t="s">
        <v>170</v>
      </c>
      <c r="EB16" t="s">
        <v>175</v>
      </c>
      <c r="EC16" t="s">
        <v>169</v>
      </c>
      <c r="ED16" t="s">
        <v>330</v>
      </c>
      <c r="EE16">
        <f t="shared" si="32"/>
        <v>70.797144566141824</v>
      </c>
      <c r="EF16">
        <f t="shared" si="33"/>
        <v>46.274048466767731</v>
      </c>
      <c r="EG16">
        <f t="shared" si="115"/>
        <v>2141.2875615047692</v>
      </c>
      <c r="EH16">
        <f t="shared" si="34"/>
        <v>250.4905043375995</v>
      </c>
      <c r="EI16">
        <f t="shared" si="35"/>
        <v>78.253763128099465</v>
      </c>
      <c r="EJ16">
        <f t="shared" si="116"/>
        <v>6123.6514437086989</v>
      </c>
      <c r="EK16">
        <f t="shared" si="117"/>
        <v>15.974806630359483</v>
      </c>
      <c r="EL16">
        <f t="shared" si="36"/>
        <v>4.3828840846686887</v>
      </c>
      <c r="EM16">
        <f t="shared" si="37"/>
        <v>3.9968495881580886</v>
      </c>
      <c r="EN16">
        <f t="shared" si="38"/>
        <v>25.471020428278731</v>
      </c>
      <c r="EO16">
        <f t="shared" si="39"/>
        <v>12.829625309471956</v>
      </c>
      <c r="EP16">
        <f t="shared" si="118"/>
        <v>164.59928558144338</v>
      </c>
      <c r="EQ16">
        <f t="shared" si="40"/>
        <v>1.1415410300605284</v>
      </c>
      <c r="ER16">
        <f t="shared" si="41"/>
        <v>1.261514404295738</v>
      </c>
      <c r="ES16">
        <f t="shared" si="119"/>
        <v>1.5914185922456308</v>
      </c>
      <c r="ET16">
        <f t="shared" si="42"/>
        <v>4.4960225647459877</v>
      </c>
      <c r="EU16">
        <f t="shared" si="43"/>
        <v>2.7278298662741656</v>
      </c>
      <c r="EV16">
        <f t="shared" si="120"/>
        <v>7.441055779337332</v>
      </c>
      <c r="EW16">
        <f t="shared" si="44"/>
        <v>146.2359163718223</v>
      </c>
      <c r="EY16">
        <f t="shared" si="45"/>
        <v>10353.08531213813</v>
      </c>
      <c r="EZ16">
        <f t="shared" si="46"/>
        <v>313133.14877223474</v>
      </c>
      <c r="FA16">
        <f t="shared" si="47"/>
        <v>36630.70844424879</v>
      </c>
      <c r="FB16">
        <f t="shared" si="48"/>
        <v>895497.78041237418</v>
      </c>
      <c r="FD16">
        <f t="shared" si="121"/>
        <v>1959.7821035228108</v>
      </c>
      <c r="FE16">
        <f t="shared" si="122"/>
        <v>67.118100502057416</v>
      </c>
      <c r="FG16" s="6">
        <f t="shared" si="123"/>
        <v>0.22364139752017459</v>
      </c>
      <c r="FH16" s="6">
        <f t="shared" si="124"/>
        <v>0.20408734235215531</v>
      </c>
      <c r="FI16" s="6">
        <f t="shared" si="125"/>
        <v>1.2996863468899547</v>
      </c>
      <c r="FJ16" s="6">
        <f t="shared" si="126"/>
        <v>0.65615698205933615</v>
      </c>
      <c r="FK16" s="6">
        <f t="shared" si="127"/>
        <v>5.8248364856916944E-2</v>
      </c>
      <c r="FL16" s="6">
        <f t="shared" si="128"/>
        <v>6.4401039794366871E-2</v>
      </c>
      <c r="FM16" s="6">
        <f t="shared" si="129"/>
        <v>0.22941441074822311</v>
      </c>
      <c r="FN16" s="6">
        <f t="shared" si="130"/>
        <v>0.13941204188136017</v>
      </c>
      <c r="FP16" t="s">
        <v>169</v>
      </c>
      <c r="FQ16">
        <f t="shared" si="131"/>
        <v>-207.44554364033698</v>
      </c>
      <c r="FR16">
        <f t="shared" si="132"/>
        <v>62.374512825695909</v>
      </c>
      <c r="FT16">
        <v>-207.44554364033698</v>
      </c>
      <c r="FU16">
        <v>62.374512825695909</v>
      </c>
      <c r="FW16">
        <f t="shared" si="133"/>
        <v>6415.0076908890123</v>
      </c>
      <c r="FX16">
        <f t="shared" si="134"/>
        <v>4291.9241108849692</v>
      </c>
      <c r="FY16">
        <f t="shared" si="135"/>
        <v>18420612.573595732</v>
      </c>
      <c r="FZ16">
        <f t="shared" si="136"/>
        <v>22697.222065490689</v>
      </c>
      <c r="GA16">
        <f t="shared" si="137"/>
        <v>7796.8589988440935</v>
      </c>
      <c r="GB16">
        <f t="shared" si="138"/>
        <v>60791010.247856118</v>
      </c>
    </row>
    <row r="17" spans="1:184" x14ac:dyDescent="0.25">
      <c r="A17" t="s">
        <v>51</v>
      </c>
      <c r="B17" t="s">
        <v>25</v>
      </c>
      <c r="C17" t="s">
        <v>52</v>
      </c>
      <c r="D17" t="s">
        <v>340</v>
      </c>
      <c r="E17" t="s">
        <v>330</v>
      </c>
      <c r="F17" t="s">
        <v>52</v>
      </c>
      <c r="G17">
        <v>0.22362424061333611</v>
      </c>
      <c r="H17">
        <v>118.949743631362</v>
      </c>
      <c r="I17">
        <v>435.83186066531039</v>
      </c>
      <c r="J17">
        <v>335.44210136641738</v>
      </c>
      <c r="K17">
        <v>1.3263572562220902</v>
      </c>
      <c r="L17">
        <v>1.5130388658170604</v>
      </c>
      <c r="M17">
        <v>1.4688388823193628</v>
      </c>
      <c r="N17">
        <v>1.3470756869614104</v>
      </c>
      <c r="O17">
        <v>1.4402600418770772</v>
      </c>
      <c r="P17">
        <v>1.5607448869251273</v>
      </c>
      <c r="Q17">
        <v>1.3070253557120981</v>
      </c>
      <c r="R17">
        <v>1.2095558465202498</v>
      </c>
      <c r="S17">
        <v>1.2971210859341129</v>
      </c>
      <c r="T17">
        <v>1.3393743599143302</v>
      </c>
      <c r="U17">
        <v>1.3313443191676493</v>
      </c>
      <c r="V17">
        <v>1.3335057494131222</v>
      </c>
      <c r="W17">
        <v>1.4205739748937092</v>
      </c>
      <c r="X17">
        <v>0.7211867156318853</v>
      </c>
      <c r="Y17">
        <f t="shared" si="49"/>
        <v>619.13139869064116</v>
      </c>
      <c r="Z17">
        <f t="shared" si="50"/>
        <v>314.31614816094867</v>
      </c>
      <c r="AA17">
        <v>43.752087568170843</v>
      </c>
      <c r="AB17">
        <v>4.7379050790590949</v>
      </c>
      <c r="AC17">
        <f t="shared" si="51"/>
        <v>444.91606518973362</v>
      </c>
      <c r="AD17">
        <f t="shared" si="52"/>
        <v>569.64329271674285</v>
      </c>
      <c r="AE17">
        <f t="shared" si="53"/>
        <v>569.64329271674285</v>
      </c>
      <c r="AF17">
        <f t="shared" si="54"/>
        <v>314.31614816094867</v>
      </c>
      <c r="AG17">
        <f t="shared" si="55"/>
        <v>0</v>
      </c>
      <c r="AH17">
        <f t="shared" si="0"/>
        <v>0</v>
      </c>
      <c r="AI17">
        <f t="shared" si="1"/>
        <v>5.1036625944616096</v>
      </c>
      <c r="AJ17">
        <f t="shared" si="2"/>
        <v>59.966157574127685</v>
      </c>
      <c r="AK17">
        <f t="shared" si="3"/>
        <v>32.971892675176861</v>
      </c>
      <c r="AL17">
        <f t="shared" si="56"/>
        <v>0</v>
      </c>
      <c r="AM17">
        <f t="shared" si="57"/>
        <v>255.32714455579418</v>
      </c>
      <c r="AN17">
        <f t="shared" si="58"/>
        <v>462.66900727917152</v>
      </c>
      <c r="AO17">
        <f t="shared" si="59"/>
        <v>419.1481593469025</v>
      </c>
      <c r="AP17">
        <f t="shared" si="60"/>
        <v>-0.75068747255729362</v>
      </c>
      <c r="AQ17">
        <f t="shared" si="61"/>
        <v>3.2290933898405991</v>
      </c>
      <c r="AR17">
        <f t="shared" si="62"/>
        <v>-104.83201118595383</v>
      </c>
      <c r="AT17">
        <f t="shared" si="4"/>
        <v>507.53693659873556</v>
      </c>
      <c r="AU17">
        <f t="shared" si="5"/>
        <v>527.16297516752513</v>
      </c>
      <c r="AV17">
        <f t="shared" si="6"/>
        <v>527.16297516752513</v>
      </c>
      <c r="AW17">
        <f t="shared" si="7"/>
        <v>314.31614816094867</v>
      </c>
      <c r="AX17">
        <f t="shared" si="8"/>
        <v>0</v>
      </c>
      <c r="AY17">
        <f t="shared" si="9"/>
        <v>0</v>
      </c>
      <c r="AZ17">
        <f t="shared" si="10"/>
        <v>3.9382045823533156</v>
      </c>
      <c r="BA17">
        <f t="shared" si="11"/>
        <v>55.50758690283368</v>
      </c>
      <c r="BB17">
        <f t="shared" si="12"/>
        <v>28.568734735822797</v>
      </c>
      <c r="BC17">
        <f t="shared" si="63"/>
        <v>0</v>
      </c>
      <c r="BD17">
        <f t="shared" si="64"/>
        <v>212.84682700657646</v>
      </c>
      <c r="BE17">
        <f t="shared" si="65"/>
        <v>476.13278177952873</v>
      </c>
      <c r="BF17">
        <f t="shared" si="66"/>
        <v>437.58143278238362</v>
      </c>
      <c r="BG17">
        <f t="shared" si="67"/>
        <v>-0.10854463692095284</v>
      </c>
      <c r="BH17">
        <f t="shared" si="68"/>
        <v>1.5055785730025768</v>
      </c>
      <c r="BI17">
        <f t="shared" si="69"/>
        <v>-123.26528462143494</v>
      </c>
      <c r="BK17">
        <f t="shared" si="70"/>
        <v>492.71040125390687</v>
      </c>
      <c r="BL17">
        <f t="shared" si="71"/>
        <v>565.32669639087237</v>
      </c>
      <c r="BM17">
        <f t="shared" si="13"/>
        <v>565.32669639087237</v>
      </c>
      <c r="BN17">
        <f t="shared" si="14"/>
        <v>314.31614816094867</v>
      </c>
      <c r="BO17">
        <f t="shared" si="15"/>
        <v>0</v>
      </c>
      <c r="BP17">
        <f t="shared" si="16"/>
        <v>0</v>
      </c>
      <c r="BQ17">
        <f t="shared" si="17"/>
        <v>5.4523978360462158</v>
      </c>
      <c r="BR17">
        <f t="shared" si="18"/>
        <v>65.165363063370492</v>
      </c>
      <c r="BS17">
        <f t="shared" si="19"/>
        <v>31.094498917628719</v>
      </c>
      <c r="BT17">
        <f t="shared" si="72"/>
        <v>0</v>
      </c>
      <c r="BU17">
        <f t="shared" si="73"/>
        <v>251.0105482299237</v>
      </c>
      <c r="BV17">
        <f t="shared" si="74"/>
        <v>483.06987692877419</v>
      </c>
      <c r="BW17">
        <f t="shared" si="75"/>
        <v>442.07279900562827</v>
      </c>
      <c r="BX17">
        <f t="shared" si="76"/>
        <v>-0.38375792301195033</v>
      </c>
      <c r="BY17">
        <f t="shared" si="77"/>
        <v>1.9937029722135606</v>
      </c>
      <c r="BZ17">
        <f t="shared" si="78"/>
        <v>-127.7566508446796</v>
      </c>
      <c r="CB17">
        <f t="shared" si="79"/>
        <v>451.86589913394579</v>
      </c>
      <c r="CC17">
        <f t="shared" si="80"/>
        <v>583.74201940887167</v>
      </c>
      <c r="CD17">
        <f t="shared" si="20"/>
        <v>583.74201940887167</v>
      </c>
      <c r="CE17">
        <f t="shared" si="21"/>
        <v>314.31614816094867</v>
      </c>
      <c r="CF17">
        <f t="shared" si="22"/>
        <v>0</v>
      </c>
      <c r="CG17">
        <f t="shared" si="23"/>
        <v>0</v>
      </c>
      <c r="CH17">
        <f t="shared" si="24"/>
        <v>5.7996852096337719</v>
      </c>
      <c r="CI17">
        <f t="shared" si="25"/>
        <v>64.578266178792006</v>
      </c>
      <c r="CJ17">
        <f t="shared" si="26"/>
        <v>33.527108935691111</v>
      </c>
      <c r="CK17">
        <f t="shared" si="81"/>
        <v>0</v>
      </c>
      <c r="CL17">
        <f t="shared" si="82"/>
        <v>269.425871247923</v>
      </c>
      <c r="CM17">
        <f t="shared" si="83"/>
        <v>480.16376651092094</v>
      </c>
      <c r="CN17">
        <f t="shared" si="84"/>
        <v>440.25495202688137</v>
      </c>
      <c r="CO17">
        <f t="shared" si="85"/>
        <v>-0.65905593257747719</v>
      </c>
      <c r="CP17">
        <f t="shared" si="86"/>
        <v>3.1827510962548833</v>
      </c>
      <c r="CQ17">
        <f t="shared" si="87"/>
        <v>-125.9388038659327</v>
      </c>
      <c r="CS17">
        <f t="shared" si="88"/>
        <v>483.12385496133106</v>
      </c>
      <c r="CT17">
        <f t="shared" si="89"/>
        <v>580.24227180902744</v>
      </c>
      <c r="CU17">
        <f t="shared" si="27"/>
        <v>580.24227180902744</v>
      </c>
      <c r="CV17">
        <f t="shared" si="28"/>
        <v>314.31614816094867</v>
      </c>
      <c r="CW17">
        <f t="shared" si="29"/>
        <v>0</v>
      </c>
      <c r="CX17">
        <f t="shared" si="90"/>
        <v>0</v>
      </c>
      <c r="CY17">
        <f t="shared" si="91"/>
        <v>6.0345048412103059</v>
      </c>
      <c r="CZ17">
        <f t="shared" si="92"/>
        <v>68.07723241056506</v>
      </c>
      <c r="DA17">
        <f t="shared" si="93"/>
        <v>32.229981565208995</v>
      </c>
      <c r="DB17">
        <f t="shared" si="94"/>
        <v>0</v>
      </c>
      <c r="DC17">
        <f t="shared" si="95"/>
        <v>265.92612364807877</v>
      </c>
      <c r="DD17">
        <f t="shared" si="96"/>
        <v>483.47306654624867</v>
      </c>
      <c r="DE17">
        <f t="shared" si="97"/>
        <v>441.57707236671297</v>
      </c>
      <c r="DF17">
        <f t="shared" si="98"/>
        <v>-0.5815675282163818</v>
      </c>
      <c r="DG17">
        <f t="shared" si="99"/>
        <v>3.211226306941771</v>
      </c>
      <c r="DH17">
        <f t="shared" si="100"/>
        <v>-127.2609242057643</v>
      </c>
      <c r="DJ17">
        <f t="shared" si="101"/>
        <v>523.53954456705617</v>
      </c>
      <c r="DK17">
        <f t="shared" si="102"/>
        <v>581.18429197461012</v>
      </c>
      <c r="DL17">
        <f t="shared" si="30"/>
        <v>581.18429197461012</v>
      </c>
      <c r="DM17">
        <f t="shared" si="31"/>
        <v>314.31614816094867</v>
      </c>
      <c r="DN17">
        <f t="shared" si="103"/>
        <v>0</v>
      </c>
      <c r="DO17">
        <f t="shared" si="104"/>
        <v>0</v>
      </c>
      <c r="DP17">
        <f t="shared" si="105"/>
        <v>6.5876548781449245</v>
      </c>
      <c r="DQ17">
        <f t="shared" si="106"/>
        <v>74.055165790916234</v>
      </c>
      <c r="DR17">
        <f t="shared" si="107"/>
        <v>31.011234543447014</v>
      </c>
      <c r="DS17">
        <f t="shared" si="108"/>
        <v>0</v>
      </c>
      <c r="DT17">
        <f t="shared" si="109"/>
        <v>266.86814381366145</v>
      </c>
      <c r="DU17">
        <f t="shared" si="110"/>
        <v>447.35441236299692</v>
      </c>
      <c r="DV17">
        <f t="shared" si="111"/>
        <v>408.33997871009001</v>
      </c>
      <c r="DW17">
        <f t="shared" si="112"/>
        <v>-1.6616130388721482</v>
      </c>
      <c r="DX17">
        <f t="shared" si="113"/>
        <v>4.7106609868988238</v>
      </c>
      <c r="DY17">
        <f t="shared" si="114"/>
        <v>-94.023830549141337</v>
      </c>
      <c r="DZ17" t="s">
        <v>51</v>
      </c>
      <c r="EA17" t="s">
        <v>25</v>
      </c>
      <c r="EB17" t="s">
        <v>52</v>
      </c>
      <c r="EC17" t="s">
        <v>340</v>
      </c>
      <c r="ED17" t="s">
        <v>330</v>
      </c>
      <c r="EE17">
        <f t="shared" si="32"/>
        <v>0</v>
      </c>
      <c r="EF17">
        <f t="shared" si="33"/>
        <v>0</v>
      </c>
      <c r="EG17">
        <f t="shared" si="115"/>
        <v>0</v>
      </c>
      <c r="EH17">
        <f t="shared" si="34"/>
        <v>64.558295320100868</v>
      </c>
      <c r="EI17">
        <f t="shared" si="35"/>
        <v>6.4178726849102832</v>
      </c>
      <c r="EJ17">
        <f t="shared" si="116"/>
        <v>41.189089799717529</v>
      </c>
      <c r="EK17">
        <f t="shared" si="117"/>
        <v>0</v>
      </c>
      <c r="EL17">
        <f t="shared" si="36"/>
        <v>0</v>
      </c>
      <c r="EM17">
        <f t="shared" si="37"/>
        <v>0</v>
      </c>
      <c r="EN17">
        <f t="shared" si="38"/>
        <v>5.4860183236416908</v>
      </c>
      <c r="EO17">
        <f t="shared" si="39"/>
        <v>0.91168866309550456</v>
      </c>
      <c r="EP17">
        <f t="shared" si="118"/>
        <v>0.8311762184168684</v>
      </c>
      <c r="EQ17">
        <f t="shared" si="40"/>
        <v>-0.69087108869270075</v>
      </c>
      <c r="ER17">
        <f t="shared" si="41"/>
        <v>0.52769309244593954</v>
      </c>
      <c r="ES17">
        <f t="shared" si="119"/>
        <v>0.2784599998151589</v>
      </c>
      <c r="ET17">
        <f t="shared" si="42"/>
        <v>2.9721688875253687</v>
      </c>
      <c r="EU17">
        <f t="shared" si="43"/>
        <v>1.1223315903924589</v>
      </c>
      <c r="EV17">
        <f t="shared" si="120"/>
        <v>1.2596281987928661</v>
      </c>
      <c r="EW17">
        <f t="shared" si="44"/>
        <v>154.99006311261144</v>
      </c>
      <c r="EY17">
        <f t="shared" si="45"/>
        <v>0</v>
      </c>
      <c r="EZ17">
        <f t="shared" si="46"/>
        <v>0</v>
      </c>
      <c r="FA17">
        <f t="shared" si="47"/>
        <v>10005.894266105041</v>
      </c>
      <c r="FB17">
        <f t="shared" si="48"/>
        <v>6383.8996276092394</v>
      </c>
      <c r="FD17">
        <f t="shared" si="121"/>
        <v>483.94878361745157</v>
      </c>
      <c r="FE17">
        <f t="shared" si="122"/>
        <v>13.790054893540947</v>
      </c>
      <c r="FG17" s="6">
        <f t="shared" si="123"/>
        <v>0</v>
      </c>
      <c r="FH17" s="6">
        <f t="shared" si="124"/>
        <v>0</v>
      </c>
      <c r="FI17" s="6">
        <f t="shared" si="125"/>
        <v>1.1335948160948868</v>
      </c>
      <c r="FJ17" s="6">
        <f t="shared" si="126"/>
        <v>0.19113461111836391</v>
      </c>
      <c r="FK17" s="6">
        <f t="shared" si="127"/>
        <v>-0.14275706687979109</v>
      </c>
      <c r="FL17" s="6">
        <f t="shared" si="128"/>
        <v>0.10911488854967634</v>
      </c>
      <c r="FM17" s="6">
        <f t="shared" si="129"/>
        <v>0.61414946955932181</v>
      </c>
      <c r="FN17" s="6">
        <f t="shared" si="130"/>
        <v>0.23257057771414288</v>
      </c>
      <c r="FP17" t="s">
        <v>51</v>
      </c>
      <c r="FQ17">
        <f t="shared" si="131"/>
        <v>-117.17958421215114</v>
      </c>
      <c r="FR17">
        <f t="shared" si="132"/>
        <v>14.25425494629418</v>
      </c>
      <c r="FT17">
        <v>-117.17958421215114</v>
      </c>
      <c r="FU17">
        <v>14.25425494629418</v>
      </c>
      <c r="FW17">
        <f t="shared" si="133"/>
        <v>0</v>
      </c>
      <c r="FX17">
        <f t="shared" si="134"/>
        <v>0</v>
      </c>
      <c r="FY17">
        <f t="shared" si="135"/>
        <v>0</v>
      </c>
      <c r="FZ17">
        <f t="shared" si="136"/>
        <v>2824.5601900968873</v>
      </c>
      <c r="GA17">
        <f t="shared" si="137"/>
        <v>415.21455991479627</v>
      </c>
      <c r="GB17">
        <f t="shared" si="138"/>
        <v>172403.13076523793</v>
      </c>
    </row>
    <row r="18" spans="1:184" x14ac:dyDescent="0.25">
      <c r="A18" t="s">
        <v>324</v>
      </c>
      <c r="B18" t="s">
        <v>325</v>
      </c>
      <c r="C18" t="s">
        <v>326</v>
      </c>
      <c r="D18" t="s">
        <v>345</v>
      </c>
      <c r="E18" t="s">
        <v>327</v>
      </c>
      <c r="F18" t="s">
        <v>444</v>
      </c>
      <c r="G18">
        <v>0.21313600504702754</v>
      </c>
      <c r="H18">
        <v>112.836540779225</v>
      </c>
      <c r="I18">
        <v>413.43308541508043</v>
      </c>
      <c r="J18">
        <v>719.95482168330955</v>
      </c>
      <c r="K18">
        <v>1.1944928429090393</v>
      </c>
      <c r="L18">
        <v>1.4937215532922161</v>
      </c>
      <c r="M18">
        <v>1.4718149467763058</v>
      </c>
      <c r="N18">
        <v>1.349162437691366</v>
      </c>
      <c r="O18">
        <v>1.4492722128252091</v>
      </c>
      <c r="P18">
        <v>1.5294160618030606</v>
      </c>
      <c r="Q18">
        <v>1.1620756490513198</v>
      </c>
      <c r="R18">
        <v>0.90947003354549738</v>
      </c>
      <c r="S18">
        <v>1.0160301239037073</v>
      </c>
      <c r="T18">
        <v>1.0683930558484569</v>
      </c>
      <c r="U18">
        <v>1.0727560349127803</v>
      </c>
      <c r="V18">
        <v>1.2137481184144505</v>
      </c>
      <c r="W18">
        <v>1.7767928134610105</v>
      </c>
      <c r="X18">
        <v>1.7767928134610105</v>
      </c>
      <c r="Y18">
        <f t="shared" si="49"/>
        <v>734.58493501252701</v>
      </c>
      <c r="Z18">
        <f t="shared" si="50"/>
        <v>734.58493501252701</v>
      </c>
      <c r="AA18">
        <v>7.4108225974556614</v>
      </c>
      <c r="AB18">
        <v>1.0586889424936661</v>
      </c>
      <c r="AC18">
        <f t="shared" si="51"/>
        <v>859.98088171856693</v>
      </c>
      <c r="AD18">
        <f t="shared" si="52"/>
        <v>480.44052107301934</v>
      </c>
      <c r="AE18">
        <f t="shared" si="53"/>
        <v>480.44052107301934</v>
      </c>
      <c r="AF18">
        <f t="shared" si="54"/>
        <v>480.44052107301934</v>
      </c>
      <c r="AG18">
        <f t="shared" si="55"/>
        <v>0</v>
      </c>
      <c r="AH18">
        <f t="shared" si="0"/>
        <v>0</v>
      </c>
      <c r="AI18">
        <f t="shared" si="1"/>
        <v>0</v>
      </c>
      <c r="AJ18">
        <f t="shared" si="2"/>
        <v>0</v>
      </c>
      <c r="AK18">
        <f t="shared" si="3"/>
        <v>20.488312662691278</v>
      </c>
      <c r="AL18">
        <f t="shared" si="56"/>
        <v>0</v>
      </c>
      <c r="AM18">
        <f t="shared" si="57"/>
        <v>0</v>
      </c>
      <c r="AN18">
        <f t="shared" si="58"/>
        <v>413.96806744396218</v>
      </c>
      <c r="AO18">
        <f t="shared" si="59"/>
        <v>386.92476882091802</v>
      </c>
      <c r="AP18">
        <f t="shared" si="60"/>
        <v>-0.46646760018415645</v>
      </c>
      <c r="AQ18">
        <f t="shared" si="61"/>
        <v>-1.2988250914030062</v>
      </c>
      <c r="AR18">
        <f t="shared" si="62"/>
        <v>93.515752252101322</v>
      </c>
      <c r="AT18">
        <f t="shared" si="4"/>
        <v>1075.4120345450135</v>
      </c>
      <c r="AU18">
        <f t="shared" si="5"/>
        <v>376.00500206127168</v>
      </c>
      <c r="AV18">
        <f t="shared" si="6"/>
        <v>376.00500206127168</v>
      </c>
      <c r="AW18">
        <f t="shared" si="7"/>
        <v>376.00500206127168</v>
      </c>
      <c r="AX18">
        <f t="shared" si="8"/>
        <v>0</v>
      </c>
      <c r="AY18">
        <f t="shared" si="9"/>
        <v>0</v>
      </c>
      <c r="AZ18">
        <f t="shared" si="10"/>
        <v>0</v>
      </c>
      <c r="BA18">
        <f t="shared" si="11"/>
        <v>0</v>
      </c>
      <c r="BB18">
        <f t="shared" si="12"/>
        <v>14.338943001128744</v>
      </c>
      <c r="BC18">
        <f t="shared" si="63"/>
        <v>0</v>
      </c>
      <c r="BD18">
        <f t="shared" si="64"/>
        <v>0</v>
      </c>
      <c r="BE18">
        <f t="shared" si="65"/>
        <v>350.39242099692575</v>
      </c>
      <c r="BF18">
        <f t="shared" si="66"/>
        <v>331.04310080482293</v>
      </c>
      <c r="BG18">
        <f t="shared" si="67"/>
        <v>-5.4479674241090667E-2</v>
      </c>
      <c r="BH18">
        <f t="shared" si="68"/>
        <v>-0.29471922513317839</v>
      </c>
      <c r="BI18">
        <f t="shared" si="69"/>
        <v>44.961901256448755</v>
      </c>
      <c r="BK18">
        <f t="shared" si="70"/>
        <v>1059.6402675571649</v>
      </c>
      <c r="BL18">
        <f t="shared" si="71"/>
        <v>420.06046900017617</v>
      </c>
      <c r="BM18">
        <f t="shared" si="13"/>
        <v>420.06046900017617</v>
      </c>
      <c r="BN18">
        <f t="shared" si="14"/>
        <v>420.06046900017617</v>
      </c>
      <c r="BO18">
        <f t="shared" si="15"/>
        <v>0</v>
      </c>
      <c r="BP18">
        <f t="shared" si="16"/>
        <v>0</v>
      </c>
      <c r="BQ18">
        <f t="shared" si="17"/>
        <v>0</v>
      </c>
      <c r="BR18">
        <f t="shared" si="18"/>
        <v>0</v>
      </c>
      <c r="BS18">
        <f t="shared" si="19"/>
        <v>16.137770990032788</v>
      </c>
      <c r="BT18">
        <f t="shared" si="72"/>
        <v>0</v>
      </c>
      <c r="BU18">
        <f t="shared" si="73"/>
        <v>0</v>
      </c>
      <c r="BV18">
        <f t="shared" si="74"/>
        <v>377.36990439695523</v>
      </c>
      <c r="BW18">
        <f t="shared" si="75"/>
        <v>356.09278214658929</v>
      </c>
      <c r="BX18">
        <f t="shared" si="76"/>
        <v>-0.1991669810657869</v>
      </c>
      <c r="BY18">
        <f t="shared" si="77"/>
        <v>-1.0048295226119972</v>
      </c>
      <c r="BZ18">
        <f t="shared" si="78"/>
        <v>63.967686853586883</v>
      </c>
      <c r="CB18">
        <f t="shared" si="79"/>
        <v>971.33600224990664</v>
      </c>
      <c r="CC18">
        <f t="shared" si="80"/>
        <v>441.70903751547388</v>
      </c>
      <c r="CD18">
        <f t="shared" si="20"/>
        <v>441.70903751547388</v>
      </c>
      <c r="CE18">
        <f t="shared" si="21"/>
        <v>441.70903751547388</v>
      </c>
      <c r="CF18">
        <f t="shared" si="22"/>
        <v>0</v>
      </c>
      <c r="CG18">
        <f t="shared" si="23"/>
        <v>0</v>
      </c>
      <c r="CH18">
        <f t="shared" si="24"/>
        <v>0</v>
      </c>
      <c r="CI18">
        <f t="shared" si="25"/>
        <v>0</v>
      </c>
      <c r="CJ18">
        <f t="shared" si="26"/>
        <v>17.724031131170825</v>
      </c>
      <c r="CK18">
        <f t="shared" si="81"/>
        <v>0</v>
      </c>
      <c r="CL18">
        <f t="shared" si="82"/>
        <v>0</v>
      </c>
      <c r="CM18">
        <f t="shared" si="83"/>
        <v>386.95262584881669</v>
      </c>
      <c r="CN18">
        <f t="shared" si="84"/>
        <v>365.85492035682188</v>
      </c>
      <c r="CO18">
        <f t="shared" si="85"/>
        <v>-0.34840844430075341</v>
      </c>
      <c r="CP18">
        <f t="shared" si="86"/>
        <v>-0.92623504072761564</v>
      </c>
      <c r="CQ18">
        <f t="shared" si="87"/>
        <v>75.854117158652002</v>
      </c>
      <c r="CS18">
        <f t="shared" si="88"/>
        <v>1043.4105175551488</v>
      </c>
      <c r="CT18">
        <f t="shared" si="89"/>
        <v>443.51283741163849</v>
      </c>
      <c r="CU18">
        <f t="shared" si="27"/>
        <v>443.51283741163849</v>
      </c>
      <c r="CV18">
        <f t="shared" si="28"/>
        <v>443.51283741163849</v>
      </c>
      <c r="CW18">
        <f t="shared" si="29"/>
        <v>0</v>
      </c>
      <c r="CX18">
        <f t="shared" si="90"/>
        <v>0</v>
      </c>
      <c r="CY18">
        <f t="shared" si="91"/>
        <v>0</v>
      </c>
      <c r="CZ18">
        <f t="shared" si="92"/>
        <v>0</v>
      </c>
      <c r="DA18">
        <f t="shared" si="93"/>
        <v>17.17076134001961</v>
      </c>
      <c r="DB18">
        <f t="shared" si="94"/>
        <v>0</v>
      </c>
      <c r="DC18">
        <f t="shared" si="95"/>
        <v>0</v>
      </c>
      <c r="DD18">
        <f t="shared" si="96"/>
        <v>391.95832673750959</v>
      </c>
      <c r="DE18">
        <f t="shared" si="97"/>
        <v>369.63792560094157</v>
      </c>
      <c r="DF18">
        <f t="shared" si="98"/>
        <v>-0.30983440713127997</v>
      </c>
      <c r="DG18">
        <f t="shared" si="99"/>
        <v>-0.91163410356162677</v>
      </c>
      <c r="DH18">
        <f t="shared" si="100"/>
        <v>73.874911810696915</v>
      </c>
      <c r="DJ18">
        <f t="shared" si="101"/>
        <v>1101.110468055012</v>
      </c>
      <c r="DK18">
        <f t="shared" si="102"/>
        <v>501.80362951283468</v>
      </c>
      <c r="DL18">
        <f t="shared" si="30"/>
        <v>501.80362951283468</v>
      </c>
      <c r="DM18">
        <f t="shared" si="31"/>
        <v>501.80362951283468</v>
      </c>
      <c r="DN18">
        <f t="shared" si="103"/>
        <v>0</v>
      </c>
      <c r="DO18">
        <f t="shared" si="104"/>
        <v>0</v>
      </c>
      <c r="DP18">
        <f t="shared" si="105"/>
        <v>0</v>
      </c>
      <c r="DQ18">
        <f t="shared" si="106"/>
        <v>0</v>
      </c>
      <c r="DR18">
        <f t="shared" si="107"/>
        <v>18.91164533129713</v>
      </c>
      <c r="DS18">
        <f t="shared" si="108"/>
        <v>0</v>
      </c>
      <c r="DT18">
        <f t="shared" si="109"/>
        <v>0</v>
      </c>
      <c r="DU18">
        <f t="shared" si="110"/>
        <v>420.18987710323137</v>
      </c>
      <c r="DV18">
        <f t="shared" si="111"/>
        <v>396.39762429847775</v>
      </c>
      <c r="DW18">
        <f t="shared" si="112"/>
        <v>-1.0133049177704883</v>
      </c>
      <c r="DX18">
        <f t="shared" si="113"/>
        <v>-2.1829619951069255</v>
      </c>
      <c r="DY18">
        <f t="shared" si="114"/>
        <v>105.40600521435692</v>
      </c>
      <c r="DZ18" t="s">
        <v>324</v>
      </c>
      <c r="EA18" t="s">
        <v>325</v>
      </c>
      <c r="EB18" t="s">
        <v>326</v>
      </c>
      <c r="EC18" t="s">
        <v>345</v>
      </c>
      <c r="ED18" t="s">
        <v>330</v>
      </c>
      <c r="EE18">
        <f t="shared" si="32"/>
        <v>0</v>
      </c>
      <c r="EF18">
        <f t="shared" si="33"/>
        <v>0</v>
      </c>
      <c r="EG18">
        <f t="shared" si="115"/>
        <v>0</v>
      </c>
      <c r="EH18">
        <f t="shared" si="34"/>
        <v>0</v>
      </c>
      <c r="EI18">
        <f t="shared" si="35"/>
        <v>0</v>
      </c>
      <c r="EJ18">
        <f t="shared" si="116"/>
        <v>0</v>
      </c>
      <c r="EK18">
        <f t="shared" si="117"/>
        <v>0</v>
      </c>
      <c r="EL18">
        <f t="shared" si="36"/>
        <v>0</v>
      </c>
      <c r="EM18">
        <f t="shared" si="37"/>
        <v>0</v>
      </c>
      <c r="EN18">
        <f t="shared" si="38"/>
        <v>0</v>
      </c>
      <c r="EO18">
        <f t="shared" si="39"/>
        <v>0</v>
      </c>
      <c r="EP18">
        <f t="shared" si="118"/>
        <v>0</v>
      </c>
      <c r="EQ18">
        <f t="shared" si="40"/>
        <v>-0.39861033744892588</v>
      </c>
      <c r="ER18">
        <f t="shared" si="41"/>
        <v>0.33198162504189299</v>
      </c>
      <c r="ES18">
        <f t="shared" si="119"/>
        <v>0.11021179936545603</v>
      </c>
      <c r="ET18">
        <f t="shared" si="42"/>
        <v>-1.1032008297573916</v>
      </c>
      <c r="EU18">
        <f t="shared" si="43"/>
        <v>0.62217154324171831</v>
      </c>
      <c r="EV18">
        <f t="shared" si="120"/>
        <v>0.38709742921978135</v>
      </c>
      <c r="EW18">
        <f t="shared" si="44"/>
        <v>121.15772819206761</v>
      </c>
      <c r="EY18">
        <f t="shared" si="45"/>
        <v>0</v>
      </c>
      <c r="EZ18">
        <f t="shared" si="46"/>
        <v>0</v>
      </c>
      <c r="FA18">
        <f t="shared" si="47"/>
        <v>0</v>
      </c>
      <c r="FB18">
        <f t="shared" si="48"/>
        <v>0</v>
      </c>
      <c r="FD18">
        <f t="shared" si="121"/>
        <v>1018.4816952801352</v>
      </c>
      <c r="FE18">
        <f t="shared" si="122"/>
        <v>39.864408256979615</v>
      </c>
      <c r="FG18" s="6">
        <f t="shared" si="123"/>
        <v>0</v>
      </c>
      <c r="FH18" s="6">
        <f t="shared" si="124"/>
        <v>0</v>
      </c>
      <c r="FI18" s="6">
        <f t="shared" si="125"/>
        <v>0</v>
      </c>
      <c r="FJ18" s="6">
        <f t="shared" si="126"/>
        <v>0</v>
      </c>
      <c r="FK18" s="6">
        <f t="shared" si="127"/>
        <v>-3.913770265054075E-2</v>
      </c>
      <c r="FL18" s="6">
        <f t="shared" si="128"/>
        <v>3.2631714963826455E-2</v>
      </c>
      <c r="FM18" s="6">
        <f t="shared" si="129"/>
        <v>-0.10831817939093685</v>
      </c>
      <c r="FN18" s="6">
        <f t="shared" si="130"/>
        <v>6.1235087962174632E-2</v>
      </c>
      <c r="FP18" t="s">
        <v>324</v>
      </c>
      <c r="FQ18">
        <f t="shared" si="131"/>
        <v>76.263395757640467</v>
      </c>
      <c r="FR18">
        <f t="shared" si="132"/>
        <v>21.371831323292906</v>
      </c>
      <c r="FT18">
        <v>76.263395757640467</v>
      </c>
      <c r="FU18">
        <v>21.371831323292906</v>
      </c>
      <c r="FW18">
        <f t="shared" si="133"/>
        <v>0</v>
      </c>
      <c r="FX18">
        <f t="shared" si="134"/>
        <v>0</v>
      </c>
      <c r="FY18">
        <f t="shared" si="135"/>
        <v>0</v>
      </c>
      <c r="FZ18">
        <f t="shared" si="136"/>
        <v>0</v>
      </c>
      <c r="GA18">
        <f t="shared" si="137"/>
        <v>0</v>
      </c>
      <c r="GB18">
        <f t="shared" si="138"/>
        <v>0</v>
      </c>
    </row>
    <row r="19" spans="1:184" x14ac:dyDescent="0.25">
      <c r="A19" t="s">
        <v>227</v>
      </c>
      <c r="B19" t="s">
        <v>228</v>
      </c>
      <c r="C19" t="s">
        <v>231</v>
      </c>
      <c r="D19" t="s">
        <v>231</v>
      </c>
      <c r="E19" t="s">
        <v>327</v>
      </c>
      <c r="F19" t="s">
        <v>446</v>
      </c>
      <c r="G19">
        <v>5.6387918320621254E-2</v>
      </c>
      <c r="H19">
        <v>109.14905249728</v>
      </c>
      <c r="I19">
        <v>399.92212835003392</v>
      </c>
      <c r="J19">
        <v>1327.8361710685078</v>
      </c>
      <c r="K19">
        <v>1.3140408296254169</v>
      </c>
      <c r="L19">
        <v>1.3689127732720097</v>
      </c>
      <c r="M19">
        <v>1.3430362658763892</v>
      </c>
      <c r="N19">
        <v>1.2182472109394913</v>
      </c>
      <c r="O19">
        <v>1.3573742830063797</v>
      </c>
      <c r="P19">
        <v>1.4503905628513354</v>
      </c>
      <c r="Q19">
        <v>1.2691639629937483</v>
      </c>
      <c r="R19">
        <v>0.90947003354549738</v>
      </c>
      <c r="S19">
        <v>1.0160301239037073</v>
      </c>
      <c r="T19">
        <v>1.0683930558484569</v>
      </c>
      <c r="U19">
        <v>1.0727560349127803</v>
      </c>
      <c r="V19">
        <v>1.2137481184144505</v>
      </c>
      <c r="W19">
        <v>0.64445676160447674</v>
      </c>
      <c r="X19">
        <v>0.64445676160447674</v>
      </c>
      <c r="Y19">
        <f t="shared" si="49"/>
        <v>257.73251973043273</v>
      </c>
      <c r="Z19">
        <f t="shared" si="50"/>
        <v>257.73251973043273</v>
      </c>
      <c r="AA19">
        <v>254.18007481448615</v>
      </c>
      <c r="AB19">
        <v>27.752482864047039</v>
      </c>
      <c r="AC19">
        <f t="shared" si="51"/>
        <v>1744.830943837499</v>
      </c>
      <c r="AD19">
        <f t="shared" si="52"/>
        <v>507.56675330562354</v>
      </c>
      <c r="AE19">
        <f t="shared" si="53"/>
        <v>257.73251973043273</v>
      </c>
      <c r="AF19">
        <f t="shared" si="54"/>
        <v>257.73251973043273</v>
      </c>
      <c r="AG19">
        <f t="shared" si="55"/>
        <v>5.9553724087573778</v>
      </c>
      <c r="AH19">
        <f t="shared" si="0"/>
        <v>71.511885983772103</v>
      </c>
      <c r="AI19">
        <f t="shared" si="1"/>
        <v>5.9553724087573778</v>
      </c>
      <c r="AJ19">
        <f t="shared" si="2"/>
        <v>71.511885983772103</v>
      </c>
      <c r="AK19">
        <f t="shared" si="3"/>
        <v>29.543560328808042</v>
      </c>
      <c r="AL19">
        <f t="shared" si="56"/>
        <v>249.83423357519081</v>
      </c>
      <c r="AM19">
        <f t="shared" si="57"/>
        <v>249.83423357519081</v>
      </c>
      <c r="AN19">
        <f t="shared" si="58"/>
        <v>411.7153781179519</v>
      </c>
      <c r="AO19">
        <f t="shared" si="59"/>
        <v>372.71971568769453</v>
      </c>
      <c r="AP19">
        <f t="shared" si="60"/>
        <v>1.9571686466901637</v>
      </c>
      <c r="AQ19">
        <f t="shared" si="61"/>
        <v>3.3319920272770198</v>
      </c>
      <c r="AR19">
        <f t="shared" si="62"/>
        <v>-114.9871959572618</v>
      </c>
      <c r="AT19">
        <f t="shared" si="4"/>
        <v>1817.6918953882778</v>
      </c>
      <c r="AU19">
        <f t="shared" si="5"/>
        <v>363.71719148609208</v>
      </c>
      <c r="AV19">
        <f t="shared" si="6"/>
        <v>257.73251973043273</v>
      </c>
      <c r="AW19">
        <f t="shared" si="7"/>
        <v>257.73251973043273</v>
      </c>
      <c r="AX19">
        <f t="shared" si="8"/>
        <v>0.92237569848111156</v>
      </c>
      <c r="AY19">
        <f t="shared" si="9"/>
        <v>26.108748082201572</v>
      </c>
      <c r="AZ19">
        <f t="shared" si="10"/>
        <v>0.92237569848111156</v>
      </c>
      <c r="BA19">
        <f t="shared" si="11"/>
        <v>26.108748082201572</v>
      </c>
      <c r="BB19">
        <f t="shared" si="12"/>
        <v>20.741971594738196</v>
      </c>
      <c r="BC19">
        <f t="shared" si="63"/>
        <v>105.98467175565935</v>
      </c>
      <c r="BD19">
        <f t="shared" si="64"/>
        <v>105.98467175565935</v>
      </c>
      <c r="BE19">
        <f t="shared" si="65"/>
        <v>326.66735951013868</v>
      </c>
      <c r="BF19">
        <f t="shared" si="66"/>
        <v>298.67763601584079</v>
      </c>
      <c r="BG19">
        <f t="shared" si="67"/>
        <v>0.25934726352923326</v>
      </c>
      <c r="BH19">
        <f t="shared" si="68"/>
        <v>0.61574738476086177</v>
      </c>
      <c r="BI19">
        <f t="shared" si="69"/>
        <v>-40.945116285408062</v>
      </c>
      <c r="BK19">
        <f t="shared" si="70"/>
        <v>1783.3321328874511</v>
      </c>
      <c r="BL19">
        <f t="shared" si="71"/>
        <v>406.33292961931926</v>
      </c>
      <c r="BM19">
        <f t="shared" si="13"/>
        <v>257.73251973043273</v>
      </c>
      <c r="BN19">
        <f t="shared" si="14"/>
        <v>257.73251973043273</v>
      </c>
      <c r="BO19">
        <f t="shared" si="15"/>
        <v>1.9985466048787264</v>
      </c>
      <c r="BP19">
        <f t="shared" si="16"/>
        <v>40.347397555089643</v>
      </c>
      <c r="BQ19">
        <f t="shared" si="17"/>
        <v>1.9985466048787264</v>
      </c>
      <c r="BR19">
        <f t="shared" si="18"/>
        <v>40.347397555089643</v>
      </c>
      <c r="BS19">
        <f t="shared" si="19"/>
        <v>23.394417901478484</v>
      </c>
      <c r="BT19">
        <f t="shared" si="72"/>
        <v>148.60040988888653</v>
      </c>
      <c r="BU19">
        <f t="shared" si="73"/>
        <v>148.60040988888653</v>
      </c>
      <c r="BV19">
        <f t="shared" si="74"/>
        <v>344.44576382705105</v>
      </c>
      <c r="BW19">
        <f t="shared" si="75"/>
        <v>313.60099040863133</v>
      </c>
      <c r="BX19">
        <f t="shared" si="76"/>
        <v>0.75118618960777628</v>
      </c>
      <c r="BY19">
        <f t="shared" si="77"/>
        <v>0.87645223560924834</v>
      </c>
      <c r="BZ19">
        <f t="shared" si="78"/>
        <v>-55.868470678198605</v>
      </c>
      <c r="CB19">
        <f t="shared" si="79"/>
        <v>1617.6327119887828</v>
      </c>
      <c r="CC19">
        <f t="shared" si="80"/>
        <v>427.27402480931153</v>
      </c>
      <c r="CD19">
        <f t="shared" si="20"/>
        <v>257.73251973043273</v>
      </c>
      <c r="CE19">
        <f t="shared" si="21"/>
        <v>257.73251973043273</v>
      </c>
      <c r="CF19">
        <f t="shared" si="22"/>
        <v>2.4348998452196486</v>
      </c>
      <c r="CG19">
        <f t="shared" si="23"/>
        <v>43.085022350488451</v>
      </c>
      <c r="CH19">
        <f t="shared" si="24"/>
        <v>2.4348998452196486</v>
      </c>
      <c r="CI19">
        <f t="shared" si="25"/>
        <v>43.085022350488451</v>
      </c>
      <c r="CJ19">
        <f t="shared" si="26"/>
        <v>25.829314060836555</v>
      </c>
      <c r="CK19">
        <f t="shared" si="81"/>
        <v>169.5415050788788</v>
      </c>
      <c r="CL19">
        <f t="shared" si="82"/>
        <v>169.5415050788788</v>
      </c>
      <c r="CM19">
        <f t="shared" si="83"/>
        <v>347.47724814402955</v>
      </c>
      <c r="CN19">
        <f t="shared" si="84"/>
        <v>316.73146254464643</v>
      </c>
      <c r="CO19">
        <f t="shared" si="85"/>
        <v>1.110420960295863</v>
      </c>
      <c r="CP19">
        <f t="shared" si="86"/>
        <v>1.7555346317295961</v>
      </c>
      <c r="CQ19">
        <f t="shared" si="87"/>
        <v>-58.998942814213706</v>
      </c>
      <c r="CS19">
        <f t="shared" si="88"/>
        <v>1802.3706706540524</v>
      </c>
      <c r="CT19">
        <f t="shared" si="89"/>
        <v>429.01887668266238</v>
      </c>
      <c r="CU19">
        <f t="shared" si="27"/>
        <v>257.73251973043273</v>
      </c>
      <c r="CV19">
        <f t="shared" si="28"/>
        <v>257.73251973043273</v>
      </c>
      <c r="CW19">
        <f t="shared" si="29"/>
        <v>2.7748894674548779</v>
      </c>
      <c r="CX19">
        <f t="shared" si="90"/>
        <v>48.600884218036782</v>
      </c>
      <c r="CY19">
        <f t="shared" si="91"/>
        <v>2.7748894674548779</v>
      </c>
      <c r="CZ19">
        <f t="shared" si="92"/>
        <v>48.600884218036782</v>
      </c>
      <c r="DA19">
        <f t="shared" si="93"/>
        <v>24.569747155924976</v>
      </c>
      <c r="DB19">
        <f t="shared" si="94"/>
        <v>171.28635695222965</v>
      </c>
      <c r="DC19">
        <f t="shared" si="95"/>
        <v>171.28635695222965</v>
      </c>
      <c r="DD19">
        <f t="shared" si="96"/>
        <v>355.24921283796442</v>
      </c>
      <c r="DE19">
        <f t="shared" si="97"/>
        <v>323.31081468050274</v>
      </c>
      <c r="DF19">
        <f t="shared" si="98"/>
        <v>1.1007616885565445</v>
      </c>
      <c r="DG19">
        <f t="shared" si="99"/>
        <v>1.8661091971169932</v>
      </c>
      <c r="DH19">
        <f t="shared" si="100"/>
        <v>-65.578294950070017</v>
      </c>
      <c r="DJ19">
        <f t="shared" si="101"/>
        <v>1925.8810515304151</v>
      </c>
      <c r="DK19">
        <f t="shared" si="102"/>
        <v>485.40473079715605</v>
      </c>
      <c r="DL19">
        <f t="shared" si="30"/>
        <v>257.73251973043273</v>
      </c>
      <c r="DM19">
        <f t="shared" si="31"/>
        <v>257.73251973043273</v>
      </c>
      <c r="DN19">
        <f t="shared" si="103"/>
        <v>5.439232068078959</v>
      </c>
      <c r="DO19">
        <f t="shared" si="104"/>
        <v>71.671883572363996</v>
      </c>
      <c r="DP19">
        <f t="shared" si="105"/>
        <v>5.439232068078959</v>
      </c>
      <c r="DQ19">
        <f t="shared" si="106"/>
        <v>71.671883572363996</v>
      </c>
      <c r="DR19">
        <f t="shared" si="107"/>
        <v>26.892774869880075</v>
      </c>
      <c r="DS19">
        <f t="shared" si="108"/>
        <v>227.67221106672332</v>
      </c>
      <c r="DT19">
        <f t="shared" si="109"/>
        <v>227.67221106672332</v>
      </c>
      <c r="DU19">
        <f t="shared" si="110"/>
        <v>369.34818302522012</v>
      </c>
      <c r="DV19">
        <f t="shared" si="111"/>
        <v>335.51507717341821</v>
      </c>
      <c r="DW19">
        <f t="shared" si="112"/>
        <v>2.7991775813353907</v>
      </c>
      <c r="DX19">
        <f t="shared" si="113"/>
        <v>3.9684291040145969</v>
      </c>
      <c r="DY19">
        <f t="shared" si="114"/>
        <v>-77.782557442985478</v>
      </c>
      <c r="DZ19" t="s">
        <v>227</v>
      </c>
      <c r="EA19" t="s">
        <v>228</v>
      </c>
      <c r="EB19" t="s">
        <v>231</v>
      </c>
      <c r="EC19" t="s">
        <v>231</v>
      </c>
      <c r="ED19" t="s">
        <v>330</v>
      </c>
      <c r="EE19">
        <f t="shared" si="32"/>
        <v>50.220970293658759</v>
      </c>
      <c r="EF19">
        <f t="shared" si="33"/>
        <v>18.14319653177251</v>
      </c>
      <c r="EG19">
        <f t="shared" si="115"/>
        <v>329.17558039052204</v>
      </c>
      <c r="EH19">
        <f t="shared" si="34"/>
        <v>50.220970293658759</v>
      </c>
      <c r="EI19">
        <f t="shared" si="35"/>
        <v>18.14319653177251</v>
      </c>
      <c r="EJ19">
        <f t="shared" si="116"/>
        <v>329.17558039052204</v>
      </c>
      <c r="EK19">
        <f t="shared" si="117"/>
        <v>3.9971517740369409</v>
      </c>
      <c r="EL19">
        <f t="shared" si="36"/>
        <v>3.2542193488117839</v>
      </c>
      <c r="EM19">
        <f t="shared" si="37"/>
        <v>1.9992878167079748</v>
      </c>
      <c r="EN19">
        <f t="shared" si="38"/>
        <v>3.2542193488117839</v>
      </c>
      <c r="EO19">
        <f t="shared" si="39"/>
        <v>1.9992878167079748</v>
      </c>
      <c r="EP19">
        <f t="shared" si="118"/>
        <v>3.9971517740369409</v>
      </c>
      <c r="EQ19">
        <f t="shared" si="40"/>
        <v>1.3296770550024952</v>
      </c>
      <c r="ER19">
        <f t="shared" si="41"/>
        <v>0.90927559281581904</v>
      </c>
      <c r="ES19">
        <f t="shared" si="119"/>
        <v>0.82678210369055916</v>
      </c>
      <c r="ET19">
        <f t="shared" si="42"/>
        <v>2.0690440967513859</v>
      </c>
      <c r="EU19">
        <f t="shared" si="43"/>
        <v>1.33240521760672</v>
      </c>
      <c r="EV19">
        <f t="shared" si="120"/>
        <v>1.775303663905611</v>
      </c>
      <c r="EW19">
        <f t="shared" si="44"/>
        <v>119.14640223345</v>
      </c>
      <c r="EY19">
        <f t="shared" si="45"/>
        <v>5983.6479271624103</v>
      </c>
      <c r="EZ19">
        <f t="shared" si="46"/>
        <v>39220.086106638497</v>
      </c>
      <c r="FA19">
        <f t="shared" si="47"/>
        <v>5983.6479271624103</v>
      </c>
      <c r="FB19">
        <f t="shared" si="48"/>
        <v>39220.086106638497</v>
      </c>
      <c r="FD19">
        <f t="shared" si="121"/>
        <v>1781.9565677144133</v>
      </c>
      <c r="FE19">
        <f t="shared" si="122"/>
        <v>45.073513274571539</v>
      </c>
      <c r="FG19" s="6">
        <f t="shared" si="123"/>
        <v>0.18262057604387832</v>
      </c>
      <c r="FH19" s="6">
        <f t="shared" si="124"/>
        <v>0.11229126553098012</v>
      </c>
      <c r="FI19" s="6">
        <f t="shared" si="125"/>
        <v>0.18262057604387832</v>
      </c>
      <c r="FJ19" s="6">
        <f t="shared" si="126"/>
        <v>0.11229126553098012</v>
      </c>
      <c r="FK19" s="6">
        <f t="shared" si="127"/>
        <v>7.4618937357602139E-2</v>
      </c>
      <c r="FL19" s="6">
        <f t="shared" si="128"/>
        <v>5.1061705572659259E-2</v>
      </c>
      <c r="FM19" s="6">
        <f t="shared" si="129"/>
        <v>0.11611080394654058</v>
      </c>
      <c r="FN19" s="6">
        <f t="shared" si="130"/>
        <v>7.4829694323489904E-2</v>
      </c>
      <c r="FP19" t="s">
        <v>227</v>
      </c>
      <c r="FQ19">
        <f t="shared" si="131"/>
        <v>-69.026763021356274</v>
      </c>
      <c r="FR19">
        <f t="shared" si="132"/>
        <v>25.546796208314479</v>
      </c>
      <c r="FT19">
        <v>-69.026763021356274</v>
      </c>
      <c r="FU19">
        <v>25.546796208314479</v>
      </c>
      <c r="FW19">
        <f t="shared" si="133"/>
        <v>12765.169986498269</v>
      </c>
      <c r="FX19">
        <f t="shared" si="134"/>
        <v>4817.6521515224385</v>
      </c>
      <c r="FY19">
        <f t="shared" si="135"/>
        <v>23209772.253068782</v>
      </c>
      <c r="FZ19">
        <f t="shared" si="136"/>
        <v>12765.169986498269</v>
      </c>
      <c r="GA19">
        <f t="shared" si="137"/>
        <v>4817.6521515224385</v>
      </c>
      <c r="GB19">
        <f t="shared" si="138"/>
        <v>23209772.253068782</v>
      </c>
    </row>
    <row r="20" spans="1:184" x14ac:dyDescent="0.25">
      <c r="A20" t="s">
        <v>109</v>
      </c>
      <c r="B20" t="s">
        <v>110</v>
      </c>
      <c r="C20" t="s">
        <v>147</v>
      </c>
      <c r="D20" t="s">
        <v>341</v>
      </c>
      <c r="E20" t="s">
        <v>331</v>
      </c>
      <c r="F20" t="s">
        <v>445</v>
      </c>
      <c r="G20">
        <v>0.11220967077470655</v>
      </c>
      <c r="H20">
        <v>106.90671613308299</v>
      </c>
      <c r="I20">
        <v>391.7062079116161</v>
      </c>
      <c r="J20">
        <v>1087.1177830733141</v>
      </c>
      <c r="K20">
        <v>1.2214137182566644</v>
      </c>
      <c r="L20">
        <v>1.3895127096540436</v>
      </c>
      <c r="M20">
        <v>1.3757789100144835</v>
      </c>
      <c r="N20">
        <v>1.3240925186599217</v>
      </c>
      <c r="O20">
        <v>1.3577562476789509</v>
      </c>
      <c r="P20">
        <v>1.4138769447685346</v>
      </c>
      <c r="Q20">
        <v>1.1137228775074144</v>
      </c>
      <c r="R20">
        <v>1.1523297796771568</v>
      </c>
      <c r="S20">
        <v>1.261678755528314</v>
      </c>
      <c r="T20">
        <v>1.2456836932865165</v>
      </c>
      <c r="U20">
        <v>1.2512749062312558</v>
      </c>
      <c r="V20">
        <v>1.4406165004533091</v>
      </c>
      <c r="W20">
        <v>1.2211909080374916</v>
      </c>
      <c r="X20">
        <v>1.029091283804378</v>
      </c>
      <c r="Y20">
        <f t="shared" si="49"/>
        <v>478.34805972350898</v>
      </c>
      <c r="Z20">
        <f t="shared" si="50"/>
        <v>403.1014443739096</v>
      </c>
      <c r="AA20">
        <v>90.096688699502991</v>
      </c>
      <c r="AB20">
        <v>12.87095552850043</v>
      </c>
      <c r="AC20">
        <f t="shared" si="51"/>
        <v>1327.8205736065186</v>
      </c>
      <c r="AD20">
        <f t="shared" si="52"/>
        <v>436.25216501284262</v>
      </c>
      <c r="AE20">
        <f t="shared" si="53"/>
        <v>436.25216501284262</v>
      </c>
      <c r="AF20">
        <f t="shared" si="54"/>
        <v>403.1014443739096</v>
      </c>
      <c r="AG20">
        <f t="shared" si="55"/>
        <v>0</v>
      </c>
      <c r="AH20">
        <f t="shared" si="0"/>
        <v>0</v>
      </c>
      <c r="AI20">
        <f t="shared" si="1"/>
        <v>2.8521568945948442E-2</v>
      </c>
      <c r="AJ20">
        <f t="shared" si="2"/>
        <v>2.5810813517385811</v>
      </c>
      <c r="AK20">
        <f t="shared" si="3"/>
        <v>20.634413397998166</v>
      </c>
      <c r="AL20">
        <f t="shared" si="56"/>
        <v>0</v>
      </c>
      <c r="AM20">
        <f t="shared" si="57"/>
        <v>33.150720638933024</v>
      </c>
      <c r="AN20">
        <f t="shared" si="58"/>
        <v>369.30570093144877</v>
      </c>
      <c r="AO20">
        <f t="shared" si="59"/>
        <v>342.06955842325902</v>
      </c>
      <c r="AP20">
        <f t="shared" si="60"/>
        <v>-0.46979394825906878</v>
      </c>
      <c r="AQ20">
        <f t="shared" si="61"/>
        <v>-0.61744946253250343</v>
      </c>
      <c r="AR20">
        <f t="shared" si="62"/>
        <v>61.031885950650576</v>
      </c>
      <c r="AT20">
        <f t="shared" si="4"/>
        <v>1510.5639764712973</v>
      </c>
      <c r="AU20">
        <f t="shared" si="5"/>
        <v>451.37472826096717</v>
      </c>
      <c r="AV20">
        <f t="shared" si="6"/>
        <v>451.37472826096717</v>
      </c>
      <c r="AW20">
        <f t="shared" si="7"/>
        <v>403.1014443739096</v>
      </c>
      <c r="AX20">
        <f t="shared" si="8"/>
        <v>0</v>
      </c>
      <c r="AY20">
        <f t="shared" si="9"/>
        <v>0</v>
      </c>
      <c r="AZ20">
        <f t="shared" si="10"/>
        <v>9.3586986336106417E-2</v>
      </c>
      <c r="BA20">
        <f t="shared" si="11"/>
        <v>5.816073330855235</v>
      </c>
      <c r="BB20">
        <f t="shared" si="12"/>
        <v>20.016673568932848</v>
      </c>
      <c r="BC20">
        <f t="shared" si="63"/>
        <v>0</v>
      </c>
      <c r="BD20">
        <f t="shared" si="64"/>
        <v>48.273283887057573</v>
      </c>
      <c r="BE20">
        <f t="shared" si="65"/>
        <v>415.62044188278111</v>
      </c>
      <c r="BF20">
        <f t="shared" si="66"/>
        <v>388.60945327395586</v>
      </c>
      <c r="BG20">
        <f t="shared" si="67"/>
        <v>-7.6051760254564671E-2</v>
      </c>
      <c r="BH20">
        <f t="shared" si="68"/>
        <v>6.3219391170448003E-2</v>
      </c>
      <c r="BI20">
        <f t="shared" si="69"/>
        <v>14.491991099953736</v>
      </c>
      <c r="BK20">
        <f t="shared" si="70"/>
        <v>1495.6337186539656</v>
      </c>
      <c r="BL20">
        <f t="shared" si="71"/>
        <v>494.20740093064285</v>
      </c>
      <c r="BM20">
        <f t="shared" si="13"/>
        <v>478.34805972350898</v>
      </c>
      <c r="BN20">
        <f t="shared" si="14"/>
        <v>403.1014443739096</v>
      </c>
      <c r="BO20">
        <f t="shared" si="15"/>
        <v>2.7408954805349518E-3</v>
      </c>
      <c r="BP20">
        <f t="shared" si="16"/>
        <v>0.51847591487003997</v>
      </c>
      <c r="BQ20">
        <f t="shared" si="17"/>
        <v>0.51960983547685557</v>
      </c>
      <c r="BR20">
        <f t="shared" si="18"/>
        <v>17.11007233056004</v>
      </c>
      <c r="BS20">
        <f t="shared" si="19"/>
        <v>22.025250149960829</v>
      </c>
      <c r="BT20">
        <f t="shared" si="72"/>
        <v>15.859341207133866</v>
      </c>
      <c r="BU20">
        <f t="shared" si="73"/>
        <v>91.105956556733247</v>
      </c>
      <c r="BV20">
        <f t="shared" si="74"/>
        <v>435.94220649891207</v>
      </c>
      <c r="BW20">
        <f t="shared" si="75"/>
        <v>406.90263589619059</v>
      </c>
      <c r="BX20">
        <f t="shared" si="76"/>
        <v>-0.16084390719876343</v>
      </c>
      <c r="BY20">
        <f t="shared" si="77"/>
        <v>5.92694369838314E-2</v>
      </c>
      <c r="BZ20">
        <f t="shared" si="78"/>
        <v>-3.8011915222809876</v>
      </c>
      <c r="CB20">
        <f t="shared" si="79"/>
        <v>1439.4445234695349</v>
      </c>
      <c r="CC20">
        <f t="shared" si="80"/>
        <v>487.94203575459807</v>
      </c>
      <c r="CD20">
        <f t="shared" si="20"/>
        <v>478.34805972350898</v>
      </c>
      <c r="CE20">
        <f t="shared" si="21"/>
        <v>403.1014443739096</v>
      </c>
      <c r="CF20">
        <f t="shared" si="22"/>
        <v>5.9907974967151072E-4</v>
      </c>
      <c r="CG20">
        <f t="shared" si="23"/>
        <v>0.18732997072231725</v>
      </c>
      <c r="CH20">
        <f t="shared" si="24"/>
        <v>0.41428557663758159</v>
      </c>
      <c r="CI20">
        <f t="shared" si="25"/>
        <v>14.649317145090592</v>
      </c>
      <c r="CJ20">
        <f t="shared" si="26"/>
        <v>22.166391350824462</v>
      </c>
      <c r="CK20">
        <f t="shared" si="81"/>
        <v>9.5939760310890847</v>
      </c>
      <c r="CL20">
        <f t="shared" si="82"/>
        <v>84.840591380688466</v>
      </c>
      <c r="CM20">
        <f t="shared" si="83"/>
        <v>419.46144908741616</v>
      </c>
      <c r="CN20">
        <f t="shared" si="84"/>
        <v>393.07580391003137</v>
      </c>
      <c r="CO20">
        <f t="shared" si="85"/>
        <v>-0.34416574600916583</v>
      </c>
      <c r="CP20">
        <f t="shared" si="86"/>
        <v>0.39556277136923207</v>
      </c>
      <c r="CQ20">
        <f t="shared" si="87"/>
        <v>10.025640463878233</v>
      </c>
      <c r="CS20">
        <f t="shared" si="88"/>
        <v>1476.0409619306827</v>
      </c>
      <c r="CT20">
        <f t="shared" si="89"/>
        <v>490.13214857480824</v>
      </c>
      <c r="CU20">
        <f t="shared" si="27"/>
        <v>478.34805972350898</v>
      </c>
      <c r="CV20">
        <f t="shared" si="28"/>
        <v>403.1014443739096</v>
      </c>
      <c r="CW20">
        <f t="shared" si="29"/>
        <v>1.1282110373138632E-3</v>
      </c>
      <c r="CX20">
        <f t="shared" si="90"/>
        <v>0.28722060353172024</v>
      </c>
      <c r="CY20">
        <f t="shared" si="91"/>
        <v>0.45448526949439283</v>
      </c>
      <c r="CZ20">
        <f t="shared" si="92"/>
        <v>15.666376837947039</v>
      </c>
      <c r="DA20">
        <f t="shared" si="93"/>
        <v>21.988125808234347</v>
      </c>
      <c r="DB20">
        <f t="shared" si="94"/>
        <v>11.784088851299259</v>
      </c>
      <c r="DC20">
        <f t="shared" si="95"/>
        <v>87.03070420089864</v>
      </c>
      <c r="DD20">
        <f t="shared" si="96"/>
        <v>424.11369754417899</v>
      </c>
      <c r="DE20">
        <f t="shared" si="97"/>
        <v>395.53116829212695</v>
      </c>
      <c r="DF20">
        <f t="shared" si="98"/>
        <v>-0.29052963872043558</v>
      </c>
      <c r="DG20">
        <f t="shared" si="99"/>
        <v>0.44357084632061605</v>
      </c>
      <c r="DH20">
        <f t="shared" si="100"/>
        <v>7.5702760817826515</v>
      </c>
      <c r="DJ20">
        <f t="shared" si="101"/>
        <v>1537.0507697352398</v>
      </c>
      <c r="DK20">
        <f t="shared" si="102"/>
        <v>564.29842644746873</v>
      </c>
      <c r="DL20">
        <f t="shared" si="30"/>
        <v>478.34805972350898</v>
      </c>
      <c r="DM20">
        <f t="shared" si="31"/>
        <v>403.1014443739096</v>
      </c>
      <c r="DN20">
        <f t="shared" si="103"/>
        <v>0.3439093826158538</v>
      </c>
      <c r="DO20">
        <f t="shared" si="104"/>
        <v>12.00376667572675</v>
      </c>
      <c r="DP20">
        <f t="shared" si="105"/>
        <v>2.2686711197476885</v>
      </c>
      <c r="DQ20">
        <f t="shared" si="106"/>
        <v>42.22171700545406</v>
      </c>
      <c r="DR20">
        <f t="shared" si="107"/>
        <v>24.807840525879779</v>
      </c>
      <c r="DS20">
        <f t="shared" si="108"/>
        <v>85.950366723959746</v>
      </c>
      <c r="DT20">
        <f t="shared" si="109"/>
        <v>161.19698207355913</v>
      </c>
      <c r="DU20">
        <f t="shared" si="110"/>
        <v>457.23947313971837</v>
      </c>
      <c r="DV20">
        <f t="shared" si="111"/>
        <v>426.02936936546041</v>
      </c>
      <c r="DW20">
        <f t="shared" si="112"/>
        <v>0.27149260260745278</v>
      </c>
      <c r="DX20">
        <f t="shared" si="113"/>
        <v>2.1440356383859234</v>
      </c>
      <c r="DY20">
        <f t="shared" si="114"/>
        <v>-22.92792499155081</v>
      </c>
      <c r="DZ20" t="s">
        <v>109</v>
      </c>
      <c r="EA20" t="s">
        <v>110</v>
      </c>
      <c r="EB20" t="s">
        <v>147</v>
      </c>
      <c r="EC20" t="s">
        <v>341</v>
      </c>
      <c r="ED20" t="s">
        <v>330</v>
      </c>
      <c r="EE20">
        <f t="shared" si="32"/>
        <v>2.1661321941418046</v>
      </c>
      <c r="EF20">
        <f t="shared" si="33"/>
        <v>4.8233608153988801</v>
      </c>
      <c r="EG20">
        <f t="shared" si="115"/>
        <v>23.26480955552535</v>
      </c>
      <c r="EH20">
        <f t="shared" si="34"/>
        <v>16.340773000274257</v>
      </c>
      <c r="EI20">
        <f t="shared" si="35"/>
        <v>13.955854216398784</v>
      </c>
      <c r="EJ20">
        <f t="shared" si="116"/>
        <v>194.76586690937572</v>
      </c>
      <c r="EK20">
        <f t="shared" si="117"/>
        <v>1.9610997193152482E-2</v>
      </c>
      <c r="EL20">
        <f t="shared" si="36"/>
        <v>5.806292814722902E-2</v>
      </c>
      <c r="EM20">
        <f t="shared" si="37"/>
        <v>0.1400392701821617</v>
      </c>
      <c r="EN20">
        <f t="shared" si="38"/>
        <v>0.6298600594397622</v>
      </c>
      <c r="EO20">
        <f t="shared" si="39"/>
        <v>0.82756054363903653</v>
      </c>
      <c r="EP20">
        <f t="shared" si="118"/>
        <v>0.68485645338813772</v>
      </c>
      <c r="EQ20">
        <f t="shared" si="40"/>
        <v>-0.1783153996390909</v>
      </c>
      <c r="ER20">
        <f t="shared" si="41"/>
        <v>0.26005709412456929</v>
      </c>
      <c r="ES20">
        <f t="shared" si="119"/>
        <v>6.7629692204515091E-2</v>
      </c>
      <c r="ET20">
        <f t="shared" si="42"/>
        <v>0.41470143694959122</v>
      </c>
      <c r="EU20">
        <f t="shared" si="43"/>
        <v>0.92811675192095477</v>
      </c>
      <c r="EV20">
        <f t="shared" si="120"/>
        <v>0.86140070519630307</v>
      </c>
      <c r="EW20">
        <f t="shared" si="44"/>
        <v>133.01523403299342</v>
      </c>
      <c r="EY20">
        <f t="shared" si="45"/>
        <v>288.12858075017368</v>
      </c>
      <c r="EZ20">
        <f t="shared" si="46"/>
        <v>3094.5740877612261</v>
      </c>
      <c r="FA20">
        <f t="shared" si="47"/>
        <v>2173.5717449115004</v>
      </c>
      <c r="FB20">
        <f t="shared" si="48"/>
        <v>25906.82736858946</v>
      </c>
      <c r="FD20">
        <f t="shared" si="121"/>
        <v>1464.4257539778732</v>
      </c>
      <c r="FE20">
        <f t="shared" si="122"/>
        <v>33.344874140186981</v>
      </c>
      <c r="FG20" s="6">
        <f t="shared" si="123"/>
        <v>3.964893951742556E-3</v>
      </c>
      <c r="FH20" s="6">
        <f t="shared" si="124"/>
        <v>9.5631690770385733E-3</v>
      </c>
      <c r="FI20" s="6">
        <f t="shared" si="125"/>
        <v>4.3010719917267931E-2</v>
      </c>
      <c r="FJ20" s="6">
        <f t="shared" si="126"/>
        <v>5.6519410868160341E-2</v>
      </c>
      <c r="FK20" s="6">
        <f t="shared" si="127"/>
        <v>-1.217647252888897E-2</v>
      </c>
      <c r="FL20" s="6">
        <f t="shared" si="128"/>
        <v>1.7760462579973085E-2</v>
      </c>
      <c r="FM20" s="6">
        <f t="shared" si="129"/>
        <v>2.8318365463262479E-2</v>
      </c>
      <c r="FN20" s="6">
        <f t="shared" si="130"/>
        <v>6.3380801902265166E-2</v>
      </c>
      <c r="FP20" t="s">
        <v>109</v>
      </c>
      <c r="FQ20">
        <f t="shared" si="131"/>
        <v>11.065112847072234</v>
      </c>
      <c r="FR20">
        <f t="shared" si="132"/>
        <v>27.922213103177565</v>
      </c>
      <c r="FT20">
        <v>11.065112847072234</v>
      </c>
      <c r="FU20">
        <v>27.922213103177565</v>
      </c>
      <c r="FW20">
        <f t="shared" si="133"/>
        <v>195.16133797756555</v>
      </c>
      <c r="FX20">
        <f t="shared" si="134"/>
        <v>435.46226002489681</v>
      </c>
      <c r="FY20">
        <f t="shared" si="135"/>
        <v>189627.37990599085</v>
      </c>
      <c r="FZ20">
        <f t="shared" si="136"/>
        <v>1472.2495381149533</v>
      </c>
      <c r="GA20">
        <f t="shared" si="137"/>
        <v>1274.845134454981</v>
      </c>
      <c r="GB20">
        <f t="shared" si="138"/>
        <v>1625230.1168435386</v>
      </c>
    </row>
    <row r="21" spans="1:184" x14ac:dyDescent="0.25">
      <c r="A21" t="s">
        <v>268</v>
      </c>
      <c r="B21" t="s">
        <v>269</v>
      </c>
      <c r="C21" t="s">
        <v>270</v>
      </c>
      <c r="D21" t="s">
        <v>344</v>
      </c>
      <c r="E21" t="s">
        <v>329</v>
      </c>
      <c r="F21" t="s">
        <v>444</v>
      </c>
      <c r="G21">
        <v>0.20262190802735325</v>
      </c>
      <c r="H21">
        <v>89.765210591723402</v>
      </c>
      <c r="I21">
        <v>328.89973160807455</v>
      </c>
      <c r="J21">
        <v>343.24257082735113</v>
      </c>
      <c r="K21">
        <v>1.4311390552424275</v>
      </c>
      <c r="L21">
        <v>1.85678697718037</v>
      </c>
      <c r="M21">
        <v>1.7747896107634937</v>
      </c>
      <c r="N21">
        <v>1.6108976410794889</v>
      </c>
      <c r="O21">
        <v>1.7599630736939897</v>
      </c>
      <c r="P21">
        <v>1.9378019928727448</v>
      </c>
      <c r="Q21">
        <v>1.39378218396165</v>
      </c>
      <c r="R21">
        <v>1.154133732123878</v>
      </c>
      <c r="S21">
        <v>1.2154822023485663</v>
      </c>
      <c r="T21">
        <v>1.2953811605285075</v>
      </c>
      <c r="U21">
        <v>1.2357210310006459</v>
      </c>
      <c r="V21">
        <v>1.3448954049704989</v>
      </c>
      <c r="W21">
        <v>1.9834653183381672</v>
      </c>
      <c r="X21">
        <v>1.5764548454982792</v>
      </c>
      <c r="Y21">
        <f t="shared" si="49"/>
        <v>652.36121085534728</v>
      </c>
      <c r="Z21">
        <f t="shared" si="50"/>
        <v>518.49557557663263</v>
      </c>
      <c r="AA21">
        <v>21.231212853921313</v>
      </c>
      <c r="AB21">
        <v>3.0330304077030448</v>
      </c>
      <c r="AC21">
        <f t="shared" si="51"/>
        <v>491.2278485328373</v>
      </c>
      <c r="AD21">
        <f t="shared" si="52"/>
        <v>458.41458622510265</v>
      </c>
      <c r="AE21">
        <f t="shared" si="53"/>
        <v>458.41458622510265</v>
      </c>
      <c r="AF21">
        <f t="shared" si="54"/>
        <v>458.41458622510265</v>
      </c>
      <c r="AG21">
        <f t="shared" si="55"/>
        <v>0</v>
      </c>
      <c r="AH21">
        <f t="shared" si="0"/>
        <v>0</v>
      </c>
      <c r="AI21">
        <f t="shared" si="1"/>
        <v>0</v>
      </c>
      <c r="AJ21">
        <f t="shared" si="2"/>
        <v>0</v>
      </c>
      <c r="AK21">
        <f t="shared" si="3"/>
        <v>26.528525411377096</v>
      </c>
      <c r="AL21">
        <f t="shared" si="56"/>
        <v>0</v>
      </c>
      <c r="AM21">
        <f t="shared" si="57"/>
        <v>0</v>
      </c>
      <c r="AN21">
        <f t="shared" si="58"/>
        <v>372.34521563871135</v>
      </c>
      <c r="AO21">
        <f t="shared" si="59"/>
        <v>337.32921180569258</v>
      </c>
      <c r="AP21">
        <f t="shared" si="60"/>
        <v>-0.6039881267335161</v>
      </c>
      <c r="AQ21">
        <f t="shared" si="61"/>
        <v>-1.681735095001855</v>
      </c>
      <c r="AR21">
        <f t="shared" si="62"/>
        <v>121.08537441941007</v>
      </c>
      <c r="AT21">
        <f t="shared" si="4"/>
        <v>637.32833552613636</v>
      </c>
      <c r="AU21">
        <f t="shared" si="5"/>
        <v>379.59427473536891</v>
      </c>
      <c r="AV21">
        <f t="shared" si="6"/>
        <v>379.59427473536891</v>
      </c>
      <c r="AW21">
        <f t="shared" si="7"/>
        <v>379.59427473536891</v>
      </c>
      <c r="AX21">
        <f t="shared" si="8"/>
        <v>0</v>
      </c>
      <c r="AY21">
        <f t="shared" si="9"/>
        <v>0</v>
      </c>
      <c r="AZ21">
        <f t="shared" si="10"/>
        <v>0</v>
      </c>
      <c r="BA21">
        <f t="shared" si="11"/>
        <v>0</v>
      </c>
      <c r="BB21">
        <f t="shared" si="12"/>
        <v>19.285646945370992</v>
      </c>
      <c r="BC21">
        <f t="shared" si="63"/>
        <v>0</v>
      </c>
      <c r="BD21">
        <f t="shared" si="64"/>
        <v>0</v>
      </c>
      <c r="BE21">
        <f t="shared" si="65"/>
        <v>345.14576652051744</v>
      </c>
      <c r="BF21">
        <f t="shared" si="66"/>
        <v>319.12124310700938</v>
      </c>
      <c r="BG21">
        <f t="shared" si="67"/>
        <v>-7.3274282701994764E-2</v>
      </c>
      <c r="BH21">
        <f t="shared" si="68"/>
        <v>-0.39639260184550296</v>
      </c>
      <c r="BI21">
        <f t="shared" si="69"/>
        <v>60.473031628359536</v>
      </c>
      <c r="BK21">
        <f t="shared" si="70"/>
        <v>609.18334867613544</v>
      </c>
      <c r="BL21">
        <f t="shared" si="71"/>
        <v>399.77177012683484</v>
      </c>
      <c r="BM21">
        <f t="shared" si="13"/>
        <v>399.77177012683484</v>
      </c>
      <c r="BN21">
        <f t="shared" si="14"/>
        <v>399.77177012683484</v>
      </c>
      <c r="BO21">
        <f t="shared" si="15"/>
        <v>0</v>
      </c>
      <c r="BP21">
        <f t="shared" si="16"/>
        <v>0</v>
      </c>
      <c r="BQ21">
        <f t="shared" si="17"/>
        <v>0</v>
      </c>
      <c r="BR21">
        <f t="shared" si="18"/>
        <v>0</v>
      </c>
      <c r="BS21">
        <f t="shared" si="19"/>
        <v>20.774677159996067</v>
      </c>
      <c r="BT21">
        <f t="shared" si="72"/>
        <v>0</v>
      </c>
      <c r="BU21">
        <f t="shared" si="73"/>
        <v>0</v>
      </c>
      <c r="BV21">
        <f t="shared" si="74"/>
        <v>344.81481863969088</v>
      </c>
      <c r="BW21">
        <f t="shared" si="75"/>
        <v>317.42408754565497</v>
      </c>
      <c r="BX21">
        <f t="shared" si="76"/>
        <v>-0.25639412872622286</v>
      </c>
      <c r="BY21">
        <f t="shared" si="77"/>
        <v>-1.3103088070886975</v>
      </c>
      <c r="BZ21">
        <f t="shared" si="78"/>
        <v>82.347682581179868</v>
      </c>
      <c r="CB21">
        <f t="shared" si="79"/>
        <v>552.92864766383934</v>
      </c>
      <c r="CC21">
        <f t="shared" si="80"/>
        <v>426.05051602798227</v>
      </c>
      <c r="CD21">
        <f t="shared" si="20"/>
        <v>426.05051602798227</v>
      </c>
      <c r="CE21">
        <f t="shared" si="21"/>
        <v>426.05051602798227</v>
      </c>
      <c r="CF21">
        <f t="shared" si="22"/>
        <v>0</v>
      </c>
      <c r="CG21">
        <f t="shared" si="23"/>
        <v>0</v>
      </c>
      <c r="CH21">
        <f t="shared" si="24"/>
        <v>0</v>
      </c>
      <c r="CI21">
        <f t="shared" si="25"/>
        <v>0</v>
      </c>
      <c r="CJ21">
        <f t="shared" si="26"/>
        <v>23.239282864780243</v>
      </c>
      <c r="CK21">
        <f t="shared" si="81"/>
        <v>0</v>
      </c>
      <c r="CL21">
        <f t="shared" si="82"/>
        <v>0</v>
      </c>
      <c r="CM21">
        <f t="shared" si="83"/>
        <v>354.25535103620535</v>
      </c>
      <c r="CN21">
        <f t="shared" si="84"/>
        <v>326.59259519371398</v>
      </c>
      <c r="CO21">
        <f t="shared" si="85"/>
        <v>-0.45682397698702193</v>
      </c>
      <c r="CP21">
        <f t="shared" si="86"/>
        <v>-1.214454993417651</v>
      </c>
      <c r="CQ21">
        <f t="shared" si="87"/>
        <v>99.457920834268293</v>
      </c>
      <c r="CS21">
        <f t="shared" si="88"/>
        <v>604.09424997593192</v>
      </c>
      <c r="CT21">
        <f t="shared" si="89"/>
        <v>406.42831543856562</v>
      </c>
      <c r="CU21">
        <f t="shared" si="27"/>
        <v>406.42831543856562</v>
      </c>
      <c r="CV21">
        <f t="shared" si="28"/>
        <v>406.42831543856562</v>
      </c>
      <c r="CW21">
        <f t="shared" si="29"/>
        <v>0</v>
      </c>
      <c r="CX21">
        <f t="shared" si="90"/>
        <v>0</v>
      </c>
      <c r="CY21">
        <f t="shared" si="91"/>
        <v>0</v>
      </c>
      <c r="CZ21">
        <f t="shared" si="92"/>
        <v>0</v>
      </c>
      <c r="DA21">
        <f t="shared" si="93"/>
        <v>21.209370489541175</v>
      </c>
      <c r="DB21">
        <f t="shared" si="94"/>
        <v>0</v>
      </c>
      <c r="DC21">
        <f t="shared" si="95"/>
        <v>0</v>
      </c>
      <c r="DD21">
        <f t="shared" si="96"/>
        <v>342.74804549350819</v>
      </c>
      <c r="DE21">
        <f t="shared" si="97"/>
        <v>315.17782610682917</v>
      </c>
      <c r="DF21">
        <f t="shared" si="98"/>
        <v>-0.38270829121238897</v>
      </c>
      <c r="DG21">
        <f t="shared" si="99"/>
        <v>-1.1260528913342411</v>
      </c>
      <c r="DH21">
        <f t="shared" si="100"/>
        <v>91.250489331736446</v>
      </c>
      <c r="DJ21">
        <f t="shared" si="101"/>
        <v>665.13613778800527</v>
      </c>
      <c r="DK21">
        <f t="shared" si="102"/>
        <v>442.33573773572982</v>
      </c>
      <c r="DL21">
        <f t="shared" si="30"/>
        <v>442.33573773572982</v>
      </c>
      <c r="DM21">
        <f t="shared" si="31"/>
        <v>442.33573773572982</v>
      </c>
      <c r="DN21">
        <f t="shared" si="103"/>
        <v>0</v>
      </c>
      <c r="DO21">
        <f t="shared" si="104"/>
        <v>0</v>
      </c>
      <c r="DP21">
        <f t="shared" si="105"/>
        <v>0</v>
      </c>
      <c r="DQ21">
        <f t="shared" si="106"/>
        <v>0</v>
      </c>
      <c r="DR21">
        <f t="shared" si="107"/>
        <v>21.998492917488164</v>
      </c>
      <c r="DS21">
        <f t="shared" si="108"/>
        <v>0</v>
      </c>
      <c r="DT21">
        <f t="shared" si="109"/>
        <v>0</v>
      </c>
      <c r="DU21">
        <f t="shared" si="110"/>
        <v>347.40060528688394</v>
      </c>
      <c r="DV21">
        <f t="shared" si="111"/>
        <v>319.72486921804551</v>
      </c>
      <c r="DW21">
        <f t="shared" si="112"/>
        <v>-1.178701306328966</v>
      </c>
      <c r="DX21">
        <f t="shared" si="113"/>
        <v>-2.5392753061540079</v>
      </c>
      <c r="DY21">
        <f t="shared" si="114"/>
        <v>122.61086851768431</v>
      </c>
      <c r="DZ21" t="s">
        <v>268</v>
      </c>
      <c r="EA21" t="s">
        <v>269</v>
      </c>
      <c r="EB21" t="s">
        <v>270</v>
      </c>
      <c r="EC21" t="s">
        <v>344</v>
      </c>
      <c r="ED21" t="s">
        <v>330</v>
      </c>
      <c r="EE21">
        <f t="shared" si="32"/>
        <v>0</v>
      </c>
      <c r="EF21">
        <f t="shared" si="33"/>
        <v>0</v>
      </c>
      <c r="EG21">
        <f t="shared" si="115"/>
        <v>0</v>
      </c>
      <c r="EH21">
        <f t="shared" si="34"/>
        <v>0</v>
      </c>
      <c r="EI21">
        <f t="shared" si="35"/>
        <v>0</v>
      </c>
      <c r="EJ21">
        <f t="shared" si="116"/>
        <v>0</v>
      </c>
      <c r="EK21">
        <f t="shared" si="117"/>
        <v>0</v>
      </c>
      <c r="EL21">
        <f t="shared" si="36"/>
        <v>0</v>
      </c>
      <c r="EM21">
        <f t="shared" si="37"/>
        <v>0</v>
      </c>
      <c r="EN21">
        <f t="shared" si="38"/>
        <v>0</v>
      </c>
      <c r="EO21">
        <f t="shared" si="39"/>
        <v>0</v>
      </c>
      <c r="EP21">
        <f t="shared" si="118"/>
        <v>0</v>
      </c>
      <c r="EQ21">
        <f t="shared" si="40"/>
        <v>-0.49198168544835169</v>
      </c>
      <c r="ER21">
        <f t="shared" si="41"/>
        <v>0.38160802028803958</v>
      </c>
      <c r="ES21">
        <f t="shared" si="119"/>
        <v>0.14562468114815683</v>
      </c>
      <c r="ET21">
        <f t="shared" si="42"/>
        <v>-1.3780366158069925</v>
      </c>
      <c r="EU21">
        <f t="shared" si="43"/>
        <v>0.70699007532312952</v>
      </c>
      <c r="EV21">
        <f t="shared" si="120"/>
        <v>0.49983496660540433</v>
      </c>
      <c r="EW21">
        <f t="shared" si="44"/>
        <v>114.29199419075618</v>
      </c>
      <c r="EY21">
        <f t="shared" si="45"/>
        <v>0</v>
      </c>
      <c r="EZ21">
        <f t="shared" si="46"/>
        <v>0</v>
      </c>
      <c r="FA21">
        <f t="shared" si="47"/>
        <v>0</v>
      </c>
      <c r="FB21">
        <f t="shared" si="48"/>
        <v>0</v>
      </c>
      <c r="FD21">
        <f t="shared" si="121"/>
        <v>593.31642802714748</v>
      </c>
      <c r="FE21">
        <f t="shared" si="122"/>
        <v>27.940143302793057</v>
      </c>
      <c r="FG21" s="6">
        <f t="shared" si="123"/>
        <v>0</v>
      </c>
      <c r="FH21" s="6">
        <f t="shared" si="124"/>
        <v>0</v>
      </c>
      <c r="FI21" s="6">
        <f t="shared" si="125"/>
        <v>0</v>
      </c>
      <c r="FJ21" s="6">
        <f t="shared" si="126"/>
        <v>0</v>
      </c>
      <c r="FK21" s="6">
        <f t="shared" si="127"/>
        <v>-8.2920624174229143E-2</v>
      </c>
      <c r="FL21" s="6">
        <f t="shared" si="128"/>
        <v>6.4436217519225056E-2</v>
      </c>
      <c r="FM21" s="6">
        <f t="shared" si="129"/>
        <v>-0.23225997978669483</v>
      </c>
      <c r="FN21" s="6">
        <f t="shared" si="130"/>
        <v>0.11965994125446186</v>
      </c>
      <c r="FP21" t="s">
        <v>268</v>
      </c>
      <c r="FQ21">
        <f t="shared" si="131"/>
        <v>96.204227885439764</v>
      </c>
      <c r="FR21">
        <f t="shared" si="132"/>
        <v>23.749654311253007</v>
      </c>
      <c r="FT21">
        <v>96.204227885439764</v>
      </c>
      <c r="FU21">
        <v>23.749654311253007</v>
      </c>
      <c r="FW21">
        <f t="shared" si="133"/>
        <v>0</v>
      </c>
      <c r="FX21">
        <f t="shared" si="134"/>
        <v>0</v>
      </c>
      <c r="FY21">
        <f t="shared" si="135"/>
        <v>0</v>
      </c>
      <c r="FZ21">
        <f t="shared" si="136"/>
        <v>0</v>
      </c>
      <c r="GA21">
        <f t="shared" si="137"/>
        <v>0</v>
      </c>
      <c r="GB21">
        <f t="shared" si="138"/>
        <v>0</v>
      </c>
    </row>
    <row r="22" spans="1:184" x14ac:dyDescent="0.25">
      <c r="A22" t="s">
        <v>180</v>
      </c>
      <c r="B22" t="s">
        <v>182</v>
      </c>
      <c r="C22" t="s">
        <v>173</v>
      </c>
      <c r="D22" t="s">
        <v>180</v>
      </c>
      <c r="E22" t="s">
        <v>327</v>
      </c>
      <c r="F22" t="s">
        <v>173</v>
      </c>
      <c r="G22">
        <v>7.2649426010716542E-2</v>
      </c>
      <c r="H22">
        <v>89.045632967835004</v>
      </c>
      <c r="I22">
        <v>326.26319919414749</v>
      </c>
      <c r="J22">
        <v>2756.9002141073197</v>
      </c>
      <c r="K22">
        <v>1.1319269378849495</v>
      </c>
      <c r="L22">
        <v>1.2440087029484874</v>
      </c>
      <c r="M22">
        <v>1.2183320387691865</v>
      </c>
      <c r="N22">
        <v>1.1561879111962881</v>
      </c>
      <c r="O22">
        <v>1.2281598595161767</v>
      </c>
      <c r="P22">
        <v>1.2968761429987921</v>
      </c>
      <c r="Q22">
        <v>1.2256428748258887</v>
      </c>
      <c r="R22">
        <v>0.90947003354549738</v>
      </c>
      <c r="S22">
        <v>1.0160301239037073</v>
      </c>
      <c r="T22">
        <v>1.0683930558484569</v>
      </c>
      <c r="U22">
        <v>1.0727560349127803</v>
      </c>
      <c r="V22">
        <v>1.2137481184144505</v>
      </c>
      <c r="W22">
        <v>0.65221150138355333</v>
      </c>
      <c r="X22">
        <v>0.65221150138355333</v>
      </c>
      <c r="Y22">
        <f t="shared" si="49"/>
        <v>212.79261099261626</v>
      </c>
      <c r="Z22">
        <f t="shared" si="50"/>
        <v>212.79261099261626</v>
      </c>
      <c r="AA22">
        <v>230.34073685304679</v>
      </c>
      <c r="AB22">
        <v>2.9869248371749211</v>
      </c>
      <c r="AC22">
        <f t="shared" si="51"/>
        <v>3120.6096174088598</v>
      </c>
      <c r="AD22">
        <f t="shared" si="52"/>
        <v>399.88216541020654</v>
      </c>
      <c r="AE22">
        <f t="shared" si="53"/>
        <v>212.79261099261626</v>
      </c>
      <c r="AF22">
        <f t="shared" si="54"/>
        <v>212.79261099261626</v>
      </c>
      <c r="AG22">
        <f t="shared" si="55"/>
        <v>9.2844499956759616</v>
      </c>
      <c r="AH22">
        <f t="shared" si="0"/>
        <v>148.87709831655408</v>
      </c>
      <c r="AI22">
        <f t="shared" si="1"/>
        <v>9.2844499956759616</v>
      </c>
      <c r="AJ22">
        <f t="shared" si="2"/>
        <v>148.87709831655408</v>
      </c>
      <c r="AK22">
        <f t="shared" si="3"/>
        <v>15.33329858796599</v>
      </c>
      <c r="AL22">
        <f t="shared" si="56"/>
        <v>187.08955441759028</v>
      </c>
      <c r="AM22">
        <f t="shared" si="57"/>
        <v>187.08955441759028</v>
      </c>
      <c r="AN22">
        <f t="shared" si="58"/>
        <v>350.13468272828356</v>
      </c>
      <c r="AO22">
        <f t="shared" si="59"/>
        <v>329.89568211278845</v>
      </c>
      <c r="AP22">
        <f t="shared" si="60"/>
        <v>1.6202385869825284</v>
      </c>
      <c r="AQ22">
        <f t="shared" si="61"/>
        <v>2.9256537457150165</v>
      </c>
      <c r="AR22">
        <f t="shared" si="62"/>
        <v>-117.10307112017219</v>
      </c>
      <c r="AT22">
        <f t="shared" si="4"/>
        <v>3429.6078595100539</v>
      </c>
      <c r="AU22">
        <f t="shared" si="5"/>
        <v>296.72660271576262</v>
      </c>
      <c r="AV22">
        <f t="shared" si="6"/>
        <v>212.79261099261626</v>
      </c>
      <c r="AW22">
        <f t="shared" si="7"/>
        <v>212.79261099261626</v>
      </c>
      <c r="AX22">
        <f t="shared" si="8"/>
        <v>1.6733135110843338</v>
      </c>
      <c r="AY22">
        <f t="shared" si="9"/>
        <v>59.808194870692162</v>
      </c>
      <c r="AZ22">
        <f t="shared" si="10"/>
        <v>1.6733135110843338</v>
      </c>
      <c r="BA22">
        <f t="shared" si="11"/>
        <v>59.808194870692162</v>
      </c>
      <c r="BB22">
        <f t="shared" si="12"/>
        <v>10.853193107816635</v>
      </c>
      <c r="BC22">
        <f t="shared" si="63"/>
        <v>83.933991723146363</v>
      </c>
      <c r="BD22">
        <f t="shared" si="64"/>
        <v>83.933991723146363</v>
      </c>
      <c r="BE22">
        <f t="shared" si="65"/>
        <v>277.34035588717336</v>
      </c>
      <c r="BF22">
        <f t="shared" si="66"/>
        <v>262.69479180805422</v>
      </c>
      <c r="BG22">
        <f t="shared" si="67"/>
        <v>0.22656398289925275</v>
      </c>
      <c r="BH22">
        <f t="shared" si="68"/>
        <v>0.60219011668214095</v>
      </c>
      <c r="BI22">
        <f t="shared" si="69"/>
        <v>-49.902180815437958</v>
      </c>
      <c r="BK22">
        <f t="shared" si="70"/>
        <v>3358.8198585365776</v>
      </c>
      <c r="BL22">
        <f t="shared" si="71"/>
        <v>331.49323870244962</v>
      </c>
      <c r="BM22">
        <f t="shared" si="13"/>
        <v>212.79261099261626</v>
      </c>
      <c r="BN22">
        <f t="shared" si="14"/>
        <v>212.79261099261626</v>
      </c>
      <c r="BO22">
        <f t="shared" si="15"/>
        <v>3.7138862409899756</v>
      </c>
      <c r="BP22">
        <f t="shared" si="16"/>
        <v>93.863519830796434</v>
      </c>
      <c r="BQ22">
        <f t="shared" si="17"/>
        <v>3.7138862409899756</v>
      </c>
      <c r="BR22">
        <f t="shared" si="18"/>
        <v>93.863519830796434</v>
      </c>
      <c r="BS22">
        <f t="shared" si="19"/>
        <v>12.251932559949585</v>
      </c>
      <c r="BT22">
        <f t="shared" si="72"/>
        <v>118.70062770983336</v>
      </c>
      <c r="BU22">
        <f t="shared" si="73"/>
        <v>118.70062770983336</v>
      </c>
      <c r="BV22">
        <f t="shared" si="74"/>
        <v>299.08220010313613</v>
      </c>
      <c r="BW22">
        <f t="shared" si="75"/>
        <v>282.9284284922802</v>
      </c>
      <c r="BX22">
        <f t="shared" si="76"/>
        <v>0.67946301638164863</v>
      </c>
      <c r="BY22">
        <f t="shared" si="77"/>
        <v>1.1023683674512861</v>
      </c>
      <c r="BZ22">
        <f t="shared" si="78"/>
        <v>-70.135817499663943</v>
      </c>
      <c r="CB22">
        <f t="shared" si="79"/>
        <v>3187.4946999253411</v>
      </c>
      <c r="CC22">
        <f t="shared" si="80"/>
        <v>348.57733639792906</v>
      </c>
      <c r="CD22">
        <f t="shared" si="20"/>
        <v>212.79261099261626</v>
      </c>
      <c r="CE22">
        <f t="shared" si="21"/>
        <v>212.79261099261626</v>
      </c>
      <c r="CF22">
        <f t="shared" si="22"/>
        <v>4.7712933609767809</v>
      </c>
      <c r="CG22">
        <f t="shared" si="23"/>
        <v>105.41598136464832</v>
      </c>
      <c r="CH22">
        <f t="shared" si="24"/>
        <v>4.7712933609767809</v>
      </c>
      <c r="CI22">
        <f t="shared" si="25"/>
        <v>105.41598136464832</v>
      </c>
      <c r="CJ22">
        <f t="shared" si="26"/>
        <v>13.225061195075916</v>
      </c>
      <c r="CK22">
        <f t="shared" si="81"/>
        <v>135.7847254053128</v>
      </c>
      <c r="CL22">
        <f t="shared" si="82"/>
        <v>135.7847254053128</v>
      </c>
      <c r="CM22">
        <f t="shared" si="83"/>
        <v>307.71998911868889</v>
      </c>
      <c r="CN22">
        <f t="shared" si="84"/>
        <v>291.97760838473624</v>
      </c>
      <c r="CO22">
        <f t="shared" si="85"/>
        <v>1.0360023762866941</v>
      </c>
      <c r="CP22">
        <f t="shared" si="86"/>
        <v>1.7959236719157712</v>
      </c>
      <c r="CQ22">
        <f t="shared" si="87"/>
        <v>-79.184997392119982</v>
      </c>
      <c r="CS22">
        <f t="shared" si="88"/>
        <v>3385.914179658163</v>
      </c>
      <c r="CT22">
        <f t="shared" si="89"/>
        <v>350.00081590547228</v>
      </c>
      <c r="CU22">
        <f t="shared" si="27"/>
        <v>212.79261099261626</v>
      </c>
      <c r="CV22">
        <f t="shared" si="28"/>
        <v>212.79261099261626</v>
      </c>
      <c r="CW22">
        <f t="shared" si="29"/>
        <v>5.1869285733382844</v>
      </c>
      <c r="CX22">
        <f t="shared" si="90"/>
        <v>113.41002332839972</v>
      </c>
      <c r="CY22">
        <f t="shared" si="91"/>
        <v>5.1869285733382844</v>
      </c>
      <c r="CZ22">
        <f t="shared" si="92"/>
        <v>113.41002332839972</v>
      </c>
      <c r="DA22">
        <f t="shared" si="93"/>
        <v>12.88410817893894</v>
      </c>
      <c r="DB22">
        <f t="shared" si="94"/>
        <v>137.20820491285602</v>
      </c>
      <c r="DC22">
        <f t="shared" si="95"/>
        <v>137.20820491285602</v>
      </c>
      <c r="DD22">
        <f t="shared" si="96"/>
        <v>311.31680653137306</v>
      </c>
      <c r="DE22">
        <f t="shared" si="97"/>
        <v>294.56865791139313</v>
      </c>
      <c r="DF22">
        <f t="shared" si="98"/>
        <v>1.004414481819208</v>
      </c>
      <c r="DG22">
        <f t="shared" si="99"/>
        <v>1.8557270568447275</v>
      </c>
      <c r="DH22">
        <f t="shared" si="100"/>
        <v>-81.776046918776871</v>
      </c>
      <c r="DJ22">
        <f t="shared" si="101"/>
        <v>3575.3581163040449</v>
      </c>
      <c r="DK22">
        <f t="shared" si="102"/>
        <v>396.00134412977559</v>
      </c>
      <c r="DL22">
        <f t="shared" si="30"/>
        <v>212.79261099261626</v>
      </c>
      <c r="DM22">
        <f t="shared" si="31"/>
        <v>212.79261099261626</v>
      </c>
      <c r="DN22">
        <f t="shared" si="103"/>
        <v>10.185841888869096</v>
      </c>
      <c r="DO22">
        <f t="shared" si="104"/>
        <v>166.79076997781746</v>
      </c>
      <c r="DP22">
        <f t="shared" si="105"/>
        <v>10.185841888869096</v>
      </c>
      <c r="DQ22">
        <f t="shared" si="106"/>
        <v>166.79076997781746</v>
      </c>
      <c r="DR22">
        <f t="shared" si="107"/>
        <v>14.186006837966303</v>
      </c>
      <c r="DS22">
        <f t="shared" si="108"/>
        <v>183.20873313715933</v>
      </c>
      <c r="DT22">
        <f t="shared" si="109"/>
        <v>183.20873313715933</v>
      </c>
      <c r="DU22">
        <f t="shared" si="110"/>
        <v>334.78122131800166</v>
      </c>
      <c r="DV22">
        <f t="shared" si="111"/>
        <v>316.93417231374099</v>
      </c>
      <c r="DW22">
        <f t="shared" si="112"/>
        <v>2.6519404818154859</v>
      </c>
      <c r="DX22">
        <f t="shared" si="113"/>
        <v>4.0539049023932074</v>
      </c>
      <c r="DY22">
        <f t="shared" si="114"/>
        <v>-104.14156132112473</v>
      </c>
      <c r="DZ22" t="s">
        <v>180</v>
      </c>
      <c r="EA22" t="s">
        <v>182</v>
      </c>
      <c r="EB22" t="s">
        <v>173</v>
      </c>
      <c r="EC22" t="s">
        <v>180</v>
      </c>
      <c r="ED22" t="s">
        <v>330</v>
      </c>
      <c r="EE22">
        <f t="shared" si="32"/>
        <v>114.69426461481804</v>
      </c>
      <c r="EF22">
        <f t="shared" si="33"/>
        <v>38.514019231661038</v>
      </c>
      <c r="EG22">
        <f t="shared" si="115"/>
        <v>1483.3296773767563</v>
      </c>
      <c r="EH22">
        <f t="shared" si="34"/>
        <v>114.69426461481804</v>
      </c>
      <c r="EI22">
        <f t="shared" si="35"/>
        <v>38.514019231661038</v>
      </c>
      <c r="EJ22">
        <f t="shared" si="116"/>
        <v>1483.3296773767563</v>
      </c>
      <c r="EK22">
        <f t="shared" si="117"/>
        <v>10.838493122099186</v>
      </c>
      <c r="EL22">
        <f t="shared" si="36"/>
        <v>5.8026189284890721</v>
      </c>
      <c r="EM22">
        <f t="shared" si="37"/>
        <v>3.2921866778934614</v>
      </c>
      <c r="EN22">
        <f t="shared" si="38"/>
        <v>5.8026189284890721</v>
      </c>
      <c r="EO22">
        <f t="shared" si="39"/>
        <v>3.2921866778934614</v>
      </c>
      <c r="EP22">
        <f t="shared" si="118"/>
        <v>10.838493122099186</v>
      </c>
      <c r="EQ22">
        <f t="shared" si="40"/>
        <v>1.2031038210308029</v>
      </c>
      <c r="ER22">
        <f t="shared" si="41"/>
        <v>0.84479100098223459</v>
      </c>
      <c r="ES22">
        <f t="shared" si="119"/>
        <v>0.71367183534056589</v>
      </c>
      <c r="ET22">
        <f t="shared" si="42"/>
        <v>2.0559613101670249</v>
      </c>
      <c r="EU22">
        <f t="shared" si="43"/>
        <v>1.255280609511803</v>
      </c>
      <c r="EV22">
        <f t="shared" si="120"/>
        <v>1.5757294086163236</v>
      </c>
      <c r="EW22">
        <f t="shared" si="44"/>
        <v>96.555745235698481</v>
      </c>
      <c r="EY22">
        <f t="shared" si="45"/>
        <v>11074.390194144158</v>
      </c>
      <c r="EZ22">
        <f t="shared" si="46"/>
        <v>143224.00242934091</v>
      </c>
      <c r="FA22">
        <f t="shared" si="47"/>
        <v>11074.390194144158</v>
      </c>
      <c r="FB22">
        <f t="shared" si="48"/>
        <v>143224.00242934091</v>
      </c>
      <c r="FD22">
        <f t="shared" si="121"/>
        <v>3342.9673885571738</v>
      </c>
      <c r="FE22">
        <f t="shared" si="122"/>
        <v>74.087106711069211</v>
      </c>
      <c r="FG22" s="6">
        <f t="shared" si="123"/>
        <v>0.17357689304272528</v>
      </c>
      <c r="FH22" s="6">
        <f t="shared" si="124"/>
        <v>9.8556071947827173E-2</v>
      </c>
      <c r="FI22" s="6">
        <f t="shared" si="125"/>
        <v>0.17357689304272528</v>
      </c>
      <c r="FJ22" s="6">
        <f t="shared" si="126"/>
        <v>9.8556071947827173E-2</v>
      </c>
      <c r="FK22" s="6">
        <f t="shared" si="127"/>
        <v>3.5989098342657268E-2</v>
      </c>
      <c r="FL22" s="6">
        <f t="shared" si="128"/>
        <v>2.5283275936200795E-2</v>
      </c>
      <c r="FM22" s="6">
        <f t="shared" si="129"/>
        <v>6.1501087842031829E-2</v>
      </c>
      <c r="FN22" s="6">
        <f t="shared" si="130"/>
        <v>3.7574619875760891E-2</v>
      </c>
      <c r="FP22" t="s">
        <v>180</v>
      </c>
      <c r="FQ22">
        <f t="shared" si="131"/>
        <v>-83.707279177882626</v>
      </c>
      <c r="FR22">
        <f t="shared" si="132"/>
        <v>24.01661401667053</v>
      </c>
      <c r="FT22">
        <v>-83.707279177882626</v>
      </c>
      <c r="FU22">
        <v>24.01661401667053</v>
      </c>
      <c r="FW22">
        <f t="shared" si="133"/>
        <v>26418.76142419552</v>
      </c>
      <c r="FX22">
        <f t="shared" si="134"/>
        <v>8877.9598390025494</v>
      </c>
      <c r="FY22">
        <f t="shared" si="135"/>
        <v>78818170.902942166</v>
      </c>
      <c r="FZ22">
        <f t="shared" si="136"/>
        <v>26418.76142419552</v>
      </c>
      <c r="GA22">
        <f t="shared" si="137"/>
        <v>8877.9598390025494</v>
      </c>
      <c r="GB22">
        <f t="shared" si="138"/>
        <v>78818170.902942166</v>
      </c>
    </row>
    <row r="23" spans="1:184" x14ac:dyDescent="0.25">
      <c r="A23" t="s">
        <v>284</v>
      </c>
      <c r="B23" t="s">
        <v>285</v>
      </c>
      <c r="C23" t="s">
        <v>275</v>
      </c>
      <c r="D23" t="s">
        <v>344</v>
      </c>
      <c r="E23" t="s">
        <v>328</v>
      </c>
      <c r="F23" t="s">
        <v>444</v>
      </c>
      <c r="G23">
        <v>0.38449213053425724</v>
      </c>
      <c r="H23">
        <v>75.983786225892402</v>
      </c>
      <c r="I23">
        <v>278.40459273166977</v>
      </c>
      <c r="J23">
        <v>171.08237953298834</v>
      </c>
      <c r="K23">
        <v>1.4311390552424275</v>
      </c>
      <c r="L23">
        <v>1.7400810087931013</v>
      </c>
      <c r="M23">
        <v>1.7003990868804379</v>
      </c>
      <c r="N23">
        <v>1.6024901485445977</v>
      </c>
      <c r="O23">
        <v>1.7217713484942401</v>
      </c>
      <c r="P23">
        <v>1.8235328888328461</v>
      </c>
      <c r="Q23">
        <v>1.39378218396165</v>
      </c>
      <c r="R23">
        <v>1.0901307546951258</v>
      </c>
      <c r="S23">
        <v>1.0599826962241754</v>
      </c>
      <c r="T23">
        <v>1.1372607799723293</v>
      </c>
      <c r="U23">
        <v>1.0615175586333341</v>
      </c>
      <c r="V23">
        <v>1.1250789639924195</v>
      </c>
      <c r="W23">
        <v>0.88007911772256775</v>
      </c>
      <c r="X23">
        <v>0.77654039932596652</v>
      </c>
      <c r="Y23">
        <f t="shared" si="49"/>
        <v>245.01806834119873</v>
      </c>
      <c r="Z23">
        <f t="shared" si="50"/>
        <v>216.19241361403391</v>
      </c>
      <c r="AA23">
        <v>0</v>
      </c>
      <c r="AB23">
        <v>0</v>
      </c>
      <c r="AC23">
        <f t="shared" si="51"/>
        <v>244.84267501346733</v>
      </c>
      <c r="AD23">
        <f t="shared" si="52"/>
        <v>388.03536128250039</v>
      </c>
      <c r="AE23">
        <f t="shared" si="53"/>
        <v>245.01806834119873</v>
      </c>
      <c r="AF23">
        <f t="shared" si="54"/>
        <v>216.19241361403391</v>
      </c>
      <c r="AG23">
        <f t="shared" si="55"/>
        <v>1.8289322703179833</v>
      </c>
      <c r="AH23">
        <f t="shared" si="0"/>
        <v>38.364569053938716</v>
      </c>
      <c r="AI23">
        <f t="shared" si="1"/>
        <v>3.1726860837325974</v>
      </c>
      <c r="AJ23">
        <f t="shared" si="2"/>
        <v>55.388122587147492</v>
      </c>
      <c r="AK23">
        <f t="shared" si="3"/>
        <v>23.08997120342222</v>
      </c>
      <c r="AL23">
        <f t="shared" si="56"/>
        <v>143.01729294130166</v>
      </c>
      <c r="AM23">
        <f t="shared" si="57"/>
        <v>171.84294766846648</v>
      </c>
      <c r="AN23">
        <f t="shared" si="58"/>
        <v>313.12206483956447</v>
      </c>
      <c r="AO23">
        <f t="shared" si="59"/>
        <v>282.64473873019159</v>
      </c>
      <c r="AP23">
        <f t="shared" si="60"/>
        <v>0.97972575052738176</v>
      </c>
      <c r="AQ23">
        <f t="shared" si="61"/>
        <v>2.1162949405106</v>
      </c>
      <c r="AR23">
        <f t="shared" si="62"/>
        <v>-66.452325116157681</v>
      </c>
      <c r="AT23">
        <f t="shared" si="4"/>
        <v>297.6971995644866</v>
      </c>
      <c r="AU23">
        <f t="shared" si="5"/>
        <v>303.49740878516428</v>
      </c>
      <c r="AV23">
        <f t="shared" si="6"/>
        <v>245.01806834119873</v>
      </c>
      <c r="AW23">
        <f t="shared" si="7"/>
        <v>216.19241361403391</v>
      </c>
      <c r="AX23">
        <f t="shared" si="8"/>
        <v>0.24851901702705609</v>
      </c>
      <c r="AY23">
        <f t="shared" si="9"/>
        <v>12.749067370134846</v>
      </c>
      <c r="AZ23">
        <f t="shared" si="10"/>
        <v>0.82693144674803165</v>
      </c>
      <c r="BA23">
        <f t="shared" si="11"/>
        <v>28.41526232698806</v>
      </c>
      <c r="BB23">
        <f t="shared" si="12"/>
        <v>16.378090168797385</v>
      </c>
      <c r="BC23">
        <f t="shared" si="63"/>
        <v>58.479340443965555</v>
      </c>
      <c r="BD23">
        <f t="shared" si="64"/>
        <v>87.304995171130372</v>
      </c>
      <c r="BE23">
        <f t="shared" si="65"/>
        <v>274.24245170119588</v>
      </c>
      <c r="BF23">
        <f t="shared" si="66"/>
        <v>252.14145647538004</v>
      </c>
      <c r="BG23">
        <f t="shared" si="67"/>
        <v>0.12435695512131595</v>
      </c>
      <c r="BH23">
        <f t="shared" si="68"/>
        <v>0.52177740852442778</v>
      </c>
      <c r="BI23">
        <f t="shared" si="69"/>
        <v>-35.949042861346129</v>
      </c>
      <c r="BK23">
        <f t="shared" si="70"/>
        <v>290.90832193922591</v>
      </c>
      <c r="BL23">
        <f t="shared" si="71"/>
        <v>295.10405084490878</v>
      </c>
      <c r="BM23">
        <f t="shared" si="13"/>
        <v>245.01806834119873</v>
      </c>
      <c r="BN23">
        <f t="shared" si="14"/>
        <v>216.19241361403391</v>
      </c>
      <c r="BO23">
        <f t="shared" si="15"/>
        <v>0.16137707925304379</v>
      </c>
      <c r="BP23">
        <f t="shared" si="16"/>
        <v>9.6660026130718286</v>
      </c>
      <c r="BQ23">
        <f t="shared" si="17"/>
        <v>0.63112650706931406</v>
      </c>
      <c r="BR23">
        <f t="shared" si="18"/>
        <v>23.993666684020344</v>
      </c>
      <c r="BS23">
        <f t="shared" si="19"/>
        <v>16.109896244339364</v>
      </c>
      <c r="BT23">
        <f t="shared" si="72"/>
        <v>50.085982503710056</v>
      </c>
      <c r="BU23">
        <f t="shared" si="73"/>
        <v>78.911637230874874</v>
      </c>
      <c r="BV23">
        <f t="shared" si="74"/>
        <v>252.48722558478289</v>
      </c>
      <c r="BW23">
        <f t="shared" si="75"/>
        <v>231.24685527321836</v>
      </c>
      <c r="BX23">
        <f t="shared" si="76"/>
        <v>0.1516809750347185</v>
      </c>
      <c r="BY23">
        <f t="shared" si="77"/>
        <v>0.13445110608789612</v>
      </c>
      <c r="BZ23">
        <f t="shared" si="78"/>
        <v>-15.054441659184448</v>
      </c>
      <c r="CB23">
        <f t="shared" si="79"/>
        <v>274.15782779118172</v>
      </c>
      <c r="CC23">
        <f t="shared" si="80"/>
        <v>316.61862427789742</v>
      </c>
      <c r="CD23">
        <f t="shared" si="20"/>
        <v>245.01806834119873</v>
      </c>
      <c r="CE23">
        <f t="shared" si="21"/>
        <v>216.19241361403391</v>
      </c>
      <c r="CF23">
        <f t="shared" si="22"/>
        <v>0.38597961972122691</v>
      </c>
      <c r="CG23">
        <f t="shared" si="23"/>
        <v>16.172204866501353</v>
      </c>
      <c r="CH23">
        <f t="shared" si="24"/>
        <v>1.0650167022691179</v>
      </c>
      <c r="CI23">
        <f t="shared" si="25"/>
        <v>31.814902560662212</v>
      </c>
      <c r="CJ23">
        <f t="shared" si="26"/>
        <v>17.804581798379402</v>
      </c>
      <c r="CK23">
        <f t="shared" si="81"/>
        <v>71.600555936698697</v>
      </c>
      <c r="CL23">
        <f t="shared" si="82"/>
        <v>100.42621066386351</v>
      </c>
      <c r="CM23">
        <f t="shared" si="83"/>
        <v>261.613360334856</v>
      </c>
      <c r="CN23">
        <f t="shared" si="84"/>
        <v>240.41977178773828</v>
      </c>
      <c r="CO23">
        <f t="shared" si="85"/>
        <v>0.3333866932304852</v>
      </c>
      <c r="CP23">
        <f t="shared" si="86"/>
        <v>0.90897328094551599</v>
      </c>
      <c r="CQ23">
        <f t="shared" si="87"/>
        <v>-24.227358173704374</v>
      </c>
      <c r="CS23">
        <f t="shared" si="88"/>
        <v>294.56473931211673</v>
      </c>
      <c r="CT23">
        <f t="shared" si="89"/>
        <v>295.53136358882978</v>
      </c>
      <c r="CU23">
        <f t="shared" si="27"/>
        <v>245.01806834119873</v>
      </c>
      <c r="CV23">
        <f t="shared" si="28"/>
        <v>216.19241361403391</v>
      </c>
      <c r="CW23">
        <f t="shared" si="29"/>
        <v>0.16713913917969253</v>
      </c>
      <c r="CX23">
        <f t="shared" si="90"/>
        <v>9.9264444158905434</v>
      </c>
      <c r="CY23">
        <f t="shared" si="91"/>
        <v>0.64762022640100159</v>
      </c>
      <c r="CZ23">
        <f t="shared" si="92"/>
        <v>24.488106785131464</v>
      </c>
      <c r="DA23">
        <f t="shared" si="93"/>
        <v>16.032780367346966</v>
      </c>
      <c r="DB23">
        <f t="shared" si="94"/>
        <v>50.513295247631049</v>
      </c>
      <c r="DC23">
        <f t="shared" si="95"/>
        <v>79.338949974795867</v>
      </c>
      <c r="DD23">
        <f t="shared" si="96"/>
        <v>247.39359437658766</v>
      </c>
      <c r="DE23">
        <f t="shared" si="97"/>
        <v>226.55246322070684</v>
      </c>
      <c r="DF23">
        <f t="shared" si="98"/>
        <v>0.16606496757507727</v>
      </c>
      <c r="DG23">
        <f t="shared" si="99"/>
        <v>0.61737631473322585</v>
      </c>
      <c r="DH23">
        <f t="shared" si="100"/>
        <v>-10.360049606672931</v>
      </c>
      <c r="DJ23">
        <f t="shared" si="101"/>
        <v>311.97434577818763</v>
      </c>
      <c r="DK23">
        <f t="shared" si="102"/>
        <v>313.22715076127849</v>
      </c>
      <c r="DL23">
        <f t="shared" si="30"/>
        <v>245.01806834119873</v>
      </c>
      <c r="DM23">
        <f t="shared" si="31"/>
        <v>216.19241361403391</v>
      </c>
      <c r="DN23">
        <f t="shared" si="103"/>
        <v>0.3879843070380713</v>
      </c>
      <c r="DO23">
        <f t="shared" si="104"/>
        <v>17.064485839961442</v>
      </c>
      <c r="DP23">
        <f t="shared" si="105"/>
        <v>1.1170413230756893</v>
      </c>
      <c r="DQ23">
        <f t="shared" si="106"/>
        <v>34.535302178867468</v>
      </c>
      <c r="DR23">
        <f t="shared" si="107"/>
        <v>16.511845015786374</v>
      </c>
      <c r="DS23">
        <f t="shared" si="108"/>
        <v>68.209082420079767</v>
      </c>
      <c r="DT23">
        <f t="shared" si="109"/>
        <v>97.034737147244584</v>
      </c>
      <c r="DU23">
        <f t="shared" si="110"/>
        <v>241.96980602279712</v>
      </c>
      <c r="DV23">
        <f t="shared" si="111"/>
        <v>221.19668004637236</v>
      </c>
      <c r="DW23">
        <f t="shared" si="112"/>
        <v>0.38559040847196679</v>
      </c>
      <c r="DX23">
        <f t="shared" si="113"/>
        <v>1.1084349027021378</v>
      </c>
      <c r="DY23">
        <f t="shared" si="114"/>
        <v>-5.0042664323384543</v>
      </c>
      <c r="DZ23" t="s">
        <v>284</v>
      </c>
      <c r="EA23" t="s">
        <v>285</v>
      </c>
      <c r="EB23" t="s">
        <v>275</v>
      </c>
      <c r="EC23" t="s">
        <v>344</v>
      </c>
      <c r="ED23" t="s">
        <v>330</v>
      </c>
      <c r="EE23">
        <f t="shared" si="32"/>
        <v>17.323795693249789</v>
      </c>
      <c r="EF23">
        <f t="shared" si="33"/>
        <v>10.755447797817819</v>
      </c>
      <c r="EG23">
        <f t="shared" si="115"/>
        <v>115.67965733158418</v>
      </c>
      <c r="EH23">
        <f t="shared" si="34"/>
        <v>33.105893853802833</v>
      </c>
      <c r="EI23">
        <f t="shared" si="35"/>
        <v>11.657688845383124</v>
      </c>
      <c r="EJ23">
        <f t="shared" si="116"/>
        <v>135.9017092157701</v>
      </c>
      <c r="EK23">
        <f t="shared" si="117"/>
        <v>0.41498355497272654</v>
      </c>
      <c r="EL23">
        <f t="shared" si="36"/>
        <v>0.52998857208951233</v>
      </c>
      <c r="EM23">
        <f t="shared" si="37"/>
        <v>0.64419217239324367</v>
      </c>
      <c r="EN23">
        <f t="shared" si="38"/>
        <v>1.2434037148826254</v>
      </c>
      <c r="EO23">
        <f t="shared" si="39"/>
        <v>0.96676887967785463</v>
      </c>
      <c r="EP23">
        <f t="shared" si="118"/>
        <v>0.93464206671357419</v>
      </c>
      <c r="EQ23">
        <f t="shared" si="40"/>
        <v>0.35680095832682418</v>
      </c>
      <c r="ER23">
        <f t="shared" si="41"/>
        <v>0.32307800832856942</v>
      </c>
      <c r="ES23">
        <f t="shared" si="119"/>
        <v>0.10437939946555518</v>
      </c>
      <c r="ET23">
        <f t="shared" si="42"/>
        <v>0.90121799225063393</v>
      </c>
      <c r="EU23">
        <f t="shared" si="43"/>
        <v>0.68291781275094021</v>
      </c>
      <c r="EV23">
        <f t="shared" si="120"/>
        <v>0.46637673897252824</v>
      </c>
      <c r="EW23">
        <f t="shared" si="44"/>
        <v>86.972978508941907</v>
      </c>
      <c r="EY23">
        <f t="shared" si="45"/>
        <v>1506.7021105223143</v>
      </c>
      <c r="EZ23">
        <f t="shared" si="46"/>
        <v>10061.004351021635</v>
      </c>
      <c r="FA23">
        <f t="shared" si="47"/>
        <v>2879.3181946661057</v>
      </c>
      <c r="FB23">
        <f t="shared" si="48"/>
        <v>11819.776434951646</v>
      </c>
      <c r="FD23">
        <f t="shared" si="121"/>
        <v>285.69085156644434</v>
      </c>
      <c r="FE23">
        <f t="shared" si="122"/>
        <v>10.47382739240329</v>
      </c>
      <c r="FG23" s="6">
        <f t="shared" si="123"/>
        <v>0.18551121577172752</v>
      </c>
      <c r="FH23" s="6">
        <f t="shared" si="124"/>
        <v>0.22558829866501462</v>
      </c>
      <c r="FI23" s="6">
        <f t="shared" si="125"/>
        <v>0.43522699731721781</v>
      </c>
      <c r="FJ23" s="6">
        <f t="shared" si="126"/>
        <v>0.33877283225998578</v>
      </c>
      <c r="FK23" s="6">
        <f t="shared" si="127"/>
        <v>0.12489057887940155</v>
      </c>
      <c r="FL23" s="6">
        <f t="shared" si="128"/>
        <v>0.11317923102871844</v>
      </c>
      <c r="FM23" s="6">
        <f t="shared" si="129"/>
        <v>0.31545217052252505</v>
      </c>
      <c r="FN23" s="6">
        <f t="shared" si="130"/>
        <v>0.23932043533666794</v>
      </c>
      <c r="FP23" t="s">
        <v>284</v>
      </c>
      <c r="FQ23">
        <f t="shared" si="131"/>
        <v>-26.174580641567335</v>
      </c>
      <c r="FR23">
        <f t="shared" si="132"/>
        <v>22.55467833308316</v>
      </c>
      <c r="FT23">
        <v>-26.174580641567335</v>
      </c>
      <c r="FU23">
        <v>22.55467833308316</v>
      </c>
      <c r="FW23">
        <f t="shared" si="133"/>
        <v>0</v>
      </c>
      <c r="FX23">
        <f t="shared" si="134"/>
        <v>0</v>
      </c>
      <c r="FY23">
        <f t="shared" si="135"/>
        <v>0</v>
      </c>
      <c r="FZ23">
        <f t="shared" si="136"/>
        <v>0</v>
      </c>
      <c r="GA23">
        <f t="shared" si="137"/>
        <v>0</v>
      </c>
      <c r="GB23">
        <f t="shared" si="138"/>
        <v>0</v>
      </c>
    </row>
    <row r="24" spans="1:184" x14ac:dyDescent="0.25">
      <c r="A24" t="s">
        <v>266</v>
      </c>
      <c r="B24" t="s">
        <v>267</v>
      </c>
      <c r="C24" t="s">
        <v>270</v>
      </c>
      <c r="D24" t="s">
        <v>344</v>
      </c>
      <c r="E24" t="s">
        <v>329</v>
      </c>
      <c r="F24" t="s">
        <v>444</v>
      </c>
      <c r="G24">
        <v>0.14261373361028751</v>
      </c>
      <c r="H24">
        <v>75.700989211011404</v>
      </c>
      <c r="I24">
        <v>277.36842446914579</v>
      </c>
      <c r="J24">
        <v>499.6817570309679</v>
      </c>
      <c r="K24">
        <v>1.4311390552424275</v>
      </c>
      <c r="L24">
        <v>1.6245298021461605</v>
      </c>
      <c r="M24">
        <v>1.5649475213979509</v>
      </c>
      <c r="N24">
        <v>1.4265022187397769</v>
      </c>
      <c r="O24">
        <v>1.5369573340282388</v>
      </c>
      <c r="P24">
        <v>1.6965568138875875</v>
      </c>
      <c r="Q24">
        <v>1.39378218396165</v>
      </c>
      <c r="R24">
        <v>1.154133732123878</v>
      </c>
      <c r="S24">
        <v>1.2154822023485663</v>
      </c>
      <c r="T24">
        <v>1.2953811605285075</v>
      </c>
      <c r="U24">
        <v>1.2357210310006459</v>
      </c>
      <c r="V24">
        <v>1.3448954049704989</v>
      </c>
      <c r="W24">
        <v>0.91993527919712137</v>
      </c>
      <c r="X24">
        <v>0.78851595359753257</v>
      </c>
      <c r="Y24">
        <f t="shared" si="49"/>
        <v>255.1609990044893</v>
      </c>
      <c r="Z24">
        <f t="shared" si="50"/>
        <v>218.70942771813367</v>
      </c>
      <c r="AA24">
        <v>8.4440622182020046</v>
      </c>
      <c r="AB24">
        <v>1.2062946026002865</v>
      </c>
      <c r="AC24">
        <f t="shared" si="51"/>
        <v>715.11407767917558</v>
      </c>
      <c r="AD24">
        <f t="shared" si="52"/>
        <v>386.59116841860799</v>
      </c>
      <c r="AE24">
        <f t="shared" si="53"/>
        <v>255.1609990044893</v>
      </c>
      <c r="AF24">
        <f t="shared" si="54"/>
        <v>218.70942771813367</v>
      </c>
      <c r="AG24">
        <f t="shared" si="55"/>
        <v>1.549237581661173</v>
      </c>
      <c r="AH24">
        <f t="shared" si="0"/>
        <v>35.362601796085364</v>
      </c>
      <c r="AI24">
        <f t="shared" si="1"/>
        <v>3.2288153653556786</v>
      </c>
      <c r="AJ24">
        <f t="shared" si="2"/>
        <v>57.698032291367994</v>
      </c>
      <c r="AK24">
        <f t="shared" si="3"/>
        <v>22.101561715025458</v>
      </c>
      <c r="AL24">
        <f t="shared" si="56"/>
        <v>131.43016941411869</v>
      </c>
      <c r="AM24">
        <f t="shared" si="57"/>
        <v>167.88174070047432</v>
      </c>
      <c r="AN24">
        <f t="shared" si="58"/>
        <v>314.88467601881888</v>
      </c>
      <c r="AO24">
        <f t="shared" si="59"/>
        <v>285.71198896863206</v>
      </c>
      <c r="AP24">
        <f t="shared" si="60"/>
        <v>0.88026114511696951</v>
      </c>
      <c r="AQ24">
        <f t="shared" si="61"/>
        <v>2.0964288007542979</v>
      </c>
      <c r="AR24">
        <f t="shared" si="62"/>
        <v>-67.002561250498388</v>
      </c>
      <c r="AT24">
        <f t="shared" si="4"/>
        <v>811.74790588556414</v>
      </c>
      <c r="AU24">
        <f t="shared" si="5"/>
        <v>320.12025490589519</v>
      </c>
      <c r="AV24">
        <f t="shared" si="6"/>
        <v>255.1609990044893</v>
      </c>
      <c r="AW24">
        <f t="shared" si="7"/>
        <v>218.70942771813367</v>
      </c>
      <c r="AX24">
        <f t="shared" si="8"/>
        <v>0.30965588850697945</v>
      </c>
      <c r="AY24">
        <f t="shared" si="9"/>
        <v>14.300774425909532</v>
      </c>
      <c r="AZ24">
        <f t="shared" si="10"/>
        <v>1.1781733481626475</v>
      </c>
      <c r="BA24">
        <f t="shared" si="11"/>
        <v>34.853478099964612</v>
      </c>
      <c r="BB24">
        <f t="shared" si="12"/>
        <v>17.177551659970021</v>
      </c>
      <c r="BC24">
        <f t="shared" si="63"/>
        <v>64.959255901405896</v>
      </c>
      <c r="BD24">
        <f t="shared" si="64"/>
        <v>101.41082718776153</v>
      </c>
      <c r="BE24">
        <f t="shared" si="65"/>
        <v>289.43727957477495</v>
      </c>
      <c r="BF24">
        <f t="shared" si="66"/>
        <v>266.25747147044092</v>
      </c>
      <c r="BG24">
        <f t="shared" si="67"/>
        <v>0.14199428557218616</v>
      </c>
      <c r="BH24">
        <f t="shared" si="68"/>
        <v>0.6440382191705265</v>
      </c>
      <c r="BI24">
        <f t="shared" si="69"/>
        <v>-47.548043752307251</v>
      </c>
      <c r="BK24">
        <f t="shared" si="70"/>
        <v>781.97572715338629</v>
      </c>
      <c r="BL24">
        <f t="shared" si="71"/>
        <v>337.13638343570932</v>
      </c>
      <c r="BM24">
        <f t="shared" si="13"/>
        <v>255.1609990044893</v>
      </c>
      <c r="BN24">
        <f t="shared" si="14"/>
        <v>218.70942771813367</v>
      </c>
      <c r="BO24">
        <f t="shared" si="15"/>
        <v>0.54049758900757261</v>
      </c>
      <c r="BP24">
        <f t="shared" si="16"/>
        <v>19.780239864360777</v>
      </c>
      <c r="BQ24">
        <f t="shared" si="17"/>
        <v>1.6296527407309571</v>
      </c>
      <c r="BR24">
        <f t="shared" si="18"/>
        <v>41.282478237911036</v>
      </c>
      <c r="BS24">
        <f t="shared" si="19"/>
        <v>18.43179727594644</v>
      </c>
      <c r="BT24">
        <f t="shared" si="72"/>
        <v>81.975384431220021</v>
      </c>
      <c r="BU24">
        <f t="shared" si="73"/>
        <v>118.42695571757565</v>
      </c>
      <c r="BV24">
        <f t="shared" si="74"/>
        <v>288.37724359859948</v>
      </c>
      <c r="BW24">
        <f t="shared" si="75"/>
        <v>264.07552286055613</v>
      </c>
      <c r="BX24">
        <f t="shared" si="76"/>
        <v>0.34618830214471646</v>
      </c>
      <c r="BY24">
        <f t="shared" si="77"/>
        <v>0.69679061425274058</v>
      </c>
      <c r="BZ24">
        <f t="shared" si="78"/>
        <v>-45.366095142422466</v>
      </c>
      <c r="CB24">
        <f t="shared" si="79"/>
        <v>712.79713506846588</v>
      </c>
      <c r="CC24">
        <f t="shared" si="80"/>
        <v>359.29783158280577</v>
      </c>
      <c r="CD24">
        <f t="shared" si="20"/>
        <v>255.1609990044893</v>
      </c>
      <c r="CE24">
        <f t="shared" si="21"/>
        <v>218.70942771813367</v>
      </c>
      <c r="CF24">
        <f t="shared" si="22"/>
        <v>0.88926499091336852</v>
      </c>
      <c r="CG24">
        <f t="shared" si="23"/>
        <v>25.618168967581965</v>
      </c>
      <c r="CH24">
        <f t="shared" si="24"/>
        <v>2.1880971670328759</v>
      </c>
      <c r="CI24">
        <f t="shared" si="25"/>
        <v>46.691557202806699</v>
      </c>
      <c r="CJ24">
        <f t="shared" si="26"/>
        <v>20.574548860043652</v>
      </c>
      <c r="CK24">
        <f t="shared" si="81"/>
        <v>104.13683257831647</v>
      </c>
      <c r="CL24">
        <f t="shared" si="82"/>
        <v>140.5884038646721</v>
      </c>
      <c r="CM24">
        <f t="shared" si="83"/>
        <v>295.73506423610439</v>
      </c>
      <c r="CN24">
        <f t="shared" si="84"/>
        <v>271.24426023856125</v>
      </c>
      <c r="CO24">
        <f t="shared" si="85"/>
        <v>0.58947293806085188</v>
      </c>
      <c r="CP24">
        <f t="shared" si="86"/>
        <v>1.499833627895736</v>
      </c>
      <c r="CQ24">
        <f t="shared" si="87"/>
        <v>-52.534832520427585</v>
      </c>
      <c r="CS24">
        <f t="shared" si="88"/>
        <v>767.9895411488626</v>
      </c>
      <c r="CT24">
        <f t="shared" si="89"/>
        <v>342.74999545203764</v>
      </c>
      <c r="CU24">
        <f t="shared" si="27"/>
        <v>255.1609990044893</v>
      </c>
      <c r="CV24">
        <f t="shared" si="28"/>
        <v>218.70942771813367</v>
      </c>
      <c r="CW24">
        <f t="shared" si="29"/>
        <v>0.62648458780979788</v>
      </c>
      <c r="CX24">
        <f t="shared" si="90"/>
        <v>21.457646960881469</v>
      </c>
      <c r="CY24">
        <f t="shared" si="91"/>
        <v>1.7793155575936948</v>
      </c>
      <c r="CZ24">
        <f t="shared" si="92"/>
        <v>43.033878111814431</v>
      </c>
      <c r="DA24">
        <f t="shared" si="93"/>
        <v>18.90856203039975</v>
      </c>
      <c r="DB24">
        <f t="shared" si="94"/>
        <v>87.58899644754834</v>
      </c>
      <c r="DC24">
        <f t="shared" si="95"/>
        <v>124.04056773390397</v>
      </c>
      <c r="DD24">
        <f t="shared" si="96"/>
        <v>285.97780907514874</v>
      </c>
      <c r="DE24">
        <f t="shared" si="97"/>
        <v>261.39842781902792</v>
      </c>
      <c r="DF24">
        <f t="shared" si="98"/>
        <v>0.44840209262805875</v>
      </c>
      <c r="DG24">
        <f t="shared" si="99"/>
        <v>1.2921376403022031</v>
      </c>
      <c r="DH24">
        <f t="shared" si="100"/>
        <v>-42.689000100894248</v>
      </c>
      <c r="DJ24">
        <f t="shared" si="101"/>
        <v>847.73848966621051</v>
      </c>
      <c r="DK24">
        <f t="shared" si="102"/>
        <v>373.03151955246108</v>
      </c>
      <c r="DL24">
        <f t="shared" si="30"/>
        <v>255.1609990044893</v>
      </c>
      <c r="DM24">
        <f t="shared" si="31"/>
        <v>218.70942771813367</v>
      </c>
      <c r="DN24">
        <f t="shared" si="103"/>
        <v>1.4228129106598733</v>
      </c>
      <c r="DO24">
        <f t="shared" si="104"/>
        <v>36.212945460289376</v>
      </c>
      <c r="DP24">
        <f t="shared" si="105"/>
        <v>3.1931292454316376</v>
      </c>
      <c r="DQ24">
        <f t="shared" si="106"/>
        <v>62.073988386438351</v>
      </c>
      <c r="DR24">
        <f t="shared" si="107"/>
        <v>19.58724142090983</v>
      </c>
      <c r="DS24">
        <f t="shared" si="108"/>
        <v>117.87052054797178</v>
      </c>
      <c r="DT24">
        <f t="shared" si="109"/>
        <v>154.32209183432741</v>
      </c>
      <c r="DU24">
        <f t="shared" si="110"/>
        <v>288.50221267783729</v>
      </c>
      <c r="DV24">
        <f t="shared" si="111"/>
        <v>263.86000987262719</v>
      </c>
      <c r="DW24">
        <f t="shared" si="112"/>
        <v>1.1456917747890656</v>
      </c>
      <c r="DX24">
        <f t="shared" si="113"/>
        <v>2.5330780262196484</v>
      </c>
      <c r="DY24">
        <f t="shared" si="114"/>
        <v>-45.15058215449352</v>
      </c>
      <c r="DZ24" t="s">
        <v>266</v>
      </c>
      <c r="EA24" t="s">
        <v>267</v>
      </c>
      <c r="EB24" t="s">
        <v>270</v>
      </c>
      <c r="EC24" t="s">
        <v>344</v>
      </c>
      <c r="ED24" t="s">
        <v>330</v>
      </c>
      <c r="EE24">
        <f t="shared" si="32"/>
        <v>25.455396245851414</v>
      </c>
      <c r="EF24">
        <f t="shared" si="33"/>
        <v>8.7922587441493789</v>
      </c>
      <c r="EG24">
        <f t="shared" si="115"/>
        <v>77.303813824071213</v>
      </c>
      <c r="EH24">
        <f t="shared" si="34"/>
        <v>47.605568721717191</v>
      </c>
      <c r="EI24">
        <f t="shared" si="35"/>
        <v>10.349164691707085</v>
      </c>
      <c r="EJ24">
        <f t="shared" si="116"/>
        <v>107.1052098160766</v>
      </c>
      <c r="EK24">
        <f t="shared" si="117"/>
        <v>0.24937504491613452</v>
      </c>
      <c r="EL24">
        <f t="shared" si="36"/>
        <v>0.88965892475979425</v>
      </c>
      <c r="EM24">
        <f t="shared" si="37"/>
        <v>0.49937465385833762</v>
      </c>
      <c r="EN24">
        <f t="shared" si="38"/>
        <v>2.1995305707179149</v>
      </c>
      <c r="EO24">
        <f t="shared" si="39"/>
        <v>0.84750318135292513</v>
      </c>
      <c r="EP24">
        <f t="shared" si="118"/>
        <v>0.71826164240332913</v>
      </c>
      <c r="EQ24">
        <f t="shared" si="40"/>
        <v>0.59200175638530805</v>
      </c>
      <c r="ER24">
        <f t="shared" si="41"/>
        <v>0.36693987194049427</v>
      </c>
      <c r="ES24">
        <f t="shared" si="119"/>
        <v>0.13464486961970634</v>
      </c>
      <c r="ET24">
        <f t="shared" si="42"/>
        <v>1.4603844880991919</v>
      </c>
      <c r="EU24">
        <f t="shared" si="43"/>
        <v>0.75293875790534082</v>
      </c>
      <c r="EV24">
        <f t="shared" si="120"/>
        <v>0.56691677315603739</v>
      </c>
      <c r="EW24">
        <f t="shared" si="44"/>
        <v>96.384968765807713</v>
      </c>
      <c r="EY24">
        <f t="shared" si="45"/>
        <v>2453.5175720776474</v>
      </c>
      <c r="EZ24">
        <f t="shared" si="46"/>
        <v>7450.9256809109183</v>
      </c>
      <c r="FA24">
        <f t="shared" si="47"/>
        <v>4588.4612543212243</v>
      </c>
      <c r="FB24">
        <f t="shared" si="48"/>
        <v>10323.332302777824</v>
      </c>
      <c r="FD24">
        <f t="shared" si="121"/>
        <v>772.89381276694428</v>
      </c>
      <c r="FE24">
        <f t="shared" si="122"/>
        <v>23.805888110683917</v>
      </c>
      <c r="FG24" s="6">
        <f t="shared" si="123"/>
        <v>0.11510752318935422</v>
      </c>
      <c r="FH24" s="6">
        <f t="shared" si="124"/>
        <v>6.4708231658870546E-2</v>
      </c>
      <c r="FI24" s="6">
        <f t="shared" si="125"/>
        <v>0.28458379849667054</v>
      </c>
      <c r="FJ24" s="6">
        <f t="shared" si="126"/>
        <v>0.1100030382955663</v>
      </c>
      <c r="FK24" s="6">
        <f t="shared" si="127"/>
        <v>7.6595483959944477E-2</v>
      </c>
      <c r="FL24" s="6">
        <f t="shared" si="128"/>
        <v>4.7534685977945267E-2</v>
      </c>
      <c r="FM24" s="6">
        <f t="shared" si="129"/>
        <v>0.18895021075030277</v>
      </c>
      <c r="FN24" s="6">
        <f t="shared" si="130"/>
        <v>9.7591824490507226E-2</v>
      </c>
      <c r="FP24" t="s">
        <v>266</v>
      </c>
      <c r="FQ24">
        <f t="shared" si="131"/>
        <v>-50.048519153507243</v>
      </c>
      <c r="FR24">
        <f t="shared" si="132"/>
        <v>8.9437249171555351</v>
      </c>
      <c r="FT24">
        <v>-50.048519153507243</v>
      </c>
      <c r="FU24">
        <v>8.9437249171555351</v>
      </c>
      <c r="FW24">
        <f t="shared" si="133"/>
        <v>214.94694968895507</v>
      </c>
      <c r="FX24">
        <f t="shared" si="134"/>
        <v>80.34197427374194</v>
      </c>
      <c r="FY24">
        <f t="shared" si="135"/>
        <v>6454.8328302026121</v>
      </c>
      <c r="FZ24">
        <f t="shared" si="136"/>
        <v>401.98438421907122</v>
      </c>
      <c r="GA24">
        <f t="shared" si="137"/>
        <v>104.56873465177881</v>
      </c>
      <c r="GB24">
        <f t="shared" si="138"/>
        <v>10934.620266674126</v>
      </c>
    </row>
    <row r="25" spans="1:184" x14ac:dyDescent="0.25">
      <c r="A25" t="s">
        <v>260</v>
      </c>
      <c r="B25" t="s">
        <v>261</v>
      </c>
      <c r="C25" t="s">
        <v>270</v>
      </c>
      <c r="D25" t="s">
        <v>344</v>
      </c>
      <c r="E25" t="s">
        <v>329</v>
      </c>
      <c r="F25" t="s">
        <v>444</v>
      </c>
      <c r="G25">
        <v>0.2043383595786144</v>
      </c>
      <c r="H25">
        <v>70.819148087430506</v>
      </c>
      <c r="I25">
        <v>259.48135859234537</v>
      </c>
      <c r="J25">
        <v>337.00602378969904</v>
      </c>
      <c r="K25">
        <v>1.4311390552424275</v>
      </c>
      <c r="L25">
        <v>1.5836579629936087</v>
      </c>
      <c r="M25">
        <v>1.5514052338346025</v>
      </c>
      <c r="N25">
        <v>1.4462616938454582</v>
      </c>
      <c r="O25">
        <v>1.5273690995665312</v>
      </c>
      <c r="P25">
        <v>1.6253993365119814</v>
      </c>
      <c r="Q25">
        <v>1.39378218396165</v>
      </c>
      <c r="R25">
        <v>1.154133732123878</v>
      </c>
      <c r="S25">
        <v>1.2154822023485663</v>
      </c>
      <c r="T25">
        <v>1.2953811605285075</v>
      </c>
      <c r="U25">
        <v>1.2357210310006459</v>
      </c>
      <c r="V25">
        <v>1.3448954049704989</v>
      </c>
      <c r="W25">
        <v>0.99786800039865375</v>
      </c>
      <c r="X25">
        <v>0.99786800039865375</v>
      </c>
      <c r="Y25">
        <f t="shared" si="49"/>
        <v>258.92814443926972</v>
      </c>
      <c r="Z25">
        <f t="shared" si="50"/>
        <v>258.92814443926972</v>
      </c>
      <c r="AA25">
        <v>14.44124517298218</v>
      </c>
      <c r="AB25">
        <v>2.0630350247117404</v>
      </c>
      <c r="AC25">
        <f t="shared" si="51"/>
        <v>482.30248249739691</v>
      </c>
      <c r="AD25">
        <f t="shared" si="52"/>
        <v>361.66049467617518</v>
      </c>
      <c r="AE25">
        <f t="shared" si="53"/>
        <v>258.92814443926972</v>
      </c>
      <c r="AF25">
        <f t="shared" si="54"/>
        <v>258.92814443926972</v>
      </c>
      <c r="AG25">
        <f t="shared" si="55"/>
        <v>0.81693767873364231</v>
      </c>
      <c r="AH25">
        <f t="shared" si="0"/>
        <v>23.856292886799935</v>
      </c>
      <c r="AI25">
        <f t="shared" si="1"/>
        <v>0.81693767873364231</v>
      </c>
      <c r="AJ25">
        <f t="shared" si="2"/>
        <v>23.856292886799935</v>
      </c>
      <c r="AK25">
        <f t="shared" si="3"/>
        <v>21.033219044372888</v>
      </c>
      <c r="AL25">
        <f t="shared" si="56"/>
        <v>102.73235023690546</v>
      </c>
      <c r="AM25">
        <f t="shared" si="57"/>
        <v>102.73235023690546</v>
      </c>
      <c r="AN25">
        <f t="shared" si="58"/>
        <v>293.42014220718738</v>
      </c>
      <c r="AO25">
        <f t="shared" si="59"/>
        <v>265.65760104601793</v>
      </c>
      <c r="AP25">
        <f t="shared" si="60"/>
        <v>0.60250605590696116</v>
      </c>
      <c r="AQ25">
        <f t="shared" si="61"/>
        <v>0.80688079140061708</v>
      </c>
      <c r="AR25">
        <f t="shared" si="62"/>
        <v>-6.7294566067482151</v>
      </c>
      <c r="AT25">
        <f t="shared" si="4"/>
        <v>533.70227315137038</v>
      </c>
      <c r="AU25">
        <f t="shared" si="5"/>
        <v>299.47618880875785</v>
      </c>
      <c r="AV25">
        <f t="shared" si="6"/>
        <v>258.92814443926972</v>
      </c>
      <c r="AW25">
        <f t="shared" si="7"/>
        <v>258.92814443926972</v>
      </c>
      <c r="AX25">
        <f t="shared" si="8"/>
        <v>8.1065132914210594E-2</v>
      </c>
      <c r="AY25">
        <f t="shared" si="9"/>
        <v>5.997709692890469</v>
      </c>
      <c r="AZ25">
        <f t="shared" si="10"/>
        <v>8.1065132914210594E-2</v>
      </c>
      <c r="BA25">
        <f t="shared" si="11"/>
        <v>5.997709692890469</v>
      </c>
      <c r="BB25">
        <f t="shared" si="12"/>
        <v>16.556830115923347</v>
      </c>
      <c r="BC25">
        <f t="shared" si="63"/>
        <v>40.548044369488139</v>
      </c>
      <c r="BD25">
        <f t="shared" si="64"/>
        <v>40.548044369488139</v>
      </c>
      <c r="BE25">
        <f t="shared" si="65"/>
        <v>269.9019619302976</v>
      </c>
      <c r="BF25">
        <f t="shared" si="66"/>
        <v>247.55977065064516</v>
      </c>
      <c r="BG25">
        <f t="shared" si="67"/>
        <v>6.646624649023268E-2</v>
      </c>
      <c r="BH25">
        <f t="shared" si="68"/>
        <v>5.8375329362577333E-2</v>
      </c>
      <c r="BI25">
        <f t="shared" si="69"/>
        <v>11.368373788624552</v>
      </c>
      <c r="BK25">
        <f t="shared" si="70"/>
        <v>522.83290914112763</v>
      </c>
      <c r="BL25">
        <f t="shared" si="71"/>
        <v>315.39497321022202</v>
      </c>
      <c r="BM25">
        <f t="shared" si="13"/>
        <v>258.92814443926972</v>
      </c>
      <c r="BN25">
        <f t="shared" si="14"/>
        <v>258.92814443926972</v>
      </c>
      <c r="BO25">
        <f t="shared" si="15"/>
        <v>0.19336749813399282</v>
      </c>
      <c r="BP25">
        <f t="shared" si="16"/>
        <v>10.273332273626728</v>
      </c>
      <c r="BQ25">
        <f t="shared" si="17"/>
        <v>0.19336749813399282</v>
      </c>
      <c r="BR25">
        <f t="shared" si="18"/>
        <v>10.273332273626728</v>
      </c>
      <c r="BS25">
        <f t="shared" si="19"/>
        <v>17.617234314008734</v>
      </c>
      <c r="BT25">
        <f t="shared" si="72"/>
        <v>56.466828770952304</v>
      </c>
      <c r="BU25">
        <f t="shared" si="73"/>
        <v>56.466828770952304</v>
      </c>
      <c r="BV25">
        <f t="shared" si="74"/>
        <v>268.79066335375018</v>
      </c>
      <c r="BW25">
        <f t="shared" si="75"/>
        <v>245.56291718954807</v>
      </c>
      <c r="BX25">
        <f t="shared" si="76"/>
        <v>0.17773135812927326</v>
      </c>
      <c r="BY25">
        <f t="shared" si="77"/>
        <v>-0.22548086360048136</v>
      </c>
      <c r="BZ25">
        <f t="shared" si="78"/>
        <v>13.365227249721642</v>
      </c>
      <c r="CB25">
        <f t="shared" si="79"/>
        <v>487.39890280221294</v>
      </c>
      <c r="CC25">
        <f t="shared" si="80"/>
        <v>336.12726342886617</v>
      </c>
      <c r="CD25">
        <f t="shared" si="20"/>
        <v>258.92814443926972</v>
      </c>
      <c r="CE25">
        <f t="shared" si="21"/>
        <v>258.92814443926972</v>
      </c>
      <c r="CF25">
        <f t="shared" si="22"/>
        <v>0.4055683002985106</v>
      </c>
      <c r="CG25">
        <f t="shared" si="23"/>
        <v>15.760606038256707</v>
      </c>
      <c r="CH25">
        <f t="shared" si="24"/>
        <v>0.4055683002985106</v>
      </c>
      <c r="CI25">
        <f t="shared" si="25"/>
        <v>15.760606038256707</v>
      </c>
      <c r="CJ25">
        <f t="shared" si="26"/>
        <v>19.445803257627283</v>
      </c>
      <c r="CK25">
        <f t="shared" si="81"/>
        <v>77.199118989596457</v>
      </c>
      <c r="CL25">
        <f t="shared" si="82"/>
        <v>77.199118989596457</v>
      </c>
      <c r="CM25">
        <f t="shared" si="83"/>
        <v>276.05162936552625</v>
      </c>
      <c r="CN25">
        <f t="shared" si="84"/>
        <v>252.90442164802369</v>
      </c>
      <c r="CO25">
        <f t="shared" si="85"/>
        <v>0.35455901194970829</v>
      </c>
      <c r="CP25">
        <f t="shared" si="86"/>
        <v>0.39777513160878242</v>
      </c>
      <c r="CQ25">
        <f t="shared" si="87"/>
        <v>6.0237227912460298</v>
      </c>
      <c r="CS25">
        <f t="shared" si="88"/>
        <v>514.73258710416962</v>
      </c>
      <c r="CT25">
        <f t="shared" si="89"/>
        <v>320.64657196518135</v>
      </c>
      <c r="CU25">
        <f t="shared" si="27"/>
        <v>258.92814443926972</v>
      </c>
      <c r="CV25">
        <f t="shared" si="28"/>
        <v>258.92814443926972</v>
      </c>
      <c r="CW25">
        <f t="shared" si="29"/>
        <v>0.24050434196701614</v>
      </c>
      <c r="CX25">
        <f t="shared" si="90"/>
        <v>11.690398715977187</v>
      </c>
      <c r="CY25">
        <f t="shared" si="91"/>
        <v>0.24050434196701614</v>
      </c>
      <c r="CZ25">
        <f t="shared" si="92"/>
        <v>11.690398715977187</v>
      </c>
      <c r="DA25">
        <f t="shared" si="93"/>
        <v>18.050955297612731</v>
      </c>
      <c r="DB25">
        <f t="shared" si="94"/>
        <v>61.718427525911636</v>
      </c>
      <c r="DC25">
        <f t="shared" si="95"/>
        <v>61.718427525911636</v>
      </c>
      <c r="DD25">
        <f t="shared" si="96"/>
        <v>266.44931482900267</v>
      </c>
      <c r="DE25">
        <f t="shared" si="97"/>
        <v>242.98474298139735</v>
      </c>
      <c r="DF25">
        <f t="shared" si="98"/>
        <v>0.23066000266367642</v>
      </c>
      <c r="DG25">
        <f t="shared" si="99"/>
        <v>0.18406469593469349</v>
      </c>
      <c r="DH25">
        <f t="shared" si="100"/>
        <v>15.943401457872369</v>
      </c>
      <c r="DJ25">
        <f t="shared" si="101"/>
        <v>547.76936746831791</v>
      </c>
      <c r="DK25">
        <f t="shared" si="102"/>
        <v>348.97528684634756</v>
      </c>
      <c r="DL25">
        <f t="shared" si="30"/>
        <v>258.92814443926972</v>
      </c>
      <c r="DM25">
        <f t="shared" si="31"/>
        <v>258.92814443926972</v>
      </c>
      <c r="DN25">
        <f t="shared" si="103"/>
        <v>0.67107043304125291</v>
      </c>
      <c r="DO25">
        <f t="shared" si="104"/>
        <v>22.35730357797026</v>
      </c>
      <c r="DP25">
        <f t="shared" si="105"/>
        <v>0.67107043304125291</v>
      </c>
      <c r="DQ25">
        <f t="shared" si="106"/>
        <v>22.35730357797026</v>
      </c>
      <c r="DR25">
        <f t="shared" si="107"/>
        <v>19.044089917188586</v>
      </c>
      <c r="DS25">
        <f t="shared" si="108"/>
        <v>90.047142407077843</v>
      </c>
      <c r="DT25">
        <f t="shared" si="109"/>
        <v>90.047142407077843</v>
      </c>
      <c r="DU25">
        <f t="shared" si="110"/>
        <v>266.78996599562879</v>
      </c>
      <c r="DV25">
        <f t="shared" si="111"/>
        <v>242.83108807629907</v>
      </c>
      <c r="DW25">
        <f t="shared" si="112"/>
        <v>0.65661762852019967</v>
      </c>
      <c r="DX25">
        <f t="shared" si="113"/>
        <v>0.59906911773615168</v>
      </c>
      <c r="DY25">
        <f t="shared" si="114"/>
        <v>16.097056362970648</v>
      </c>
      <c r="DZ25" t="s">
        <v>260</v>
      </c>
      <c r="EA25" t="s">
        <v>261</v>
      </c>
      <c r="EB25" t="s">
        <v>270</v>
      </c>
      <c r="EC25" t="s">
        <v>344</v>
      </c>
      <c r="ED25" t="s">
        <v>330</v>
      </c>
      <c r="EE25">
        <f t="shared" si="32"/>
        <v>14.989273864253546</v>
      </c>
      <c r="EF25">
        <f t="shared" si="33"/>
        <v>7.0353073864462248</v>
      </c>
      <c r="EG25">
        <f t="shared" si="115"/>
        <v>49.495550021784808</v>
      </c>
      <c r="EH25">
        <f t="shared" si="34"/>
        <v>14.989273864253546</v>
      </c>
      <c r="EI25">
        <f t="shared" si="35"/>
        <v>7.0353073864462248</v>
      </c>
      <c r="EJ25">
        <f t="shared" si="116"/>
        <v>49.495550021784808</v>
      </c>
      <c r="EK25">
        <f t="shared" si="117"/>
        <v>8.3438087833210078E-2</v>
      </c>
      <c r="EL25">
        <f t="shared" si="36"/>
        <v>0.40141889751477083</v>
      </c>
      <c r="EM25">
        <f t="shared" si="37"/>
        <v>0.28885651772672549</v>
      </c>
      <c r="EN25">
        <f t="shared" si="38"/>
        <v>0.40141889751477083</v>
      </c>
      <c r="EO25">
        <f t="shared" si="39"/>
        <v>0.28885651772672549</v>
      </c>
      <c r="EP25">
        <f t="shared" si="118"/>
        <v>8.3438087833210078E-2</v>
      </c>
      <c r="EQ25">
        <f t="shared" si="40"/>
        <v>0.34809005061000858</v>
      </c>
      <c r="ER25">
        <f t="shared" si="41"/>
        <v>0.23752157159067475</v>
      </c>
      <c r="ES25">
        <f t="shared" si="119"/>
        <v>5.6416496970904027E-2</v>
      </c>
      <c r="ET25">
        <f t="shared" si="42"/>
        <v>0.30344736707372344</v>
      </c>
      <c r="EU25">
        <f t="shared" si="43"/>
        <v>0.3751833574125405</v>
      </c>
      <c r="EV25">
        <f t="shared" si="120"/>
        <v>0.14076255167934609</v>
      </c>
      <c r="EW25">
        <f t="shared" si="44"/>
        <v>90.169249405729175</v>
      </c>
      <c r="EY25">
        <f t="shared" si="45"/>
        <v>1351.5715734766559</v>
      </c>
      <c r="EZ25">
        <f t="shared" si="46"/>
        <v>4462.9765943880584</v>
      </c>
      <c r="FA25">
        <f t="shared" si="47"/>
        <v>1351.5715734766559</v>
      </c>
      <c r="FB25">
        <f t="shared" si="48"/>
        <v>4462.9765943880584</v>
      </c>
      <c r="FD25">
        <f t="shared" si="121"/>
        <v>514.78975369409932</v>
      </c>
      <c r="FE25">
        <f t="shared" si="122"/>
        <v>11.516449864210747</v>
      </c>
      <c r="FG25" s="6">
        <f t="shared" si="123"/>
        <v>7.7977250835746775E-2</v>
      </c>
      <c r="FH25" s="6">
        <f t="shared" si="124"/>
        <v>5.613866128133297E-2</v>
      </c>
      <c r="FI25" s="6">
        <f t="shared" si="125"/>
        <v>7.7977250835746775E-2</v>
      </c>
      <c r="FJ25" s="6">
        <f t="shared" si="126"/>
        <v>5.613866128133297E-2</v>
      </c>
      <c r="FK25" s="6">
        <f t="shared" si="127"/>
        <v>6.7617905778453433E-2</v>
      </c>
      <c r="FL25" s="6">
        <f t="shared" si="128"/>
        <v>4.6164320016211222E-2</v>
      </c>
      <c r="FM25" s="6">
        <f t="shared" si="129"/>
        <v>5.8945883226347064E-2</v>
      </c>
      <c r="FN25" s="6">
        <f t="shared" si="130"/>
        <v>7.2892819671426079E-2</v>
      </c>
      <c r="FP25" t="s">
        <v>260</v>
      </c>
      <c r="FQ25">
        <f t="shared" si="131"/>
        <v>9.3447208406145048</v>
      </c>
      <c r="FR25">
        <f t="shared" si="132"/>
        <v>8.7040734439447611</v>
      </c>
      <c r="FT25">
        <v>9.3447208406145048</v>
      </c>
      <c r="FU25">
        <v>8.7040734439447611</v>
      </c>
      <c r="FW25">
        <f t="shared" si="133"/>
        <v>216.46377883865947</v>
      </c>
      <c r="FX25">
        <f t="shared" si="134"/>
        <v>106.20043204159647</v>
      </c>
      <c r="FY25">
        <f t="shared" si="135"/>
        <v>11278.53176582175</v>
      </c>
      <c r="FZ25">
        <f t="shared" si="136"/>
        <v>216.46377883865947</v>
      </c>
      <c r="GA25">
        <f t="shared" si="137"/>
        <v>106.20043204159647</v>
      </c>
      <c r="GB25">
        <f t="shared" si="138"/>
        <v>11278.53176582175</v>
      </c>
    </row>
    <row r="26" spans="1:184" x14ac:dyDescent="0.25">
      <c r="A26" t="s">
        <v>26</v>
      </c>
      <c r="B26" t="s">
        <v>0</v>
      </c>
      <c r="C26" t="s">
        <v>52</v>
      </c>
      <c r="D26" t="s">
        <v>340</v>
      </c>
      <c r="E26" t="s">
        <v>330</v>
      </c>
      <c r="F26" t="s">
        <v>52</v>
      </c>
      <c r="G26">
        <v>0.2119978010629866</v>
      </c>
      <c r="H26">
        <v>64.361293620843895</v>
      </c>
      <c r="I26">
        <v>235.81977982677205</v>
      </c>
      <c r="J26">
        <v>365.25265127885211</v>
      </c>
      <c r="K26">
        <v>1.3263572562220902</v>
      </c>
      <c r="L26">
        <v>1.6868882389134507</v>
      </c>
      <c r="M26">
        <v>1.6420950952590123</v>
      </c>
      <c r="N26">
        <v>1.6062666055808335</v>
      </c>
      <c r="O26">
        <v>1.6034667123040618</v>
      </c>
      <c r="P26">
        <v>1.7367689942309377</v>
      </c>
      <c r="Q26">
        <v>1.3070253557120981</v>
      </c>
      <c r="R26">
        <v>1.2095558465202498</v>
      </c>
      <c r="S26">
        <v>1.2971210859341129</v>
      </c>
      <c r="T26">
        <v>1.3393743599143302</v>
      </c>
      <c r="U26">
        <v>1.3313443191676493</v>
      </c>
      <c r="V26">
        <v>1.3335057494131222</v>
      </c>
      <c r="W26">
        <v>2.3279334221845813</v>
      </c>
      <c r="X26">
        <v>2.0509259573140346</v>
      </c>
      <c r="Y26">
        <f t="shared" si="49"/>
        <v>548.97274707095198</v>
      </c>
      <c r="Z26">
        <f t="shared" si="50"/>
        <v>483.64890769480735</v>
      </c>
      <c r="AA26">
        <v>6.8790957391125893</v>
      </c>
      <c r="AB26">
        <v>0.98272796273037</v>
      </c>
      <c r="AC26">
        <f t="shared" si="51"/>
        <v>484.45550437806224</v>
      </c>
      <c r="AD26">
        <f t="shared" si="52"/>
        <v>308.22243161203539</v>
      </c>
      <c r="AE26">
        <f t="shared" si="53"/>
        <v>308.22243161203539</v>
      </c>
      <c r="AF26">
        <f t="shared" si="54"/>
        <v>308.22243161203539</v>
      </c>
      <c r="AG26">
        <f t="shared" si="55"/>
        <v>0</v>
      </c>
      <c r="AH26">
        <f t="shared" si="0"/>
        <v>0</v>
      </c>
      <c r="AI26">
        <f t="shared" si="1"/>
        <v>0</v>
      </c>
      <c r="AJ26">
        <f t="shared" si="2"/>
        <v>0</v>
      </c>
      <c r="AK26">
        <f t="shared" si="3"/>
        <v>17.559453264849342</v>
      </c>
      <c r="AL26">
        <f t="shared" si="56"/>
        <v>0</v>
      </c>
      <c r="AM26">
        <f t="shared" si="57"/>
        <v>0</v>
      </c>
      <c r="AN26">
        <f t="shared" si="58"/>
        <v>251.25239400494763</v>
      </c>
      <c r="AO26">
        <f t="shared" si="59"/>
        <v>228.07500765221852</v>
      </c>
      <c r="AP26">
        <f t="shared" si="60"/>
        <v>-0.39978480218703344</v>
      </c>
      <c r="AQ26">
        <f t="shared" si="61"/>
        <v>-1.1131545514353234</v>
      </c>
      <c r="AR26">
        <f t="shared" si="62"/>
        <v>80.147423959816877</v>
      </c>
      <c r="AT26">
        <f t="shared" si="4"/>
        <v>616.14040167425162</v>
      </c>
      <c r="AU26">
        <f t="shared" si="5"/>
        <v>285.23719341459019</v>
      </c>
      <c r="AV26">
        <f t="shared" si="6"/>
        <v>285.23719341459019</v>
      </c>
      <c r="AW26">
        <f t="shared" si="7"/>
        <v>285.23719341459019</v>
      </c>
      <c r="AX26">
        <f t="shared" si="8"/>
        <v>0</v>
      </c>
      <c r="AY26">
        <f t="shared" si="9"/>
        <v>0</v>
      </c>
      <c r="AZ26">
        <f t="shared" si="10"/>
        <v>0</v>
      </c>
      <c r="BA26">
        <f t="shared" si="11"/>
        <v>0</v>
      </c>
      <c r="BB26">
        <f t="shared" si="12"/>
        <v>14.409204511550518</v>
      </c>
      <c r="BC26">
        <f t="shared" si="63"/>
        <v>0</v>
      </c>
      <c r="BD26">
        <f t="shared" si="64"/>
        <v>0</v>
      </c>
      <c r="BE26">
        <f t="shared" si="65"/>
        <v>259.49910947104041</v>
      </c>
      <c r="BF26">
        <f t="shared" si="66"/>
        <v>240.05497667927631</v>
      </c>
      <c r="BG26">
        <f t="shared" si="67"/>
        <v>-5.4746627265394081E-2</v>
      </c>
      <c r="BH26">
        <f t="shared" si="68"/>
        <v>-0.2961633635125947</v>
      </c>
      <c r="BI26">
        <f t="shared" si="69"/>
        <v>45.182216735313887</v>
      </c>
      <c r="BK26">
        <f t="shared" si="70"/>
        <v>599.77958719535343</v>
      </c>
      <c r="BL26">
        <f t="shared" si="71"/>
        <v>305.88680889364599</v>
      </c>
      <c r="BM26">
        <f t="shared" si="13"/>
        <v>305.88680889364599</v>
      </c>
      <c r="BN26">
        <f t="shared" si="14"/>
        <v>305.88680889364599</v>
      </c>
      <c r="BO26">
        <f t="shared" si="15"/>
        <v>0</v>
      </c>
      <c r="BP26">
        <f t="shared" si="16"/>
        <v>0</v>
      </c>
      <c r="BQ26">
        <f t="shared" si="17"/>
        <v>0</v>
      </c>
      <c r="BR26">
        <f t="shared" si="18"/>
        <v>0</v>
      </c>
      <c r="BS26">
        <f t="shared" si="19"/>
        <v>15.661689255067275</v>
      </c>
      <c r="BT26">
        <f t="shared" si="72"/>
        <v>0</v>
      </c>
      <c r="BU26">
        <f t="shared" si="73"/>
        <v>0</v>
      </c>
      <c r="BV26">
        <f t="shared" si="74"/>
        <v>264.4556622159559</v>
      </c>
      <c r="BW26">
        <f t="shared" si="75"/>
        <v>243.80623813296904</v>
      </c>
      <c r="BX26">
        <f t="shared" si="76"/>
        <v>-0.19329133925923217</v>
      </c>
      <c r="BY26">
        <f t="shared" si="77"/>
        <v>-0.98066785783283716</v>
      </c>
      <c r="BZ26">
        <f t="shared" si="78"/>
        <v>62.080570760676949</v>
      </c>
      <c r="CB26">
        <f t="shared" si="79"/>
        <v>586.69313634908167</v>
      </c>
      <c r="CC26">
        <f t="shared" si="80"/>
        <v>315.85096666062111</v>
      </c>
      <c r="CD26">
        <f t="shared" si="20"/>
        <v>315.85096666062111</v>
      </c>
      <c r="CE26">
        <f t="shared" si="21"/>
        <v>315.85096666062111</v>
      </c>
      <c r="CF26">
        <f t="shared" si="22"/>
        <v>0</v>
      </c>
      <c r="CG26">
        <f t="shared" si="23"/>
        <v>0</v>
      </c>
      <c r="CH26">
        <f t="shared" si="24"/>
        <v>0</v>
      </c>
      <c r="CI26">
        <f t="shared" si="25"/>
        <v>0</v>
      </c>
      <c r="CJ26">
        <f t="shared" si="26"/>
        <v>16.351229009646449</v>
      </c>
      <c r="CK26">
        <f t="shared" si="81"/>
        <v>0</v>
      </c>
      <c r="CL26">
        <f t="shared" si="82"/>
        <v>0</v>
      </c>
      <c r="CM26">
        <f t="shared" si="83"/>
        <v>265.33567359428332</v>
      </c>
      <c r="CN26">
        <f t="shared" si="84"/>
        <v>245.87207575219952</v>
      </c>
      <c r="CO26">
        <f t="shared" si="85"/>
        <v>-0.32142271808794431</v>
      </c>
      <c r="CP26">
        <f t="shared" si="86"/>
        <v>-0.85449416984272619</v>
      </c>
      <c r="CQ26">
        <f t="shared" si="87"/>
        <v>69.97889090842159</v>
      </c>
      <c r="CS26">
        <f t="shared" si="88"/>
        <v>585.67046790644292</v>
      </c>
      <c r="CT26">
        <f t="shared" si="89"/>
        <v>313.95732421973878</v>
      </c>
      <c r="CU26">
        <f t="shared" si="27"/>
        <v>313.95732421973878</v>
      </c>
      <c r="CV26">
        <f t="shared" si="28"/>
        <v>313.95732421973878</v>
      </c>
      <c r="CW26">
        <f t="shared" si="29"/>
        <v>0</v>
      </c>
      <c r="CX26">
        <f t="shared" si="90"/>
        <v>0</v>
      </c>
      <c r="CY26">
        <f t="shared" si="91"/>
        <v>0</v>
      </c>
      <c r="CZ26">
        <f t="shared" si="92"/>
        <v>0</v>
      </c>
      <c r="DA26">
        <f t="shared" si="93"/>
        <v>16.26738146246057</v>
      </c>
      <c r="DB26">
        <f t="shared" si="94"/>
        <v>0</v>
      </c>
      <c r="DC26">
        <f t="shared" si="95"/>
        <v>0</v>
      </c>
      <c r="DD26">
        <f t="shared" si="96"/>
        <v>265.11517478680094</v>
      </c>
      <c r="DE26">
        <f t="shared" si="97"/>
        <v>243.96908391210965</v>
      </c>
      <c r="DF26">
        <f t="shared" si="98"/>
        <v>-0.29353354759248496</v>
      </c>
      <c r="DG26">
        <f t="shared" si="99"/>
        <v>-0.86367164642032823</v>
      </c>
      <c r="DH26">
        <f t="shared" si="100"/>
        <v>69.988240307629127</v>
      </c>
      <c r="DJ26">
        <f t="shared" si="101"/>
        <v>634.35947980175536</v>
      </c>
      <c r="DK26">
        <f t="shared" si="102"/>
        <v>314.46703222433712</v>
      </c>
      <c r="DL26">
        <f t="shared" si="30"/>
        <v>314.46703222433712</v>
      </c>
      <c r="DM26">
        <f t="shared" si="31"/>
        <v>314.46703222433712</v>
      </c>
      <c r="DN26">
        <f t="shared" si="103"/>
        <v>0</v>
      </c>
      <c r="DO26">
        <f t="shared" si="104"/>
        <v>0</v>
      </c>
      <c r="DP26">
        <f t="shared" si="105"/>
        <v>0</v>
      </c>
      <c r="DQ26">
        <f t="shared" si="106"/>
        <v>0</v>
      </c>
      <c r="DR26">
        <f t="shared" si="107"/>
        <v>15.65601033734052</v>
      </c>
      <c r="DS26">
        <f t="shared" si="108"/>
        <v>0</v>
      </c>
      <c r="DT26">
        <f t="shared" si="109"/>
        <v>0</v>
      </c>
      <c r="DU26">
        <f t="shared" si="110"/>
        <v>246.90306679403471</v>
      </c>
      <c r="DV26">
        <f t="shared" si="111"/>
        <v>227.20664433398571</v>
      </c>
      <c r="DW26">
        <f t="shared" si="112"/>
        <v>-0.83886473067674838</v>
      </c>
      <c r="DX26">
        <f t="shared" si="113"/>
        <v>-1.8071656359193886</v>
      </c>
      <c r="DY26">
        <f t="shared" si="114"/>
        <v>87.26038789035141</v>
      </c>
      <c r="DZ26" t="s">
        <v>26</v>
      </c>
      <c r="EA26" t="s">
        <v>0</v>
      </c>
      <c r="EB26" t="s">
        <v>52</v>
      </c>
      <c r="EC26" t="s">
        <v>340</v>
      </c>
      <c r="ED26" t="s">
        <v>330</v>
      </c>
      <c r="EE26">
        <f t="shared" si="32"/>
        <v>0</v>
      </c>
      <c r="EF26">
        <f t="shared" si="33"/>
        <v>0</v>
      </c>
      <c r="EG26">
        <f t="shared" si="115"/>
        <v>0</v>
      </c>
      <c r="EH26">
        <f t="shared" si="34"/>
        <v>0</v>
      </c>
      <c r="EI26">
        <f t="shared" si="35"/>
        <v>0</v>
      </c>
      <c r="EJ26">
        <f t="shared" si="116"/>
        <v>0</v>
      </c>
      <c r="EK26">
        <f t="shared" si="117"/>
        <v>0</v>
      </c>
      <c r="EL26">
        <f t="shared" si="36"/>
        <v>0</v>
      </c>
      <c r="EM26">
        <f t="shared" si="37"/>
        <v>0</v>
      </c>
      <c r="EN26">
        <f t="shared" si="38"/>
        <v>0</v>
      </c>
      <c r="EO26">
        <f t="shared" si="39"/>
        <v>0</v>
      </c>
      <c r="EP26">
        <f t="shared" si="118"/>
        <v>0</v>
      </c>
      <c r="EQ26">
        <f t="shared" si="40"/>
        <v>-0.35027396084480622</v>
      </c>
      <c r="ER26">
        <f t="shared" si="41"/>
        <v>0.26728414874529366</v>
      </c>
      <c r="ES26">
        <f t="shared" si="119"/>
        <v>7.144081617049626E-2</v>
      </c>
      <c r="ET26">
        <f t="shared" si="42"/>
        <v>-0.98588620416053308</v>
      </c>
      <c r="EU26">
        <f t="shared" si="43"/>
        <v>0.48962071649468997</v>
      </c>
      <c r="EV26">
        <f t="shared" si="120"/>
        <v>0.23972844602077356</v>
      </c>
      <c r="EW26">
        <f t="shared" si="44"/>
        <v>83.861979486215816</v>
      </c>
      <c r="EY26">
        <f t="shared" si="45"/>
        <v>0</v>
      </c>
      <c r="EZ26">
        <f t="shared" si="46"/>
        <v>0</v>
      </c>
      <c r="FA26">
        <f t="shared" si="47"/>
        <v>0</v>
      </c>
      <c r="FB26">
        <f t="shared" si="48"/>
        <v>0</v>
      </c>
      <c r="FD26">
        <f t="shared" si="121"/>
        <v>584.51642955082457</v>
      </c>
      <c r="FE26">
        <f t="shared" si="122"/>
        <v>23.439818988979248</v>
      </c>
      <c r="FG26" s="6">
        <f t="shared" si="123"/>
        <v>0</v>
      </c>
      <c r="FH26" s="6">
        <f t="shared" si="124"/>
        <v>0</v>
      </c>
      <c r="FI26" s="6">
        <f t="shared" si="125"/>
        <v>0</v>
      </c>
      <c r="FJ26" s="6">
        <f t="shared" si="126"/>
        <v>0</v>
      </c>
      <c r="FK26" s="6">
        <f t="shared" si="127"/>
        <v>-5.9925426067831231E-2</v>
      </c>
      <c r="FL26" s="6">
        <f t="shared" si="128"/>
        <v>4.579049736355581E-2</v>
      </c>
      <c r="FM26" s="6">
        <f t="shared" si="129"/>
        <v>-0.16866697911607784</v>
      </c>
      <c r="FN26" s="6">
        <f t="shared" si="130"/>
        <v>8.4037722003865736E-2</v>
      </c>
      <c r="FP26" t="s">
        <v>26</v>
      </c>
      <c r="FQ26">
        <f t="shared" si="131"/>
        <v>69.106288427034968</v>
      </c>
      <c r="FR26">
        <f t="shared" si="132"/>
        <v>14.661099484182239</v>
      </c>
      <c r="FT26">
        <v>69.106288427034968</v>
      </c>
      <c r="FU26">
        <v>14.661099484182239</v>
      </c>
      <c r="FW26">
        <f t="shared" si="133"/>
        <v>0</v>
      </c>
      <c r="FX26">
        <f t="shared" si="134"/>
        <v>0</v>
      </c>
      <c r="FY26">
        <f t="shared" si="135"/>
        <v>0</v>
      </c>
      <c r="FZ26">
        <f t="shared" si="136"/>
        <v>0</v>
      </c>
      <c r="GA26">
        <f t="shared" si="137"/>
        <v>0</v>
      </c>
      <c r="GB26">
        <f t="shared" si="138"/>
        <v>0</v>
      </c>
    </row>
    <row r="27" spans="1:184" x14ac:dyDescent="0.25">
      <c r="A27" t="s">
        <v>280</v>
      </c>
      <c r="B27" t="s">
        <v>281</v>
      </c>
      <c r="C27" t="s">
        <v>275</v>
      </c>
      <c r="D27" t="s">
        <v>344</v>
      </c>
      <c r="E27" t="s">
        <v>329</v>
      </c>
      <c r="F27" t="s">
        <v>444</v>
      </c>
      <c r="G27">
        <v>0.22702835180306222</v>
      </c>
      <c r="H27">
        <v>57.419194311182302</v>
      </c>
      <c r="I27">
        <v>210.38392795617196</v>
      </c>
      <c r="J27">
        <v>300.30633169766844</v>
      </c>
      <c r="K27">
        <v>1.4311390552424275</v>
      </c>
      <c r="L27">
        <v>1.5590906226493308</v>
      </c>
      <c r="M27">
        <v>1.5207489654651676</v>
      </c>
      <c r="N27">
        <v>1.4824189028512682</v>
      </c>
      <c r="O27">
        <v>1.4596647419781903</v>
      </c>
      <c r="P27">
        <v>1.602762287911623</v>
      </c>
      <c r="Q27">
        <v>1.39378218396165</v>
      </c>
      <c r="R27">
        <v>1.154133732123878</v>
      </c>
      <c r="S27">
        <v>1.2154822023485663</v>
      </c>
      <c r="T27">
        <v>1.2953811605285075</v>
      </c>
      <c r="U27">
        <v>1.2357210310006459</v>
      </c>
      <c r="V27">
        <v>1.3448954049704989</v>
      </c>
      <c r="W27">
        <v>2.4805403069943868</v>
      </c>
      <c r="X27">
        <v>1.4542249407574295</v>
      </c>
      <c r="Y27">
        <f t="shared" si="49"/>
        <v>521.86581323908774</v>
      </c>
      <c r="Z27">
        <f t="shared" si="50"/>
        <v>305.94555516837949</v>
      </c>
      <c r="AA27">
        <v>6.3435261494727708</v>
      </c>
      <c r="AB27">
        <v>0.90621802135325302</v>
      </c>
      <c r="AC27">
        <f t="shared" si="51"/>
        <v>429.78011982912028</v>
      </c>
      <c r="AD27">
        <f t="shared" si="52"/>
        <v>293.22937057718377</v>
      </c>
      <c r="AE27">
        <f t="shared" si="53"/>
        <v>293.22937057718377</v>
      </c>
      <c r="AF27">
        <f t="shared" si="54"/>
        <v>293.22937057718377</v>
      </c>
      <c r="AG27">
        <f t="shared" si="55"/>
        <v>0</v>
      </c>
      <c r="AH27">
        <f t="shared" si="0"/>
        <v>0</v>
      </c>
      <c r="AI27">
        <f t="shared" si="1"/>
        <v>0</v>
      </c>
      <c r="AJ27">
        <f t="shared" si="2"/>
        <v>0</v>
      </c>
      <c r="AK27">
        <f t="shared" si="3"/>
        <v>17.138927093616829</v>
      </c>
      <c r="AL27">
        <f t="shared" si="56"/>
        <v>0</v>
      </c>
      <c r="AM27">
        <f t="shared" si="57"/>
        <v>0</v>
      </c>
      <c r="AN27">
        <f t="shared" si="58"/>
        <v>237.62369161091081</v>
      </c>
      <c r="AO27">
        <f t="shared" si="59"/>
        <v>215.00137365325531</v>
      </c>
      <c r="AP27">
        <f t="shared" si="60"/>
        <v>-0.39021047378142154</v>
      </c>
      <c r="AQ27">
        <f t="shared" si="61"/>
        <v>-1.0864959411446364</v>
      </c>
      <c r="AR27">
        <f t="shared" si="62"/>
        <v>78.227996923928458</v>
      </c>
      <c r="AT27">
        <f t="shared" si="4"/>
        <v>468.20478567205436</v>
      </c>
      <c r="AU27">
        <f t="shared" si="5"/>
        <v>242.81118795093784</v>
      </c>
      <c r="AV27">
        <f t="shared" si="6"/>
        <v>242.81118795093784</v>
      </c>
      <c r="AW27">
        <f t="shared" si="7"/>
        <v>242.81118795093784</v>
      </c>
      <c r="AX27">
        <f t="shared" si="8"/>
        <v>0</v>
      </c>
      <c r="AY27">
        <f t="shared" si="9"/>
        <v>0</v>
      </c>
      <c r="AZ27">
        <f t="shared" si="10"/>
        <v>0</v>
      </c>
      <c r="BA27">
        <f t="shared" si="11"/>
        <v>0</v>
      </c>
      <c r="BB27">
        <f t="shared" si="12"/>
        <v>13.597219049710095</v>
      </c>
      <c r="BC27">
        <f t="shared" si="63"/>
        <v>0</v>
      </c>
      <c r="BD27">
        <f t="shared" si="64"/>
        <v>0</v>
      </c>
      <c r="BE27">
        <f t="shared" si="65"/>
        <v>218.52349288631876</v>
      </c>
      <c r="BF27">
        <f t="shared" si="66"/>
        <v>200.17507312523247</v>
      </c>
      <c r="BG27">
        <f t="shared" si="67"/>
        <v>-5.1661553041576741E-2</v>
      </c>
      <c r="BH27">
        <f t="shared" si="68"/>
        <v>-0.27947400739239958</v>
      </c>
      <c r="BI27">
        <f t="shared" si="69"/>
        <v>42.636114825705363</v>
      </c>
      <c r="BK27">
        <f t="shared" si="70"/>
        <v>456.69054325186875</v>
      </c>
      <c r="BL27">
        <f t="shared" si="71"/>
        <v>255.71792009091001</v>
      </c>
      <c r="BM27">
        <f t="shared" si="13"/>
        <v>255.71792009091001</v>
      </c>
      <c r="BN27">
        <f t="shared" si="14"/>
        <v>255.71792009091001</v>
      </c>
      <c r="BO27">
        <f t="shared" si="15"/>
        <v>0</v>
      </c>
      <c r="BP27">
        <f t="shared" si="16"/>
        <v>0</v>
      </c>
      <c r="BQ27">
        <f t="shared" si="17"/>
        <v>0</v>
      </c>
      <c r="BR27">
        <f t="shared" si="18"/>
        <v>0</v>
      </c>
      <c r="BS27">
        <f t="shared" si="19"/>
        <v>14.499381554378038</v>
      </c>
      <c r="BT27">
        <f t="shared" si="72"/>
        <v>0</v>
      </c>
      <c r="BU27">
        <f t="shared" si="73"/>
        <v>0</v>
      </c>
      <c r="BV27">
        <f t="shared" si="74"/>
        <v>217.36152097381807</v>
      </c>
      <c r="BW27">
        <f t="shared" si="75"/>
        <v>198.2445615078704</v>
      </c>
      <c r="BX27">
        <f t="shared" si="76"/>
        <v>-0.17894652571845437</v>
      </c>
      <c r="BY27">
        <f t="shared" si="77"/>
        <v>-0.91624962132361076</v>
      </c>
      <c r="BZ27">
        <f t="shared" si="78"/>
        <v>57.473358583039612</v>
      </c>
      <c r="CB27">
        <f t="shared" si="79"/>
        <v>445.17978275454669</v>
      </c>
      <c r="CC27">
        <f t="shared" si="80"/>
        <v>272.52737675241195</v>
      </c>
      <c r="CD27">
        <f t="shared" si="20"/>
        <v>272.52737675241195</v>
      </c>
      <c r="CE27">
        <f t="shared" si="21"/>
        <v>272.52737675241195</v>
      </c>
      <c r="CF27">
        <f t="shared" si="22"/>
        <v>0</v>
      </c>
      <c r="CG27">
        <f t="shared" si="23"/>
        <v>0</v>
      </c>
      <c r="CH27">
        <f t="shared" si="24"/>
        <v>0</v>
      </c>
      <c r="CI27">
        <f t="shared" si="25"/>
        <v>0</v>
      </c>
      <c r="CJ27">
        <f t="shared" si="26"/>
        <v>15.650987471719006</v>
      </c>
      <c r="CK27">
        <f t="shared" si="81"/>
        <v>0</v>
      </c>
      <c r="CL27">
        <f t="shared" si="82"/>
        <v>0</v>
      </c>
      <c r="CM27">
        <f t="shared" si="83"/>
        <v>224.17540159231592</v>
      </c>
      <c r="CN27">
        <f t="shared" si="84"/>
        <v>205.54533251302431</v>
      </c>
      <c r="CO27">
        <f t="shared" si="85"/>
        <v>-0.30765778712734559</v>
      </c>
      <c r="CP27">
        <f t="shared" si="86"/>
        <v>-0.81790044888831304</v>
      </c>
      <c r="CQ27">
        <f t="shared" si="87"/>
        <v>66.982044239387648</v>
      </c>
      <c r="CS27">
        <f t="shared" si="88"/>
        <v>438.34656417189404</v>
      </c>
      <c r="CT27">
        <f t="shared" si="89"/>
        <v>259.9758443599664</v>
      </c>
      <c r="CU27">
        <f t="shared" si="27"/>
        <v>259.9758443599664</v>
      </c>
      <c r="CV27">
        <f t="shared" si="28"/>
        <v>259.9758443599664</v>
      </c>
      <c r="CW27">
        <f t="shared" si="29"/>
        <v>0</v>
      </c>
      <c r="CX27">
        <f t="shared" si="90"/>
        <v>0</v>
      </c>
      <c r="CY27">
        <f t="shared" si="91"/>
        <v>0</v>
      </c>
      <c r="CZ27">
        <f t="shared" si="92"/>
        <v>0</v>
      </c>
      <c r="DA27">
        <f t="shared" si="93"/>
        <v>15.046085261539996</v>
      </c>
      <c r="DB27">
        <f t="shared" si="94"/>
        <v>0</v>
      </c>
      <c r="DC27">
        <f t="shared" si="95"/>
        <v>0</v>
      </c>
      <c r="DD27">
        <f t="shared" si="96"/>
        <v>214.80058696401036</v>
      </c>
      <c r="DE27">
        <f t="shared" si="97"/>
        <v>195.24206815856564</v>
      </c>
      <c r="DF27">
        <f t="shared" si="98"/>
        <v>-0.27149610983123773</v>
      </c>
      <c r="DG27">
        <f t="shared" si="99"/>
        <v>-0.7988303009923583</v>
      </c>
      <c r="DH27">
        <f t="shared" si="100"/>
        <v>64.733776201400758</v>
      </c>
      <c r="DJ27">
        <f t="shared" si="101"/>
        <v>481.31966326610183</v>
      </c>
      <c r="DK27">
        <f t="shared" si="102"/>
        <v>282.94437798790017</v>
      </c>
      <c r="DL27">
        <f t="shared" si="30"/>
        <v>282.94437798790017</v>
      </c>
      <c r="DM27">
        <f t="shared" si="31"/>
        <v>282.94437798790017</v>
      </c>
      <c r="DN27">
        <f t="shared" si="103"/>
        <v>0</v>
      </c>
      <c r="DO27">
        <f t="shared" si="104"/>
        <v>0</v>
      </c>
      <c r="DP27">
        <f t="shared" si="105"/>
        <v>0</v>
      </c>
      <c r="DQ27">
        <f t="shared" si="106"/>
        <v>0</v>
      </c>
      <c r="DR27">
        <f t="shared" si="107"/>
        <v>15.627287119234687</v>
      </c>
      <c r="DS27">
        <f t="shared" si="108"/>
        <v>0</v>
      </c>
      <c r="DT27">
        <f t="shared" si="109"/>
        <v>0</v>
      </c>
      <c r="DU27">
        <f t="shared" si="110"/>
        <v>215.50436843609646</v>
      </c>
      <c r="DV27">
        <f t="shared" si="111"/>
        <v>195.84408191528323</v>
      </c>
      <c r="DW27">
        <f t="shared" si="112"/>
        <v>-0.83732571185258142</v>
      </c>
      <c r="DX27">
        <f t="shared" si="113"/>
        <v>-1.8038501288652014</v>
      </c>
      <c r="DY27">
        <f t="shared" si="114"/>
        <v>87.100296072616942</v>
      </c>
      <c r="DZ27" t="s">
        <v>280</v>
      </c>
      <c r="EA27" t="s">
        <v>281</v>
      </c>
      <c r="EB27" t="s">
        <v>275</v>
      </c>
      <c r="EC27" t="s">
        <v>344</v>
      </c>
      <c r="ED27" t="s">
        <v>330</v>
      </c>
      <c r="EE27">
        <f t="shared" si="32"/>
        <v>0</v>
      </c>
      <c r="EF27">
        <f t="shared" si="33"/>
        <v>0</v>
      </c>
      <c r="EG27">
        <f t="shared" si="115"/>
        <v>0</v>
      </c>
      <c r="EH27">
        <f t="shared" si="34"/>
        <v>0</v>
      </c>
      <c r="EI27">
        <f t="shared" si="35"/>
        <v>0</v>
      </c>
      <c r="EJ27">
        <f t="shared" si="116"/>
        <v>0</v>
      </c>
      <c r="EK27">
        <f t="shared" si="117"/>
        <v>0</v>
      </c>
      <c r="EL27">
        <f t="shared" si="36"/>
        <v>0</v>
      </c>
      <c r="EM27">
        <f t="shared" si="37"/>
        <v>0</v>
      </c>
      <c r="EN27">
        <f t="shared" si="38"/>
        <v>0</v>
      </c>
      <c r="EO27">
        <f t="shared" si="39"/>
        <v>0</v>
      </c>
      <c r="EP27">
        <f t="shared" si="118"/>
        <v>0</v>
      </c>
      <c r="EQ27">
        <f t="shared" si="40"/>
        <v>-0.33954969355876957</v>
      </c>
      <c r="ER27">
        <f t="shared" si="41"/>
        <v>0.27006251941577952</v>
      </c>
      <c r="ES27">
        <f t="shared" si="119"/>
        <v>7.2933764393198292E-2</v>
      </c>
      <c r="ET27">
        <f t="shared" si="42"/>
        <v>-0.95046674143442</v>
      </c>
      <c r="EU27">
        <f t="shared" si="43"/>
        <v>0.49774223078855967</v>
      </c>
      <c r="EV27">
        <f t="shared" si="120"/>
        <v>0.2477473283103718</v>
      </c>
      <c r="EW27">
        <f t="shared" si="44"/>
        <v>73.107991162632374</v>
      </c>
      <c r="EY27">
        <f t="shared" si="45"/>
        <v>0</v>
      </c>
      <c r="EZ27">
        <f t="shared" si="46"/>
        <v>0</v>
      </c>
      <c r="FA27">
        <f t="shared" si="47"/>
        <v>0</v>
      </c>
      <c r="FB27">
        <f t="shared" si="48"/>
        <v>0</v>
      </c>
      <c r="FD27">
        <f t="shared" si="121"/>
        <v>453.25357649093098</v>
      </c>
      <c r="FE27">
        <f t="shared" si="122"/>
        <v>8.6289395700663505</v>
      </c>
      <c r="FG27" s="6">
        <f t="shared" si="123"/>
        <v>0</v>
      </c>
      <c r="FH27" s="6">
        <f t="shared" si="124"/>
        <v>0</v>
      </c>
      <c r="FI27" s="6">
        <f t="shared" si="125"/>
        <v>0</v>
      </c>
      <c r="FJ27" s="6">
        <f t="shared" si="126"/>
        <v>0</v>
      </c>
      <c r="FK27" s="6">
        <f t="shared" si="127"/>
        <v>-7.4913847605472456E-2</v>
      </c>
      <c r="FL27" s="6">
        <f t="shared" si="128"/>
        <v>5.9600163658570932E-2</v>
      </c>
      <c r="FM27" s="6">
        <f t="shared" si="129"/>
        <v>-0.20969867436963019</v>
      </c>
      <c r="FN27" s="6">
        <f t="shared" si="130"/>
        <v>0.10988794219866527</v>
      </c>
      <c r="FP27" t="s">
        <v>280</v>
      </c>
      <c r="FQ27">
        <f t="shared" si="131"/>
        <v>66.192264474346459</v>
      </c>
      <c r="FR27">
        <f t="shared" si="132"/>
        <v>15.592736047547433</v>
      </c>
      <c r="FT27">
        <v>66.192264474346459</v>
      </c>
      <c r="FU27">
        <v>15.592736047547433</v>
      </c>
      <c r="FW27">
        <f t="shared" si="133"/>
        <v>0</v>
      </c>
      <c r="FX27">
        <f t="shared" si="134"/>
        <v>0</v>
      </c>
      <c r="FY27">
        <f t="shared" si="135"/>
        <v>0</v>
      </c>
      <c r="FZ27">
        <f t="shared" si="136"/>
        <v>0</v>
      </c>
      <c r="GA27">
        <f t="shared" si="137"/>
        <v>0</v>
      </c>
      <c r="GB27">
        <f t="shared" si="138"/>
        <v>0</v>
      </c>
    </row>
    <row r="28" spans="1:184" x14ac:dyDescent="0.25">
      <c r="A28" t="s">
        <v>212</v>
      </c>
      <c r="B28" t="s">
        <v>213</v>
      </c>
      <c r="C28" t="s">
        <v>173</v>
      </c>
      <c r="D28" t="s">
        <v>342</v>
      </c>
      <c r="E28" t="s">
        <v>328</v>
      </c>
      <c r="F28" t="s">
        <v>173</v>
      </c>
      <c r="G28">
        <v>1.4920890143646959</v>
      </c>
      <c r="H28">
        <v>56.479573953814302</v>
      </c>
      <c r="I28">
        <v>206.94115896677562</v>
      </c>
      <c r="J28">
        <v>156.61786144857649</v>
      </c>
      <c r="K28">
        <v>1.1764228653088502</v>
      </c>
      <c r="L28">
        <v>1.5000220183242754</v>
      </c>
      <c r="M28">
        <v>1.4224168230413041</v>
      </c>
      <c r="N28">
        <v>1.3009434478508175</v>
      </c>
      <c r="O28">
        <v>1.4153954913268705</v>
      </c>
      <c r="P28">
        <v>1.5806723452598861</v>
      </c>
      <c r="Q28">
        <v>1.234033450224737</v>
      </c>
      <c r="R28">
        <v>1.0901307546951258</v>
      </c>
      <c r="S28">
        <v>1.0599826962241754</v>
      </c>
      <c r="T28">
        <v>1.1372607799723293</v>
      </c>
      <c r="U28">
        <v>1.0615175586333341</v>
      </c>
      <c r="V28">
        <v>1.1250789639924195</v>
      </c>
      <c r="W28">
        <v>1.1000316568115753</v>
      </c>
      <c r="X28">
        <v>1.1000316568115753</v>
      </c>
      <c r="Y28">
        <f t="shared" si="49"/>
        <v>227.64182596072976</v>
      </c>
      <c r="Z28">
        <f t="shared" si="50"/>
        <v>227.64182596072976</v>
      </c>
      <c r="AA28">
        <v>3.851904873136486</v>
      </c>
      <c r="AB28">
        <v>0.55027212473378373</v>
      </c>
      <c r="AC28">
        <f t="shared" si="51"/>
        <v>184.24883332387887</v>
      </c>
      <c r="AD28">
        <f t="shared" si="52"/>
        <v>255.37231239327588</v>
      </c>
      <c r="AE28">
        <f t="shared" si="53"/>
        <v>227.64182596072976</v>
      </c>
      <c r="AF28">
        <f t="shared" si="54"/>
        <v>227.64182596072976</v>
      </c>
      <c r="AG28">
        <f t="shared" si="55"/>
        <v>8.9892679242177143E-2</v>
      </c>
      <c r="AH28">
        <f t="shared" si="0"/>
        <v>9.7249660002365292</v>
      </c>
      <c r="AI28">
        <f t="shared" si="1"/>
        <v>8.9892679242177143E-2</v>
      </c>
      <c r="AJ28">
        <f t="shared" si="2"/>
        <v>9.7249660002365292</v>
      </c>
      <c r="AK28">
        <f t="shared" si="3"/>
        <v>8.8922864019358894</v>
      </c>
      <c r="AL28">
        <f t="shared" si="56"/>
        <v>27.730486432546115</v>
      </c>
      <c r="AM28">
        <f t="shared" si="57"/>
        <v>27.730486432546115</v>
      </c>
      <c r="AN28">
        <f t="shared" si="58"/>
        <v>226.52210372844308</v>
      </c>
      <c r="AO28">
        <f t="shared" si="59"/>
        <v>214.78483865599577</v>
      </c>
      <c r="AP28">
        <f t="shared" si="60"/>
        <v>8.9441148354091074E-2</v>
      </c>
      <c r="AQ28">
        <f t="shared" si="61"/>
        <v>1.4003502564274295E-2</v>
      </c>
      <c r="AR28">
        <f t="shared" si="62"/>
        <v>12.856987304733991</v>
      </c>
      <c r="AT28">
        <f t="shared" si="4"/>
        <v>234.93024063572543</v>
      </c>
      <c r="AU28">
        <f t="shared" si="5"/>
        <v>225.59292180193509</v>
      </c>
      <c r="AV28">
        <f t="shared" si="6"/>
        <v>225.59292180193509</v>
      </c>
      <c r="AW28">
        <f t="shared" si="7"/>
        <v>225.59292180193509</v>
      </c>
      <c r="AX28">
        <f t="shared" si="8"/>
        <v>0</v>
      </c>
      <c r="AY28">
        <f t="shared" si="9"/>
        <v>0</v>
      </c>
      <c r="AZ28">
        <f t="shared" si="10"/>
        <v>0</v>
      </c>
      <c r="BA28">
        <f t="shared" si="11"/>
        <v>0</v>
      </c>
      <c r="BB28">
        <f t="shared" si="12"/>
        <v>6.9566157160486126</v>
      </c>
      <c r="BC28">
        <f t="shared" si="63"/>
        <v>0</v>
      </c>
      <c r="BD28">
        <f t="shared" si="64"/>
        <v>0</v>
      </c>
      <c r="BE28">
        <f t="shared" si="65"/>
        <v>213.16683963208669</v>
      </c>
      <c r="BF28">
        <f t="shared" si="66"/>
        <v>203.77941233478569</v>
      </c>
      <c r="BG28">
        <f t="shared" si="67"/>
        <v>-2.6431108485538042E-2</v>
      </c>
      <c r="BH28">
        <f t="shared" si="68"/>
        <v>-0.14298462538150444</v>
      </c>
      <c r="BI28">
        <f t="shared" si="69"/>
        <v>21.813509467149402</v>
      </c>
      <c r="BK28">
        <f t="shared" si="70"/>
        <v>222.77588091320732</v>
      </c>
      <c r="BL28">
        <f t="shared" si="71"/>
        <v>219.35404764135851</v>
      </c>
      <c r="BM28">
        <f t="shared" si="13"/>
        <v>219.35404764135851</v>
      </c>
      <c r="BN28">
        <f t="shared" si="14"/>
        <v>219.35404764135851</v>
      </c>
      <c r="BO28">
        <f t="shared" si="15"/>
        <v>0</v>
      </c>
      <c r="BP28">
        <f t="shared" si="16"/>
        <v>0</v>
      </c>
      <c r="BQ28">
        <f t="shared" si="17"/>
        <v>0</v>
      </c>
      <c r="BR28">
        <f t="shared" si="18"/>
        <v>0</v>
      </c>
      <c r="BS28">
        <f t="shared" si="19"/>
        <v>6.9463006102245126</v>
      </c>
      <c r="BT28">
        <f t="shared" si="72"/>
        <v>0</v>
      </c>
      <c r="BU28">
        <f t="shared" si="73"/>
        <v>0</v>
      </c>
      <c r="BV28">
        <f t="shared" si="74"/>
        <v>200.97843088875146</v>
      </c>
      <c r="BW28">
        <f t="shared" si="75"/>
        <v>191.8199611494781</v>
      </c>
      <c r="BX28">
        <f t="shared" si="76"/>
        <v>-8.5728922722247525E-2</v>
      </c>
      <c r="BY28">
        <f t="shared" si="77"/>
        <v>-0.49981912703550047</v>
      </c>
      <c r="BZ28">
        <f t="shared" si="78"/>
        <v>27.534086491880402</v>
      </c>
      <c r="CB28">
        <f t="shared" si="79"/>
        <v>203.75098066793274</v>
      </c>
      <c r="CC28">
        <f t="shared" si="80"/>
        <v>235.34606385493302</v>
      </c>
      <c r="CD28">
        <f t="shared" si="20"/>
        <v>227.64182596072976</v>
      </c>
      <c r="CE28">
        <f t="shared" si="21"/>
        <v>227.64182596072976</v>
      </c>
      <c r="CF28">
        <f t="shared" si="22"/>
        <v>2.5099762731454105E-3</v>
      </c>
      <c r="CG28">
        <f t="shared" si="23"/>
        <v>0.97737491012599975</v>
      </c>
      <c r="CH28">
        <f t="shared" si="24"/>
        <v>2.5099762731454105E-3</v>
      </c>
      <c r="CI28">
        <f t="shared" si="25"/>
        <v>0.97737491012599975</v>
      </c>
      <c r="CJ28">
        <f t="shared" si="26"/>
        <v>7.7928997882245081</v>
      </c>
      <c r="CK28">
        <f t="shared" si="81"/>
        <v>7.7042378942032599</v>
      </c>
      <c r="CL28">
        <f t="shared" si="82"/>
        <v>7.7042378942032599</v>
      </c>
      <c r="CM28">
        <f t="shared" si="83"/>
        <v>211.27077163032277</v>
      </c>
      <c r="CN28">
        <f t="shared" si="84"/>
        <v>201.99453512160659</v>
      </c>
      <c r="CO28">
        <f t="shared" si="85"/>
        <v>-7.9656476172178484E-2</v>
      </c>
      <c r="CP28">
        <f t="shared" si="86"/>
        <v>-0.26613521693026998</v>
      </c>
      <c r="CQ28">
        <f t="shared" si="87"/>
        <v>25.647290839123173</v>
      </c>
      <c r="CS28">
        <f t="shared" si="88"/>
        <v>221.67621495557165</v>
      </c>
      <c r="CT28">
        <f t="shared" si="89"/>
        <v>219.67167384716436</v>
      </c>
      <c r="CU28">
        <f t="shared" si="27"/>
        <v>219.67167384716436</v>
      </c>
      <c r="CV28">
        <f t="shared" si="28"/>
        <v>219.67167384716436</v>
      </c>
      <c r="CW28">
        <f t="shared" si="29"/>
        <v>0</v>
      </c>
      <c r="CX28">
        <f t="shared" si="90"/>
        <v>0</v>
      </c>
      <c r="CY28">
        <f t="shared" si="91"/>
        <v>0</v>
      </c>
      <c r="CZ28">
        <f t="shared" si="92"/>
        <v>0</v>
      </c>
      <c r="DA28">
        <f t="shared" si="93"/>
        <v>6.9735917111686101</v>
      </c>
      <c r="DB28">
        <f t="shared" si="94"/>
        <v>0</v>
      </c>
      <c r="DC28">
        <f t="shared" si="95"/>
        <v>0</v>
      </c>
      <c r="DD28">
        <f t="shared" si="96"/>
        <v>198.73374912786079</v>
      </c>
      <c r="DE28">
        <f t="shared" si="97"/>
        <v>189.66872508648933</v>
      </c>
      <c r="DF28">
        <f t="shared" si="98"/>
        <v>-0.12583359646201142</v>
      </c>
      <c r="DG28">
        <f t="shared" si="99"/>
        <v>-0.37024357291595339</v>
      </c>
      <c r="DH28">
        <f t="shared" si="100"/>
        <v>30.002948760675025</v>
      </c>
      <c r="DJ28">
        <f t="shared" si="101"/>
        <v>247.56152236550929</v>
      </c>
      <c r="DK28">
        <f t="shared" si="102"/>
        <v>232.82514473773051</v>
      </c>
      <c r="DL28">
        <f t="shared" si="30"/>
        <v>227.64182596072976</v>
      </c>
      <c r="DM28">
        <f t="shared" si="31"/>
        <v>227.64182596072976</v>
      </c>
      <c r="DN28">
        <f t="shared" si="103"/>
        <v>9.4894681255480739E-4</v>
      </c>
      <c r="DO28">
        <f t="shared" si="104"/>
        <v>0.54923120883406373</v>
      </c>
      <c r="DP28">
        <f t="shared" si="105"/>
        <v>9.4894681255480739E-4</v>
      </c>
      <c r="DQ28">
        <f t="shared" si="106"/>
        <v>0.54923120883406373</v>
      </c>
      <c r="DR28">
        <f t="shared" si="107"/>
        <v>6.9940754892542021</v>
      </c>
      <c r="DS28">
        <f t="shared" si="108"/>
        <v>5.1833187770007498</v>
      </c>
      <c r="DT28">
        <f t="shared" si="109"/>
        <v>5.1833187770007498</v>
      </c>
      <c r="DU28">
        <f t="shared" si="110"/>
        <v>202.64200967388592</v>
      </c>
      <c r="DV28">
        <f t="shared" si="111"/>
        <v>193.84294384641498</v>
      </c>
      <c r="DW28">
        <f t="shared" si="112"/>
        <v>-0.27821653719958528</v>
      </c>
      <c r="DX28">
        <f t="shared" si="113"/>
        <v>-0.64630265652085539</v>
      </c>
      <c r="DY28">
        <f t="shared" si="114"/>
        <v>33.798882114314779</v>
      </c>
      <c r="DZ28" t="s">
        <v>212</v>
      </c>
      <c r="EA28" t="s">
        <v>213</v>
      </c>
      <c r="EB28" t="s">
        <v>173</v>
      </c>
      <c r="EC28" t="s">
        <v>342</v>
      </c>
      <c r="ED28" t="s">
        <v>330</v>
      </c>
      <c r="EE28">
        <f t="shared" si="32"/>
        <v>1.875262019866099</v>
      </c>
      <c r="EF28">
        <f t="shared" si="33"/>
        <v>3.8660634884218834</v>
      </c>
      <c r="EG28">
        <f t="shared" si="115"/>
        <v>14.946446896508782</v>
      </c>
      <c r="EH28">
        <f t="shared" si="34"/>
        <v>1.875262019866099</v>
      </c>
      <c r="EI28">
        <f t="shared" si="35"/>
        <v>3.8660634884218834</v>
      </c>
      <c r="EJ28">
        <f t="shared" si="116"/>
        <v>14.946446896508782</v>
      </c>
      <c r="EK28">
        <f t="shared" si="117"/>
        <v>1.3270947972169455E-3</v>
      </c>
      <c r="EL28">
        <f t="shared" si="36"/>
        <v>1.5558600387979559E-2</v>
      </c>
      <c r="EM28">
        <f t="shared" si="37"/>
        <v>3.6429312335219087E-2</v>
      </c>
      <c r="EN28">
        <f t="shared" si="38"/>
        <v>1.5558600387979559E-2</v>
      </c>
      <c r="EO28">
        <f t="shared" si="39"/>
        <v>3.6429312335219087E-2</v>
      </c>
      <c r="EP28">
        <f t="shared" si="118"/>
        <v>1.3270947972169455E-3</v>
      </c>
      <c r="EQ28">
        <f t="shared" si="40"/>
        <v>-8.4404248781244959E-2</v>
      </c>
      <c r="ER28">
        <f t="shared" si="41"/>
        <v>0.12073690173090706</v>
      </c>
      <c r="ES28">
        <f t="shared" si="119"/>
        <v>1.457739943957871E-2</v>
      </c>
      <c r="ET28">
        <f t="shared" si="42"/>
        <v>-0.31858028270330158</v>
      </c>
      <c r="EU28">
        <f t="shared" si="43"/>
        <v>0.23963090892795968</v>
      </c>
      <c r="EV28">
        <f t="shared" si="120"/>
        <v>5.7422972513640105E-2</v>
      </c>
      <c r="EW28">
        <f t="shared" si="44"/>
        <v>63.144203251291728</v>
      </c>
      <c r="EY28">
        <f t="shared" si="45"/>
        <v>118.41192613185282</v>
      </c>
      <c r="EZ28">
        <f t="shared" si="46"/>
        <v>943.78148071778901</v>
      </c>
      <c r="FA28">
        <f t="shared" si="47"/>
        <v>118.41192613185282</v>
      </c>
      <c r="FB28">
        <f t="shared" si="48"/>
        <v>943.78148071778901</v>
      </c>
      <c r="FD28">
        <f t="shared" si="121"/>
        <v>219.15727881030426</v>
      </c>
      <c r="FE28">
        <f t="shared" si="122"/>
        <v>10.061769796418606</v>
      </c>
      <c r="FG28" s="6">
        <f t="shared" si="123"/>
        <v>7.0992852587144053E-3</v>
      </c>
      <c r="FH28" s="6">
        <f t="shared" si="124"/>
        <v>1.6625646689997754E-2</v>
      </c>
      <c r="FI28" s="6">
        <f t="shared" si="125"/>
        <v>7.0992852587144053E-3</v>
      </c>
      <c r="FJ28" s="6">
        <f t="shared" si="126"/>
        <v>1.6625646689997754E-2</v>
      </c>
      <c r="FK28" s="6">
        <f t="shared" si="127"/>
        <v>-3.851309399324248E-2</v>
      </c>
      <c r="FL28" s="6">
        <f t="shared" si="128"/>
        <v>5.5119808385705238E-2</v>
      </c>
      <c r="FM28" s="6">
        <f t="shared" si="129"/>
        <v>-0.14536605146437084</v>
      </c>
      <c r="FN28" s="6">
        <f t="shared" si="130"/>
        <v>0.10954546997472613</v>
      </c>
      <c r="FP28" t="s">
        <v>212</v>
      </c>
      <c r="FQ28">
        <f t="shared" si="131"/>
        <v>25.275617496312794</v>
      </c>
      <c r="FR28">
        <f t="shared" si="132"/>
        <v>7.2998779681579347</v>
      </c>
      <c r="FT28">
        <v>25.275617496312794</v>
      </c>
      <c r="FU28">
        <v>7.2998779681579347</v>
      </c>
      <c r="FW28">
        <f t="shared" si="133"/>
        <v>7.2233309127299963</v>
      </c>
      <c r="FX28">
        <f t="shared" si="134"/>
        <v>14.92741831118701</v>
      </c>
      <c r="FY28">
        <f t="shared" si="135"/>
        <v>222.82781743716123</v>
      </c>
      <c r="FZ28">
        <f t="shared" si="136"/>
        <v>7.2233309127299963</v>
      </c>
      <c r="GA28">
        <f t="shared" si="137"/>
        <v>14.92741831118701</v>
      </c>
      <c r="GB28">
        <f t="shared" si="138"/>
        <v>222.82781743716123</v>
      </c>
    </row>
    <row r="29" spans="1:184" x14ac:dyDescent="0.25">
      <c r="A29" t="s">
        <v>314</v>
      </c>
      <c r="B29" t="s">
        <v>315</v>
      </c>
      <c r="C29" t="s">
        <v>316</v>
      </c>
      <c r="D29" t="s">
        <v>345</v>
      </c>
      <c r="E29" t="s">
        <v>330</v>
      </c>
      <c r="F29" t="s">
        <v>316</v>
      </c>
      <c r="G29">
        <v>0.43336711132711042</v>
      </c>
      <c r="H29">
        <v>54.3352733998207</v>
      </c>
      <c r="I29">
        <v>199.08444173694306</v>
      </c>
      <c r="J29">
        <v>358.86876517492442</v>
      </c>
      <c r="K29">
        <v>1.1944928429090393</v>
      </c>
      <c r="L29">
        <v>1.5735873996934853</v>
      </c>
      <c r="M29">
        <v>1.5562201237641937</v>
      </c>
      <c r="N29">
        <v>1.3616009103478384</v>
      </c>
      <c r="O29">
        <v>1.5822993764082389</v>
      </c>
      <c r="P29">
        <v>1.7021209442071665</v>
      </c>
      <c r="Q29">
        <v>1.1620756490513198</v>
      </c>
      <c r="R29">
        <v>1.2095558465202498</v>
      </c>
      <c r="S29">
        <v>1.2971210859341129</v>
      </c>
      <c r="T29">
        <v>1.3393743599143302</v>
      </c>
      <c r="U29">
        <v>1.3313443191676493</v>
      </c>
      <c r="V29">
        <v>1.3335057494131222</v>
      </c>
      <c r="W29">
        <v>0.9286284899313626</v>
      </c>
      <c r="X29">
        <v>0.9286284899313626</v>
      </c>
      <c r="Y29">
        <f>IFERROR(W29*I29,"NA")</f>
        <v>184.87548449900578</v>
      </c>
      <c r="Z29">
        <f>IFERROR(X29*I29,"NA")</f>
        <v>184.87548449900578</v>
      </c>
      <c r="AA29">
        <v>1.6351282464545258</v>
      </c>
      <c r="AB29">
        <v>0.23358974949350372</v>
      </c>
      <c r="AC29">
        <f t="shared" si="51"/>
        <v>428.6661715450519</v>
      </c>
      <c r="AD29">
        <f t="shared" si="52"/>
        <v>231.35118184747776</v>
      </c>
      <c r="AE29">
        <f t="shared" si="53"/>
        <v>184.87548449900578</v>
      </c>
      <c r="AF29">
        <f t="shared" si="54"/>
        <v>184.87548449900578</v>
      </c>
      <c r="AG29">
        <f t="shared" si="55"/>
        <v>0.34842512241523427</v>
      </c>
      <c r="AH29">
        <f t="shared" si="0"/>
        <v>22.490794692294575</v>
      </c>
      <c r="AI29">
        <f t="shared" si="1"/>
        <v>0.34842512241523427</v>
      </c>
      <c r="AJ29">
        <f t="shared" si="2"/>
        <v>22.490794692294575</v>
      </c>
      <c r="AK29">
        <f t="shared" si="3"/>
        <v>9.7999422024389897</v>
      </c>
      <c r="AL29">
        <f t="shared" si="56"/>
        <v>46.475697348471982</v>
      </c>
      <c r="AM29">
        <f t="shared" si="57"/>
        <v>46.475697348471982</v>
      </c>
      <c r="AN29">
        <f t="shared" si="58"/>
        <v>199.55616708253339</v>
      </c>
      <c r="AO29">
        <f t="shared" si="59"/>
        <v>186.6208527971491</v>
      </c>
      <c r="AP29">
        <f t="shared" si="60"/>
        <v>0.26609167125109756</v>
      </c>
      <c r="AQ29">
        <f t="shared" si="61"/>
        <v>0.34698784200778909</v>
      </c>
      <c r="AR29">
        <f t="shared" si="62"/>
        <v>-1.745368298143319</v>
      </c>
      <c r="AT29">
        <f t="shared" si="4"/>
        <v>564.71136702282126</v>
      </c>
      <c r="AU29">
        <f t="shared" si="5"/>
        <v>240.80375045413953</v>
      </c>
      <c r="AV29">
        <f t="shared" si="6"/>
        <v>184.87548449900578</v>
      </c>
      <c r="AW29">
        <f t="shared" si="7"/>
        <v>184.87548449900578</v>
      </c>
      <c r="AX29">
        <f t="shared" si="8"/>
        <v>0.73832920673415259</v>
      </c>
      <c r="AY29">
        <f t="shared" si="9"/>
        <v>39.604081806851362</v>
      </c>
      <c r="AZ29">
        <f t="shared" si="10"/>
        <v>0.73832920673415259</v>
      </c>
      <c r="BA29">
        <f t="shared" si="11"/>
        <v>39.604081806851362</v>
      </c>
      <c r="BB29">
        <f t="shared" si="12"/>
        <v>8.887126865632565</v>
      </c>
      <c r="BC29">
        <f t="shared" si="63"/>
        <v>55.928265955133753</v>
      </c>
      <c r="BD29">
        <f t="shared" si="64"/>
        <v>55.928265955133753</v>
      </c>
      <c r="BE29">
        <f t="shared" si="65"/>
        <v>224.92934065578669</v>
      </c>
      <c r="BF29">
        <f t="shared" si="66"/>
        <v>212.93683442311479</v>
      </c>
      <c r="BG29">
        <f t="shared" si="67"/>
        <v>0.14467881551116682</v>
      </c>
      <c r="BH29">
        <f t="shared" si="68"/>
        <v>0.36723951717068026</v>
      </c>
      <c r="BI29">
        <f t="shared" si="69"/>
        <v>-28.06134992410901</v>
      </c>
      <c r="BK29">
        <f t="shared" si="70"/>
        <v>558.4787941556242</v>
      </c>
      <c r="BL29">
        <f t="shared" si="71"/>
        <v>258.23662725841024</v>
      </c>
      <c r="BM29">
        <f t="shared" si="13"/>
        <v>184.87548449900578</v>
      </c>
      <c r="BN29">
        <f t="shared" si="14"/>
        <v>184.87548449900578</v>
      </c>
      <c r="BO29">
        <f t="shared" si="15"/>
        <v>1.4329308012172339</v>
      </c>
      <c r="BP29">
        <f t="shared" si="16"/>
        <v>58.597675035543553</v>
      </c>
      <c r="BQ29">
        <f t="shared" si="17"/>
        <v>1.4329308012172339</v>
      </c>
      <c r="BR29">
        <f t="shared" si="18"/>
        <v>58.597675035543553</v>
      </c>
      <c r="BS29">
        <f t="shared" si="19"/>
        <v>9.5835385755773093</v>
      </c>
      <c r="BT29">
        <f t="shared" si="72"/>
        <v>73.361142759404459</v>
      </c>
      <c r="BU29">
        <f t="shared" si="73"/>
        <v>73.361142759404459</v>
      </c>
      <c r="BV29">
        <f t="shared" si="74"/>
        <v>232.88450936425789</v>
      </c>
      <c r="BW29">
        <f t="shared" si="75"/>
        <v>220.248927784274</v>
      </c>
      <c r="BX29">
        <f t="shared" si="76"/>
        <v>0.39510770983139759</v>
      </c>
      <c r="BY29">
        <f t="shared" si="77"/>
        <v>0.55541891268653876</v>
      </c>
      <c r="BZ29">
        <f t="shared" si="78"/>
        <v>-35.373443285268223</v>
      </c>
      <c r="CB29">
        <f t="shared" si="79"/>
        <v>488.6360373575817</v>
      </c>
      <c r="CC29">
        <f t="shared" si="80"/>
        <v>266.64859672031986</v>
      </c>
      <c r="CD29">
        <f t="shared" si="20"/>
        <v>184.87548449900578</v>
      </c>
      <c r="CE29">
        <f t="shared" si="21"/>
        <v>184.87548449900578</v>
      </c>
      <c r="CF29">
        <f t="shared" si="22"/>
        <v>1.6285249574199818</v>
      </c>
      <c r="CG29">
        <f t="shared" si="23"/>
        <v>59.745492614215614</v>
      </c>
      <c r="CH29">
        <f t="shared" si="24"/>
        <v>1.6285249574199818</v>
      </c>
      <c r="CI29">
        <f t="shared" si="25"/>
        <v>59.745492614215614</v>
      </c>
      <c r="CJ29">
        <f t="shared" si="26"/>
        <v>10.57932487386401</v>
      </c>
      <c r="CK29">
        <f t="shared" si="81"/>
        <v>81.773112221314079</v>
      </c>
      <c r="CL29">
        <f t="shared" si="82"/>
        <v>81.773112221314079</v>
      </c>
      <c r="CM29">
        <f t="shared" si="83"/>
        <v>233.96495586788262</v>
      </c>
      <c r="CN29">
        <f t="shared" si="84"/>
        <v>221.37191318808377</v>
      </c>
      <c r="CO29">
        <f t="shared" si="85"/>
        <v>0.57250661254698698</v>
      </c>
      <c r="CP29">
        <f t="shared" si="86"/>
        <v>0.94490364877223709</v>
      </c>
      <c r="CQ29">
        <f t="shared" si="87"/>
        <v>-36.496428689077987</v>
      </c>
      <c r="CS29">
        <f t="shared" si="88"/>
        <v>567.8378233486776</v>
      </c>
      <c r="CT29">
        <f t="shared" si="89"/>
        <v>265.04994054114201</v>
      </c>
      <c r="CU29">
        <f t="shared" si="27"/>
        <v>184.87548449900578</v>
      </c>
      <c r="CV29">
        <f t="shared" si="28"/>
        <v>184.87548449900578</v>
      </c>
      <c r="CW29">
        <f t="shared" si="29"/>
        <v>1.8052315303864004</v>
      </c>
      <c r="CX29">
        <f t="shared" si="90"/>
        <v>67.548878514535176</v>
      </c>
      <c r="CY29">
        <f t="shared" si="91"/>
        <v>1.8052315303864004</v>
      </c>
      <c r="CZ29">
        <f t="shared" si="92"/>
        <v>67.548878514535176</v>
      </c>
      <c r="DA29">
        <f t="shared" si="93"/>
        <v>9.754992740973174</v>
      </c>
      <c r="DB29">
        <f t="shared" si="94"/>
        <v>80.174456042136228</v>
      </c>
      <c r="DC29">
        <f t="shared" si="95"/>
        <v>80.174456042136228</v>
      </c>
      <c r="DD29">
        <f t="shared" si="96"/>
        <v>235.76097265953629</v>
      </c>
      <c r="DE29">
        <f t="shared" si="97"/>
        <v>223.08038460923487</v>
      </c>
      <c r="DF29">
        <f t="shared" si="98"/>
        <v>0.54673155102590032</v>
      </c>
      <c r="DG29">
        <f t="shared" si="99"/>
        <v>0.96614361080797084</v>
      </c>
      <c r="DH29">
        <f t="shared" si="100"/>
        <v>-38.20490011022909</v>
      </c>
      <c r="DJ29">
        <f t="shared" si="101"/>
        <v>610.83804142600229</v>
      </c>
      <c r="DK29">
        <f t="shared" si="102"/>
        <v>265.48024767491529</v>
      </c>
      <c r="DL29">
        <f t="shared" si="30"/>
        <v>184.87548449900578</v>
      </c>
      <c r="DM29">
        <f t="shared" si="31"/>
        <v>184.87548449900578</v>
      </c>
      <c r="DN29">
        <f t="shared" si="103"/>
        <v>1.966978966219634</v>
      </c>
      <c r="DO29">
        <f t="shared" si="104"/>
        <v>73.20829025675404</v>
      </c>
      <c r="DP29">
        <f t="shared" si="105"/>
        <v>1.966978966219634</v>
      </c>
      <c r="DQ29">
        <f t="shared" si="106"/>
        <v>73.20829025675404</v>
      </c>
      <c r="DR29">
        <f t="shared" si="107"/>
        <v>9.4206436052350764</v>
      </c>
      <c r="DS29">
        <f t="shared" si="108"/>
        <v>80.604763175909511</v>
      </c>
      <c r="DT29">
        <f t="shared" si="109"/>
        <v>80.604763175909511</v>
      </c>
      <c r="DU29">
        <f t="shared" si="110"/>
        <v>224.82518772281364</v>
      </c>
      <c r="DV29">
        <f t="shared" si="111"/>
        <v>212.97331918822829</v>
      </c>
      <c r="DW29">
        <f t="shared" si="112"/>
        <v>0.99639864361296859</v>
      </c>
      <c r="DX29">
        <f t="shared" si="113"/>
        <v>1.4165708328146991</v>
      </c>
      <c r="DY29">
        <f t="shared" si="114"/>
        <v>-28.097834689222509</v>
      </c>
      <c r="DZ29" t="s">
        <v>314</v>
      </c>
      <c r="EA29" t="s">
        <v>315</v>
      </c>
      <c r="EB29" t="s">
        <v>316</v>
      </c>
      <c r="EC29" t="s">
        <v>345</v>
      </c>
      <c r="ED29" t="s">
        <v>330</v>
      </c>
      <c r="EE29">
        <f t="shared" si="32"/>
        <v>53.532535486699054</v>
      </c>
      <c r="EF29">
        <f t="shared" si="33"/>
        <v>19.002321784569357</v>
      </c>
      <c r="EG29">
        <f t="shared" si="115"/>
        <v>361.08823320431918</v>
      </c>
      <c r="EH29">
        <f t="shared" si="34"/>
        <v>53.532535486699054</v>
      </c>
      <c r="EI29">
        <f t="shared" si="35"/>
        <v>19.002321784569357</v>
      </c>
      <c r="EJ29">
        <f t="shared" si="116"/>
        <v>361.08823320431918</v>
      </c>
      <c r="EK29">
        <f t="shared" si="117"/>
        <v>0.4088542122073644</v>
      </c>
      <c r="EL29">
        <f t="shared" si="36"/>
        <v>1.3200700973987729</v>
      </c>
      <c r="EM29">
        <f t="shared" si="37"/>
        <v>0.63941708782872264</v>
      </c>
      <c r="EN29">
        <f t="shared" si="38"/>
        <v>1.3200700973987729</v>
      </c>
      <c r="EO29">
        <f t="shared" si="39"/>
        <v>0.63941708782872264</v>
      </c>
      <c r="EP29">
        <f t="shared" si="118"/>
        <v>0.4088542122073644</v>
      </c>
      <c r="EQ29">
        <f t="shared" si="40"/>
        <v>0.4869191672965863</v>
      </c>
      <c r="ER29">
        <f t="shared" si="41"/>
        <v>0.29825983770574882</v>
      </c>
      <c r="ES29">
        <f t="shared" si="119"/>
        <v>8.895893078825963E-2</v>
      </c>
      <c r="ET29">
        <f t="shared" si="42"/>
        <v>0.76621072737665263</v>
      </c>
      <c r="EU29">
        <f t="shared" si="43"/>
        <v>0.41814629691293453</v>
      </c>
      <c r="EV29">
        <f t="shared" si="120"/>
        <v>0.174846325622</v>
      </c>
      <c r="EW29">
        <f t="shared" si="44"/>
        <v>69.485550604821896</v>
      </c>
      <c r="EY29">
        <f t="shared" si="45"/>
        <v>3719.7377035654508</v>
      </c>
      <c r="EZ29">
        <f t="shared" si="46"/>
        <v>25090.414701124449</v>
      </c>
      <c r="FA29">
        <f t="shared" si="47"/>
        <v>3719.7377035654508</v>
      </c>
      <c r="FB29">
        <f t="shared" si="48"/>
        <v>25090.414701124449</v>
      </c>
      <c r="FD29">
        <f t="shared" si="121"/>
        <v>536.52803914262654</v>
      </c>
      <c r="FE29">
        <f t="shared" si="122"/>
        <v>29.46607605979694</v>
      </c>
      <c r="FG29" s="6">
        <f t="shared" si="123"/>
        <v>0.24603934950133247</v>
      </c>
      <c r="FH29" s="6">
        <f t="shared" si="124"/>
        <v>0.11994041214171092</v>
      </c>
      <c r="FI29" s="6">
        <f t="shared" si="125"/>
        <v>0.24603934950133247</v>
      </c>
      <c r="FJ29" s="6">
        <f t="shared" si="126"/>
        <v>0.11994041214171092</v>
      </c>
      <c r="FK29" s="6">
        <f t="shared" si="127"/>
        <v>9.0753722410236867E-2</v>
      </c>
      <c r="FL29" s="6">
        <f t="shared" si="128"/>
        <v>5.5813717422335644E-2</v>
      </c>
      <c r="FM29" s="6">
        <f t="shared" si="129"/>
        <v>0.14280907454549061</v>
      </c>
      <c r="FN29" s="6">
        <f t="shared" si="130"/>
        <v>7.8329240645323608E-2</v>
      </c>
      <c r="FP29" t="s">
        <v>314</v>
      </c>
      <c r="FQ29">
        <f t="shared" si="131"/>
        <v>-27.996554166008355</v>
      </c>
      <c r="FR29">
        <f t="shared" si="132"/>
        <v>13.564777201314568</v>
      </c>
      <c r="FT29">
        <v>-27.996554166008355</v>
      </c>
      <c r="FU29">
        <v>13.564777201314568</v>
      </c>
      <c r="FW29">
        <f t="shared" si="133"/>
        <v>87.532560878630903</v>
      </c>
      <c r="FX29">
        <f t="shared" si="134"/>
        <v>33.493101330421311</v>
      </c>
      <c r="FY29">
        <f t="shared" si="135"/>
        <v>1121.7878367298697</v>
      </c>
      <c r="FZ29">
        <f t="shared" si="136"/>
        <v>87.532560878630903</v>
      </c>
      <c r="GA29">
        <f t="shared" si="137"/>
        <v>33.493101330421311</v>
      </c>
      <c r="GB29">
        <f t="shared" si="138"/>
        <v>1121.7878367298697</v>
      </c>
    </row>
    <row r="30" spans="1:184" x14ac:dyDescent="0.25">
      <c r="A30" t="s">
        <v>364</v>
      </c>
      <c r="B30" t="s">
        <v>317</v>
      </c>
      <c r="C30" t="s">
        <v>326</v>
      </c>
      <c r="D30" t="s">
        <v>345</v>
      </c>
      <c r="E30" t="s">
        <v>330</v>
      </c>
      <c r="F30" t="s">
        <v>444</v>
      </c>
      <c r="G30">
        <v>0.73106151906321348</v>
      </c>
      <c r="H30">
        <v>47.354540393879098</v>
      </c>
      <c r="I30">
        <v>173.50703600317303</v>
      </c>
      <c r="J30">
        <v>184.36979731543624</v>
      </c>
      <c r="K30">
        <v>1.1944928429090393</v>
      </c>
      <c r="L30">
        <v>1.6075990253515033</v>
      </c>
      <c r="M30">
        <v>1.5477783159783653</v>
      </c>
      <c r="N30">
        <v>1.4279094998340851</v>
      </c>
      <c r="O30">
        <v>1.5230249577532384</v>
      </c>
      <c r="P30">
        <v>1.6751514690397891</v>
      </c>
      <c r="Q30">
        <v>1.1620756490513198</v>
      </c>
      <c r="R30">
        <v>1.2095558465202498</v>
      </c>
      <c r="S30">
        <v>1.2971210859341129</v>
      </c>
      <c r="T30">
        <v>1.3393743599143302</v>
      </c>
      <c r="U30">
        <v>1.3313443191676493</v>
      </c>
      <c r="V30">
        <v>1.3335057494131222</v>
      </c>
      <c r="W30">
        <v>1.622099258873672</v>
      </c>
      <c r="X30">
        <v>1.622099258873672</v>
      </c>
      <c r="Y30">
        <f t="shared" ref="Y30:Y33" si="139">IFERROR(W30*I30,"NA")</f>
        <v>281.44563451011447</v>
      </c>
      <c r="Z30">
        <f t="shared" ref="Z30:Z33" si="140">IFERROR(X30*I30,"NA")</f>
        <v>281.44563451011447</v>
      </c>
      <c r="AA30">
        <v>3.3571497517952013E-2</v>
      </c>
      <c r="AB30">
        <v>4.7959282168502891E-3</v>
      </c>
      <c r="AC30">
        <f t="shared" si="51"/>
        <v>220.22840334187882</v>
      </c>
      <c r="AD30">
        <f t="shared" si="52"/>
        <v>201.628301478358</v>
      </c>
      <c r="AE30">
        <f t="shared" si="53"/>
        <v>201.628301478358</v>
      </c>
      <c r="AF30">
        <f t="shared" si="54"/>
        <v>201.628301478358</v>
      </c>
      <c r="AG30">
        <f t="shared" si="55"/>
        <v>0</v>
      </c>
      <c r="AH30">
        <f t="shared" si="0"/>
        <v>0</v>
      </c>
      <c r="AI30">
        <f t="shared" si="1"/>
        <v>0</v>
      </c>
      <c r="AJ30">
        <f t="shared" si="2"/>
        <v>0</v>
      </c>
      <c r="AK30">
        <f t="shared" si="3"/>
        <v>9.1743908246970296</v>
      </c>
      <c r="AL30">
        <f t="shared" si="56"/>
        <v>0</v>
      </c>
      <c r="AM30">
        <f t="shared" si="57"/>
        <v>0</v>
      </c>
      <c r="AN30">
        <f t="shared" si="58"/>
        <v>171.86283085568283</v>
      </c>
      <c r="AO30">
        <f t="shared" si="59"/>
        <v>159.7532054882121</v>
      </c>
      <c r="AP30">
        <f t="shared" si="60"/>
        <v>-0.20887791696682445</v>
      </c>
      <c r="AQ30">
        <f t="shared" si="61"/>
        <v>-0.58159640560116199</v>
      </c>
      <c r="AR30">
        <f t="shared" si="62"/>
        <v>41.875095990145894</v>
      </c>
      <c r="AT30">
        <f t="shared" si="4"/>
        <v>296.39270646854953</v>
      </c>
      <c r="AU30">
        <f t="shared" si="5"/>
        <v>209.86644981003741</v>
      </c>
      <c r="AV30">
        <f t="shared" si="6"/>
        <v>209.86644981003741</v>
      </c>
      <c r="AW30">
        <f t="shared" si="7"/>
        <v>209.86644981003741</v>
      </c>
      <c r="AX30">
        <f t="shared" si="8"/>
        <v>0</v>
      </c>
      <c r="AY30">
        <f t="shared" si="9"/>
        <v>0</v>
      </c>
      <c r="AZ30">
        <f t="shared" si="10"/>
        <v>0</v>
      </c>
      <c r="BA30">
        <f t="shared" si="11"/>
        <v>0</v>
      </c>
      <c r="BB30">
        <f t="shared" si="12"/>
        <v>8.231361401972352</v>
      </c>
      <c r="BC30">
        <f t="shared" si="63"/>
        <v>0</v>
      </c>
      <c r="BD30">
        <f t="shared" si="64"/>
        <v>0</v>
      </c>
      <c r="BE30">
        <f t="shared" si="65"/>
        <v>195.16338479601586</v>
      </c>
      <c r="BF30">
        <f t="shared" si="66"/>
        <v>184.05578450977845</v>
      </c>
      <c r="BG30">
        <f t="shared" si="67"/>
        <v>-3.1274403399528139E-2</v>
      </c>
      <c r="BH30">
        <f t="shared" si="68"/>
        <v>-0.16918544511889599</v>
      </c>
      <c r="BI30">
        <f t="shared" si="69"/>
        <v>25.810665300258961</v>
      </c>
      <c r="BK30">
        <f t="shared" si="70"/>
        <v>285.36357440615848</v>
      </c>
      <c r="BL30">
        <f t="shared" si="71"/>
        <v>225.05963495764502</v>
      </c>
      <c r="BM30">
        <f t="shared" si="13"/>
        <v>225.05963495764502</v>
      </c>
      <c r="BN30">
        <f t="shared" si="14"/>
        <v>225.05963495764502</v>
      </c>
      <c r="BO30">
        <f t="shared" si="15"/>
        <v>0</v>
      </c>
      <c r="BP30">
        <f t="shared" si="16"/>
        <v>0</v>
      </c>
      <c r="BQ30">
        <f t="shared" si="17"/>
        <v>0</v>
      </c>
      <c r="BR30">
        <f t="shared" si="18"/>
        <v>0</v>
      </c>
      <c r="BS30">
        <f t="shared" si="19"/>
        <v>8.9962341881130552</v>
      </c>
      <c r="BT30">
        <f t="shared" si="72"/>
        <v>0</v>
      </c>
      <c r="BU30">
        <f t="shared" si="73"/>
        <v>0</v>
      </c>
      <c r="BV30">
        <f t="shared" si="74"/>
        <v>201.26116136234182</v>
      </c>
      <c r="BW30">
        <f t="shared" si="75"/>
        <v>189.39992137252992</v>
      </c>
      <c r="BX30">
        <f t="shared" si="76"/>
        <v>-0.11102851845610782</v>
      </c>
      <c r="BY30">
        <f t="shared" si="77"/>
        <v>-0.56107744801553494</v>
      </c>
      <c r="BZ30">
        <f t="shared" si="78"/>
        <v>35.659713585115099</v>
      </c>
      <c r="CB30">
        <f t="shared" si="79"/>
        <v>263.2633850691962</v>
      </c>
      <c r="CC30">
        <f t="shared" si="80"/>
        <v>232.39087528738253</v>
      </c>
      <c r="CD30">
        <f t="shared" si="20"/>
        <v>232.39087528738253</v>
      </c>
      <c r="CE30">
        <f t="shared" si="21"/>
        <v>232.39087528738253</v>
      </c>
      <c r="CF30">
        <f t="shared" si="22"/>
        <v>0</v>
      </c>
      <c r="CG30">
        <f t="shared" si="23"/>
        <v>0</v>
      </c>
      <c r="CH30">
        <f t="shared" si="24"/>
        <v>0</v>
      </c>
      <c r="CI30">
        <f t="shared" si="25"/>
        <v>0</v>
      </c>
      <c r="CJ30">
        <f t="shared" si="26"/>
        <v>9.6713310949135884</v>
      </c>
      <c r="CK30">
        <f t="shared" si="81"/>
        <v>0</v>
      </c>
      <c r="CL30">
        <f t="shared" si="82"/>
        <v>0</v>
      </c>
      <c r="CM30">
        <f t="shared" si="83"/>
        <v>202.51237965179917</v>
      </c>
      <c r="CN30">
        <f t="shared" si="84"/>
        <v>191.00016250176196</v>
      </c>
      <c r="CO30">
        <f t="shared" si="85"/>
        <v>-0.19011326464950506</v>
      </c>
      <c r="CP30">
        <f t="shared" si="86"/>
        <v>-0.50541130763607456</v>
      </c>
      <c r="CQ30">
        <f t="shared" si="87"/>
        <v>41.390712785620565</v>
      </c>
      <c r="CS30">
        <f t="shared" si="88"/>
        <v>280.79980276731544</v>
      </c>
      <c r="CT30">
        <f t="shared" si="89"/>
        <v>230.9976067184412</v>
      </c>
      <c r="CU30">
        <f t="shared" si="27"/>
        <v>230.9976067184412</v>
      </c>
      <c r="CV30">
        <f t="shared" si="28"/>
        <v>230.9976067184412</v>
      </c>
      <c r="CW30">
        <f t="shared" si="29"/>
        <v>0</v>
      </c>
      <c r="CX30">
        <f t="shared" si="90"/>
        <v>0</v>
      </c>
      <c r="CY30">
        <f t="shared" si="91"/>
        <v>0</v>
      </c>
      <c r="CZ30">
        <f t="shared" si="92"/>
        <v>0</v>
      </c>
      <c r="DA30">
        <f t="shared" si="93"/>
        <v>9.3083239982606187</v>
      </c>
      <c r="DB30">
        <f t="shared" si="94"/>
        <v>0</v>
      </c>
      <c r="DC30">
        <f t="shared" si="95"/>
        <v>0</v>
      </c>
      <c r="DD30">
        <f t="shared" si="96"/>
        <v>203.04974352101183</v>
      </c>
      <c r="DE30">
        <f t="shared" si="97"/>
        <v>190.949783511313</v>
      </c>
      <c r="DF30">
        <f t="shared" si="98"/>
        <v>-0.16796221147545523</v>
      </c>
      <c r="DG30">
        <f t="shared" si="99"/>
        <v>-0.49419972916622024</v>
      </c>
      <c r="DH30">
        <f t="shared" si="100"/>
        <v>40.047823207128204</v>
      </c>
      <c r="DJ30">
        <f t="shared" si="101"/>
        <v>308.84733681952116</v>
      </c>
      <c r="DK30">
        <f t="shared" si="102"/>
        <v>231.37263007386082</v>
      </c>
      <c r="DL30">
        <f t="shared" si="30"/>
        <v>231.37263007386082</v>
      </c>
      <c r="DM30">
        <f t="shared" si="31"/>
        <v>231.37263007386082</v>
      </c>
      <c r="DN30">
        <f t="shared" si="103"/>
        <v>0</v>
      </c>
      <c r="DO30">
        <f t="shared" si="104"/>
        <v>0</v>
      </c>
      <c r="DP30">
        <f t="shared" si="105"/>
        <v>0</v>
      </c>
      <c r="DQ30">
        <f t="shared" si="106"/>
        <v>0</v>
      </c>
      <c r="DR30">
        <f t="shared" si="107"/>
        <v>8.8900143775144915</v>
      </c>
      <c r="DS30">
        <f t="shared" si="108"/>
        <v>0</v>
      </c>
      <c r="DT30">
        <f t="shared" si="109"/>
        <v>0</v>
      </c>
      <c r="DU30">
        <f t="shared" si="110"/>
        <v>193.00751590140101</v>
      </c>
      <c r="DV30">
        <f t="shared" si="111"/>
        <v>181.82321830051046</v>
      </c>
      <c r="DW30">
        <f t="shared" si="112"/>
        <v>-0.47633588352451994</v>
      </c>
      <c r="DX30">
        <f t="shared" si="113"/>
        <v>-1.0261700228669217</v>
      </c>
      <c r="DY30">
        <f t="shared" si="114"/>
        <v>49.549411773350357</v>
      </c>
      <c r="DZ30" t="s">
        <v>364</v>
      </c>
      <c r="EA30" t="s">
        <v>317</v>
      </c>
      <c r="EB30" t="s">
        <v>326</v>
      </c>
      <c r="EC30" t="s">
        <v>345</v>
      </c>
      <c r="ED30" t="s">
        <v>330</v>
      </c>
      <c r="EE30">
        <f t="shared" si="32"/>
        <v>0</v>
      </c>
      <c r="EF30">
        <f t="shared" si="33"/>
        <v>0</v>
      </c>
      <c r="EG30">
        <f t="shared" si="115"/>
        <v>0</v>
      </c>
      <c r="EH30">
        <f t="shared" si="34"/>
        <v>0</v>
      </c>
      <c r="EI30">
        <f t="shared" si="35"/>
        <v>0</v>
      </c>
      <c r="EJ30">
        <f t="shared" si="116"/>
        <v>0</v>
      </c>
      <c r="EK30">
        <f t="shared" si="117"/>
        <v>0</v>
      </c>
      <c r="EL30">
        <f t="shared" si="36"/>
        <v>0</v>
      </c>
      <c r="EM30">
        <f t="shared" si="37"/>
        <v>0</v>
      </c>
      <c r="EN30">
        <f t="shared" si="38"/>
        <v>0</v>
      </c>
      <c r="EO30">
        <f t="shared" si="39"/>
        <v>0</v>
      </c>
      <c r="EP30">
        <f t="shared" si="118"/>
        <v>0</v>
      </c>
      <c r="EQ30">
        <f t="shared" si="40"/>
        <v>-0.19759869974532343</v>
      </c>
      <c r="ER30">
        <f t="shared" si="41"/>
        <v>0.15093982866109443</v>
      </c>
      <c r="ES30">
        <f t="shared" si="119"/>
        <v>2.2782831876240542E-2</v>
      </c>
      <c r="ET30">
        <f t="shared" si="42"/>
        <v>-0.55627339306746826</v>
      </c>
      <c r="EU30">
        <f t="shared" si="43"/>
        <v>0.27486154606863528</v>
      </c>
      <c r="EV30">
        <f t="shared" si="120"/>
        <v>7.5548869507240518E-2</v>
      </c>
      <c r="EW30">
        <f t="shared" si="44"/>
        <v>60.558383293564638</v>
      </c>
      <c r="EY30">
        <f t="shared" si="45"/>
        <v>0</v>
      </c>
      <c r="EZ30">
        <f t="shared" si="46"/>
        <v>0</v>
      </c>
      <c r="FA30">
        <f t="shared" si="47"/>
        <v>0</v>
      </c>
      <c r="FB30">
        <f t="shared" si="48"/>
        <v>0</v>
      </c>
      <c r="FD30">
        <f t="shared" si="121"/>
        <v>275.81586814543658</v>
      </c>
      <c r="FE30">
        <f t="shared" si="122"/>
        <v>13.96855550436741</v>
      </c>
      <c r="FG30" s="6">
        <f t="shared" si="123"/>
        <v>0</v>
      </c>
      <c r="FH30" s="6">
        <f t="shared" si="124"/>
        <v>0</v>
      </c>
      <c r="FI30" s="6">
        <f t="shared" si="125"/>
        <v>0</v>
      </c>
      <c r="FJ30" s="6">
        <f t="shared" si="126"/>
        <v>0</v>
      </c>
      <c r="FK30" s="6">
        <f t="shared" si="127"/>
        <v>-7.1641527035395378E-2</v>
      </c>
      <c r="FL30" s="6">
        <f t="shared" si="128"/>
        <v>5.4844997376972751E-2</v>
      </c>
      <c r="FM30" s="6">
        <f t="shared" si="129"/>
        <v>-0.20168288242725307</v>
      </c>
      <c r="FN30" s="6">
        <f t="shared" si="130"/>
        <v>0.10017608588523143</v>
      </c>
      <c r="FP30" t="s">
        <v>364</v>
      </c>
      <c r="FQ30">
        <f t="shared" si="131"/>
        <v>39.055570440269847</v>
      </c>
      <c r="FR30">
        <f t="shared" si="132"/>
        <v>7.8926198632044846</v>
      </c>
      <c r="FT30">
        <v>39.055570440269847</v>
      </c>
      <c r="FU30">
        <v>7.8926198632044846</v>
      </c>
      <c r="FW30">
        <f t="shared" si="133"/>
        <v>0</v>
      </c>
      <c r="FX30">
        <f t="shared" si="134"/>
        <v>0</v>
      </c>
      <c r="FY30">
        <f t="shared" si="135"/>
        <v>0</v>
      </c>
      <c r="FZ30">
        <f t="shared" si="136"/>
        <v>0</v>
      </c>
      <c r="GA30">
        <f t="shared" si="137"/>
        <v>0</v>
      </c>
      <c r="GB30">
        <f t="shared" si="138"/>
        <v>0</v>
      </c>
    </row>
    <row r="31" spans="1:184" x14ac:dyDescent="0.25">
      <c r="A31" t="s">
        <v>359</v>
      </c>
      <c r="B31" t="s">
        <v>57</v>
      </c>
      <c r="C31" t="s">
        <v>59</v>
      </c>
      <c r="D31" t="s">
        <v>340</v>
      </c>
      <c r="E31" t="s">
        <v>330</v>
      </c>
      <c r="F31" t="s">
        <v>52</v>
      </c>
      <c r="G31">
        <v>0.51968203925123435</v>
      </c>
      <c r="H31">
        <v>47.080916107150998</v>
      </c>
      <c r="I31">
        <v>172.50447661660127</v>
      </c>
      <c r="J31">
        <v>145.00918149061974</v>
      </c>
      <c r="K31">
        <v>1.3263572562220902</v>
      </c>
      <c r="L31">
        <v>1.5963240717558658</v>
      </c>
      <c r="M31">
        <v>1.5284720537489731</v>
      </c>
      <c r="N31">
        <v>1.3785984406327738</v>
      </c>
      <c r="O31">
        <v>1.5276666559417871</v>
      </c>
      <c r="P31">
        <v>1.6721470135847669</v>
      </c>
      <c r="Q31">
        <v>1.3070253557120981</v>
      </c>
      <c r="R31">
        <v>1.2095558465202498</v>
      </c>
      <c r="S31">
        <v>1.2971210859341129</v>
      </c>
      <c r="T31">
        <v>1.3393743599143302</v>
      </c>
      <c r="U31">
        <v>1.3313443191676493</v>
      </c>
      <c r="V31">
        <v>1.3335057494131222</v>
      </c>
      <c r="W31">
        <v>1.2732829776378509</v>
      </c>
      <c r="X31">
        <v>1.0707000500630752</v>
      </c>
      <c r="Y31">
        <f t="shared" si="139"/>
        <v>219.6470136422451</v>
      </c>
      <c r="Z31">
        <f t="shared" si="140"/>
        <v>184.70055174949957</v>
      </c>
      <c r="AA31">
        <v>3.7087230656720478</v>
      </c>
      <c r="AB31">
        <v>0.52981758081029262</v>
      </c>
      <c r="AC31">
        <f t="shared" si="51"/>
        <v>192.3339800889095</v>
      </c>
      <c r="AD31">
        <f t="shared" si="52"/>
        <v>225.46772491174258</v>
      </c>
      <c r="AE31">
        <f t="shared" si="53"/>
        <v>219.6470136422451</v>
      </c>
      <c r="AF31">
        <f t="shared" si="54"/>
        <v>184.70055174949957</v>
      </c>
      <c r="AG31">
        <f t="shared" si="55"/>
        <v>3.8775118371798655E-4</v>
      </c>
      <c r="AH31">
        <f t="shared" si="0"/>
        <v>0.19984732059289842</v>
      </c>
      <c r="AI31">
        <f t="shared" si="1"/>
        <v>0.13321611228390873</v>
      </c>
      <c r="AJ31">
        <f t="shared" si="2"/>
        <v>9.8031898179750456</v>
      </c>
      <c r="AK31">
        <f t="shared" si="3"/>
        <v>13.020476921600212</v>
      </c>
      <c r="AL31">
        <f t="shared" si="56"/>
        <v>5.8207112694974796</v>
      </c>
      <c r="AM31">
        <f t="shared" si="57"/>
        <v>40.767173162243012</v>
      </c>
      <c r="AN31">
        <f t="shared" si="58"/>
        <v>183.22398026334412</v>
      </c>
      <c r="AO31">
        <f t="shared" si="59"/>
        <v>166.03776042170315</v>
      </c>
      <c r="AP31">
        <f t="shared" si="60"/>
        <v>-0.23517378266636155</v>
      </c>
      <c r="AQ31">
        <f t="shared" si="61"/>
        <v>2.3899845730381619E-2</v>
      </c>
      <c r="AR31">
        <f t="shared" si="62"/>
        <v>18.662791327796413</v>
      </c>
      <c r="AT31">
        <f t="shared" si="4"/>
        <v>231.48164703909143</v>
      </c>
      <c r="AU31">
        <f t="shared" si="5"/>
        <v>208.6537982425258</v>
      </c>
      <c r="AV31">
        <f t="shared" si="6"/>
        <v>208.6537982425258</v>
      </c>
      <c r="AW31">
        <f t="shared" si="7"/>
        <v>184.70055174949957</v>
      </c>
      <c r="AX31">
        <f t="shared" si="8"/>
        <v>0</v>
      </c>
      <c r="AY31">
        <f t="shared" si="9"/>
        <v>0</v>
      </c>
      <c r="AZ31">
        <f t="shared" si="10"/>
        <v>3.7974742050429174E-2</v>
      </c>
      <c r="BA31">
        <f t="shared" si="11"/>
        <v>4.756107953235297</v>
      </c>
      <c r="BB31">
        <f t="shared" si="12"/>
        <v>10.983443792027042</v>
      </c>
      <c r="BC31">
        <f t="shared" si="63"/>
        <v>0</v>
      </c>
      <c r="BD31">
        <f t="shared" si="64"/>
        <v>23.953246493026228</v>
      </c>
      <c r="BE31">
        <f t="shared" si="65"/>
        <v>189.0348943618956</v>
      </c>
      <c r="BF31">
        <f t="shared" si="66"/>
        <v>174.21356682560747</v>
      </c>
      <c r="BG31">
        <f t="shared" si="67"/>
        <v>-4.1730721698793244E-2</v>
      </c>
      <c r="BH31">
        <f t="shared" si="68"/>
        <v>9.7643791722127754E-3</v>
      </c>
      <c r="BI31">
        <f t="shared" si="69"/>
        <v>10.486984923892095</v>
      </c>
      <c r="BK31">
        <f t="shared" si="70"/>
        <v>221.64248144542512</v>
      </c>
      <c r="BL31">
        <f t="shared" si="71"/>
        <v>223.75919403742162</v>
      </c>
      <c r="BM31">
        <f t="shared" si="13"/>
        <v>219.6470136422451</v>
      </c>
      <c r="BN31">
        <f t="shared" si="14"/>
        <v>184.70055174949957</v>
      </c>
      <c r="BO31">
        <f t="shared" si="15"/>
        <v>1.5997252795787892E-4</v>
      </c>
      <c r="BP31">
        <f t="shared" si="16"/>
        <v>0.11670635472037348</v>
      </c>
      <c r="BQ31">
        <f t="shared" si="17"/>
        <v>0.13708197766371649</v>
      </c>
      <c r="BR31">
        <f t="shared" si="18"/>
        <v>10.528935695194846</v>
      </c>
      <c r="BS31">
        <f t="shared" si="19"/>
        <v>12.037184192360325</v>
      </c>
      <c r="BT31">
        <f t="shared" si="72"/>
        <v>4.112180395176523</v>
      </c>
      <c r="BU31">
        <f t="shared" si="73"/>
        <v>39.058642287922055</v>
      </c>
      <c r="BV31">
        <f t="shared" si="74"/>
        <v>191.91624684711797</v>
      </c>
      <c r="BW31">
        <f t="shared" si="75"/>
        <v>176.04561392208706</v>
      </c>
      <c r="BX31">
        <f t="shared" si="76"/>
        <v>-0.11978168654594031</v>
      </c>
      <c r="BY31">
        <f t="shared" si="77"/>
        <v>-0.14102902048254431</v>
      </c>
      <c r="BZ31">
        <f t="shared" si="78"/>
        <v>8.6549378274125104</v>
      </c>
      <c r="CB31">
        <f t="shared" si="79"/>
        <v>199.90943148040327</v>
      </c>
      <c r="CC31">
        <f t="shared" si="80"/>
        <v>231.04807295071686</v>
      </c>
      <c r="CD31">
        <f t="shared" si="20"/>
        <v>219.6470136422451</v>
      </c>
      <c r="CE31">
        <f t="shared" si="21"/>
        <v>184.70055174949957</v>
      </c>
      <c r="CF31">
        <f t="shared" si="22"/>
        <v>2.8840441527398118E-3</v>
      </c>
      <c r="CG31">
        <f t="shared" si="23"/>
        <v>0.75888847028366191</v>
      </c>
      <c r="CH31">
        <f t="shared" si="24"/>
        <v>0.19375183553382114</v>
      </c>
      <c r="CI31">
        <f t="shared" si="25"/>
        <v>12.541242585076962</v>
      </c>
      <c r="CJ31">
        <f t="shared" si="26"/>
        <v>13.08748592257994</v>
      </c>
      <c r="CK31">
        <f t="shared" si="81"/>
        <v>11.401059308471758</v>
      </c>
      <c r="CL31">
        <f t="shared" si="82"/>
        <v>46.34752120121729</v>
      </c>
      <c r="CM31">
        <f t="shared" si="83"/>
        <v>190.61574908743614</v>
      </c>
      <c r="CN31">
        <f t="shared" si="84"/>
        <v>175.03713034197361</v>
      </c>
      <c r="CO31">
        <f t="shared" si="85"/>
        <v>-0.14845065269409749</v>
      </c>
      <c r="CP31">
        <f t="shared" si="86"/>
        <v>0.16497126380860547</v>
      </c>
      <c r="CQ31">
        <f t="shared" si="87"/>
        <v>9.6634214075259592</v>
      </c>
      <c r="CS31">
        <f t="shared" si="88"/>
        <v>221.52569136863073</v>
      </c>
      <c r="CT31">
        <f t="shared" si="89"/>
        <v>229.66285497450068</v>
      </c>
      <c r="CU31">
        <f t="shared" si="27"/>
        <v>219.6470136422451</v>
      </c>
      <c r="CV31">
        <f t="shared" si="28"/>
        <v>184.70055174949957</v>
      </c>
      <c r="CW31">
        <f t="shared" si="29"/>
        <v>2.1930200250123585E-3</v>
      </c>
      <c r="CX31">
        <f t="shared" si="90"/>
        <v>0.65686544512736089</v>
      </c>
      <c r="CY31">
        <f t="shared" si="91"/>
        <v>0.19839281511888382</v>
      </c>
      <c r="CZ31">
        <f t="shared" si="92"/>
        <v>13.23727662211274</v>
      </c>
      <c r="DA31">
        <f t="shared" si="93"/>
        <v>12.358029509332658</v>
      </c>
      <c r="DB31">
        <f t="shared" si="94"/>
        <v>10.015841332255576</v>
      </c>
      <c r="DC31">
        <f t="shared" si="95"/>
        <v>44.962303225001108</v>
      </c>
      <c r="DD31">
        <f t="shared" si="96"/>
        <v>192.55837535162084</v>
      </c>
      <c r="DE31">
        <f t="shared" si="97"/>
        <v>176.49408033035331</v>
      </c>
      <c r="DF31">
        <f t="shared" si="98"/>
        <v>-0.13270160001057296</v>
      </c>
      <c r="DG31">
        <f t="shared" si="99"/>
        <v>0.17615297213543565</v>
      </c>
      <c r="DH31">
        <f t="shared" si="100"/>
        <v>8.2064714191462542</v>
      </c>
      <c r="DJ31">
        <f t="shared" si="101"/>
        <v>242.47666977191125</v>
      </c>
      <c r="DK31">
        <f t="shared" si="102"/>
        <v>230.03571136773928</v>
      </c>
      <c r="DL31">
        <f t="shared" si="30"/>
        <v>219.6470136422451</v>
      </c>
      <c r="DM31">
        <f t="shared" si="31"/>
        <v>184.70055174949957</v>
      </c>
      <c r="DN31">
        <f t="shared" si="103"/>
        <v>2.669933666105938E-3</v>
      </c>
      <c r="DO31">
        <f t="shared" si="104"/>
        <v>0.77101107472417041</v>
      </c>
      <c r="DP31">
        <f t="shared" si="105"/>
        <v>0.22188226418970391</v>
      </c>
      <c r="DQ31">
        <f t="shared" si="106"/>
        <v>14.682793623633822</v>
      </c>
      <c r="DR31">
        <f t="shared" si="107"/>
        <v>11.831254646937943</v>
      </c>
      <c r="DS31">
        <f t="shared" si="108"/>
        <v>10.388697725494183</v>
      </c>
      <c r="DT31">
        <f t="shared" si="109"/>
        <v>45.335159618239715</v>
      </c>
      <c r="DU31">
        <f t="shared" si="110"/>
        <v>178.97758974295454</v>
      </c>
      <c r="DV31">
        <f t="shared" si="111"/>
        <v>164.09299368448686</v>
      </c>
      <c r="DW31">
        <f t="shared" si="112"/>
        <v>-0.44045356243878325</v>
      </c>
      <c r="DX31">
        <f t="shared" si="113"/>
        <v>4.2663121207702215E-2</v>
      </c>
      <c r="DY31">
        <f t="shared" si="114"/>
        <v>20.607558065012711</v>
      </c>
      <c r="DZ31" t="s">
        <v>359</v>
      </c>
      <c r="EA31" t="s">
        <v>57</v>
      </c>
      <c r="EB31" t="s">
        <v>59</v>
      </c>
      <c r="EC31" t="s">
        <v>340</v>
      </c>
      <c r="ED31" t="s">
        <v>330</v>
      </c>
      <c r="EE31">
        <f t="shared" si="32"/>
        <v>0.41721977757474421</v>
      </c>
      <c r="EF31">
        <f t="shared" si="33"/>
        <v>0.34956180245053287</v>
      </c>
      <c r="EG31">
        <f t="shared" si="115"/>
        <v>0.12219345373246536</v>
      </c>
      <c r="EH31">
        <f t="shared" si="34"/>
        <v>10.924924382871453</v>
      </c>
      <c r="EI31">
        <f t="shared" si="35"/>
        <v>3.5085732216151069</v>
      </c>
      <c r="EJ31">
        <f t="shared" si="116"/>
        <v>12.31008605143461</v>
      </c>
      <c r="EK31">
        <f t="shared" si="117"/>
        <v>1.7928935725332822E-6</v>
      </c>
      <c r="EL31">
        <f t="shared" si="36"/>
        <v>1.3824535925889957E-3</v>
      </c>
      <c r="EM31">
        <f t="shared" si="37"/>
        <v>1.3389897581883449E-3</v>
      </c>
      <c r="EN31">
        <f t="shared" si="38"/>
        <v>0.15371662447341056</v>
      </c>
      <c r="EO31">
        <f t="shared" si="39"/>
        <v>6.684085635972091E-2</v>
      </c>
      <c r="EP31">
        <f t="shared" si="118"/>
        <v>4.4677000789008431E-3</v>
      </c>
      <c r="EQ31">
        <f t="shared" si="40"/>
        <v>-0.1863820010090915</v>
      </c>
      <c r="ER31">
        <f t="shared" si="41"/>
        <v>0.1390057289565175</v>
      </c>
      <c r="ES31">
        <f t="shared" si="119"/>
        <v>1.9322592682732807E-2</v>
      </c>
      <c r="ET31">
        <f t="shared" si="42"/>
        <v>4.6070426928632231E-2</v>
      </c>
      <c r="EU31">
        <f t="shared" si="43"/>
        <v>0.11652154676834771</v>
      </c>
      <c r="EV31">
        <f t="shared" si="120"/>
        <v>1.3577270861288243E-2</v>
      </c>
      <c r="EW31">
        <f t="shared" si="44"/>
        <v>61.345858646499586</v>
      </c>
      <c r="EY31">
        <f t="shared" si="45"/>
        <v>25.594705499624258</v>
      </c>
      <c r="EZ31">
        <f t="shared" si="46"/>
        <v>7.4960623401994075</v>
      </c>
      <c r="FA31">
        <f t="shared" si="47"/>
        <v>670.19886691532884</v>
      </c>
      <c r="FB31">
        <f t="shared" si="48"/>
        <v>755.17279883755384</v>
      </c>
      <c r="FD31">
        <f t="shared" si="121"/>
        <v>218.22831686572852</v>
      </c>
      <c r="FE31">
        <f t="shared" si="122"/>
        <v>8.4670202943151178</v>
      </c>
      <c r="FG31" s="6">
        <f t="shared" si="123"/>
        <v>6.3348955462988411E-4</v>
      </c>
      <c r="FH31" s="6">
        <f t="shared" si="124"/>
        <v>6.1406496866954919E-4</v>
      </c>
      <c r="FI31" s="6">
        <f t="shared" si="125"/>
        <v>7.0438441115773853E-2</v>
      </c>
      <c r="FJ31" s="6">
        <f t="shared" si="126"/>
        <v>3.0750549536219616E-2</v>
      </c>
      <c r="FK31" s="6">
        <f t="shared" si="127"/>
        <v>-8.5406881969294843E-2</v>
      </c>
      <c r="FL31" s="6">
        <f t="shared" si="128"/>
        <v>6.3783518972469755E-2</v>
      </c>
      <c r="FM31" s="6">
        <f t="shared" si="129"/>
        <v>2.1111113163640647E-2</v>
      </c>
      <c r="FN31" s="6">
        <f t="shared" si="130"/>
        <v>5.3400611774046501E-2</v>
      </c>
      <c r="FP31" t="s">
        <v>359</v>
      </c>
      <c r="FQ31">
        <f t="shared" si="131"/>
        <v>12.713694161797656</v>
      </c>
      <c r="FR31">
        <f t="shared" si="132"/>
        <v>5.4544624327680156</v>
      </c>
      <c r="FT31">
        <v>12.713694161797656</v>
      </c>
      <c r="FU31">
        <v>5.4544624327680156</v>
      </c>
      <c r="FW31">
        <f t="shared" si="133"/>
        <v>1.5473526125460153</v>
      </c>
      <c r="FX31">
        <f t="shared" si="134"/>
        <v>1.3151382506365499</v>
      </c>
      <c r="FY31">
        <f t="shared" si="135"/>
        <v>1.7295886182873648</v>
      </c>
      <c r="FZ31">
        <f t="shared" si="136"/>
        <v>40.517519049478317</v>
      </c>
      <c r="GA31">
        <f t="shared" si="137"/>
        <v>14.241632468280773</v>
      </c>
      <c r="GB31">
        <f t="shared" si="138"/>
        <v>202.82409536158912</v>
      </c>
    </row>
    <row r="32" spans="1:184" x14ac:dyDescent="0.25">
      <c r="A32" t="s">
        <v>113</v>
      </c>
      <c r="B32" t="s">
        <v>114</v>
      </c>
      <c r="C32" t="s">
        <v>147</v>
      </c>
      <c r="D32" t="s">
        <v>341</v>
      </c>
      <c r="E32" t="s">
        <v>331</v>
      </c>
      <c r="F32" t="s">
        <v>445</v>
      </c>
      <c r="G32">
        <v>0.29984331389296609</v>
      </c>
      <c r="H32">
        <v>46.196150810688899</v>
      </c>
      <c r="I32">
        <v>169.26269657036414</v>
      </c>
      <c r="J32">
        <v>389.59103552067506</v>
      </c>
      <c r="K32">
        <v>1.2214137182566644</v>
      </c>
      <c r="L32">
        <v>1.4586528301297053</v>
      </c>
      <c r="M32">
        <v>1.4367945107767355</v>
      </c>
      <c r="N32">
        <v>1.3258426173823386</v>
      </c>
      <c r="O32">
        <v>1.4121251534290682</v>
      </c>
      <c r="P32">
        <v>1.4968111682388674</v>
      </c>
      <c r="Q32">
        <v>1.1137228775074144</v>
      </c>
      <c r="R32">
        <v>1.1523297796771568</v>
      </c>
      <c r="S32">
        <v>1.261678755528314</v>
      </c>
      <c r="T32">
        <v>1.2456836932865165</v>
      </c>
      <c r="U32">
        <v>1.2512749062312558</v>
      </c>
      <c r="V32">
        <v>1.4406165004533091</v>
      </c>
      <c r="W32">
        <v>0.96545066876802665</v>
      </c>
      <c r="X32">
        <v>0.96545066876802665</v>
      </c>
      <c r="Y32">
        <f t="shared" si="139"/>
        <v>163.41478360133763</v>
      </c>
      <c r="Z32">
        <f t="shared" si="140"/>
        <v>163.41478360133763</v>
      </c>
      <c r="AA32">
        <v>30.322572848078508</v>
      </c>
      <c r="AB32">
        <v>4.3317961211540732</v>
      </c>
      <c r="AC32">
        <f t="shared" si="51"/>
        <v>475.85183529477194</v>
      </c>
      <c r="AD32">
        <f t="shared" si="52"/>
        <v>188.51173747901032</v>
      </c>
      <c r="AE32">
        <f t="shared" si="53"/>
        <v>163.41478360133763</v>
      </c>
      <c r="AF32">
        <f t="shared" si="54"/>
        <v>163.41478360133763</v>
      </c>
      <c r="AG32">
        <f t="shared" si="55"/>
        <v>6.3467641926937171E-2</v>
      </c>
      <c r="AH32">
        <f t="shared" si="0"/>
        <v>7.5866946526208494</v>
      </c>
      <c r="AI32">
        <f t="shared" si="1"/>
        <v>6.3467641926937171E-2</v>
      </c>
      <c r="AJ32">
        <f t="shared" si="2"/>
        <v>7.5866946526208494</v>
      </c>
      <c r="AK32">
        <f t="shared" si="3"/>
        <v>9.1116013447277222</v>
      </c>
      <c r="AL32">
        <f t="shared" si="56"/>
        <v>25.096953877672689</v>
      </c>
      <c r="AM32">
        <f t="shared" si="57"/>
        <v>25.096953877672689</v>
      </c>
      <c r="AN32">
        <f t="shared" si="58"/>
        <v>158.9499815723475</v>
      </c>
      <c r="AO32">
        <f t="shared" si="59"/>
        <v>146.92323441379281</v>
      </c>
      <c r="AP32">
        <f t="shared" si="60"/>
        <v>5.6726842925149991E-2</v>
      </c>
      <c r="AQ32">
        <f t="shared" si="61"/>
        <v>-5.4764689910542397E-2</v>
      </c>
      <c r="AR32">
        <f t="shared" si="62"/>
        <v>16.49154918754482</v>
      </c>
      <c r="AT32">
        <f t="shared" si="4"/>
        <v>568.27806655539518</v>
      </c>
      <c r="AU32">
        <f t="shared" si="5"/>
        <v>195.04644584648915</v>
      </c>
      <c r="AV32">
        <f t="shared" si="6"/>
        <v>163.41478360133763</v>
      </c>
      <c r="AW32">
        <f t="shared" si="7"/>
        <v>163.41478360133763</v>
      </c>
      <c r="AX32">
        <f t="shared" si="8"/>
        <v>0.14175723233810927</v>
      </c>
      <c r="AY32">
        <f t="shared" si="9"/>
        <v>13.444494118531921</v>
      </c>
      <c r="AZ32">
        <f t="shared" si="10"/>
        <v>0.14175723233810927</v>
      </c>
      <c r="BA32">
        <f t="shared" si="11"/>
        <v>13.444494118531921</v>
      </c>
      <c r="BB32">
        <f t="shared" si="12"/>
        <v>8.6268010389559411</v>
      </c>
      <c r="BC32">
        <f t="shared" si="63"/>
        <v>31.631662245151517</v>
      </c>
      <c r="BD32">
        <f t="shared" si="64"/>
        <v>31.631662245151517</v>
      </c>
      <c r="BE32">
        <f t="shared" si="65"/>
        <v>179.6370365951343</v>
      </c>
      <c r="BF32">
        <f t="shared" si="66"/>
        <v>167.99582039647979</v>
      </c>
      <c r="BG32">
        <f t="shared" si="67"/>
        <v>6.8147149308522961E-2</v>
      </c>
      <c r="BH32">
        <f t="shared" si="68"/>
        <v>0.13369873025534962</v>
      </c>
      <c r="BI32">
        <f t="shared" si="69"/>
        <v>-4.581036795142154</v>
      </c>
      <c r="BK32">
        <f t="shared" si="70"/>
        <v>559.76226128393012</v>
      </c>
      <c r="BL32">
        <f t="shared" si="71"/>
        <v>213.55514836626364</v>
      </c>
      <c r="BM32">
        <f t="shared" si="13"/>
        <v>163.41478360133763</v>
      </c>
      <c r="BN32">
        <f t="shared" si="14"/>
        <v>163.41478360133763</v>
      </c>
      <c r="BO32">
        <f t="shared" si="15"/>
        <v>0.46391707766159751</v>
      </c>
      <c r="BP32">
        <f t="shared" si="16"/>
        <v>27.757102276973157</v>
      </c>
      <c r="BQ32">
        <f t="shared" si="17"/>
        <v>0.46391707766159751</v>
      </c>
      <c r="BR32">
        <f t="shared" si="18"/>
        <v>27.757102276973157</v>
      </c>
      <c r="BS32">
        <f t="shared" si="19"/>
        <v>9.5170078216901821</v>
      </c>
      <c r="BT32">
        <f t="shared" si="72"/>
        <v>50.140364764926005</v>
      </c>
      <c r="BU32">
        <f t="shared" si="73"/>
        <v>50.140364764926005</v>
      </c>
      <c r="BV32">
        <f t="shared" si="74"/>
        <v>188.37902971318823</v>
      </c>
      <c r="BW32">
        <f t="shared" si="75"/>
        <v>175.83116675213503</v>
      </c>
      <c r="BX32">
        <f t="shared" si="76"/>
        <v>0.23342877202923107</v>
      </c>
      <c r="BY32">
        <f t="shared" si="77"/>
        <v>0.19488455643056571</v>
      </c>
      <c r="BZ32">
        <f t="shared" si="78"/>
        <v>-12.416383150797401</v>
      </c>
      <c r="CB32">
        <f t="shared" si="79"/>
        <v>516.53639824342747</v>
      </c>
      <c r="CC32">
        <f t="shared" si="80"/>
        <v>210.84778099940618</v>
      </c>
      <c r="CD32">
        <f t="shared" si="20"/>
        <v>163.41478360133763</v>
      </c>
      <c r="CE32">
        <f t="shared" si="21"/>
        <v>163.41478360133763</v>
      </c>
      <c r="CF32">
        <f t="shared" si="22"/>
        <v>0.3717910561759078</v>
      </c>
      <c r="CG32">
        <f t="shared" si="23"/>
        <v>23.514709795108597</v>
      </c>
      <c r="CH32">
        <f t="shared" si="24"/>
        <v>0.3717910561759078</v>
      </c>
      <c r="CI32">
        <f t="shared" si="25"/>
        <v>23.514709795108597</v>
      </c>
      <c r="CJ32">
        <f t="shared" si="26"/>
        <v>9.7816193408483478</v>
      </c>
      <c r="CK32">
        <f t="shared" si="81"/>
        <v>47.432997398068551</v>
      </c>
      <c r="CL32">
        <f t="shared" si="82"/>
        <v>47.432997398068551</v>
      </c>
      <c r="CM32">
        <f t="shared" si="83"/>
        <v>180.62856216424683</v>
      </c>
      <c r="CN32">
        <f t="shared" si="84"/>
        <v>168.98506399158333</v>
      </c>
      <c r="CO32">
        <f t="shared" si="85"/>
        <v>0.26043441839188003</v>
      </c>
      <c r="CP32">
        <f t="shared" si="86"/>
        <v>0.35761329824462712</v>
      </c>
      <c r="CQ32">
        <f t="shared" si="87"/>
        <v>-5.5702803902456992</v>
      </c>
      <c r="CS32">
        <f t="shared" si="88"/>
        <v>550.15130080922279</v>
      </c>
      <c r="CT32">
        <f t="shared" si="89"/>
        <v>211.79416477953188</v>
      </c>
      <c r="CU32">
        <f t="shared" si="27"/>
        <v>163.41478360133763</v>
      </c>
      <c r="CV32">
        <f t="shared" si="28"/>
        <v>163.41478360133763</v>
      </c>
      <c r="CW32">
        <f t="shared" si="29"/>
        <v>0.41641796664145897</v>
      </c>
      <c r="CX32">
        <f t="shared" si="90"/>
        <v>25.822031400588596</v>
      </c>
      <c r="CY32">
        <f t="shared" si="91"/>
        <v>0.41641796664145897</v>
      </c>
      <c r="CZ32">
        <f t="shared" si="92"/>
        <v>25.822031400588596</v>
      </c>
      <c r="DA32">
        <f t="shared" si="93"/>
        <v>9.5206172638793927</v>
      </c>
      <c r="DB32">
        <f t="shared" si="94"/>
        <v>48.379381178194251</v>
      </c>
      <c r="DC32">
        <f t="shared" si="95"/>
        <v>48.379381178194251</v>
      </c>
      <c r="DD32">
        <f t="shared" si="96"/>
        <v>183.20889970971842</v>
      </c>
      <c r="DE32">
        <f t="shared" si="97"/>
        <v>170.8329780956754</v>
      </c>
      <c r="DF32">
        <f t="shared" si="98"/>
        <v>0.26433568068620139</v>
      </c>
      <c r="DG32">
        <f t="shared" si="99"/>
        <v>0.39004887149447348</v>
      </c>
      <c r="DH32">
        <f t="shared" si="100"/>
        <v>-7.4181944943377687</v>
      </c>
      <c r="DJ32">
        <f t="shared" si="101"/>
        <v>583.14421301309176</v>
      </c>
      <c r="DK32">
        <f t="shared" si="102"/>
        <v>243.84263359048833</v>
      </c>
      <c r="DL32">
        <f t="shared" si="30"/>
        <v>163.41478360133763</v>
      </c>
      <c r="DM32">
        <f t="shared" si="31"/>
        <v>163.41478360133763</v>
      </c>
      <c r="DN32">
        <f t="shared" si="103"/>
        <v>1.5299260396091894</v>
      </c>
      <c r="DO32">
        <f t="shared" si="104"/>
        <v>57.06702491048442</v>
      </c>
      <c r="DP32">
        <f t="shared" si="105"/>
        <v>1.5299260396091894</v>
      </c>
      <c r="DQ32">
        <f t="shared" si="106"/>
        <v>57.06702491048442</v>
      </c>
      <c r="DR32">
        <f t="shared" si="107"/>
        <v>10.64667123044082</v>
      </c>
      <c r="DS32">
        <f t="shared" si="108"/>
        <v>80.427849989150701</v>
      </c>
      <c r="DT32">
        <f t="shared" si="109"/>
        <v>80.427849989150701</v>
      </c>
      <c r="DU32">
        <f t="shared" si="110"/>
        <v>197.89661596135772</v>
      </c>
      <c r="DV32">
        <f t="shared" si="111"/>
        <v>184.50231372026494</v>
      </c>
      <c r="DW32">
        <f t="shared" si="112"/>
        <v>0.92741206021421063</v>
      </c>
      <c r="DX32">
        <f t="shared" si="113"/>
        <v>1.2695552448400966</v>
      </c>
      <c r="DY32">
        <f t="shared" si="114"/>
        <v>-21.087530118927305</v>
      </c>
      <c r="DZ32" t="s">
        <v>113</v>
      </c>
      <c r="EA32" t="s">
        <v>114</v>
      </c>
      <c r="EB32" t="s">
        <v>147</v>
      </c>
      <c r="EC32" t="s">
        <v>341</v>
      </c>
      <c r="ED32" t="s">
        <v>330</v>
      </c>
      <c r="EE32">
        <f t="shared" si="32"/>
        <v>25.865342859051257</v>
      </c>
      <c r="EF32">
        <f t="shared" si="33"/>
        <v>17.152478141114536</v>
      </c>
      <c r="EG32">
        <f t="shared" si="115"/>
        <v>294.20750638141197</v>
      </c>
      <c r="EH32">
        <f t="shared" si="34"/>
        <v>25.865342859051257</v>
      </c>
      <c r="EI32">
        <f t="shared" si="35"/>
        <v>17.152478141114536</v>
      </c>
      <c r="EJ32">
        <f t="shared" si="116"/>
        <v>294.20750638141197</v>
      </c>
      <c r="EK32">
        <f t="shared" si="117"/>
        <v>0.28086890301852763</v>
      </c>
      <c r="EL32">
        <f t="shared" si="36"/>
        <v>0.49787950239220002</v>
      </c>
      <c r="EM32">
        <f t="shared" si="37"/>
        <v>0.52997066241305057</v>
      </c>
      <c r="EN32">
        <f t="shared" si="38"/>
        <v>0.49787950239220002</v>
      </c>
      <c r="EO32">
        <f t="shared" si="39"/>
        <v>0.52997066241305057</v>
      </c>
      <c r="EP32">
        <f t="shared" si="118"/>
        <v>0.28086890301852763</v>
      </c>
      <c r="EQ32">
        <f t="shared" si="40"/>
        <v>0.30174748725919937</v>
      </c>
      <c r="ER32">
        <f t="shared" si="41"/>
        <v>0.32057269118640908</v>
      </c>
      <c r="ES32">
        <f t="shared" si="119"/>
        <v>0.1027668503344968</v>
      </c>
      <c r="ET32">
        <f t="shared" si="42"/>
        <v>0.38183933522576163</v>
      </c>
      <c r="EU32">
        <f t="shared" si="43"/>
        <v>0.46386264291288426</v>
      </c>
      <c r="EV32">
        <f t="shared" si="120"/>
        <v>0.21516855149012598</v>
      </c>
      <c r="EW32">
        <f t="shared" si="44"/>
        <v>57.478070917994415</v>
      </c>
      <c r="EY32">
        <f t="shared" si="45"/>
        <v>1486.6900111707885</v>
      </c>
      <c r="EZ32">
        <f t="shared" si="46"/>
        <v>16910.479916397093</v>
      </c>
      <c r="FA32">
        <f t="shared" si="47"/>
        <v>1486.6900111707885</v>
      </c>
      <c r="FB32">
        <f t="shared" si="48"/>
        <v>16910.479916397093</v>
      </c>
      <c r="FD32">
        <f t="shared" si="121"/>
        <v>542.28734586663995</v>
      </c>
      <c r="FE32">
        <f t="shared" si="122"/>
        <v>17.65084018347267</v>
      </c>
      <c r="FG32" s="6">
        <f t="shared" si="123"/>
        <v>9.1811012406444611E-2</v>
      </c>
      <c r="FH32" s="6">
        <f t="shared" si="124"/>
        <v>9.777443134737214E-2</v>
      </c>
      <c r="FI32" s="6">
        <f t="shared" si="125"/>
        <v>9.1811012406444611E-2</v>
      </c>
      <c r="FJ32" s="6">
        <f t="shared" si="126"/>
        <v>9.777443134737214E-2</v>
      </c>
      <c r="FK32" s="6">
        <f t="shared" si="127"/>
        <v>5.5643468275471342E-2</v>
      </c>
      <c r="FL32" s="6">
        <f t="shared" si="128"/>
        <v>5.914265047076455E-2</v>
      </c>
      <c r="FM32" s="6">
        <f t="shared" si="129"/>
        <v>7.0412731946665058E-2</v>
      </c>
      <c r="FN32" s="6">
        <f t="shared" si="130"/>
        <v>8.5568862411397453E-2</v>
      </c>
      <c r="FP32" t="s">
        <v>113</v>
      </c>
      <c r="FQ32">
        <f t="shared" si="131"/>
        <v>-5.7636459603175849</v>
      </c>
      <c r="FR32">
        <f t="shared" si="132"/>
        <v>12.478361546566889</v>
      </c>
      <c r="FT32">
        <v>-5.7636459603175849</v>
      </c>
      <c r="FU32">
        <v>12.478361546566889</v>
      </c>
      <c r="FW32">
        <f t="shared" si="133"/>
        <v>784.30374308410899</v>
      </c>
      <c r="FX32">
        <f t="shared" si="134"/>
        <v>532.0388067099442</v>
      </c>
      <c r="FY32">
        <f t="shared" si="135"/>
        <v>283065.29184534139</v>
      </c>
      <c r="FZ32">
        <f t="shared" si="136"/>
        <v>784.30374308410899</v>
      </c>
      <c r="GA32">
        <f t="shared" si="137"/>
        <v>532.0388067099442</v>
      </c>
      <c r="GB32">
        <f t="shared" si="138"/>
        <v>283065.29184534139</v>
      </c>
    </row>
    <row r="33" spans="1:184" x14ac:dyDescent="0.25">
      <c r="A33" t="s">
        <v>262</v>
      </c>
      <c r="B33" t="s">
        <v>263</v>
      </c>
      <c r="C33" t="s">
        <v>270</v>
      </c>
      <c r="D33" t="s">
        <v>344</v>
      </c>
      <c r="E33" t="s">
        <v>329</v>
      </c>
      <c r="F33" t="s">
        <v>444</v>
      </c>
      <c r="G33">
        <v>0.20551397661148621</v>
      </c>
      <c r="H33">
        <v>37.0255642867577</v>
      </c>
      <c r="I33">
        <v>135.66166754668021</v>
      </c>
      <c r="J33">
        <v>361.75111629254133</v>
      </c>
      <c r="K33">
        <v>1.4311390552424275</v>
      </c>
      <c r="L33">
        <v>1.6203493187870361</v>
      </c>
      <c r="M33">
        <v>1.5704100834907153</v>
      </c>
      <c r="N33">
        <v>1.4697469672222818</v>
      </c>
      <c r="O33">
        <v>1.5084669160426112</v>
      </c>
      <c r="P33">
        <v>1.6826258544766286</v>
      </c>
      <c r="Q33">
        <v>1.39378218396165</v>
      </c>
      <c r="R33">
        <v>1.154133732123878</v>
      </c>
      <c r="S33">
        <v>1.2154822023485663</v>
      </c>
      <c r="T33">
        <v>1.2953811605285075</v>
      </c>
      <c r="U33">
        <v>1.2357210310006459</v>
      </c>
      <c r="V33">
        <v>1.3448954049704989</v>
      </c>
      <c r="W33">
        <v>1.4452799544687216</v>
      </c>
      <c r="X33">
        <v>0</v>
      </c>
      <c r="Y33">
        <f t="shared" si="139"/>
        <v>196.0690886950168</v>
      </c>
      <c r="Z33">
        <f t="shared" si="140"/>
        <v>0</v>
      </c>
      <c r="AA33">
        <v>55.722736632749459</v>
      </c>
      <c r="AB33">
        <v>7.9603909475356378</v>
      </c>
      <c r="AC33">
        <f t="shared" si="51"/>
        <v>517.71615080380116</v>
      </c>
      <c r="AD33">
        <f t="shared" si="52"/>
        <v>189.08281527309123</v>
      </c>
      <c r="AE33">
        <f t="shared" si="53"/>
        <v>189.08281527309123</v>
      </c>
      <c r="AF33">
        <f t="shared" si="54"/>
        <v>0</v>
      </c>
      <c r="AG33">
        <f t="shared" si="55"/>
        <v>0</v>
      </c>
      <c r="AH33">
        <f t="shared" si="0"/>
        <v>0</v>
      </c>
      <c r="AI33">
        <f t="shared" si="1"/>
        <v>20.118015399102983</v>
      </c>
      <c r="AJ33">
        <f t="shared" si="2"/>
        <v>319.19371472304317</v>
      </c>
      <c r="AK33">
        <f t="shared" si="3"/>
        <v>10.583392294663726</v>
      </c>
      <c r="AL33">
        <f t="shared" si="56"/>
        <v>0</v>
      </c>
      <c r="AM33">
        <f t="shared" si="57"/>
        <v>189.08281527309123</v>
      </c>
      <c r="AN33">
        <f t="shared" si="58"/>
        <v>154.74596845084318</v>
      </c>
      <c r="AO33">
        <f t="shared" si="59"/>
        <v>140.77654876355987</v>
      </c>
      <c r="AP33">
        <f t="shared" si="60"/>
        <v>-0.24095735392056422</v>
      </c>
      <c r="AQ33">
        <f t="shared" si="61"/>
        <v>3.2682928690579822</v>
      </c>
      <c r="AR33">
        <f t="shared" si="62"/>
        <v>-140.77654876355987</v>
      </c>
      <c r="AT33">
        <f t="shared" si="4"/>
        <v>586.1631748550692</v>
      </c>
      <c r="AU33">
        <f t="shared" si="5"/>
        <v>156.57170667179881</v>
      </c>
      <c r="AV33">
        <f t="shared" si="6"/>
        <v>156.57170667179881</v>
      </c>
      <c r="AW33">
        <f t="shared" si="7"/>
        <v>0</v>
      </c>
      <c r="AX33">
        <f t="shared" si="8"/>
        <v>0</v>
      </c>
      <c r="AY33">
        <f t="shared" si="9"/>
        <v>0</v>
      </c>
      <c r="AZ33">
        <f t="shared" si="10"/>
        <v>18.861367588201254</v>
      </c>
      <c r="BA33">
        <f t="shared" si="11"/>
        <v>361.39417502303758</v>
      </c>
      <c r="BB33">
        <f t="shared" si="12"/>
        <v>8.236120867197128</v>
      </c>
      <c r="BC33">
        <f t="shared" si="63"/>
        <v>0</v>
      </c>
      <c r="BD33">
        <f t="shared" si="64"/>
        <v>156.57170667179881</v>
      </c>
      <c r="BE33">
        <f t="shared" si="65"/>
        <v>141.86014018114241</v>
      </c>
      <c r="BF33">
        <f t="shared" si="66"/>
        <v>130.74611735618856</v>
      </c>
      <c r="BG33">
        <f t="shared" si="67"/>
        <v>-3.1292486609356601E-2</v>
      </c>
      <c r="BH33">
        <f t="shared" si="68"/>
        <v>1.3701764985215665</v>
      </c>
      <c r="BI33">
        <f t="shared" si="69"/>
        <v>-130.74611735618856</v>
      </c>
      <c r="BK33">
        <f t="shared" si="70"/>
        <v>568.09760073982932</v>
      </c>
      <c r="BL33">
        <f t="shared" si="71"/>
        <v>164.89434244391788</v>
      </c>
      <c r="BM33">
        <f t="shared" si="13"/>
        <v>164.89434244391788</v>
      </c>
      <c r="BN33">
        <f t="shared" si="14"/>
        <v>0</v>
      </c>
      <c r="BO33">
        <f t="shared" si="15"/>
        <v>0</v>
      </c>
      <c r="BP33">
        <f t="shared" si="16"/>
        <v>0</v>
      </c>
      <c r="BQ33">
        <f t="shared" si="17"/>
        <v>19.251743779521252</v>
      </c>
      <c r="BR33">
        <f t="shared" si="18"/>
        <v>350.25599109446017</v>
      </c>
      <c r="BS33">
        <f t="shared" si="19"/>
        <v>8.8107518324071581</v>
      </c>
      <c r="BT33">
        <f t="shared" si="72"/>
        <v>0</v>
      </c>
      <c r="BU33">
        <f t="shared" si="73"/>
        <v>164.89434244391788</v>
      </c>
      <c r="BV33">
        <f t="shared" si="74"/>
        <v>141.58654048436355</v>
      </c>
      <c r="BW33">
        <f t="shared" si="75"/>
        <v>129.96985290269265</v>
      </c>
      <c r="BX33">
        <f t="shared" si="76"/>
        <v>-0.1087393571555955</v>
      </c>
      <c r="BY33">
        <f t="shared" si="77"/>
        <v>2.034880931584063</v>
      </c>
      <c r="BZ33">
        <f t="shared" si="78"/>
        <v>-129.96985290269265</v>
      </c>
      <c r="CB33">
        <f t="shared" si="79"/>
        <v>531.68260606023762</v>
      </c>
      <c r="CC33">
        <f t="shared" si="80"/>
        <v>175.73356834585115</v>
      </c>
      <c r="CD33">
        <f t="shared" si="20"/>
        <v>175.73356834585115</v>
      </c>
      <c r="CE33">
        <f t="shared" si="21"/>
        <v>0</v>
      </c>
      <c r="CF33">
        <f t="shared" si="22"/>
        <v>0</v>
      </c>
      <c r="CG33">
        <f t="shared" si="23"/>
        <v>0</v>
      </c>
      <c r="CH33">
        <f t="shared" si="24"/>
        <v>19.202091864273136</v>
      </c>
      <c r="CI33">
        <f t="shared" si="25"/>
        <v>327.80461999979315</v>
      </c>
      <c r="CJ33">
        <f t="shared" si="26"/>
        <v>9.7061543341604217</v>
      </c>
      <c r="CK33">
        <f t="shared" si="81"/>
        <v>0</v>
      </c>
      <c r="CL33">
        <f t="shared" si="82"/>
        <v>175.73356834585115</v>
      </c>
      <c r="CM33">
        <f t="shared" si="83"/>
        <v>145.74749020775161</v>
      </c>
      <c r="CN33">
        <f t="shared" si="84"/>
        <v>134.19382140145913</v>
      </c>
      <c r="CO33">
        <f t="shared" si="85"/>
        <v>-0.19079779913952657</v>
      </c>
      <c r="CP33">
        <f t="shared" si="86"/>
        <v>2.7115247234108648</v>
      </c>
      <c r="CQ33">
        <f t="shared" si="87"/>
        <v>-134.19382140145913</v>
      </c>
      <c r="CS33">
        <f t="shared" si="88"/>
        <v>545.68959076878184</v>
      </c>
      <c r="CT33">
        <f t="shared" si="89"/>
        <v>167.63997568805053</v>
      </c>
      <c r="CU33">
        <f t="shared" si="27"/>
        <v>167.63997568805053</v>
      </c>
      <c r="CV33">
        <f t="shared" si="28"/>
        <v>0</v>
      </c>
      <c r="CW33">
        <f t="shared" si="29"/>
        <v>0</v>
      </c>
      <c r="CX33">
        <f t="shared" si="90"/>
        <v>0</v>
      </c>
      <c r="CY33">
        <f t="shared" si="91"/>
        <v>18.800293161342768</v>
      </c>
      <c r="CZ33">
        <f t="shared" si="92"/>
        <v>336.44051338316075</v>
      </c>
      <c r="DA33">
        <f t="shared" si="93"/>
        <v>9.1395212232883605</v>
      </c>
      <c r="DB33">
        <f t="shared" si="94"/>
        <v>0</v>
      </c>
      <c r="DC33">
        <f t="shared" si="95"/>
        <v>167.63997568805053</v>
      </c>
      <c r="DD33">
        <f t="shared" si="96"/>
        <v>140.1989359384462</v>
      </c>
      <c r="DE33">
        <f t="shared" si="97"/>
        <v>128.31840391890674</v>
      </c>
      <c r="DF33">
        <f t="shared" si="98"/>
        <v>-0.16491628318666421</v>
      </c>
      <c r="DG33">
        <f t="shared" si="99"/>
        <v>2.6178385579852947</v>
      </c>
      <c r="DH33">
        <f t="shared" si="100"/>
        <v>-128.31840391890674</v>
      </c>
      <c r="DJ33">
        <f t="shared" si="101"/>
        <v>608.69178115961154</v>
      </c>
      <c r="DK33">
        <f t="shared" si="102"/>
        <v>182.45075331416567</v>
      </c>
      <c r="DL33">
        <f t="shared" si="30"/>
        <v>182.45075331416567</v>
      </c>
      <c r="DM33">
        <f t="shared" si="31"/>
        <v>0</v>
      </c>
      <c r="DN33">
        <f t="shared" si="103"/>
        <v>0</v>
      </c>
      <c r="DO33">
        <f t="shared" si="104"/>
        <v>0</v>
      </c>
      <c r="DP33">
        <f t="shared" si="105"/>
        <v>22.823616499185324</v>
      </c>
      <c r="DQ33">
        <f t="shared" si="106"/>
        <v>375.28400543052089</v>
      </c>
      <c r="DR33">
        <f t="shared" si="107"/>
        <v>9.4181506549387581</v>
      </c>
      <c r="DS33">
        <f t="shared" si="108"/>
        <v>0</v>
      </c>
      <c r="DT33">
        <f t="shared" si="109"/>
        <v>182.45075331416567</v>
      </c>
      <c r="DU33">
        <f t="shared" si="110"/>
        <v>141.8064517611715</v>
      </c>
      <c r="DV33">
        <f t="shared" si="111"/>
        <v>129.95771954300074</v>
      </c>
      <c r="DW33">
        <f t="shared" si="112"/>
        <v>-0.50463395478124773</v>
      </c>
      <c r="DX33">
        <f t="shared" si="113"/>
        <v>4.5807095334175187</v>
      </c>
      <c r="DY33">
        <f t="shared" si="114"/>
        <v>-129.95771954300074</v>
      </c>
      <c r="DZ33" t="s">
        <v>262</v>
      </c>
      <c r="EA33" t="s">
        <v>263</v>
      </c>
      <c r="EB33" t="s">
        <v>270</v>
      </c>
      <c r="EC33" t="s">
        <v>344</v>
      </c>
      <c r="ED33" t="s">
        <v>330</v>
      </c>
      <c r="EE33">
        <f t="shared" si="32"/>
        <v>0</v>
      </c>
      <c r="EF33">
        <f t="shared" si="33"/>
        <v>0</v>
      </c>
      <c r="EG33">
        <f t="shared" si="115"/>
        <v>0</v>
      </c>
      <c r="EH33">
        <f t="shared" si="34"/>
        <v>345.06216994233591</v>
      </c>
      <c r="EI33">
        <f t="shared" si="35"/>
        <v>21.205671296459894</v>
      </c>
      <c r="EJ33">
        <f t="shared" si="116"/>
        <v>449.68049513350303</v>
      </c>
      <c r="EK33">
        <f t="shared" si="117"/>
        <v>0</v>
      </c>
      <c r="EL33">
        <f t="shared" si="36"/>
        <v>0</v>
      </c>
      <c r="EM33">
        <f t="shared" si="37"/>
        <v>0</v>
      </c>
      <c r="EN33">
        <f t="shared" si="38"/>
        <v>19.842854715271116</v>
      </c>
      <c r="EO33">
        <f t="shared" si="39"/>
        <v>1.5343334030311477</v>
      </c>
      <c r="EP33">
        <f t="shared" si="118"/>
        <v>2.3541789916571423</v>
      </c>
      <c r="EQ33">
        <f t="shared" si="40"/>
        <v>-0.20688953913215913</v>
      </c>
      <c r="ER33">
        <f t="shared" si="41"/>
        <v>0.1626658135208866</v>
      </c>
      <c r="ES33">
        <f t="shared" si="119"/>
        <v>2.6460166888411855E-2</v>
      </c>
      <c r="ET33">
        <f t="shared" si="42"/>
        <v>2.7639038523295483</v>
      </c>
      <c r="EU33">
        <f t="shared" si="43"/>
        <v>1.1002927030670364</v>
      </c>
      <c r="EV33">
        <f t="shared" si="120"/>
        <v>1.2106440324225656</v>
      </c>
      <c r="EW33">
        <f t="shared" si="44"/>
        <v>47.142156192543453</v>
      </c>
      <c r="EY33">
        <f t="shared" si="45"/>
        <v>0</v>
      </c>
      <c r="EZ33">
        <f t="shared" si="46"/>
        <v>0</v>
      </c>
      <c r="FA33">
        <f t="shared" si="47"/>
        <v>16266.974711559573</v>
      </c>
      <c r="FB33">
        <f t="shared" si="48"/>
        <v>21198.908138323877</v>
      </c>
      <c r="FD33">
        <f t="shared" si="121"/>
        <v>559.67348406455505</v>
      </c>
      <c r="FE33">
        <f t="shared" si="122"/>
        <v>15.381702438350606</v>
      </c>
      <c r="FG33" s="6">
        <f t="shared" si="123"/>
        <v>0</v>
      </c>
      <c r="FH33" s="6">
        <f t="shared" si="124"/>
        <v>0</v>
      </c>
      <c r="FI33" s="6">
        <f t="shared" si="125"/>
        <v>3.545434129050566</v>
      </c>
      <c r="FJ33" s="6">
        <f t="shared" si="126"/>
        <v>0.29094970972871131</v>
      </c>
      <c r="FK33" s="6">
        <f t="shared" si="127"/>
        <v>-3.6966114176010458E-2</v>
      </c>
      <c r="FL33" s="6">
        <f t="shared" si="128"/>
        <v>2.9082164116848535E-2</v>
      </c>
      <c r="FM33" s="6">
        <f t="shared" si="129"/>
        <v>0.49384220103783733</v>
      </c>
      <c r="FN33" s="6">
        <f t="shared" si="130"/>
        <v>0.1970634135571693</v>
      </c>
      <c r="FP33" t="s">
        <v>262</v>
      </c>
      <c r="FQ33">
        <f t="shared" si="131"/>
        <v>-132.32707731430125</v>
      </c>
      <c r="FR33">
        <f t="shared" si="132"/>
        <v>4.5742225834338361</v>
      </c>
      <c r="FT33">
        <v>-132.32707731430125</v>
      </c>
      <c r="FU33">
        <v>4.5742225834338361</v>
      </c>
      <c r="FW33">
        <f t="shared" si="133"/>
        <v>0</v>
      </c>
      <c r="FX33">
        <f t="shared" si="134"/>
        <v>0</v>
      </c>
      <c r="FY33">
        <f t="shared" si="135"/>
        <v>0</v>
      </c>
      <c r="FZ33">
        <f t="shared" si="136"/>
        <v>19227.808417621822</v>
      </c>
      <c r="GA33">
        <f t="shared" si="137"/>
        <v>2990.2077280659828</v>
      </c>
      <c r="GB33">
        <f t="shared" si="138"/>
        <v>8941342.2569855265</v>
      </c>
    </row>
    <row r="34" spans="1:184" x14ac:dyDescent="0.25">
      <c r="A34" t="s">
        <v>35</v>
      </c>
      <c r="B34" t="s">
        <v>9</v>
      </c>
      <c r="C34" t="s">
        <v>52</v>
      </c>
      <c r="D34" t="s">
        <v>340</v>
      </c>
      <c r="E34" t="s">
        <v>330</v>
      </c>
      <c r="F34" t="s">
        <v>52</v>
      </c>
      <c r="G34">
        <v>0.19271466948582308</v>
      </c>
      <c r="H34">
        <v>35.528593273079103</v>
      </c>
      <c r="I34">
        <v>130.17676575256183</v>
      </c>
      <c r="J34">
        <v>432.29377626239796</v>
      </c>
      <c r="K34">
        <v>1.3263572562220902</v>
      </c>
      <c r="L34">
        <v>1.9532400574063462</v>
      </c>
      <c r="M34">
        <v>1.8778800779360663</v>
      </c>
      <c r="N34">
        <v>1.739105240335457</v>
      </c>
      <c r="O34">
        <v>1.8036050986595438</v>
      </c>
      <c r="P34">
        <v>2.0349296607553882</v>
      </c>
      <c r="Q34">
        <v>1.3070253557120981</v>
      </c>
      <c r="R34">
        <v>1.2095558465202498</v>
      </c>
      <c r="S34">
        <v>1.2971210859341129</v>
      </c>
      <c r="T34">
        <v>1.3393743599143302</v>
      </c>
      <c r="U34">
        <v>1.3313443191676493</v>
      </c>
      <c r="V34">
        <v>1.3335057494131222</v>
      </c>
      <c r="W34">
        <v>0.98243753517295307</v>
      </c>
      <c r="X34">
        <v>0.65086486513838282</v>
      </c>
      <c r="Y34">
        <f>IFERROR(W34*I34,"NA")</f>
        <v>127.89054088273375</v>
      </c>
      <c r="Z34">
        <f>IFERROR(X34*I34,"NA")</f>
        <v>84.727483085692015</v>
      </c>
      <c r="AA34">
        <v>5.0618518384956159</v>
      </c>
      <c r="AB34">
        <v>0.72312169121365955</v>
      </c>
      <c r="AC34">
        <f t="shared" si="51"/>
        <v>573.37598696528028</v>
      </c>
      <c r="AD34">
        <f t="shared" si="52"/>
        <v>170.14433356319259</v>
      </c>
      <c r="AE34">
        <f t="shared" si="53"/>
        <v>127.89054088273375</v>
      </c>
      <c r="AF34">
        <f t="shared" si="54"/>
        <v>84.727483085692015</v>
      </c>
      <c r="AG34">
        <f t="shared" si="55"/>
        <v>0.28794953822788399</v>
      </c>
      <c r="AH34">
        <f t="shared" si="0"/>
        <v>20.444285823439394</v>
      </c>
      <c r="AI34">
        <f t="shared" si="1"/>
        <v>2.3787563292711109</v>
      </c>
      <c r="AJ34">
        <f t="shared" si="2"/>
        <v>83.546383973652581</v>
      </c>
      <c r="AK34">
        <f t="shared" si="3"/>
        <v>9.3450090239880677</v>
      </c>
      <c r="AL34">
        <f t="shared" si="56"/>
        <v>42.253792680458844</v>
      </c>
      <c r="AM34">
        <f t="shared" si="57"/>
        <v>85.416850477500574</v>
      </c>
      <c r="AN34">
        <f t="shared" si="58"/>
        <v>139.8253078221743</v>
      </c>
      <c r="AO34">
        <f t="shared" si="59"/>
        <v>127.49047704174853</v>
      </c>
      <c r="AP34">
        <f t="shared" si="60"/>
        <v>0.23200880795263412</v>
      </c>
      <c r="AQ34">
        <f t="shared" si="61"/>
        <v>1.1870986563715007</v>
      </c>
      <c r="AR34">
        <f t="shared" si="62"/>
        <v>-42.762993956056519</v>
      </c>
      <c r="AT34">
        <f t="shared" si="4"/>
        <v>844.37352036317236</v>
      </c>
      <c r="AU34">
        <f t="shared" si="5"/>
        <v>157.45606809710819</v>
      </c>
      <c r="AV34">
        <f t="shared" si="6"/>
        <v>127.89054088273375</v>
      </c>
      <c r="AW34">
        <f t="shared" si="7"/>
        <v>84.727483085692015</v>
      </c>
      <c r="AX34">
        <f t="shared" si="8"/>
        <v>0.16962406180498352</v>
      </c>
      <c r="AY34">
        <f t="shared" si="9"/>
        <v>17.211672963759714</v>
      </c>
      <c r="AZ34">
        <f t="shared" si="10"/>
        <v>2.5249105074784408</v>
      </c>
      <c r="BA34">
        <f t="shared" si="11"/>
        <v>104.15067914832005</v>
      </c>
      <c r="BB34">
        <f t="shared" si="12"/>
        <v>7.1264638261511646</v>
      </c>
      <c r="BC34">
        <f t="shared" si="63"/>
        <v>29.565527214374441</v>
      </c>
      <c r="BD34">
        <f t="shared" si="64"/>
        <v>72.728585011416172</v>
      </c>
      <c r="BE34">
        <f t="shared" si="65"/>
        <v>144.72659895596874</v>
      </c>
      <c r="BF34">
        <f t="shared" si="66"/>
        <v>135.10997446706588</v>
      </c>
      <c r="BG34">
        <f t="shared" si="67"/>
        <v>6.7255350044922363E-2</v>
      </c>
      <c r="BH34">
        <f t="shared" si="68"/>
        <v>0.5686135197925869</v>
      </c>
      <c r="BI34">
        <f t="shared" si="69"/>
        <v>-50.382491381373868</v>
      </c>
      <c r="BK34">
        <f t="shared" si="70"/>
        <v>811.79587025890828</v>
      </c>
      <c r="BL34">
        <f t="shared" si="71"/>
        <v>168.85502775635365</v>
      </c>
      <c r="BM34">
        <f t="shared" si="13"/>
        <v>127.89054088273375</v>
      </c>
      <c r="BN34">
        <f t="shared" si="14"/>
        <v>84.727483085692015</v>
      </c>
      <c r="BO34">
        <f t="shared" si="15"/>
        <v>0.3771865315550349</v>
      </c>
      <c r="BP34">
        <f t="shared" si="16"/>
        <v>27.622940771993424</v>
      </c>
      <c r="BQ34">
        <f t="shared" si="17"/>
        <v>3.2669934270928334</v>
      </c>
      <c r="BR34">
        <f t="shared" si="18"/>
        <v>116.50144218099906</v>
      </c>
      <c r="BS34">
        <f t="shared" si="19"/>
        <v>7.7942182599479191</v>
      </c>
      <c r="BT34">
        <f t="shared" si="72"/>
        <v>40.964486873619904</v>
      </c>
      <c r="BU34">
        <f t="shared" si="73"/>
        <v>84.127544670661635</v>
      </c>
      <c r="BV34">
        <f t="shared" si="74"/>
        <v>148.23634514129969</v>
      </c>
      <c r="BW34">
        <f t="shared" si="75"/>
        <v>137.95992376530089</v>
      </c>
      <c r="BX34">
        <f t="shared" si="76"/>
        <v>0.19047766357450471</v>
      </c>
      <c r="BY34">
        <f t="shared" si="77"/>
        <v>0.83469331621295118</v>
      </c>
      <c r="BZ34">
        <f t="shared" si="78"/>
        <v>-53.232440679608871</v>
      </c>
      <c r="CB34">
        <f t="shared" si="79"/>
        <v>751.80437166233992</v>
      </c>
      <c r="CC34">
        <f t="shared" si="80"/>
        <v>174.35542230555521</v>
      </c>
      <c r="CD34">
        <f t="shared" si="20"/>
        <v>127.89054088273375</v>
      </c>
      <c r="CE34">
        <f t="shared" si="21"/>
        <v>84.727483085692015</v>
      </c>
      <c r="CF34">
        <f t="shared" si="22"/>
        <v>0.4781049108683354</v>
      </c>
      <c r="CG34">
        <f t="shared" si="23"/>
        <v>30.868791411582844</v>
      </c>
      <c r="CH34">
        <f t="shared" si="24"/>
        <v>3.431459978046377</v>
      </c>
      <c r="CI34">
        <f t="shared" si="25"/>
        <v>114.85681835087541</v>
      </c>
      <c r="CJ34">
        <f t="shared" si="26"/>
        <v>8.3630562933599002</v>
      </c>
      <c r="CK34">
        <f t="shared" si="81"/>
        <v>46.464881422821463</v>
      </c>
      <c r="CL34">
        <f t="shared" si="82"/>
        <v>89.627939219863194</v>
      </c>
      <c r="CM34">
        <f t="shared" si="83"/>
        <v>148.5186953329146</v>
      </c>
      <c r="CN34">
        <f t="shared" si="84"/>
        <v>138.56377608319733</v>
      </c>
      <c r="CO34">
        <f t="shared" si="85"/>
        <v>0.27907967781717463</v>
      </c>
      <c r="CP34">
        <f t="shared" si="86"/>
        <v>1.204592887329744</v>
      </c>
      <c r="CQ34">
        <f t="shared" si="87"/>
        <v>-53.836292997505311</v>
      </c>
      <c r="CS34">
        <f t="shared" si="88"/>
        <v>779.68725898564901</v>
      </c>
      <c r="CT34">
        <f t="shared" si="89"/>
        <v>173.310097572291</v>
      </c>
      <c r="CU34">
        <f t="shared" si="27"/>
        <v>127.89054088273375</v>
      </c>
      <c r="CV34">
        <f t="shared" si="28"/>
        <v>84.727483085692015</v>
      </c>
      <c r="CW34">
        <f t="shared" si="29"/>
        <v>0.46872287787252287</v>
      </c>
      <c r="CX34">
        <f t="shared" si="90"/>
        <v>30.959541133981858</v>
      </c>
      <c r="CY34">
        <f t="shared" si="91"/>
        <v>3.4772263417014342</v>
      </c>
      <c r="CZ34">
        <f t="shared" si="92"/>
        <v>117.76214876433156</v>
      </c>
      <c r="DA34">
        <f t="shared" si="93"/>
        <v>8.1629217517679606</v>
      </c>
      <c r="DB34">
        <f t="shared" si="94"/>
        <v>45.419556689557254</v>
      </c>
      <c r="DC34">
        <f t="shared" si="95"/>
        <v>88.582614486598985</v>
      </c>
      <c r="DD34">
        <f t="shared" si="96"/>
        <v>148.80125790874237</v>
      </c>
      <c r="DE34">
        <f t="shared" si="97"/>
        <v>138.19021484909493</v>
      </c>
      <c r="DF34">
        <f t="shared" si="98"/>
        <v>0.26215223741349136</v>
      </c>
      <c r="DG34">
        <f t="shared" si="99"/>
        <v>1.2063082518157353</v>
      </c>
      <c r="DH34">
        <f t="shared" si="100"/>
        <v>-53.462731763402914</v>
      </c>
      <c r="DJ34">
        <f t="shared" si="101"/>
        <v>879.68742747630711</v>
      </c>
      <c r="DK34">
        <f t="shared" si="102"/>
        <v>173.59146557104643</v>
      </c>
      <c r="DL34">
        <f t="shared" si="30"/>
        <v>127.89054088273375</v>
      </c>
      <c r="DM34">
        <f t="shared" si="31"/>
        <v>84.727483085692015</v>
      </c>
      <c r="DN34">
        <f t="shared" si="103"/>
        <v>0.53698404542539391</v>
      </c>
      <c r="DO34">
        <f t="shared" si="104"/>
        <v>35.249880549750856</v>
      </c>
      <c r="DP34">
        <f t="shared" si="105"/>
        <v>3.947878128340998</v>
      </c>
      <c r="DQ34">
        <f t="shared" si="106"/>
        <v>133.27823099729895</v>
      </c>
      <c r="DR34">
        <f t="shared" si="107"/>
        <v>7.6974373461641017</v>
      </c>
      <c r="DS34">
        <f t="shared" si="108"/>
        <v>45.700924688312682</v>
      </c>
      <c r="DT34">
        <f t="shared" si="109"/>
        <v>88.863982485354413</v>
      </c>
      <c r="DU34">
        <f t="shared" si="110"/>
        <v>140.37295207033972</v>
      </c>
      <c r="DV34">
        <f t="shared" si="111"/>
        <v>130.68900484732319</v>
      </c>
      <c r="DW34">
        <f t="shared" si="112"/>
        <v>0.43868800847447154</v>
      </c>
      <c r="DX34">
        <f t="shared" si="113"/>
        <v>1.8720527648431546</v>
      </c>
      <c r="DY34">
        <f t="shared" si="114"/>
        <v>-45.961521761631175</v>
      </c>
      <c r="DZ34" t="s">
        <v>35</v>
      </c>
      <c r="EA34" t="s">
        <v>9</v>
      </c>
      <c r="EB34" t="s">
        <v>52</v>
      </c>
      <c r="EC34" t="s">
        <v>340</v>
      </c>
      <c r="ED34" t="s">
        <v>330</v>
      </c>
      <c r="EE34">
        <f t="shared" si="32"/>
        <v>27.059518775751354</v>
      </c>
      <c r="EF34">
        <f t="shared" si="33"/>
        <v>6.8972686897604323</v>
      </c>
      <c r="EG34">
        <f t="shared" si="115"/>
        <v>47.572315378749593</v>
      </c>
      <c r="EH34">
        <f t="shared" si="34"/>
        <v>111.68261723591293</v>
      </c>
      <c r="EI34">
        <f t="shared" si="35"/>
        <v>16.643350488704368</v>
      </c>
      <c r="EJ34">
        <f t="shared" si="116"/>
        <v>277.00111548985592</v>
      </c>
      <c r="EK34">
        <f t="shared" si="117"/>
        <v>1.8926317102163189E-2</v>
      </c>
      <c r="EL34">
        <f t="shared" si="36"/>
        <v>0.38642866095902578</v>
      </c>
      <c r="EM34">
        <f t="shared" si="37"/>
        <v>0.1375729519279251</v>
      </c>
      <c r="EN34">
        <f t="shared" si="38"/>
        <v>3.1712041186551994</v>
      </c>
      <c r="EO34">
        <f t="shared" si="39"/>
        <v>0.6032329157175671</v>
      </c>
      <c r="EP34">
        <f t="shared" si="118"/>
        <v>0.36388995060511742</v>
      </c>
      <c r="EQ34">
        <f t="shared" si="40"/>
        <v>0.24494362421286645</v>
      </c>
      <c r="ER34">
        <f t="shared" si="41"/>
        <v>0.12141273909569911</v>
      </c>
      <c r="ES34">
        <f t="shared" si="119"/>
        <v>1.4741053214720303E-2</v>
      </c>
      <c r="ET34">
        <f t="shared" si="42"/>
        <v>1.1455598993942788</v>
      </c>
      <c r="EU34">
        <f t="shared" si="43"/>
        <v>0.43959021038694063</v>
      </c>
      <c r="EV34">
        <f t="shared" si="120"/>
        <v>0.19323955306803473</v>
      </c>
      <c r="EW34">
        <f t="shared" si="44"/>
        <v>46.29332309250124</v>
      </c>
      <c r="EY34">
        <f t="shared" si="45"/>
        <v>1252.675045413461</v>
      </c>
      <c r="EZ34">
        <f t="shared" si="46"/>
        <v>2202.2805660868203</v>
      </c>
      <c r="FA34">
        <f t="shared" si="47"/>
        <v>5170.159483518265</v>
      </c>
      <c r="FB34">
        <f t="shared" si="48"/>
        <v>12823.302136355151</v>
      </c>
      <c r="FD34">
        <f t="shared" si="121"/>
        <v>773.45407261860942</v>
      </c>
      <c r="FE34">
        <f t="shared" si="122"/>
        <v>48.300720376196466</v>
      </c>
      <c r="FG34" s="6">
        <f t="shared" si="123"/>
        <v>4.9961423003531576E-2</v>
      </c>
      <c r="FH34" s="6">
        <f t="shared" si="124"/>
        <v>1.805839548420839E-2</v>
      </c>
      <c r="FI34" s="6">
        <f t="shared" si="125"/>
        <v>0.41000548460734809</v>
      </c>
      <c r="FJ34" s="6">
        <f t="shared" si="126"/>
        <v>8.2087344238614177E-2</v>
      </c>
      <c r="FK34" s="6">
        <f t="shared" si="127"/>
        <v>3.1668800111632263E-2</v>
      </c>
      <c r="FL34" s="6">
        <f t="shared" si="128"/>
        <v>1.5821559970009131E-2</v>
      </c>
      <c r="FM34" s="6">
        <f t="shared" si="129"/>
        <v>0.14810962149515439</v>
      </c>
      <c r="FN34" s="6">
        <f t="shared" si="130"/>
        <v>5.7582365041271545E-2</v>
      </c>
      <c r="FP34" t="s">
        <v>35</v>
      </c>
      <c r="FQ34">
        <f t="shared" si="131"/>
        <v>-49.939745423263112</v>
      </c>
      <c r="FR34">
        <f t="shared" si="132"/>
        <v>4.6035726758627344</v>
      </c>
      <c r="FT34">
        <v>-49.939745423263112</v>
      </c>
      <c r="FU34">
        <v>4.6035726758627344</v>
      </c>
      <c r="FW34">
        <f t="shared" si="133"/>
        <v>136.97127486384363</v>
      </c>
      <c r="FX34">
        <f t="shared" si="134"/>
        <v>40.02242419025395</v>
      </c>
      <c r="FY34">
        <f t="shared" si="135"/>
        <v>1601.7944380646245</v>
      </c>
      <c r="FZ34">
        <f t="shared" si="136"/>
        <v>565.32086138360808</v>
      </c>
      <c r="GA34">
        <f t="shared" si="137"/>
        <v>116.70310773477132</v>
      </c>
      <c r="GB34">
        <f t="shared" si="138"/>
        <v>13619.615354953641</v>
      </c>
    </row>
    <row r="35" spans="1:184" x14ac:dyDescent="0.25">
      <c r="A35" t="s">
        <v>289</v>
      </c>
      <c r="B35" t="s">
        <v>290</v>
      </c>
      <c r="C35" t="s">
        <v>299</v>
      </c>
      <c r="D35" t="s">
        <v>163</v>
      </c>
      <c r="E35" t="s">
        <v>328</v>
      </c>
      <c r="F35" t="s">
        <v>444</v>
      </c>
      <c r="G35">
        <v>1.0925450248396451</v>
      </c>
      <c r="H35">
        <v>32.270660219523201</v>
      </c>
      <c r="I35">
        <v>118.23969904433301</v>
      </c>
      <c r="J35">
        <v>59.894305352895493</v>
      </c>
      <c r="K35">
        <v>1.4311390552424275</v>
      </c>
      <c r="L35">
        <v>1.8501313366274361</v>
      </c>
      <c r="M35">
        <v>1.7939909474351292</v>
      </c>
      <c r="N35">
        <v>1.6150580951761699</v>
      </c>
      <c r="O35">
        <v>1.7812912950026807</v>
      </c>
      <c r="P35">
        <v>1.8693260877594882</v>
      </c>
      <c r="Q35">
        <v>1.39378218396165</v>
      </c>
      <c r="R35">
        <v>1.0901307546951258</v>
      </c>
      <c r="S35">
        <v>1.0599826962241754</v>
      </c>
      <c r="T35">
        <v>1.1372607799723293</v>
      </c>
      <c r="U35">
        <v>1.0615175586333341</v>
      </c>
      <c r="V35">
        <v>1.1250789639924195</v>
      </c>
      <c r="W35">
        <v>1.6677465318824105</v>
      </c>
      <c r="X35">
        <v>1.6677465318824105</v>
      </c>
      <c r="Y35">
        <f t="shared" ref="Y35:Y41" si="141">IFERROR(W35*I35,"NA")</f>
        <v>197.19384801200636</v>
      </c>
      <c r="Z35">
        <f t="shared" ref="Z35:Z41" si="142">IFERROR(X35*I35,"NA")</f>
        <v>197.19384801200636</v>
      </c>
      <c r="AA35">
        <v>0</v>
      </c>
      <c r="AB35">
        <v>0</v>
      </c>
      <c r="AC35">
        <f>J35*K35</f>
        <v>85.717079577144318</v>
      </c>
      <c r="AD35">
        <f>I35*Q35</f>
        <v>164.80038596497869</v>
      </c>
      <c r="AE35">
        <f>MAX(MIN(AD35,Y35)-ABS($AA$2*AA35),0)</f>
        <v>164.80038596497869</v>
      </c>
      <c r="AF35">
        <f t="shared" si="54"/>
        <v>164.80038596497869</v>
      </c>
      <c r="AG35">
        <f t="shared" si="55"/>
        <v>0</v>
      </c>
      <c r="AH35">
        <f t="shared" si="0"/>
        <v>0</v>
      </c>
      <c r="AI35">
        <f t="shared" si="1"/>
        <v>0</v>
      </c>
      <c r="AJ35">
        <f t="shared" si="2"/>
        <v>0</v>
      </c>
      <c r="AK35">
        <f t="shared" si="3"/>
        <v>9.8320537088630839</v>
      </c>
      <c r="AL35">
        <f t="shared" si="56"/>
        <v>0</v>
      </c>
      <c r="AM35">
        <f t="shared" si="57"/>
        <v>0</v>
      </c>
      <c r="AN35">
        <f t="shared" si="58"/>
        <v>132.90118835897383</v>
      </c>
      <c r="AO35">
        <f t="shared" si="59"/>
        <v>119.92348888200448</v>
      </c>
      <c r="AP35">
        <f t="shared" si="60"/>
        <v>-0.22385125480863549</v>
      </c>
      <c r="AQ35">
        <f t="shared" si="61"/>
        <v>-0.62328793333710864</v>
      </c>
      <c r="AR35">
        <f t="shared" si="62"/>
        <v>44.87689708297421</v>
      </c>
      <c r="AT35">
        <f t="shared" si="4"/>
        <v>110.81233121892434</v>
      </c>
      <c r="AU35">
        <f t="shared" si="5"/>
        <v>128.89673235412329</v>
      </c>
      <c r="AV35">
        <f t="shared" si="6"/>
        <v>128.89673235412329</v>
      </c>
      <c r="AW35">
        <f t="shared" si="7"/>
        <v>128.89673235412329</v>
      </c>
      <c r="AX35">
        <f t="shared" si="8"/>
        <v>0</v>
      </c>
      <c r="AY35">
        <f t="shared" si="9"/>
        <v>0</v>
      </c>
      <c r="AZ35">
        <f t="shared" si="10"/>
        <v>0</v>
      </c>
      <c r="BA35">
        <f t="shared" si="11"/>
        <v>0</v>
      </c>
      <c r="BB35">
        <f t="shared" si="12"/>
        <v>6.763438771967941</v>
      </c>
      <c r="BC35">
        <f t="shared" si="63"/>
        <v>0</v>
      </c>
      <c r="BD35">
        <f t="shared" si="64"/>
        <v>0</v>
      </c>
      <c r="BE35">
        <f t="shared" si="65"/>
        <v>116.81570770627212</v>
      </c>
      <c r="BF35">
        <f t="shared" si="66"/>
        <v>107.68895809940162</v>
      </c>
      <c r="BG35">
        <f t="shared" si="67"/>
        <v>-2.569714804064499E-2</v>
      </c>
      <c r="BH35">
        <f t="shared" si="68"/>
        <v>-0.13901411240376471</v>
      </c>
      <c r="BI35">
        <f t="shared" si="69"/>
        <v>21.20777425472167</v>
      </c>
      <c r="BK35">
        <f t="shared" si="70"/>
        <v>107.44984160600991</v>
      </c>
      <c r="BL35">
        <f t="shared" si="71"/>
        <v>125.33203499374716</v>
      </c>
      <c r="BM35">
        <f t="shared" si="13"/>
        <v>125.33203499374716</v>
      </c>
      <c r="BN35">
        <f t="shared" si="14"/>
        <v>125.33203499374716</v>
      </c>
      <c r="BO35">
        <f t="shared" si="15"/>
        <v>0</v>
      </c>
      <c r="BP35">
        <f t="shared" si="16"/>
        <v>0</v>
      </c>
      <c r="BQ35">
        <f t="shared" si="17"/>
        <v>0</v>
      </c>
      <c r="BR35">
        <f t="shared" si="18"/>
        <v>0</v>
      </c>
      <c r="BS35">
        <f t="shared" si="19"/>
        <v>6.6784995686945665</v>
      </c>
      <c r="BT35">
        <f t="shared" si="72"/>
        <v>0</v>
      </c>
      <c r="BU35">
        <f t="shared" si="73"/>
        <v>0</v>
      </c>
      <c r="BV35">
        <f t="shared" si="74"/>
        <v>107.66485422472824</v>
      </c>
      <c r="BW35">
        <f t="shared" si="75"/>
        <v>98.859471383448877</v>
      </c>
      <c r="BX35">
        <f t="shared" si="76"/>
        <v>-8.2423811687970555E-2</v>
      </c>
      <c r="BY35">
        <f t="shared" si="77"/>
        <v>-0.45920753603580156</v>
      </c>
      <c r="BZ35">
        <f t="shared" si="78"/>
        <v>26.47256361029828</v>
      </c>
      <c r="CB35">
        <f t="shared" si="79"/>
        <v>96.73278271514728</v>
      </c>
      <c r="CC35">
        <f t="shared" si="80"/>
        <v>134.46937235885164</v>
      </c>
      <c r="CD35">
        <f t="shared" si="20"/>
        <v>134.46937235885164</v>
      </c>
      <c r="CE35">
        <f t="shared" si="21"/>
        <v>134.46937235885164</v>
      </c>
      <c r="CF35">
        <f t="shared" si="22"/>
        <v>0</v>
      </c>
      <c r="CG35">
        <f t="shared" si="23"/>
        <v>0</v>
      </c>
      <c r="CH35">
        <f t="shared" si="24"/>
        <v>0</v>
      </c>
      <c r="CI35">
        <f t="shared" si="25"/>
        <v>0</v>
      </c>
      <c r="CJ35">
        <f t="shared" si="26"/>
        <v>7.5519001285256726</v>
      </c>
      <c r="CK35">
        <f t="shared" si="81"/>
        <v>0</v>
      </c>
      <c r="CL35">
        <f t="shared" si="82"/>
        <v>0</v>
      </c>
      <c r="CM35">
        <f t="shared" si="83"/>
        <v>111.13862162597833</v>
      </c>
      <c r="CN35">
        <f t="shared" si="84"/>
        <v>102.14925777091342</v>
      </c>
      <c r="CO35">
        <f t="shared" si="85"/>
        <v>-0.1484507534331147</v>
      </c>
      <c r="CP35">
        <f t="shared" si="86"/>
        <v>-0.39465257487695415</v>
      </c>
      <c r="CQ35">
        <f t="shared" si="87"/>
        <v>32.320114587938221</v>
      </c>
      <c r="CS35">
        <f t="shared" si="88"/>
        <v>106.68920474534521</v>
      </c>
      <c r="CT35">
        <f t="shared" si="89"/>
        <v>125.51351666308054</v>
      </c>
      <c r="CU35">
        <f t="shared" si="27"/>
        <v>125.51351666308054</v>
      </c>
      <c r="CV35">
        <f t="shared" si="28"/>
        <v>125.51351666308054</v>
      </c>
      <c r="CW35">
        <f t="shared" si="29"/>
        <v>0</v>
      </c>
      <c r="CX35">
        <f t="shared" si="90"/>
        <v>0</v>
      </c>
      <c r="CY35">
        <f t="shared" si="91"/>
        <v>0</v>
      </c>
      <c r="CZ35">
        <f t="shared" si="92"/>
        <v>0</v>
      </c>
      <c r="DA35">
        <f t="shared" si="93"/>
        <v>6.7119692739978793</v>
      </c>
      <c r="DB35">
        <f t="shared" si="94"/>
        <v>0</v>
      </c>
      <c r="DC35">
        <f t="shared" si="95"/>
        <v>0</v>
      </c>
      <c r="DD35">
        <f t="shared" si="96"/>
        <v>105.36110264202854</v>
      </c>
      <c r="DE35">
        <f t="shared" si="97"/>
        <v>96.636163564179768</v>
      </c>
      <c r="DF35">
        <f t="shared" si="98"/>
        <v>-0.12111280213566379</v>
      </c>
      <c r="DG35">
        <f t="shared" si="99"/>
        <v>-0.3563534528881438</v>
      </c>
      <c r="DH35">
        <f t="shared" si="100"/>
        <v>28.87735309890077</v>
      </c>
      <c r="DJ35">
        <f t="shared" si="101"/>
        <v>111.9619875044003</v>
      </c>
      <c r="DK35">
        <f t="shared" si="102"/>
        <v>133.02899810357366</v>
      </c>
      <c r="DL35">
        <f t="shared" si="30"/>
        <v>133.02899810357366</v>
      </c>
      <c r="DM35">
        <f t="shared" si="31"/>
        <v>133.02899810357366</v>
      </c>
      <c r="DN35">
        <f t="shared" si="103"/>
        <v>0</v>
      </c>
      <c r="DO35">
        <f t="shared" si="104"/>
        <v>0</v>
      </c>
      <c r="DP35">
        <f t="shared" si="105"/>
        <v>0</v>
      </c>
      <c r="DQ35">
        <f t="shared" si="106"/>
        <v>0</v>
      </c>
      <c r="DR35">
        <f t="shared" si="107"/>
        <v>6.9443359276865406</v>
      </c>
      <c r="DS35">
        <f t="shared" si="108"/>
        <v>0</v>
      </c>
      <c r="DT35">
        <f t="shared" si="109"/>
        <v>0</v>
      </c>
      <c r="DU35">
        <f t="shared" si="110"/>
        <v>103.06051555629392</v>
      </c>
      <c r="DV35">
        <f t="shared" si="111"/>
        <v>94.324025787250704</v>
      </c>
      <c r="DW35">
        <f t="shared" si="112"/>
        <v>-0.37208448143482703</v>
      </c>
      <c r="DX35">
        <f t="shared" si="113"/>
        <v>-0.80158130854474741</v>
      </c>
      <c r="DY35">
        <f t="shared" si="114"/>
        <v>38.704972316322952</v>
      </c>
      <c r="DZ35" t="s">
        <v>289</v>
      </c>
      <c r="EA35" t="s">
        <v>290</v>
      </c>
      <c r="EB35" t="s">
        <v>299</v>
      </c>
      <c r="EC35" t="s">
        <v>163</v>
      </c>
      <c r="ED35" t="s">
        <v>330</v>
      </c>
      <c r="EE35">
        <f t="shared" si="32"/>
        <v>0</v>
      </c>
      <c r="EF35">
        <f t="shared" si="33"/>
        <v>0</v>
      </c>
      <c r="EG35">
        <f t="shared" si="115"/>
        <v>0</v>
      </c>
      <c r="EH35">
        <f t="shared" si="34"/>
        <v>0</v>
      </c>
      <c r="EI35">
        <f t="shared" si="35"/>
        <v>0</v>
      </c>
      <c r="EJ35">
        <f t="shared" si="116"/>
        <v>0</v>
      </c>
      <c r="EK35">
        <f t="shared" si="117"/>
        <v>0</v>
      </c>
      <c r="EL35">
        <f t="shared" si="36"/>
        <v>0</v>
      </c>
      <c r="EM35">
        <f t="shared" si="37"/>
        <v>0</v>
      </c>
      <c r="EN35">
        <f t="shared" si="38"/>
        <v>0</v>
      </c>
      <c r="EO35">
        <f t="shared" si="39"/>
        <v>0</v>
      </c>
      <c r="EP35">
        <f t="shared" si="118"/>
        <v>0</v>
      </c>
      <c r="EQ35">
        <f t="shared" si="40"/>
        <v>-0.16227004192347608</v>
      </c>
      <c r="ER35">
        <f t="shared" si="41"/>
        <v>0.12225122637875942</v>
      </c>
      <c r="ES35">
        <f t="shared" si="119"/>
        <v>1.4945362351110682E-2</v>
      </c>
      <c r="ET35">
        <f t="shared" si="42"/>
        <v>-0.4623494863477533</v>
      </c>
      <c r="EU35">
        <f t="shared" si="43"/>
        <v>0.22862767974921869</v>
      </c>
      <c r="EV35">
        <f t="shared" si="120"/>
        <v>5.2270615947511298E-2</v>
      </c>
      <c r="EW35">
        <f t="shared" si="44"/>
        <v>36.937820252836374</v>
      </c>
      <c r="EY35">
        <f t="shared" si="45"/>
        <v>0</v>
      </c>
      <c r="EZ35">
        <f t="shared" si="46"/>
        <v>0</v>
      </c>
      <c r="FA35">
        <f t="shared" si="47"/>
        <v>0</v>
      </c>
      <c r="FB35">
        <f t="shared" si="48"/>
        <v>0</v>
      </c>
      <c r="FD35">
        <f t="shared" si="121"/>
        <v>103.2272045611619</v>
      </c>
      <c r="FE35">
        <f t="shared" si="122"/>
        <v>4.5273775209827756</v>
      </c>
      <c r="FG35" s="6">
        <f t="shared" si="123"/>
        <v>0</v>
      </c>
      <c r="FH35" s="6">
        <f t="shared" si="124"/>
        <v>0</v>
      </c>
      <c r="FI35" s="6">
        <f t="shared" si="125"/>
        <v>0</v>
      </c>
      <c r="FJ35" s="6">
        <f t="shared" si="126"/>
        <v>0</v>
      </c>
      <c r="FK35" s="6">
        <f t="shared" si="127"/>
        <v>-0.15719697400827262</v>
      </c>
      <c r="FL35" s="6">
        <f t="shared" si="128"/>
        <v>0.11862978192691544</v>
      </c>
      <c r="FM35" s="6">
        <f t="shared" si="129"/>
        <v>-0.44789499852610287</v>
      </c>
      <c r="FN35" s="6">
        <f t="shared" si="130"/>
        <v>0.22234950831173739</v>
      </c>
      <c r="FP35" t="s">
        <v>289</v>
      </c>
      <c r="FQ35">
        <f t="shared" si="131"/>
        <v>32.07661249185935</v>
      </c>
      <c r="FR35">
        <f t="shared" si="132"/>
        <v>8.5745437429908282</v>
      </c>
      <c r="FT35">
        <v>32.07661249185935</v>
      </c>
      <c r="FU35">
        <v>8.5745437429908282</v>
      </c>
      <c r="FW35">
        <f t="shared" si="133"/>
        <v>0</v>
      </c>
      <c r="FX35">
        <f t="shared" si="134"/>
        <v>0</v>
      </c>
      <c r="FY35">
        <f t="shared" si="135"/>
        <v>0</v>
      </c>
      <c r="FZ35">
        <f t="shared" si="136"/>
        <v>0</v>
      </c>
      <c r="GA35">
        <f t="shared" si="137"/>
        <v>0</v>
      </c>
      <c r="GB35">
        <f t="shared" si="138"/>
        <v>0</v>
      </c>
    </row>
    <row r="36" spans="1:184" x14ac:dyDescent="0.25">
      <c r="A36" t="s">
        <v>306</v>
      </c>
      <c r="B36" t="s">
        <v>307</v>
      </c>
      <c r="C36" t="s">
        <v>316</v>
      </c>
      <c r="D36" t="s">
        <v>345</v>
      </c>
      <c r="E36" t="s">
        <v>330</v>
      </c>
      <c r="F36" t="s">
        <v>316</v>
      </c>
      <c r="G36">
        <v>1.3111798733480811</v>
      </c>
      <c r="H36">
        <v>27.232195498837601</v>
      </c>
      <c r="I36">
        <v>99.778764307740971</v>
      </c>
      <c r="J36">
        <v>105.96022568814533</v>
      </c>
      <c r="K36">
        <v>1.1944928429090393</v>
      </c>
      <c r="L36">
        <v>1.5235246534634574</v>
      </c>
      <c r="M36">
        <v>1.5174723438427427</v>
      </c>
      <c r="N36">
        <v>1.4590864716211196</v>
      </c>
      <c r="O36">
        <v>1.5522101351335562</v>
      </c>
      <c r="P36">
        <v>1.6271708427773068</v>
      </c>
      <c r="Q36">
        <v>1.1620756490513198</v>
      </c>
      <c r="R36">
        <v>1.2095558465202498</v>
      </c>
      <c r="S36">
        <v>1.2971210859341129</v>
      </c>
      <c r="T36">
        <v>1.3393743599143302</v>
      </c>
      <c r="U36">
        <v>1.3313443191676493</v>
      </c>
      <c r="V36">
        <v>1.3335057494131222</v>
      </c>
      <c r="W36">
        <v>0.97674846153391548</v>
      </c>
      <c r="X36">
        <v>0.97674846153391548</v>
      </c>
      <c r="Y36">
        <f t="shared" si="141"/>
        <v>97.458754531341157</v>
      </c>
      <c r="Z36">
        <f t="shared" si="142"/>
        <v>97.458754531341157</v>
      </c>
      <c r="AA36">
        <v>0.31612896677358487</v>
      </c>
      <c r="AB36">
        <v>4.5161280967654989E-2</v>
      </c>
      <c r="AC36">
        <f t="shared" si="51"/>
        <v>126.56873121751613</v>
      </c>
      <c r="AD36">
        <f t="shared" si="52"/>
        <v>115.95047229445674</v>
      </c>
      <c r="AE36">
        <f t="shared" si="53"/>
        <v>97.458754531341157</v>
      </c>
      <c r="AF36">
        <f t="shared" si="54"/>
        <v>97.458754531341157</v>
      </c>
      <c r="AG36">
        <f t="shared" si="55"/>
        <v>7.8050452547069354E-2</v>
      </c>
      <c r="AH36">
        <f t="shared" si="0"/>
        <v>12.662498997700304</v>
      </c>
      <c r="AI36">
        <f t="shared" si="1"/>
        <v>7.8050452547069354E-2</v>
      </c>
      <c r="AJ36">
        <f t="shared" si="2"/>
        <v>12.662498997700304</v>
      </c>
      <c r="AK36">
        <f t="shared" si="3"/>
        <v>5.1965791230589504</v>
      </c>
      <c r="AL36">
        <f t="shared" si="56"/>
        <v>18.491717763115588</v>
      </c>
      <c r="AM36">
        <f t="shared" si="57"/>
        <v>18.491717763115588</v>
      </c>
      <c r="AN36">
        <f t="shared" si="58"/>
        <v>99.09064735551577</v>
      </c>
      <c r="AO36">
        <f t="shared" si="59"/>
        <v>92.231486068941564</v>
      </c>
      <c r="AP36">
        <f t="shared" si="60"/>
        <v>7.63341573321141E-2</v>
      </c>
      <c r="AQ36">
        <f t="shared" si="61"/>
        <v>5.5813549511998004E-2</v>
      </c>
      <c r="AR36">
        <f t="shared" si="62"/>
        <v>5.2272684623995929</v>
      </c>
      <c r="AT36">
        <f t="shared" si="4"/>
        <v>161.43301612244136</v>
      </c>
      <c r="AU36">
        <f t="shared" si="5"/>
        <v>120.68798772699412</v>
      </c>
      <c r="AV36">
        <f t="shared" si="6"/>
        <v>97.458754531341157</v>
      </c>
      <c r="AW36">
        <f t="shared" si="7"/>
        <v>97.458754531341157</v>
      </c>
      <c r="AX36">
        <f t="shared" si="8"/>
        <v>0.18215083407512711</v>
      </c>
      <c r="AY36">
        <f t="shared" si="9"/>
        <v>23.524345277468839</v>
      </c>
      <c r="AZ36">
        <f t="shared" si="10"/>
        <v>0.18215083407512711</v>
      </c>
      <c r="BA36">
        <f t="shared" si="11"/>
        <v>23.524345277468839</v>
      </c>
      <c r="BB36">
        <f t="shared" si="12"/>
        <v>4.7893447656746364</v>
      </c>
      <c r="BC36">
        <f t="shared" si="63"/>
        <v>23.229233195652967</v>
      </c>
      <c r="BD36">
        <f t="shared" si="64"/>
        <v>23.229233195652967</v>
      </c>
      <c r="BE36">
        <f t="shared" si="65"/>
        <v>112.13313950378225</v>
      </c>
      <c r="BF36">
        <f t="shared" si="66"/>
        <v>105.67028060448156</v>
      </c>
      <c r="BG36">
        <f t="shared" si="67"/>
        <v>5.5918465931784525E-2</v>
      </c>
      <c r="BH36">
        <f t="shared" si="68"/>
        <v>0.12995770290138997</v>
      </c>
      <c r="BI36">
        <f t="shared" si="69"/>
        <v>-8.2115260731404049</v>
      </c>
      <c r="BK36">
        <f t="shared" si="70"/>
        <v>160.79171202909589</v>
      </c>
      <c r="BL36">
        <f t="shared" si="71"/>
        <v>129.42513911202087</v>
      </c>
      <c r="BM36">
        <f t="shared" si="13"/>
        <v>97.458754531341157</v>
      </c>
      <c r="BN36">
        <f t="shared" si="14"/>
        <v>97.458754531341157</v>
      </c>
      <c r="BO36">
        <f t="shared" si="15"/>
        <v>0.41112057569201838</v>
      </c>
      <c r="BP36">
        <f t="shared" si="16"/>
        <v>38.583084801572817</v>
      </c>
      <c r="BQ36">
        <f t="shared" si="17"/>
        <v>0.41112057569201838</v>
      </c>
      <c r="BR36">
        <f t="shared" si="18"/>
        <v>38.583084801572817</v>
      </c>
      <c r="BS36">
        <f t="shared" si="19"/>
        <v>5.1462993696356456</v>
      </c>
      <c r="BT36">
        <f t="shared" si="72"/>
        <v>31.966384580679716</v>
      </c>
      <c r="BU36">
        <f t="shared" si="73"/>
        <v>31.966384580679716</v>
      </c>
      <c r="BV36">
        <f t="shared" si="74"/>
        <v>115.81121276230141</v>
      </c>
      <c r="BW36">
        <f t="shared" si="75"/>
        <v>109.02598567658129</v>
      </c>
      <c r="BX36">
        <f t="shared" si="76"/>
        <v>0.16018827393867024</v>
      </c>
      <c r="BY36">
        <f t="shared" si="77"/>
        <v>0.18136792445922251</v>
      </c>
      <c r="BZ36">
        <f t="shared" si="78"/>
        <v>-11.567231145240129</v>
      </c>
      <c r="CB36">
        <f t="shared" si="79"/>
        <v>154.60513183149348</v>
      </c>
      <c r="CC36">
        <f t="shared" si="80"/>
        <v>133.64111857772338</v>
      </c>
      <c r="CD36">
        <f t="shared" si="20"/>
        <v>97.458754531341157</v>
      </c>
      <c r="CE36">
        <f t="shared" si="21"/>
        <v>97.458754531341157</v>
      </c>
      <c r="CF36">
        <f t="shared" si="22"/>
        <v>0.53764646212748435</v>
      </c>
      <c r="CG36">
        <f t="shared" si="23"/>
        <v>44.57805422317967</v>
      </c>
      <c r="CH36">
        <f t="shared" si="24"/>
        <v>0.53764646212748435</v>
      </c>
      <c r="CI36">
        <f t="shared" si="25"/>
        <v>44.57805422317967</v>
      </c>
      <c r="CJ36">
        <f t="shared" si="26"/>
        <v>5.4192150433143897</v>
      </c>
      <c r="CK36">
        <f t="shared" si="81"/>
        <v>36.182364046382219</v>
      </c>
      <c r="CL36">
        <f t="shared" si="82"/>
        <v>36.182364046382219</v>
      </c>
      <c r="CM36">
        <f t="shared" si="83"/>
        <v>116.89905986513172</v>
      </c>
      <c r="CN36">
        <f t="shared" si="84"/>
        <v>110.44832627436521</v>
      </c>
      <c r="CO36">
        <f t="shared" si="85"/>
        <v>0.2388083280903141</v>
      </c>
      <c r="CP36">
        <f t="shared" si="86"/>
        <v>0.37951905985912204</v>
      </c>
      <c r="CQ36">
        <f t="shared" si="87"/>
        <v>-12.989571743024058</v>
      </c>
      <c r="CS36">
        <f t="shared" si="88"/>
        <v>164.47253623417816</v>
      </c>
      <c r="CT36">
        <f t="shared" si="89"/>
        <v>132.83989103467874</v>
      </c>
      <c r="CU36">
        <f t="shared" si="27"/>
        <v>97.458754531341157</v>
      </c>
      <c r="CV36">
        <f t="shared" si="28"/>
        <v>97.458754531341157</v>
      </c>
      <c r="CW36">
        <f t="shared" si="29"/>
        <v>0.54127002822754333</v>
      </c>
      <c r="CX36">
        <f t="shared" si="90"/>
        <v>45.894797204421401</v>
      </c>
      <c r="CY36">
        <f t="shared" si="91"/>
        <v>0.54127002822754333</v>
      </c>
      <c r="CZ36">
        <f t="shared" si="92"/>
        <v>45.894797204421401</v>
      </c>
      <c r="DA36">
        <f t="shared" si="93"/>
        <v>5.2226395290035477</v>
      </c>
      <c r="DB36">
        <f t="shared" si="94"/>
        <v>35.381136503337586</v>
      </c>
      <c r="DC36">
        <f t="shared" si="95"/>
        <v>35.381136503337586</v>
      </c>
      <c r="DD36">
        <f t="shared" si="96"/>
        <v>117.15912883588194</v>
      </c>
      <c r="DE36">
        <f t="shared" si="97"/>
        <v>110.37018063663321</v>
      </c>
      <c r="DF36">
        <f t="shared" si="98"/>
        <v>0.22471361608319049</v>
      </c>
      <c r="DG36">
        <f t="shared" si="99"/>
        <v>0.37763593903561743</v>
      </c>
      <c r="DH36">
        <f t="shared" si="100"/>
        <v>-12.911426105292051</v>
      </c>
      <c r="DJ36">
        <f t="shared" si="101"/>
        <v>172.41538973385306</v>
      </c>
      <c r="DK36">
        <f t="shared" si="102"/>
        <v>133.05555587370941</v>
      </c>
      <c r="DL36">
        <f t="shared" si="30"/>
        <v>97.458754531341157</v>
      </c>
      <c r="DM36">
        <f t="shared" si="31"/>
        <v>97.458754531341157</v>
      </c>
      <c r="DN36">
        <f t="shared" si="103"/>
        <v>0.57597707719105107</v>
      </c>
      <c r="DO36">
        <f t="shared" si="104"/>
        <v>48.541755618826464</v>
      </c>
      <c r="DP36">
        <f t="shared" si="105"/>
        <v>0.57597707719105107</v>
      </c>
      <c r="DQ36">
        <f t="shared" si="106"/>
        <v>48.541755618826464</v>
      </c>
      <c r="DR36">
        <f t="shared" si="107"/>
        <v>5.1092039015437996</v>
      </c>
      <c r="DS36">
        <f t="shared" si="108"/>
        <v>35.596801342368252</v>
      </c>
      <c r="DT36">
        <f t="shared" si="109"/>
        <v>35.596801342368252</v>
      </c>
      <c r="DU36">
        <f t="shared" si="110"/>
        <v>111.00663866285696</v>
      </c>
      <c r="DV36">
        <f t="shared" si="111"/>
        <v>104.57888112367588</v>
      </c>
      <c r="DW36">
        <f t="shared" si="112"/>
        <v>0.3891910812407719</v>
      </c>
      <c r="DX36">
        <f t="shared" si="113"/>
        <v>0.5160635570969192</v>
      </c>
      <c r="DY36">
        <f t="shared" si="114"/>
        <v>-7.1201265923347279</v>
      </c>
      <c r="DZ36" t="s">
        <v>306</v>
      </c>
      <c r="EA36" t="s">
        <v>307</v>
      </c>
      <c r="EB36" t="s">
        <v>316</v>
      </c>
      <c r="EC36" t="s">
        <v>345</v>
      </c>
      <c r="ED36" t="s">
        <v>330</v>
      </c>
      <c r="EE36">
        <f t="shared" si="32"/>
        <v>35.630756020528246</v>
      </c>
      <c r="EF36">
        <f t="shared" si="33"/>
        <v>14.386944457784043</v>
      </c>
      <c r="EG36">
        <f t="shared" si="115"/>
        <v>206.984170831363</v>
      </c>
      <c r="EH36">
        <f t="shared" si="34"/>
        <v>35.630756020528246</v>
      </c>
      <c r="EI36">
        <f t="shared" si="35"/>
        <v>14.386944457784043</v>
      </c>
      <c r="EJ36">
        <f t="shared" si="116"/>
        <v>206.984170831363</v>
      </c>
      <c r="EK36">
        <f t="shared" si="117"/>
        <v>4.4039555609248722E-2</v>
      </c>
      <c r="EL36">
        <f t="shared" si="36"/>
        <v>0.38770257164338223</v>
      </c>
      <c r="EM36">
        <f t="shared" si="37"/>
        <v>0.20985603543679349</v>
      </c>
      <c r="EN36">
        <f t="shared" si="38"/>
        <v>0.38770257164338223</v>
      </c>
      <c r="EO36">
        <f t="shared" si="39"/>
        <v>0.20985603543679349</v>
      </c>
      <c r="EP36">
        <f t="shared" si="118"/>
        <v>4.4039555609248722E-2</v>
      </c>
      <c r="EQ36">
        <f t="shared" si="40"/>
        <v>0.19085898710280758</v>
      </c>
      <c r="ER36">
        <f t="shared" si="41"/>
        <v>0.12251242247510762</v>
      </c>
      <c r="ES36">
        <f t="shared" si="119"/>
        <v>1.5009293660719254E-2</v>
      </c>
      <c r="ET36">
        <f t="shared" si="42"/>
        <v>0.27339295547737824</v>
      </c>
      <c r="EU36">
        <f t="shared" si="43"/>
        <v>0.17742685617371223</v>
      </c>
      <c r="EV36">
        <f t="shared" si="120"/>
        <v>3.1480289291687169E-2</v>
      </c>
      <c r="EW36">
        <f t="shared" si="44"/>
        <v>34.825334999071295</v>
      </c>
      <c r="EY36">
        <f t="shared" si="45"/>
        <v>1240.8530146850726</v>
      </c>
      <c r="EZ36">
        <f t="shared" si="46"/>
        <v>7208.293088707218</v>
      </c>
      <c r="FA36">
        <f t="shared" si="47"/>
        <v>1240.8530146850726</v>
      </c>
      <c r="FB36">
        <f t="shared" si="48"/>
        <v>7208.293088707218</v>
      </c>
      <c r="FD36">
        <f t="shared" si="121"/>
        <v>156.71441952809636</v>
      </c>
      <c r="FE36">
        <f t="shared" si="122"/>
        <v>7.0959422954018176</v>
      </c>
      <c r="FG36" s="6">
        <f t="shared" si="123"/>
        <v>0.24739431943202486</v>
      </c>
      <c r="FH36" s="6">
        <f t="shared" si="124"/>
        <v>0.13437755956637362</v>
      </c>
      <c r="FI36" s="6">
        <f t="shared" si="125"/>
        <v>0.24739431943202486</v>
      </c>
      <c r="FJ36" s="6">
        <f t="shared" si="126"/>
        <v>0.13437755956637362</v>
      </c>
      <c r="FK36" s="6">
        <f t="shared" si="127"/>
        <v>0.12178776380471464</v>
      </c>
      <c r="FL36" s="6">
        <f t="shared" si="128"/>
        <v>7.8369843880281204E-2</v>
      </c>
      <c r="FM36" s="6">
        <f t="shared" si="129"/>
        <v>0.17445296757032833</v>
      </c>
      <c r="FN36" s="6">
        <f t="shared" si="130"/>
        <v>0.11349190270520051</v>
      </c>
      <c r="FP36" t="s">
        <v>306</v>
      </c>
      <c r="FQ36">
        <f t="shared" si="131"/>
        <v>-7.9287688661052966</v>
      </c>
      <c r="FR36">
        <f t="shared" si="132"/>
        <v>6.8919108936928319</v>
      </c>
      <c r="FT36">
        <v>-7.9287688661052966</v>
      </c>
      <c r="FU36">
        <v>6.8919108936928319</v>
      </c>
      <c r="FW36">
        <f t="shared" si="133"/>
        <v>11.263914086131283</v>
      </c>
      <c r="FX36">
        <f t="shared" si="134"/>
        <v>4.8243949568511164</v>
      </c>
      <c r="FY36">
        <f t="shared" si="135"/>
        <v>23.274786699690484</v>
      </c>
      <c r="FZ36">
        <f t="shared" si="136"/>
        <v>11.263914086131283</v>
      </c>
      <c r="GA36">
        <f t="shared" si="137"/>
        <v>4.8243949568511164</v>
      </c>
      <c r="GB36">
        <f t="shared" si="138"/>
        <v>23.274786699690484</v>
      </c>
    </row>
    <row r="37" spans="1:184" x14ac:dyDescent="0.25">
      <c r="A37" t="s">
        <v>310</v>
      </c>
      <c r="B37" t="s">
        <v>311</v>
      </c>
      <c r="C37" t="s">
        <v>316</v>
      </c>
      <c r="D37" t="s">
        <v>345</v>
      </c>
      <c r="E37" t="s">
        <v>330</v>
      </c>
      <c r="F37" t="s">
        <v>316</v>
      </c>
      <c r="G37">
        <v>1.0338593850682516</v>
      </c>
      <c r="H37">
        <v>25.3440852924608</v>
      </c>
      <c r="I37">
        <v>92.860728511576369</v>
      </c>
      <c r="J37">
        <v>144.41136334527008</v>
      </c>
      <c r="K37">
        <v>1.1944928429090393</v>
      </c>
      <c r="L37">
        <v>1.6387247185420255</v>
      </c>
      <c r="M37">
        <v>1.7013832947554322</v>
      </c>
      <c r="N37">
        <v>1.3412731796773212</v>
      </c>
      <c r="O37">
        <v>1.7878021588363144</v>
      </c>
      <c r="P37">
        <v>1.9623866145983511</v>
      </c>
      <c r="Q37">
        <v>1.1620756490513198</v>
      </c>
      <c r="R37">
        <v>1.2095558465202498</v>
      </c>
      <c r="S37">
        <v>1.2971210859341129</v>
      </c>
      <c r="T37">
        <v>1.3393743599143302</v>
      </c>
      <c r="U37">
        <v>1.3313443191676493</v>
      </c>
      <c r="V37">
        <v>1.3335057494131222</v>
      </c>
      <c r="W37">
        <v>1.1091657657034613</v>
      </c>
      <c r="X37">
        <v>1.1091657657034613</v>
      </c>
      <c r="Y37">
        <f t="shared" si="141"/>
        <v>102.99794104332383</v>
      </c>
      <c r="Z37">
        <f t="shared" si="142"/>
        <v>102.99794104332383</v>
      </c>
      <c r="AA37">
        <v>0.89011101050806329</v>
      </c>
      <c r="AB37">
        <v>0.12715871578686619</v>
      </c>
      <c r="AC37">
        <f t="shared" si="51"/>
        <v>172.49833995066189</v>
      </c>
      <c r="AD37">
        <f t="shared" si="52"/>
        <v>107.91119135646851</v>
      </c>
      <c r="AE37">
        <f t="shared" si="53"/>
        <v>102.99794104332383</v>
      </c>
      <c r="AF37">
        <f t="shared" si="54"/>
        <v>102.99794104332383</v>
      </c>
      <c r="AG37">
        <f t="shared" ref="AG37:AG68" si="143">G37*((AD37-AE37)/AD37)^3*AC37*AD37/10^3</f>
        <v>1.8164359618592636E-3</v>
      </c>
      <c r="AH37">
        <f t="shared" ref="AH37:AH68" si="144">G37*3*((AD37-AE37)/AD37)^2*AC37</f>
        <v>1.1091044702117001</v>
      </c>
      <c r="AI37">
        <f t="shared" ref="AI37:AI68" si="145">G37*((AD37-AF37)/AD37)^3*AC37*AD37/10^3</f>
        <v>1.8164359618592636E-3</v>
      </c>
      <c r="AJ37">
        <f t="shared" ref="AJ37:AJ68" si="146">G37*3*((AD37-AF37)/AD37)^2*AC37</f>
        <v>1.1091044702117001</v>
      </c>
      <c r="AK37">
        <f t="shared" ref="AK37:AK68" si="147">AD37/((3*G37*AC37)^0.5)</f>
        <v>4.6653331567144702</v>
      </c>
      <c r="AL37">
        <f t="shared" si="56"/>
        <v>4.9132503131446725</v>
      </c>
      <c r="AM37">
        <f t="shared" si="57"/>
        <v>4.9132503131446725</v>
      </c>
      <c r="AN37">
        <f t="shared" si="58"/>
        <v>92.774945291241295</v>
      </c>
      <c r="AO37">
        <f t="shared" ref="AO37:AO68" si="148">AD37-(($AM$1/(AC37*3*G37))^0.5)*AD37</f>
        <v>86.616995644037615</v>
      </c>
      <c r="AP37">
        <f t="shared" si="60"/>
        <v>-5.4500173471027376E-2</v>
      </c>
      <c r="AQ37">
        <f t="shared" si="61"/>
        <v>-0.19339262184635006</v>
      </c>
      <c r="AR37">
        <f t="shared" si="62"/>
        <v>16.380945399286219</v>
      </c>
      <c r="AT37">
        <f t="shared" ref="AT37:AT68" si="149">$J37*L37</f>
        <v>236.65047075224788</v>
      </c>
      <c r="AU37">
        <f t="shared" ref="AU37:AU68" si="150">I37*R37</f>
        <v>112.32023708330685</v>
      </c>
      <c r="AV37">
        <f t="shared" ref="AV37:AV68" si="151">MAX(MIN(AU37,$Y37)-ABS($AA$2*AA37),0)</f>
        <v>102.99794104332383</v>
      </c>
      <c r="AW37">
        <f t="shared" ref="AW37:AW68" si="152">MAX(MIN(AU37,$Z37)-ABS($AA$2*AA37),0)</f>
        <v>102.99794104332383</v>
      </c>
      <c r="AX37">
        <f t="shared" ref="AX37:AX68" si="153">G37*((AU37-AV37)/AU37)^3*AT37*AU37/10^3</f>
        <v>1.5711639118295262E-2</v>
      </c>
      <c r="AY37">
        <f t="shared" ref="AY37:AY68" si="154">G37*3*((AU37-AV37)/AU37)^2*AT37</f>
        <v>5.0561489522244001</v>
      </c>
      <c r="AZ37">
        <f t="shared" ref="AZ37:AZ68" si="155">G37*((AU37-AW37)/AU37)^3*AT37*AU37/10^3</f>
        <v>1.5711639118295262E-2</v>
      </c>
      <c r="BA37">
        <f t="shared" ref="BA37:BA68" si="156">G37*3*((AU37-AW37)/AU37)^2*AT37</f>
        <v>5.0561489522244001</v>
      </c>
      <c r="BB37">
        <f t="shared" ref="BB37:BB68" si="157">AU37/((3*G37*AT37)^0.5)</f>
        <v>4.1458440391845137</v>
      </c>
      <c r="BC37">
        <f t="shared" si="63"/>
        <v>9.3222960399830157</v>
      </c>
      <c r="BD37">
        <f t="shared" si="64"/>
        <v>9.3222960399830157</v>
      </c>
      <c r="BE37">
        <f t="shared" si="65"/>
        <v>104.91482606204887</v>
      </c>
      <c r="BF37">
        <f t="shared" si="66"/>
        <v>99.320322773041624</v>
      </c>
      <c r="BG37">
        <f t="shared" si="67"/>
        <v>1.3991916558354104E-2</v>
      </c>
      <c r="BH37">
        <f t="shared" si="68"/>
        <v>6.4469054383722441E-3</v>
      </c>
      <c r="BI37">
        <f t="shared" si="69"/>
        <v>3.6776182702822098</v>
      </c>
      <c r="BK37">
        <f t="shared" si="70"/>
        <v>245.69908116849945</v>
      </c>
      <c r="BL37">
        <f t="shared" si="71"/>
        <v>120.45160900756878</v>
      </c>
      <c r="BM37">
        <f t="shared" ref="BM37:BM68" si="158">MAX(MIN(BL37,Y37)-ABS($AA$2*AA37),0)</f>
        <v>102.99794104332383</v>
      </c>
      <c r="BN37">
        <f t="shared" ref="BN37:BN68" si="159">MAX(MIN(BL37,Z37)-ABS($AA$2*AA37),0)</f>
        <v>102.99794104332383</v>
      </c>
      <c r="BO37">
        <f t="shared" ref="BO37:BO68" si="160">G37*((BL37-BM37)/BL37)^3*BK37*BL37/10^3</f>
        <v>9.3089334320934025E-2</v>
      </c>
      <c r="BP37">
        <f t="shared" ref="BP37:BP68" si="161">G37*3*((BL37-BM37)/BL37)^2*BK37</f>
        <v>16.000533729351453</v>
      </c>
      <c r="BQ37">
        <f t="shared" ref="BQ37:BQ68" si="162">G37*((BL37-BN37)/BL37)^3*BK37*BL37/10^3</f>
        <v>9.3089334320934025E-2</v>
      </c>
      <c r="BR37">
        <f t="shared" ref="BR37:BR68" si="163">G37*3*((BL37-BN37)/BL37)^2*BK37</f>
        <v>16.000533729351453</v>
      </c>
      <c r="BS37">
        <f t="shared" ref="BS37:BS68" si="164">BL37/((3*G37*BK37)^0.5)</f>
        <v>4.3633442152657018</v>
      </c>
      <c r="BT37">
        <f t="shared" si="72"/>
        <v>17.453667964244943</v>
      </c>
      <c r="BU37">
        <f t="shared" si="73"/>
        <v>17.453667964244943</v>
      </c>
      <c r="BV37">
        <f t="shared" si="74"/>
        <v>108.90889792169827</v>
      </c>
      <c r="BW37">
        <f t="shared" si="75"/>
        <v>103.1559715512611</v>
      </c>
      <c r="BX37">
        <f t="shared" si="76"/>
        <v>6.8290608059504959E-2</v>
      </c>
      <c r="BY37">
        <f t="shared" si="77"/>
        <v>2.3877267657858086E-3</v>
      </c>
      <c r="BZ37">
        <f t="shared" si="78"/>
        <v>-0.15803050793726925</v>
      </c>
      <c r="CB37">
        <f t="shared" si="79"/>
        <v>193.69508849564735</v>
      </c>
      <c r="CC37">
        <f t="shared" si="80"/>
        <v>124.37527881137099</v>
      </c>
      <c r="CD37">
        <f t="shared" ref="CD37:CD68" si="165">MAX(MIN(CC37,Y37)-ABS($AA$2*AA37),0)</f>
        <v>102.99794104332383</v>
      </c>
      <c r="CE37">
        <f t="shared" ref="CE37:CE68" si="166">MAX(MIN(CC37,Z37)-ABS($AA$2*AA37),0)</f>
        <v>102.99794104332383</v>
      </c>
      <c r="CF37">
        <f t="shared" ref="CF37:CF68" si="167">G37*((CC37-CD37)/CC37)^3*CB37*CC37/10^3</f>
        <v>0.12646571571627005</v>
      </c>
      <c r="CG37">
        <f t="shared" ref="CG37:CG68" si="168">G37*3*((CC37-CD37)/CC37)^2*CB37</f>
        <v>17.747633090023839</v>
      </c>
      <c r="CH37">
        <f t="shared" ref="CH37:CH68" si="169">G37*((CC37-CE37)/CC37)^3*CB37*CC37/10^3</f>
        <v>0.12646571571627005</v>
      </c>
      <c r="CI37">
        <f t="shared" ref="CI37:CI68" si="170">G37*3*((CC37-CE37)/CC37)^2*CB37</f>
        <v>17.747633090023839</v>
      </c>
      <c r="CJ37">
        <f t="shared" ref="CJ37:CJ68" si="171">CC37/((3*G37*CB37)^0.5)</f>
        <v>5.0743848112056069</v>
      </c>
      <c r="CK37">
        <f t="shared" si="81"/>
        <v>21.377337768047155</v>
      </c>
      <c r="CL37">
        <f t="shared" si="82"/>
        <v>21.377337768047155</v>
      </c>
      <c r="CM37">
        <f t="shared" si="83"/>
        <v>108.69853453005736</v>
      </c>
      <c r="CN37">
        <f t="shared" si="84"/>
        <v>102.65826775848826</v>
      </c>
      <c r="CO37">
        <f t="shared" si="85"/>
        <v>0.10428290006646737</v>
      </c>
      <c r="CP37">
        <f t="shared" si="86"/>
        <v>0.12636891337427522</v>
      </c>
      <c r="CQ37">
        <f t="shared" si="87"/>
        <v>0.33967328483556969</v>
      </c>
      <c r="CS37">
        <f t="shared" si="88"/>
        <v>258.17894714916923</v>
      </c>
      <c r="CT37">
        <f t="shared" si="89"/>
        <v>123.62960337765657</v>
      </c>
      <c r="CU37">
        <f t="shared" ref="CU37:CU68" si="172">MAX(MIN(CT37,$Y37)-ABS($AA$2*AA37),0)</f>
        <v>102.99794104332383</v>
      </c>
      <c r="CV37">
        <f t="shared" ref="CV37:CV68" si="173">MAX(MIN(CT37,$Z37)-ABS($AA$2*AA37),0)</f>
        <v>102.99794104332383</v>
      </c>
      <c r="CW37">
        <f t="shared" ref="CW37:CW68" si="174">G37*((CT37-CU37)/CT37)^3*CS37*CT37/10^3</f>
        <v>0.15336985679689846</v>
      </c>
      <c r="CX37">
        <f t="shared" si="90"/>
        <v>22.30113904224946</v>
      </c>
      <c r="CY37">
        <f t="shared" si="91"/>
        <v>0.15336985679689846</v>
      </c>
      <c r="CZ37">
        <f t="shared" si="92"/>
        <v>22.30113904224946</v>
      </c>
      <c r="DA37">
        <f t="shared" si="93"/>
        <v>4.3688858601293656</v>
      </c>
      <c r="DB37">
        <f t="shared" si="94"/>
        <v>20.631662334332731</v>
      </c>
      <c r="DC37">
        <f t="shared" si="95"/>
        <v>20.631662334332731</v>
      </c>
      <c r="DD37">
        <f t="shared" si="96"/>
        <v>110.5122017523054</v>
      </c>
      <c r="DE37">
        <f t="shared" si="97"/>
        <v>104.83305433496345</v>
      </c>
      <c r="DF37">
        <f t="shared" si="98"/>
        <v>0.10715601551262116</v>
      </c>
      <c r="DG37">
        <f t="shared" si="99"/>
        <v>0.14994556457158092</v>
      </c>
      <c r="DH37">
        <f t="shared" si="100"/>
        <v>-1.8351132916396153</v>
      </c>
      <c r="DJ37">
        <f t="shared" si="101"/>
        <v>283.39092642465693</v>
      </c>
      <c r="DK37">
        <f t="shared" si="102"/>
        <v>123.83031536487813</v>
      </c>
      <c r="DL37">
        <f t="shared" ref="DL37:DL68" si="175">MAX(MIN(DK37,$Y37)-ABS($AA$2*AA37),0)</f>
        <v>102.99794104332383</v>
      </c>
      <c r="DM37">
        <f t="shared" ref="DM37:DM68" si="176">MAX(MIN(DK37,$Z37)-ABS($AA$2*AA37),0)</f>
        <v>102.99794104332383</v>
      </c>
      <c r="DN37">
        <f t="shared" si="103"/>
        <v>0.17274670365772532</v>
      </c>
      <c r="DO37">
        <f t="shared" si="104"/>
        <v>24.876670463672347</v>
      </c>
      <c r="DP37">
        <f t="shared" si="105"/>
        <v>0.17274670365772532</v>
      </c>
      <c r="DQ37">
        <f t="shared" si="106"/>
        <v>24.876670463672347</v>
      </c>
      <c r="DR37">
        <f t="shared" si="107"/>
        <v>4.1767900332520362</v>
      </c>
      <c r="DS37">
        <f t="shared" si="108"/>
        <v>20.832374321554298</v>
      </c>
      <c r="DT37">
        <f t="shared" si="109"/>
        <v>20.832374321554298</v>
      </c>
      <c r="DU37">
        <f t="shared" si="110"/>
        <v>105.80525717088811</v>
      </c>
      <c r="DV37">
        <f t="shared" si="111"/>
        <v>100.55054545000732</v>
      </c>
      <c r="DW37">
        <f t="shared" si="112"/>
        <v>0.1641811645294956</v>
      </c>
      <c r="DX37">
        <f t="shared" si="113"/>
        <v>0.16503394757555723</v>
      </c>
      <c r="DY37">
        <f t="shared" si="114"/>
        <v>2.4473955933165144</v>
      </c>
      <c r="DZ37" t="s">
        <v>310</v>
      </c>
      <c r="EA37" t="s">
        <v>311</v>
      </c>
      <c r="EB37" t="s">
        <v>316</v>
      </c>
      <c r="EC37" t="s">
        <v>345</v>
      </c>
      <c r="ED37" t="s">
        <v>330</v>
      </c>
      <c r="EE37">
        <f t="shared" ref="EE37:EE68" si="177">AVERAGE(AH37,AY37,BP37,CG37,CX37,DO37)</f>
        <v>14.515204957955532</v>
      </c>
      <c r="EF37">
        <f t="shared" ref="EF37:EF68" si="178">_xlfn.STDEV.S(AH37,AY37,BP37,CG37,CX37,DO37)</f>
        <v>9.4850703844125075</v>
      </c>
      <c r="EG37">
        <f t="shared" si="115"/>
        <v>89.966560197259227</v>
      </c>
      <c r="EH37">
        <f t="shared" ref="EH37:EH68" si="179">AVERAGE(AJ37,BA37,BR37,CI37,CZ37,DQ37)</f>
        <v>14.515204957955532</v>
      </c>
      <c r="EI37">
        <f t="shared" ref="EI37:EI68" si="180">_xlfn.STDEV.S(AJ37,BA37,BR37,CI37,CZ37,DQ37)</f>
        <v>9.4850703844125075</v>
      </c>
      <c r="EJ37">
        <f t="shared" si="116"/>
        <v>89.966560197259227</v>
      </c>
      <c r="EK37">
        <f t="shared" si="117"/>
        <v>5.0814890839555923E-3</v>
      </c>
      <c r="EL37">
        <f t="shared" ref="EL37:EL68" si="181">AVERAGE(AG37,AX37,BO37,CF37,CW37,DN37)</f>
        <v>9.386661426199705E-2</v>
      </c>
      <c r="EM37">
        <f t="shared" ref="EM37:EM68" si="182">_xlfn.STDEV.S(AG37,AX37,BO37,CF37,CW37,DN37)</f>
        <v>7.1284564135271192E-2</v>
      </c>
      <c r="EN37">
        <f t="shared" ref="EN37:EN68" si="183">AVERAGE(AI37,AZ37,BQ37,CH37,CY37,DP37)</f>
        <v>9.386661426199705E-2</v>
      </c>
      <c r="EO37">
        <f t="shared" ref="EO37:EO68" si="184">_xlfn.STDEV.S(AI37,AZ37,BQ37,CH37,CY37,DP37)</f>
        <v>7.1284564135271192E-2</v>
      </c>
      <c r="EP37">
        <f t="shared" si="118"/>
        <v>5.0814890839555923E-3</v>
      </c>
      <c r="EQ37">
        <f t="shared" ref="EQ37:EQ68" si="185">AVERAGE(DW37,DF37,CO37,BX37,BG37,AP37)</f>
        <v>6.7233738542569296E-2</v>
      </c>
      <c r="ER37">
        <f t="shared" ref="ER37:ER68" si="186">_xlfn.STDEV.S(DW37,DF37,CO37,BX37,BG37,AP37)</f>
        <v>7.7485722412708735E-2</v>
      </c>
      <c r="ES37">
        <f t="shared" si="119"/>
        <v>6.0040371778193524E-3</v>
      </c>
      <c r="ET37">
        <f t="shared" ref="ET37:ET68" si="187">AVERAGE(DX37,DG37,CP37,BY37,BH37,AQ37)</f>
        <v>4.2798405979870224E-2</v>
      </c>
      <c r="EU37">
        <f t="shared" ref="EU37:EU68" si="188">_xlfn.STDEV.S(DX37,DG37,CP37,BY37,BH37,AQ37)</f>
        <v>0.13575472525212151</v>
      </c>
      <c r="EV37">
        <f t="shared" si="120"/>
        <v>1.8429345428278999E-2</v>
      </c>
      <c r="EW37">
        <f t="shared" ref="EW37:EW68" si="189">H37*AVERAGE(Q37:V37)</f>
        <v>32.410763964758452</v>
      </c>
      <c r="EY37">
        <f t="shared" ref="EY37:EY68" si="190">EE37*EW37</f>
        <v>470.44888179238842</v>
      </c>
      <c r="EZ37">
        <f t="shared" ref="EZ37:EZ68" si="191">EG37*EW37</f>
        <v>2915.8849472746015</v>
      </c>
      <c r="FA37">
        <f t="shared" ref="FA37:FA68" si="192">EH37*EW37</f>
        <v>470.44888179238842</v>
      </c>
      <c r="FB37">
        <f t="shared" ref="FB37:FB68" si="193">EJ37*EW37</f>
        <v>2915.8849472746015</v>
      </c>
      <c r="FD37">
        <f t="shared" si="121"/>
        <v>231.68547565681379</v>
      </c>
      <c r="FE37">
        <f t="shared" si="122"/>
        <v>18.485428354583178</v>
      </c>
      <c r="FG37" s="6">
        <f t="shared" si="123"/>
        <v>4.0514673609077602E-2</v>
      </c>
      <c r="FH37" s="6">
        <f t="shared" si="124"/>
        <v>3.0937159897079132E-2</v>
      </c>
      <c r="FI37" s="6">
        <f t="shared" si="125"/>
        <v>4.0514673609077602E-2</v>
      </c>
      <c r="FJ37" s="6">
        <f t="shared" si="126"/>
        <v>3.0937159897079132E-2</v>
      </c>
      <c r="FK37" s="6">
        <f t="shared" si="127"/>
        <v>2.9019401562383598E-2</v>
      </c>
      <c r="FL37" s="6">
        <f t="shared" si="128"/>
        <v>3.3524409940223932E-2</v>
      </c>
      <c r="FM37" s="6">
        <f t="shared" si="129"/>
        <v>1.8472632286741078E-2</v>
      </c>
      <c r="FN37" s="6">
        <f t="shared" si="130"/>
        <v>5.8612938493380347E-2</v>
      </c>
      <c r="FP37" t="s">
        <v>310</v>
      </c>
      <c r="FQ37">
        <f t="shared" si="131"/>
        <v>3.4754147913572715</v>
      </c>
      <c r="FR37">
        <f t="shared" si="132"/>
        <v>6.6164482624684338</v>
      </c>
      <c r="FT37">
        <v>3.4754147913572715</v>
      </c>
      <c r="FU37">
        <v>6.6164482624684338</v>
      </c>
      <c r="FW37">
        <f t="shared" si="133"/>
        <v>12.920143752857449</v>
      </c>
      <c r="FX37">
        <f t="shared" si="134"/>
        <v>8.6421656862853418</v>
      </c>
      <c r="FY37">
        <f t="shared" si="135"/>
        <v>74.687027749207786</v>
      </c>
      <c r="FZ37">
        <f t="shared" si="136"/>
        <v>12.920143752857449</v>
      </c>
      <c r="GA37">
        <f t="shared" si="137"/>
        <v>8.6421656862853418</v>
      </c>
      <c r="GB37">
        <f t="shared" si="138"/>
        <v>74.687027749207786</v>
      </c>
    </row>
    <row r="38" spans="1:184" x14ac:dyDescent="0.25">
      <c r="A38" t="s">
        <v>250</v>
      </c>
      <c r="B38" t="s">
        <v>251</v>
      </c>
      <c r="C38" t="s">
        <v>270</v>
      </c>
      <c r="D38" t="s">
        <v>344</v>
      </c>
      <c r="E38" t="s">
        <v>329</v>
      </c>
      <c r="F38" t="s">
        <v>444</v>
      </c>
      <c r="G38">
        <v>0.20616554304110207</v>
      </c>
      <c r="H38">
        <v>24.7885644384098</v>
      </c>
      <c r="I38">
        <v>90.825300102333514</v>
      </c>
      <c r="J38">
        <v>373.90213470040959</v>
      </c>
      <c r="K38">
        <v>1.4311390552424275</v>
      </c>
      <c r="L38">
        <v>1.9494033760257934</v>
      </c>
      <c r="M38">
        <v>1.8418273419218341</v>
      </c>
      <c r="N38">
        <v>1.6581178041985869</v>
      </c>
      <c r="O38">
        <v>1.7180757415610215</v>
      </c>
      <c r="P38">
        <v>2.0365164366031654</v>
      </c>
      <c r="Q38">
        <v>1.39378218396165</v>
      </c>
      <c r="R38">
        <v>1.154133732123878</v>
      </c>
      <c r="S38">
        <v>1.2154822023485663</v>
      </c>
      <c r="T38">
        <v>1.2953811605285075</v>
      </c>
      <c r="U38">
        <v>1.2357210310006459</v>
      </c>
      <c r="V38">
        <v>1.3448954049704989</v>
      </c>
      <c r="W38">
        <v>1.6651391584914201</v>
      </c>
      <c r="X38">
        <v>1.382657975511713</v>
      </c>
      <c r="Y38">
        <f t="shared" si="141"/>
        <v>151.23676378213031</v>
      </c>
      <c r="Z38">
        <f t="shared" si="142"/>
        <v>125.58032556473624</v>
      </c>
      <c r="AA38">
        <v>3.1737652411787551</v>
      </c>
      <c r="AB38">
        <v>0.45339503445410795</v>
      </c>
      <c r="AC38">
        <f t="shared" si="51"/>
        <v>535.10594780827103</v>
      </c>
      <c r="AD38">
        <f t="shared" ref="AD38:AD69" si="194">I38*Q38</f>
        <v>126.59068513560268</v>
      </c>
      <c r="AE38">
        <f t="shared" si="53"/>
        <v>126.59068513560268</v>
      </c>
      <c r="AF38">
        <f t="shared" si="54"/>
        <v>125.58032556473624</v>
      </c>
      <c r="AG38">
        <f t="shared" si="143"/>
        <v>0</v>
      </c>
      <c r="AH38">
        <f t="shared" si="144"/>
        <v>0</v>
      </c>
      <c r="AI38">
        <f t="shared" si="145"/>
        <v>7.1003578817538905E-6</v>
      </c>
      <c r="AJ38">
        <f t="shared" si="146"/>
        <v>2.1082666269984236E-2</v>
      </c>
      <c r="AK38">
        <f t="shared" si="147"/>
        <v>6.9584609234923009</v>
      </c>
      <c r="AL38">
        <f t="shared" si="56"/>
        <v>0</v>
      </c>
      <c r="AM38">
        <f t="shared" si="57"/>
        <v>1.0103595708664415</v>
      </c>
      <c r="AN38">
        <f t="shared" si="58"/>
        <v>104.01459609003021</v>
      </c>
      <c r="AO38">
        <f t="shared" si="148"/>
        <v>94.82986039173835</v>
      </c>
      <c r="AP38">
        <f t="shared" si="60"/>
        <v>-0.15842673925351514</v>
      </c>
      <c r="AQ38">
        <f t="shared" si="61"/>
        <v>-0.42007185540370817</v>
      </c>
      <c r="AR38">
        <f t="shared" si="62"/>
        <v>30.750465172997892</v>
      </c>
      <c r="AT38">
        <f t="shared" si="149"/>
        <v>728.88608368822941</v>
      </c>
      <c r="AU38">
        <f t="shared" si="150"/>
        <v>104.82454257837742</v>
      </c>
      <c r="AV38">
        <f t="shared" si="151"/>
        <v>104.82454257837742</v>
      </c>
      <c r="AW38">
        <f t="shared" si="152"/>
        <v>104.82454257837742</v>
      </c>
      <c r="AX38">
        <f t="shared" si="153"/>
        <v>0</v>
      </c>
      <c r="AY38">
        <f t="shared" si="154"/>
        <v>0</v>
      </c>
      <c r="AZ38">
        <f t="shared" si="155"/>
        <v>0</v>
      </c>
      <c r="BA38">
        <f t="shared" si="156"/>
        <v>0</v>
      </c>
      <c r="BB38">
        <f t="shared" si="157"/>
        <v>4.9370153576849765</v>
      </c>
      <c r="BC38">
        <f t="shared" si="63"/>
        <v>0</v>
      </c>
      <c r="BD38">
        <f t="shared" si="64"/>
        <v>0</v>
      </c>
      <c r="BE38">
        <f t="shared" si="65"/>
        <v>96.005921425153403</v>
      </c>
      <c r="BF38">
        <f t="shared" si="66"/>
        <v>89.343792219279862</v>
      </c>
      <c r="BG38">
        <f t="shared" si="67"/>
        <v>-1.8757797446350581E-2</v>
      </c>
      <c r="BH38">
        <f t="shared" si="68"/>
        <v>-0.10147423980784215</v>
      </c>
      <c r="BI38">
        <f t="shared" si="69"/>
        <v>15.480750359097556</v>
      </c>
      <c r="BK38">
        <f t="shared" si="70"/>
        <v>688.66317489415496</v>
      </c>
      <c r="BL38">
        <f t="shared" si="71"/>
        <v>110.39653579735381</v>
      </c>
      <c r="BM38">
        <f t="shared" si="158"/>
        <v>110.39653579735381</v>
      </c>
      <c r="BN38">
        <f t="shared" si="159"/>
        <v>110.39653579735381</v>
      </c>
      <c r="BO38">
        <f t="shared" si="160"/>
        <v>0</v>
      </c>
      <c r="BP38">
        <f t="shared" si="161"/>
        <v>0</v>
      </c>
      <c r="BQ38">
        <f t="shared" si="162"/>
        <v>0</v>
      </c>
      <c r="BR38">
        <f t="shared" si="163"/>
        <v>0</v>
      </c>
      <c r="BS38">
        <f t="shared" si="164"/>
        <v>5.3491323917842948</v>
      </c>
      <c r="BT38">
        <f t="shared" si="72"/>
        <v>0</v>
      </c>
      <c r="BU38">
        <f t="shared" si="73"/>
        <v>0</v>
      </c>
      <c r="BV38">
        <f t="shared" si="74"/>
        <v>96.24603867580646</v>
      </c>
      <c r="BW38">
        <f t="shared" si="75"/>
        <v>89.193382896784556</v>
      </c>
      <c r="BX38">
        <f t="shared" si="76"/>
        <v>-6.6017205873778823E-2</v>
      </c>
      <c r="BY38">
        <f t="shared" si="77"/>
        <v>-0.33682934543659243</v>
      </c>
      <c r="BZ38">
        <f t="shared" si="78"/>
        <v>21.203152900569251</v>
      </c>
      <c r="CB38">
        <f t="shared" si="79"/>
        <v>619.9737865746074</v>
      </c>
      <c r="CC38">
        <f t="shared" si="80"/>
        <v>117.65338265191076</v>
      </c>
      <c r="CD38">
        <f t="shared" si="165"/>
        <v>117.65338265191076</v>
      </c>
      <c r="CE38">
        <f t="shared" si="166"/>
        <v>117.65338265191076</v>
      </c>
      <c r="CF38">
        <f t="shared" si="167"/>
        <v>0</v>
      </c>
      <c r="CG38">
        <f t="shared" si="168"/>
        <v>0</v>
      </c>
      <c r="CH38">
        <f t="shared" si="169"/>
        <v>0</v>
      </c>
      <c r="CI38">
        <f t="shared" si="170"/>
        <v>0</v>
      </c>
      <c r="CJ38">
        <f t="shared" si="171"/>
        <v>6.0082650910115589</v>
      </c>
      <c r="CK38">
        <f t="shared" si="81"/>
        <v>0</v>
      </c>
      <c r="CL38">
        <f t="shared" si="82"/>
        <v>0</v>
      </c>
      <c r="CM38">
        <f t="shared" si="83"/>
        <v>99.091519704872383</v>
      </c>
      <c r="CN38">
        <f t="shared" si="84"/>
        <v>91.939613545947594</v>
      </c>
      <c r="CO38">
        <f t="shared" si="85"/>
        <v>-0.11810689553712037</v>
      </c>
      <c r="CP38">
        <f t="shared" si="86"/>
        <v>-0.31398419581244447</v>
      </c>
      <c r="CQ38">
        <f t="shared" si="87"/>
        <v>25.713769105963166</v>
      </c>
      <c r="CS38">
        <f t="shared" si="88"/>
        <v>642.39218734665519</v>
      </c>
      <c r="CT38">
        <f t="shared" si="89"/>
        <v>112.23473348339864</v>
      </c>
      <c r="CU38">
        <f t="shared" si="172"/>
        <v>112.23473348339864</v>
      </c>
      <c r="CV38">
        <f t="shared" si="173"/>
        <v>112.23473348339864</v>
      </c>
      <c r="CW38">
        <f t="shared" si="174"/>
        <v>0</v>
      </c>
      <c r="CX38">
        <f t="shared" si="90"/>
        <v>0</v>
      </c>
      <c r="CY38">
        <f t="shared" si="91"/>
        <v>0</v>
      </c>
      <c r="CZ38">
        <f t="shared" si="92"/>
        <v>0</v>
      </c>
      <c r="DA38">
        <f t="shared" si="93"/>
        <v>5.6306493948714156</v>
      </c>
      <c r="DB38">
        <f t="shared" si="94"/>
        <v>0</v>
      </c>
      <c r="DC38">
        <f t="shared" si="95"/>
        <v>0</v>
      </c>
      <c r="DD38">
        <f t="shared" si="96"/>
        <v>95.328938301584984</v>
      </c>
      <c r="DE38">
        <f t="shared" si="97"/>
        <v>88.009615024987596</v>
      </c>
      <c r="DF38">
        <f t="shared" si="98"/>
        <v>-0.1016011394298544</v>
      </c>
      <c r="DG38">
        <f t="shared" si="99"/>
        <v>-0.29894376329136935</v>
      </c>
      <c r="DH38">
        <f t="shared" si="100"/>
        <v>24.225118458411046</v>
      </c>
      <c r="DJ38">
        <f t="shared" si="101"/>
        <v>761.45784299839488</v>
      </c>
      <c r="DK38">
        <f t="shared" si="102"/>
        <v>122.15052876269492</v>
      </c>
      <c r="DL38">
        <f t="shared" si="175"/>
        <v>122.15052876269492</v>
      </c>
      <c r="DM38">
        <f t="shared" si="176"/>
        <v>122.15052876269492</v>
      </c>
      <c r="DN38">
        <f t="shared" si="103"/>
        <v>0</v>
      </c>
      <c r="DO38">
        <f t="shared" si="104"/>
        <v>0</v>
      </c>
      <c r="DP38">
        <f t="shared" si="105"/>
        <v>0</v>
      </c>
      <c r="DQ38">
        <f t="shared" si="106"/>
        <v>0</v>
      </c>
      <c r="DR38">
        <f t="shared" si="107"/>
        <v>5.6286436025396469</v>
      </c>
      <c r="DS38">
        <f t="shared" si="108"/>
        <v>0</v>
      </c>
      <c r="DT38">
        <f t="shared" si="109"/>
        <v>0</v>
      </c>
      <c r="DU38">
        <f t="shared" si="110"/>
        <v>97.859954498416442</v>
      </c>
      <c r="DV38">
        <f t="shared" si="111"/>
        <v>90.778703280265702</v>
      </c>
      <c r="DW38">
        <f t="shared" si="112"/>
        <v>-0.30158836753309737</v>
      </c>
      <c r="DX38">
        <f t="shared" si="113"/>
        <v>-0.64971158527448025</v>
      </c>
      <c r="DY38">
        <f t="shared" si="114"/>
        <v>31.371825482429216</v>
      </c>
      <c r="DZ38" t="s">
        <v>250</v>
      </c>
      <c r="EA38" t="s">
        <v>251</v>
      </c>
      <c r="EB38" t="s">
        <v>270</v>
      </c>
      <c r="EC38" t="s">
        <v>344</v>
      </c>
      <c r="ED38" t="s">
        <v>330</v>
      </c>
      <c r="EE38">
        <f t="shared" si="177"/>
        <v>0</v>
      </c>
      <c r="EF38">
        <f t="shared" si="178"/>
        <v>0</v>
      </c>
      <c r="EG38">
        <f t="shared" si="115"/>
        <v>0</v>
      </c>
      <c r="EH38">
        <f t="shared" si="179"/>
        <v>3.5137777116640394E-3</v>
      </c>
      <c r="EI38">
        <f t="shared" si="180"/>
        <v>8.6069624631412121E-3</v>
      </c>
      <c r="EJ38">
        <f t="shared" si="116"/>
        <v>7.4079802841921843E-5</v>
      </c>
      <c r="EK38">
        <f t="shared" si="117"/>
        <v>0</v>
      </c>
      <c r="EL38">
        <f t="shared" si="181"/>
        <v>0</v>
      </c>
      <c r="EM38">
        <f t="shared" si="182"/>
        <v>0</v>
      </c>
      <c r="EN38">
        <f t="shared" si="183"/>
        <v>1.183392980292315E-6</v>
      </c>
      <c r="EO38">
        <f t="shared" si="184"/>
        <v>2.8987089669076415E-6</v>
      </c>
      <c r="EP38">
        <f t="shared" si="118"/>
        <v>8.4025136748307665E-12</v>
      </c>
      <c r="EQ38">
        <f t="shared" si="185"/>
        <v>-0.12741635751228611</v>
      </c>
      <c r="ER38">
        <f t="shared" si="186"/>
        <v>9.759832264426252E-2</v>
      </c>
      <c r="ES38">
        <f t="shared" si="119"/>
        <v>9.5254325829735656E-3</v>
      </c>
      <c r="ET38">
        <f t="shared" si="187"/>
        <v>-0.35350249750440615</v>
      </c>
      <c r="EU38">
        <f t="shared" si="188"/>
        <v>0.17916801690798079</v>
      </c>
      <c r="EV38">
        <f t="shared" si="120"/>
        <v>3.2101178282738486E-2</v>
      </c>
      <c r="EW38">
        <f t="shared" si="189"/>
        <v>31.561608825024482</v>
      </c>
      <c r="EY38">
        <f t="shared" si="190"/>
        <v>0</v>
      </c>
      <c r="EZ38">
        <f t="shared" si="191"/>
        <v>0</v>
      </c>
      <c r="FA38">
        <f t="shared" si="192"/>
        <v>0.11090047763363008</v>
      </c>
      <c r="FB38">
        <f t="shared" si="193"/>
        <v>2.3380777591316742E-3</v>
      </c>
      <c r="FD38">
        <f t="shared" si="121"/>
        <v>662.74650388505211</v>
      </c>
      <c r="FE38">
        <f t="shared" si="122"/>
        <v>36.510799183659977</v>
      </c>
      <c r="FG38" s="6">
        <f t="shared" si="123"/>
        <v>0</v>
      </c>
      <c r="FH38" s="6">
        <f t="shared" si="124"/>
        <v>0</v>
      </c>
      <c r="FI38" s="6">
        <f t="shared" si="125"/>
        <v>1.7855891707541391E-7</v>
      </c>
      <c r="FJ38" s="6">
        <f t="shared" si="126"/>
        <v>4.3748883934129462E-7</v>
      </c>
      <c r="FK38" s="6">
        <f t="shared" si="127"/>
        <v>-1.9225504286384802E-2</v>
      </c>
      <c r="FL38" s="6">
        <f t="shared" si="128"/>
        <v>1.4764380902823298E-2</v>
      </c>
      <c r="FM38" s="6">
        <f t="shared" si="129"/>
        <v>-5.3339021093609308E-2</v>
      </c>
      <c r="FN38" s="6">
        <f t="shared" si="130"/>
        <v>2.7193397436095765E-2</v>
      </c>
      <c r="FP38" t="s">
        <v>250</v>
      </c>
      <c r="FQ38">
        <f t="shared" si="131"/>
        <v>24.790846913244689</v>
      </c>
      <c r="FR38">
        <f t="shared" si="132"/>
        <v>5.9924554060017972</v>
      </c>
      <c r="FT38">
        <v>24.790846913244689</v>
      </c>
      <c r="FU38">
        <v>5.9924554060017972</v>
      </c>
      <c r="FW38">
        <f t="shared" si="133"/>
        <v>0</v>
      </c>
      <c r="FX38">
        <f t="shared" si="134"/>
        <v>0</v>
      </c>
      <c r="FY38">
        <f t="shared" si="135"/>
        <v>0</v>
      </c>
      <c r="FZ38">
        <f t="shared" si="136"/>
        <v>1.1151905566507954E-2</v>
      </c>
      <c r="GA38">
        <f t="shared" si="137"/>
        <v>2.7362895456525246E-2</v>
      </c>
      <c r="GB38">
        <f t="shared" si="138"/>
        <v>7.4872804776472993E-4</v>
      </c>
    </row>
    <row r="39" spans="1:184" x14ac:dyDescent="0.25">
      <c r="A39" t="s">
        <v>117</v>
      </c>
      <c r="B39" t="s">
        <v>118</v>
      </c>
      <c r="C39" t="s">
        <v>147</v>
      </c>
      <c r="D39" t="s">
        <v>341</v>
      </c>
      <c r="E39" t="s">
        <v>331</v>
      </c>
      <c r="F39" t="s">
        <v>445</v>
      </c>
      <c r="G39">
        <v>0.45894443558004588</v>
      </c>
      <c r="H39">
        <v>23.342149225126199</v>
      </c>
      <c r="I39">
        <v>85.525634760862403</v>
      </c>
      <c r="J39">
        <v>270.29998288701034</v>
      </c>
      <c r="K39">
        <v>1.2214137182566644</v>
      </c>
      <c r="L39">
        <v>1.4898270927432544</v>
      </c>
      <c r="M39">
        <v>1.4538955441214303</v>
      </c>
      <c r="N39">
        <v>1.3372606709259682</v>
      </c>
      <c r="O39">
        <v>1.4340172779407794</v>
      </c>
      <c r="P39">
        <v>1.536888989863423</v>
      </c>
      <c r="Q39">
        <v>1.1137228775074144</v>
      </c>
      <c r="R39">
        <v>1.1523297796771568</v>
      </c>
      <c r="S39">
        <v>1.261678755528314</v>
      </c>
      <c r="T39">
        <v>1.2456836932865165</v>
      </c>
      <c r="U39">
        <v>1.2512749062312558</v>
      </c>
      <c r="V39">
        <v>1.4406165004533091</v>
      </c>
      <c r="W39">
        <v>0.76892156124225863</v>
      </c>
      <c r="X39">
        <v>0.76892156124225863</v>
      </c>
      <c r="Y39">
        <f t="shared" si="141"/>
        <v>65.762504606557499</v>
      </c>
      <c r="Z39">
        <f t="shared" si="142"/>
        <v>65.762504606557499</v>
      </c>
      <c r="AA39">
        <v>20.327618240143384</v>
      </c>
      <c r="AB39">
        <v>2.9039454628776267</v>
      </c>
      <c r="AC39">
        <f t="shared" si="51"/>
        <v>330.14810714273608</v>
      </c>
      <c r="AD39">
        <f t="shared" si="194"/>
        <v>95.251856046515826</v>
      </c>
      <c r="AE39">
        <f t="shared" si="53"/>
        <v>65.762504606557499</v>
      </c>
      <c r="AF39">
        <f t="shared" si="54"/>
        <v>65.762504606557499</v>
      </c>
      <c r="AG39">
        <f t="shared" si="143"/>
        <v>0.42827003608384762</v>
      </c>
      <c r="AH39">
        <f t="shared" si="144"/>
        <v>43.568611906147716</v>
      </c>
      <c r="AI39">
        <f t="shared" si="145"/>
        <v>0.42827003608384762</v>
      </c>
      <c r="AJ39">
        <f t="shared" si="146"/>
        <v>43.568611906147716</v>
      </c>
      <c r="AK39">
        <f t="shared" si="147"/>
        <v>4.4676419421005322</v>
      </c>
      <c r="AL39">
        <f t="shared" si="56"/>
        <v>29.489351439958327</v>
      </c>
      <c r="AM39">
        <f t="shared" si="57"/>
        <v>29.489351439958327</v>
      </c>
      <c r="AN39">
        <f t="shared" si="58"/>
        <v>80.757001017858784</v>
      </c>
      <c r="AO39">
        <f t="shared" si="148"/>
        <v>74.859991480266572</v>
      </c>
      <c r="AP39">
        <f t="shared" si="60"/>
        <v>0.20869336842830022</v>
      </c>
      <c r="AQ39">
        <f t="shared" si="61"/>
        <v>0.33113992310634105</v>
      </c>
      <c r="AR39">
        <f t="shared" si="62"/>
        <v>-9.0974868737090731</v>
      </c>
      <c r="AT39">
        <f t="shared" si="149"/>
        <v>402.70023767310602</v>
      </c>
      <c r="AU39">
        <f t="shared" si="150"/>
        <v>98.553735860733553</v>
      </c>
      <c r="AV39">
        <f t="shared" si="151"/>
        <v>65.762504606557499</v>
      </c>
      <c r="AW39">
        <f t="shared" si="152"/>
        <v>65.762504606557499</v>
      </c>
      <c r="AX39">
        <f t="shared" si="153"/>
        <v>0.67091728867960598</v>
      </c>
      <c r="AY39">
        <f t="shared" si="154"/>
        <v>61.380795690082202</v>
      </c>
      <c r="AZ39">
        <f t="shared" si="155"/>
        <v>0.67091728867960598</v>
      </c>
      <c r="BA39">
        <f t="shared" si="156"/>
        <v>61.380795690082202</v>
      </c>
      <c r="BB39">
        <f t="shared" si="157"/>
        <v>4.1854433391469437</v>
      </c>
      <c r="BC39">
        <f t="shared" si="63"/>
        <v>32.791231254176054</v>
      </c>
      <c r="BD39">
        <f t="shared" si="64"/>
        <v>32.791231254176054</v>
      </c>
      <c r="BE39">
        <f t="shared" si="65"/>
        <v>91.077591572713914</v>
      </c>
      <c r="BF39">
        <f t="shared" si="66"/>
        <v>85.429652020357565</v>
      </c>
      <c r="BG39">
        <f t="shared" si="67"/>
        <v>8.8721456222553521E-2</v>
      </c>
      <c r="BH39">
        <f t="shared" si="68"/>
        <v>0.23638656912995992</v>
      </c>
      <c r="BI39">
        <f t="shared" si="69"/>
        <v>-19.667147413800066</v>
      </c>
      <c r="BK39">
        <f t="shared" si="70"/>
        <v>392.98794069552321</v>
      </c>
      <c r="BL39">
        <f t="shared" si="71"/>
        <v>107.90587643085399</v>
      </c>
      <c r="BM39">
        <f t="shared" si="158"/>
        <v>65.762504606557499</v>
      </c>
      <c r="BN39">
        <f t="shared" si="159"/>
        <v>65.762504606557499</v>
      </c>
      <c r="BO39">
        <f t="shared" si="160"/>
        <v>1.1594098321799797</v>
      </c>
      <c r="BP39">
        <f t="shared" si="161"/>
        <v>82.533251279497065</v>
      </c>
      <c r="BQ39">
        <f t="shared" si="162"/>
        <v>1.1594098321799797</v>
      </c>
      <c r="BR39">
        <f t="shared" si="163"/>
        <v>82.533251279497065</v>
      </c>
      <c r="BS39">
        <f t="shared" si="164"/>
        <v>4.6388977818951993</v>
      </c>
      <c r="BT39">
        <f t="shared" si="72"/>
        <v>42.143371824296494</v>
      </c>
      <c r="BU39">
        <f t="shared" si="73"/>
        <v>42.143371824296494</v>
      </c>
      <c r="BV39">
        <f t="shared" si="74"/>
        <v>95.634220973105244</v>
      </c>
      <c r="BW39">
        <f t="shared" si="75"/>
        <v>89.517986254363876</v>
      </c>
      <c r="BX39">
        <f t="shared" si="76"/>
        <v>0.23766946470186268</v>
      </c>
      <c r="BY39">
        <f t="shared" si="77"/>
        <v>0.37318970900233028</v>
      </c>
      <c r="BZ39">
        <f t="shared" si="78"/>
        <v>-23.755481647806377</v>
      </c>
      <c r="CB39">
        <f t="shared" si="79"/>
        <v>361.46153646676117</v>
      </c>
      <c r="CC39">
        <f t="shared" si="80"/>
        <v>106.53788857958476</v>
      </c>
      <c r="CD39">
        <f t="shared" si="165"/>
        <v>65.762504606557499</v>
      </c>
      <c r="CE39">
        <f t="shared" si="166"/>
        <v>65.762504606557499</v>
      </c>
      <c r="CF39">
        <f t="shared" si="167"/>
        <v>0.9908506673418308</v>
      </c>
      <c r="CG39">
        <f t="shared" si="168"/>
        <v>72.900650156766716</v>
      </c>
      <c r="CH39">
        <f t="shared" si="169"/>
        <v>0.9908506673418308</v>
      </c>
      <c r="CI39">
        <f t="shared" si="170"/>
        <v>72.900650156766716</v>
      </c>
      <c r="CJ39">
        <f t="shared" si="171"/>
        <v>4.7756485495832575</v>
      </c>
      <c r="CK39">
        <f t="shared" si="81"/>
        <v>40.77538397302726</v>
      </c>
      <c r="CL39">
        <f t="shared" si="82"/>
        <v>40.77538397302726</v>
      </c>
      <c r="CM39">
        <f t="shared" si="83"/>
        <v>91.78405656355055</v>
      </c>
      <c r="CN39">
        <f t="shared" si="84"/>
        <v>86.099388900380859</v>
      </c>
      <c r="CO39">
        <f t="shared" si="85"/>
        <v>0.29529642267222067</v>
      </c>
      <c r="CP39">
        <f t="shared" si="86"/>
        <v>0.49727728675213217</v>
      </c>
      <c r="CQ39">
        <f t="shared" si="87"/>
        <v>-20.33688429382336</v>
      </c>
      <c r="CS39">
        <f t="shared" si="88"/>
        <v>387.61484568706982</v>
      </c>
      <c r="CT39">
        <f t="shared" si="89"/>
        <v>107.01608061576674</v>
      </c>
      <c r="CU39">
        <f t="shared" si="172"/>
        <v>65.762504606557499</v>
      </c>
      <c r="CV39">
        <f t="shared" si="173"/>
        <v>65.762504606557499</v>
      </c>
      <c r="CW39">
        <f t="shared" si="174"/>
        <v>1.0905541397031515</v>
      </c>
      <c r="CX39">
        <f t="shared" si="90"/>
        <v>79.306153201824372</v>
      </c>
      <c r="CY39">
        <f t="shared" si="91"/>
        <v>1.0905541397031515</v>
      </c>
      <c r="CZ39">
        <f t="shared" si="92"/>
        <v>79.306153201824372</v>
      </c>
      <c r="DA39">
        <f t="shared" si="93"/>
        <v>4.6324224580556237</v>
      </c>
      <c r="DB39">
        <f t="shared" si="94"/>
        <v>41.25357600920924</v>
      </c>
      <c r="DC39">
        <f t="shared" si="95"/>
        <v>41.25357600920924</v>
      </c>
      <c r="DD39">
        <f t="shared" si="96"/>
        <v>93.107421102557865</v>
      </c>
      <c r="DE39">
        <f t="shared" si="97"/>
        <v>87.085700489805461</v>
      </c>
      <c r="DF39">
        <f t="shared" si="98"/>
        <v>0.2883023120318472</v>
      </c>
      <c r="DG39">
        <f t="shared" si="99"/>
        <v>0.51767284750233244</v>
      </c>
      <c r="DH39">
        <f t="shared" si="100"/>
        <v>-21.323195883247962</v>
      </c>
      <c r="DJ39">
        <f t="shared" si="101"/>
        <v>415.42106765931788</v>
      </c>
      <c r="DK39">
        <f t="shared" si="102"/>
        <v>123.20964064824149</v>
      </c>
      <c r="DL39">
        <f t="shared" si="175"/>
        <v>65.762504606557499</v>
      </c>
      <c r="DM39">
        <f t="shared" si="176"/>
        <v>65.762504606557499</v>
      </c>
      <c r="DN39">
        <f t="shared" si="103"/>
        <v>2.3810273904457437</v>
      </c>
      <c r="DO39">
        <f t="shared" si="104"/>
        <v>124.34183257028111</v>
      </c>
      <c r="DP39">
        <f t="shared" si="105"/>
        <v>2.3810273904457437</v>
      </c>
      <c r="DQ39">
        <f t="shared" si="106"/>
        <v>124.34183257028111</v>
      </c>
      <c r="DR39">
        <f t="shared" si="107"/>
        <v>5.1518089641550127</v>
      </c>
      <c r="DS39">
        <f t="shared" si="108"/>
        <v>57.44713604168399</v>
      </c>
      <c r="DT39">
        <f t="shared" si="109"/>
        <v>57.44713604168399</v>
      </c>
      <c r="DU39">
        <f t="shared" si="110"/>
        <v>100.97686005742216</v>
      </c>
      <c r="DV39">
        <f t="shared" si="111"/>
        <v>94.495502188780023</v>
      </c>
      <c r="DW39">
        <f t="shared" si="112"/>
        <v>0.7938443016411284</v>
      </c>
      <c r="DX39">
        <f t="shared" si="113"/>
        <v>1.1899274507727382</v>
      </c>
      <c r="DY39">
        <f t="shared" si="114"/>
        <v>-28.732997582222524</v>
      </c>
      <c r="DZ39" t="s">
        <v>117</v>
      </c>
      <c r="EA39" t="s">
        <v>118</v>
      </c>
      <c r="EB39" t="s">
        <v>147</v>
      </c>
      <c r="EC39" t="s">
        <v>341</v>
      </c>
      <c r="ED39" t="s">
        <v>330</v>
      </c>
      <c r="EE39">
        <f t="shared" si="177"/>
        <v>77.338549134099864</v>
      </c>
      <c r="EF39">
        <f t="shared" si="178"/>
        <v>27.036710423502402</v>
      </c>
      <c r="EG39">
        <f t="shared" si="115"/>
        <v>730.98371052432344</v>
      </c>
      <c r="EH39">
        <f t="shared" si="179"/>
        <v>77.338549134099864</v>
      </c>
      <c r="EI39">
        <f t="shared" si="180"/>
        <v>27.036710423502402</v>
      </c>
      <c r="EJ39">
        <f t="shared" si="116"/>
        <v>730.98371052432344</v>
      </c>
      <c r="EK39">
        <f t="shared" si="117"/>
        <v>0.45789105422655096</v>
      </c>
      <c r="EL39">
        <f t="shared" si="181"/>
        <v>1.1201715590723598</v>
      </c>
      <c r="EM39">
        <f t="shared" si="182"/>
        <v>0.67667647677937715</v>
      </c>
      <c r="EN39">
        <f t="shared" si="183"/>
        <v>1.1201715590723598</v>
      </c>
      <c r="EO39">
        <f t="shared" si="184"/>
        <v>0.67667647677937715</v>
      </c>
      <c r="EP39">
        <f t="shared" si="118"/>
        <v>0.45789105422655096</v>
      </c>
      <c r="EQ39">
        <f t="shared" si="185"/>
        <v>0.31875455428298544</v>
      </c>
      <c r="ER39">
        <f t="shared" si="186"/>
        <v>0.24445505665827927</v>
      </c>
      <c r="ES39">
        <f t="shared" si="119"/>
        <v>5.9758274725802529E-2</v>
      </c>
      <c r="ET39">
        <f t="shared" si="187"/>
        <v>0.52426563104430568</v>
      </c>
      <c r="EU39">
        <f t="shared" si="188"/>
        <v>0.3425998602868045</v>
      </c>
      <c r="EV39">
        <f t="shared" si="120"/>
        <v>0.11737466426853796</v>
      </c>
      <c r="EW39">
        <f t="shared" si="189"/>
        <v>29.042716438395935</v>
      </c>
      <c r="EY39">
        <f t="shared" si="190"/>
        <v>2246.121552258614</v>
      </c>
      <c r="EZ39">
        <f t="shared" si="191"/>
        <v>21229.752625844423</v>
      </c>
      <c r="FA39">
        <f t="shared" si="192"/>
        <v>2246.121552258614</v>
      </c>
      <c r="FB39">
        <f t="shared" si="193"/>
        <v>21229.752625844423</v>
      </c>
      <c r="FD39">
        <f t="shared" si="121"/>
        <v>381.72228922075243</v>
      </c>
      <c r="FE39">
        <f t="shared" si="122"/>
        <v>13.867535431439315</v>
      </c>
      <c r="FG39" s="6">
        <f t="shared" si="123"/>
        <v>0.29345196513388755</v>
      </c>
      <c r="FH39" s="6">
        <f t="shared" si="124"/>
        <v>0.17758958638238975</v>
      </c>
      <c r="FI39" s="6">
        <f t="shared" si="125"/>
        <v>0.29345196513388755</v>
      </c>
      <c r="FJ39" s="6">
        <f t="shared" si="126"/>
        <v>0.17758958638238975</v>
      </c>
      <c r="FK39" s="6">
        <f t="shared" si="127"/>
        <v>8.3504307525161997E-2</v>
      </c>
      <c r="FL39" s="6">
        <f t="shared" si="128"/>
        <v>6.4111838778460162E-2</v>
      </c>
      <c r="FM39" s="6">
        <f t="shared" si="129"/>
        <v>0.13734215838287597</v>
      </c>
      <c r="FN39" s="6">
        <f t="shared" si="130"/>
        <v>8.9889657454867863E-2</v>
      </c>
      <c r="FP39" t="s">
        <v>117</v>
      </c>
      <c r="FQ39">
        <f t="shared" si="131"/>
        <v>-20.485532282434892</v>
      </c>
      <c r="FR39">
        <f t="shared" si="132"/>
        <v>6.4775668469009489</v>
      </c>
      <c r="FT39">
        <v>-20.485532282434892</v>
      </c>
      <c r="FU39">
        <v>6.4775668469009489</v>
      </c>
      <c r="FW39">
        <f t="shared" si="133"/>
        <v>1572.1085020445537</v>
      </c>
      <c r="FX39">
        <f t="shared" si="134"/>
        <v>593.70916776922184</v>
      </c>
      <c r="FY39">
        <f t="shared" si="135"/>
        <v>352490.57589322201</v>
      </c>
      <c r="FZ39">
        <f t="shared" si="136"/>
        <v>1572.1085020445537</v>
      </c>
      <c r="GA39">
        <f t="shared" si="137"/>
        <v>593.70916776922184</v>
      </c>
      <c r="GB39">
        <f t="shared" si="138"/>
        <v>352490.57589322201</v>
      </c>
    </row>
    <row r="40" spans="1:184" x14ac:dyDescent="0.25">
      <c r="A40" t="s">
        <v>111</v>
      </c>
      <c r="B40" t="s">
        <v>112</v>
      </c>
      <c r="C40" t="s">
        <v>147</v>
      </c>
      <c r="D40" t="s">
        <v>341</v>
      </c>
      <c r="E40" t="s">
        <v>331</v>
      </c>
      <c r="F40" t="s">
        <v>445</v>
      </c>
      <c r="G40">
        <v>0.50312745551377991</v>
      </c>
      <c r="H40">
        <v>22.880404040571602</v>
      </c>
      <c r="I40">
        <v>83.833800404654355</v>
      </c>
      <c r="J40">
        <v>252.72719371001776</v>
      </c>
      <c r="K40">
        <v>1.2214137182566644</v>
      </c>
      <c r="L40">
        <v>1.507805559081399</v>
      </c>
      <c r="M40">
        <v>1.4799116689546188</v>
      </c>
      <c r="N40">
        <v>1.3323821282387132</v>
      </c>
      <c r="O40">
        <v>1.4599717473456029</v>
      </c>
      <c r="P40">
        <v>1.5513027592962154</v>
      </c>
      <c r="Q40">
        <v>1.1137228775074144</v>
      </c>
      <c r="R40">
        <v>1.1523297796771568</v>
      </c>
      <c r="S40">
        <v>1.261678755528314</v>
      </c>
      <c r="T40">
        <v>1.2456836932865165</v>
      </c>
      <c r="U40">
        <v>1.2512749062312558</v>
      </c>
      <c r="V40">
        <v>1.4406165004533091</v>
      </c>
      <c r="W40">
        <v>0.84802525936964146</v>
      </c>
      <c r="X40">
        <v>0.84802525936964146</v>
      </c>
      <c r="Y40">
        <f t="shared" si="141"/>
        <v>71.093180332099763</v>
      </c>
      <c r="Z40">
        <f t="shared" si="142"/>
        <v>71.093180332099763</v>
      </c>
      <c r="AA40">
        <v>90.970624577717871</v>
      </c>
      <c r="AB40">
        <v>10.048523035147635</v>
      </c>
      <c r="AC40">
        <f t="shared" si="51"/>
        <v>308.6844613739251</v>
      </c>
      <c r="AD40">
        <f t="shared" si="194"/>
        <v>93.36762141905389</v>
      </c>
      <c r="AE40">
        <f t="shared" si="53"/>
        <v>71.093180332099763</v>
      </c>
      <c r="AF40">
        <f t="shared" si="54"/>
        <v>71.093180332099763</v>
      </c>
      <c r="AG40">
        <f t="shared" si="143"/>
        <v>0.19688863220602659</v>
      </c>
      <c r="AH40">
        <f t="shared" si="144"/>
        <v>26.517652870043307</v>
      </c>
      <c r="AI40">
        <f t="shared" si="145"/>
        <v>0.19688863220602659</v>
      </c>
      <c r="AJ40">
        <f t="shared" si="146"/>
        <v>26.517652870043307</v>
      </c>
      <c r="AK40">
        <f t="shared" si="147"/>
        <v>4.3255294666246034</v>
      </c>
      <c r="AL40">
        <f t="shared" si="56"/>
        <v>22.274441086954127</v>
      </c>
      <c r="AM40">
        <f t="shared" si="57"/>
        <v>22.274441086954127</v>
      </c>
      <c r="AN40">
        <f t="shared" si="58"/>
        <v>79.333837299051325</v>
      </c>
      <c r="AO40">
        <f t="shared" si="148"/>
        <v>73.624407391642819</v>
      </c>
      <c r="AP40">
        <f t="shared" si="60"/>
        <v>0.13598342659944901</v>
      </c>
      <c r="AQ40">
        <f t="shared" si="61"/>
        <v>0.18983884832013309</v>
      </c>
      <c r="AR40">
        <f t="shared" si="62"/>
        <v>-2.5312270595430562</v>
      </c>
      <c r="AT40">
        <f t="shared" si="149"/>
        <v>381.06346760700637</v>
      </c>
      <c r="AU40">
        <f t="shared" si="150"/>
        <v>96.604184749794086</v>
      </c>
      <c r="AV40">
        <f t="shared" si="151"/>
        <v>71.093180332099763</v>
      </c>
      <c r="AW40">
        <f t="shared" si="152"/>
        <v>71.093180332099763</v>
      </c>
      <c r="AX40">
        <f t="shared" si="153"/>
        <v>0.34108775351432763</v>
      </c>
      <c r="AY40">
        <f t="shared" si="154"/>
        <v>40.110661414540452</v>
      </c>
      <c r="AZ40">
        <f t="shared" si="155"/>
        <v>0.34108775351432763</v>
      </c>
      <c r="BA40">
        <f t="shared" si="156"/>
        <v>40.110661414540452</v>
      </c>
      <c r="BB40">
        <f t="shared" si="157"/>
        <v>4.0280759090999316</v>
      </c>
      <c r="BC40">
        <f t="shared" si="63"/>
        <v>25.511004417694323</v>
      </c>
      <c r="BD40">
        <f t="shared" si="64"/>
        <v>25.511004417694323</v>
      </c>
      <c r="BE40">
        <f t="shared" si="65"/>
        <v>89.409134128068374</v>
      </c>
      <c r="BF40">
        <f t="shared" si="66"/>
        <v>83.973550032564617</v>
      </c>
      <c r="BG40">
        <f t="shared" si="67"/>
        <v>6.609106661628715E-2</v>
      </c>
      <c r="BH40">
        <f t="shared" si="68"/>
        <v>0.16803969791295689</v>
      </c>
      <c r="BI40">
        <f t="shared" si="69"/>
        <v>-12.880369700464854</v>
      </c>
      <c r="BK40">
        <f t="shared" si="70"/>
        <v>374.01392303360961</v>
      </c>
      <c r="BL40">
        <f t="shared" si="71"/>
        <v>105.77132496575337</v>
      </c>
      <c r="BM40">
        <f t="shared" si="158"/>
        <v>71.093180332099763</v>
      </c>
      <c r="BN40">
        <f t="shared" si="159"/>
        <v>71.093180332099763</v>
      </c>
      <c r="BO40">
        <f t="shared" si="160"/>
        <v>0.70145119317341109</v>
      </c>
      <c r="BP40">
        <f t="shared" si="161"/>
        <v>60.68241544497311</v>
      </c>
      <c r="BQ40">
        <f t="shared" si="162"/>
        <v>0.70145119317341109</v>
      </c>
      <c r="BR40">
        <f t="shared" si="163"/>
        <v>60.68241544497311</v>
      </c>
      <c r="BS40">
        <f t="shared" si="164"/>
        <v>4.4516849763996804</v>
      </c>
      <c r="BT40">
        <f t="shared" si="72"/>
        <v>34.678144633653602</v>
      </c>
      <c r="BU40">
        <f t="shared" si="73"/>
        <v>34.678144633653602</v>
      </c>
      <c r="BV40">
        <f t="shared" si="74"/>
        <v>93.994918844018429</v>
      </c>
      <c r="BW40">
        <f t="shared" si="75"/>
        <v>88.125518074762553</v>
      </c>
      <c r="BX40">
        <f t="shared" si="76"/>
        <v>0.18773799041758202</v>
      </c>
      <c r="BY40">
        <f t="shared" si="77"/>
        <v>0.26757819622717277</v>
      </c>
      <c r="BZ40">
        <f t="shared" si="78"/>
        <v>-17.03233774266279</v>
      </c>
      <c r="CB40">
        <f t="shared" si="79"/>
        <v>336.72919621915099</v>
      </c>
      <c r="CC40">
        <f t="shared" si="80"/>
        <v>104.4303981103145</v>
      </c>
      <c r="CD40">
        <f t="shared" si="165"/>
        <v>71.093180332099763</v>
      </c>
      <c r="CE40">
        <f t="shared" si="166"/>
        <v>71.093180332099763</v>
      </c>
      <c r="CF40">
        <f t="shared" si="167"/>
        <v>0.57556314906550743</v>
      </c>
      <c r="CG40">
        <f t="shared" si="168"/>
        <v>51.794647612281629</v>
      </c>
      <c r="CH40">
        <f t="shared" si="169"/>
        <v>0.57556314906550743</v>
      </c>
      <c r="CI40">
        <f t="shared" si="170"/>
        <v>51.794647612281629</v>
      </c>
      <c r="CJ40">
        <f t="shared" si="171"/>
        <v>4.6321958247971926</v>
      </c>
      <c r="CK40">
        <f t="shared" si="81"/>
        <v>33.337217778214736</v>
      </c>
      <c r="CL40">
        <f t="shared" si="82"/>
        <v>33.337217778214736</v>
      </c>
      <c r="CM40">
        <f t="shared" si="83"/>
        <v>90.119747241670339</v>
      </c>
      <c r="CN40">
        <f t="shared" si="84"/>
        <v>84.605837760832998</v>
      </c>
      <c r="CO40">
        <f t="shared" si="85"/>
        <v>0.22712409908760031</v>
      </c>
      <c r="CP40">
        <f t="shared" si="86"/>
        <v>0.36853565085527512</v>
      </c>
      <c r="CQ40">
        <f t="shared" si="87"/>
        <v>-13.512657428733235</v>
      </c>
      <c r="CS40">
        <f t="shared" si="88"/>
        <v>368.9745626025653</v>
      </c>
      <c r="CT40">
        <f t="shared" si="89"/>
        <v>104.89913074034369</v>
      </c>
      <c r="CU40">
        <f t="shared" si="172"/>
        <v>71.093180332099763</v>
      </c>
      <c r="CV40">
        <f t="shared" si="173"/>
        <v>71.093180332099763</v>
      </c>
      <c r="CW40">
        <f t="shared" si="174"/>
        <v>0.65179363522309741</v>
      </c>
      <c r="CX40">
        <f t="shared" si="90"/>
        <v>57.841323259838077</v>
      </c>
      <c r="CY40">
        <f t="shared" si="91"/>
        <v>0.65179363522309741</v>
      </c>
      <c r="CZ40">
        <f t="shared" si="92"/>
        <v>57.841323259838077</v>
      </c>
      <c r="DA40">
        <f t="shared" si="93"/>
        <v>4.4450232822915634</v>
      </c>
      <c r="DB40">
        <f t="shared" si="94"/>
        <v>33.80595040824393</v>
      </c>
      <c r="DC40">
        <f t="shared" si="95"/>
        <v>33.80595040824393</v>
      </c>
      <c r="DD40">
        <f t="shared" si="96"/>
        <v>91.553129609948272</v>
      </c>
      <c r="DE40">
        <f t="shared" si="97"/>
        <v>85.775010587881724</v>
      </c>
      <c r="DF40">
        <f t="shared" si="98"/>
        <v>0.22454523191452469</v>
      </c>
      <c r="DG40">
        <f t="shared" si="99"/>
        <v>0.38976406341291381</v>
      </c>
      <c r="DH40">
        <f t="shared" si="100"/>
        <v>-14.681830255781961</v>
      </c>
      <c r="DJ40">
        <f t="shared" si="101"/>
        <v>392.05639295153969</v>
      </c>
      <c r="DK40">
        <f t="shared" si="102"/>
        <v>120.77235615865436</v>
      </c>
      <c r="DL40">
        <f t="shared" si="175"/>
        <v>71.093180332099763</v>
      </c>
      <c r="DM40">
        <f t="shared" si="176"/>
        <v>71.093180332099763</v>
      </c>
      <c r="DN40">
        <f t="shared" si="103"/>
        <v>1.6581149156901929</v>
      </c>
      <c r="DO40">
        <f t="shared" si="104"/>
        <v>100.12937341065317</v>
      </c>
      <c r="DP40">
        <f t="shared" si="105"/>
        <v>1.6581149156901929</v>
      </c>
      <c r="DQ40">
        <f t="shared" si="106"/>
        <v>100.12937341065317</v>
      </c>
      <c r="DR40">
        <f t="shared" si="107"/>
        <v>4.9647071152306772</v>
      </c>
      <c r="DS40">
        <f t="shared" si="108"/>
        <v>49.679175826554598</v>
      </c>
      <c r="DT40">
        <f t="shared" si="109"/>
        <v>49.679175826554598</v>
      </c>
      <c r="DU40">
        <f t="shared" si="110"/>
        <v>99.347019008423402</v>
      </c>
      <c r="DV40">
        <f t="shared" si="111"/>
        <v>93.101049146052603</v>
      </c>
      <c r="DW40">
        <f t="shared" si="112"/>
        <v>0.65920054740919554</v>
      </c>
      <c r="DX40">
        <f t="shared" si="113"/>
        <v>0.97021244088501324</v>
      </c>
      <c r="DY40">
        <f t="shared" si="114"/>
        <v>-22.00786881395284</v>
      </c>
      <c r="DZ40" t="s">
        <v>111</v>
      </c>
      <c r="EA40" t="s">
        <v>112</v>
      </c>
      <c r="EB40" t="s">
        <v>147</v>
      </c>
      <c r="EC40" t="s">
        <v>341</v>
      </c>
      <c r="ED40" t="s">
        <v>330</v>
      </c>
      <c r="EE40">
        <f t="shared" si="177"/>
        <v>56.179345668721623</v>
      </c>
      <c r="EF40">
        <f t="shared" si="178"/>
        <v>24.947500699787945</v>
      </c>
      <c r="EG40">
        <f t="shared" si="115"/>
        <v>622.37779116592003</v>
      </c>
      <c r="EH40">
        <f t="shared" si="179"/>
        <v>56.179345668721623</v>
      </c>
      <c r="EI40">
        <f t="shared" si="180"/>
        <v>24.947500699787945</v>
      </c>
      <c r="EJ40">
        <f t="shared" si="116"/>
        <v>622.37779116592003</v>
      </c>
      <c r="EK40">
        <f t="shared" si="117"/>
        <v>0.26335874209341736</v>
      </c>
      <c r="EL40">
        <f t="shared" si="181"/>
        <v>0.68748321314542726</v>
      </c>
      <c r="EM40">
        <f t="shared" si="182"/>
        <v>0.51318490049242227</v>
      </c>
      <c r="EN40">
        <f t="shared" si="183"/>
        <v>0.68748321314542726</v>
      </c>
      <c r="EO40">
        <f t="shared" si="184"/>
        <v>0.51318490049242227</v>
      </c>
      <c r="EP40">
        <f t="shared" si="118"/>
        <v>0.26335874209341736</v>
      </c>
      <c r="EQ40">
        <f t="shared" si="185"/>
        <v>0.25011372700743978</v>
      </c>
      <c r="ER40">
        <f t="shared" si="186"/>
        <v>0.20943499950266697</v>
      </c>
      <c r="ES40">
        <f t="shared" si="119"/>
        <v>4.3863019016682117E-2</v>
      </c>
      <c r="ET40">
        <f t="shared" si="187"/>
        <v>0.39232814960224416</v>
      </c>
      <c r="EU40">
        <f t="shared" si="188"/>
        <v>0.29711704401059758</v>
      </c>
      <c r="EV40">
        <f t="shared" si="120"/>
        <v>8.8278537841595381E-2</v>
      </c>
      <c r="EW40">
        <f t="shared" si="189"/>
        <v>28.468204882819951</v>
      </c>
      <c r="EY40">
        <f t="shared" si="190"/>
        <v>1599.3251226799307</v>
      </c>
      <c r="EZ40">
        <f t="shared" si="191"/>
        <v>17717.978473428338</v>
      </c>
      <c r="FA40">
        <f t="shared" si="192"/>
        <v>1599.3251226799307</v>
      </c>
      <c r="FB40">
        <f t="shared" si="193"/>
        <v>17717.978473428338</v>
      </c>
      <c r="FD40">
        <f t="shared" si="121"/>
        <v>360.25366729796616</v>
      </c>
      <c r="FE40">
        <f t="shared" si="122"/>
        <v>14.032310629253963</v>
      </c>
      <c r="FG40" s="6">
        <f t="shared" si="123"/>
        <v>0.19083309222132336</v>
      </c>
      <c r="FH40" s="6">
        <f t="shared" si="124"/>
        <v>0.14264478776825146</v>
      </c>
      <c r="FI40" s="6">
        <f t="shared" si="125"/>
        <v>0.19083309222132336</v>
      </c>
      <c r="FJ40" s="6">
        <f t="shared" si="126"/>
        <v>0.14264478776825146</v>
      </c>
      <c r="FK40" s="6">
        <f t="shared" si="127"/>
        <v>6.9427114755939587E-2</v>
      </c>
      <c r="FL40" s="6">
        <f t="shared" si="128"/>
        <v>5.8198287576262747E-2</v>
      </c>
      <c r="FM40" s="6">
        <f t="shared" si="129"/>
        <v>0.10890330486982917</v>
      </c>
      <c r="FN40" s="6">
        <f t="shared" si="130"/>
        <v>8.2583413511161149E-2</v>
      </c>
      <c r="FP40" t="s">
        <v>111</v>
      </c>
      <c r="FQ40">
        <f t="shared" si="131"/>
        <v>-13.774381833523123</v>
      </c>
      <c r="FR40">
        <f t="shared" si="132"/>
        <v>6.4265750416789267</v>
      </c>
      <c r="FT40">
        <v>-13.774381833523123</v>
      </c>
      <c r="FU40">
        <v>6.4265750416789267</v>
      </c>
      <c r="FW40">
        <f t="shared" si="133"/>
        <v>5110.6701638511149</v>
      </c>
      <c r="FX40">
        <f t="shared" si="134"/>
        <v>2338.6461465905663</v>
      </c>
      <c r="FY40">
        <f t="shared" si="135"/>
        <v>5469265.7989629051</v>
      </c>
      <c r="FZ40">
        <f t="shared" si="136"/>
        <v>5110.6701638511149</v>
      </c>
      <c r="GA40">
        <f t="shared" si="137"/>
        <v>2338.6461465905663</v>
      </c>
      <c r="GB40">
        <f t="shared" si="138"/>
        <v>5469265.7989629051</v>
      </c>
    </row>
    <row r="41" spans="1:184" x14ac:dyDescent="0.25">
      <c r="A41" t="s">
        <v>145</v>
      </c>
      <c r="B41" t="s">
        <v>146</v>
      </c>
      <c r="C41" t="s">
        <v>147</v>
      </c>
      <c r="D41" t="s">
        <v>341</v>
      </c>
      <c r="E41" t="s">
        <v>331</v>
      </c>
      <c r="F41" t="s">
        <v>445</v>
      </c>
      <c r="G41">
        <v>0.27218107726963064</v>
      </c>
      <c r="H41">
        <v>20.869941625776299</v>
      </c>
      <c r="I41">
        <v>76.467466116844363</v>
      </c>
      <c r="J41">
        <v>482.35931876770314</v>
      </c>
      <c r="K41">
        <v>1.2214137182566644</v>
      </c>
      <c r="L41">
        <v>1.3928953515629789</v>
      </c>
      <c r="M41">
        <v>1.3856255460399025</v>
      </c>
      <c r="N41">
        <v>1.3827710067445129</v>
      </c>
      <c r="O41">
        <v>1.3715315330663911</v>
      </c>
      <c r="P41">
        <v>1.444625005284057</v>
      </c>
      <c r="Q41">
        <v>1.1137228775074144</v>
      </c>
      <c r="R41">
        <v>1.1523297796771568</v>
      </c>
      <c r="S41">
        <v>1.261678755528314</v>
      </c>
      <c r="T41">
        <v>1.2456836932865165</v>
      </c>
      <c r="U41">
        <v>1.2512749062312558</v>
      </c>
      <c r="V41">
        <v>1.4406165004533091</v>
      </c>
      <c r="W41">
        <v>3.780889407750474</v>
      </c>
      <c r="X41">
        <v>3.0247115262003792</v>
      </c>
      <c r="Y41">
        <f t="shared" si="141"/>
        <v>289.11503267869512</v>
      </c>
      <c r="Z41">
        <f t="shared" si="142"/>
        <v>231.2920261429561</v>
      </c>
      <c r="AA41">
        <v>13.391940333397525</v>
      </c>
      <c r="AB41">
        <v>1.9131343333425037</v>
      </c>
      <c r="AC41">
        <f t="shared" si="51"/>
        <v>589.16028907181192</v>
      </c>
      <c r="AD41">
        <f t="shared" si="194"/>
        <v>85.163566399352618</v>
      </c>
      <c r="AE41">
        <f t="shared" si="53"/>
        <v>85.163566399352618</v>
      </c>
      <c r="AF41">
        <f t="shared" si="54"/>
        <v>85.163566399352618</v>
      </c>
      <c r="AG41">
        <f t="shared" si="143"/>
        <v>0</v>
      </c>
      <c r="AH41">
        <f t="shared" si="144"/>
        <v>0</v>
      </c>
      <c r="AI41">
        <f t="shared" si="145"/>
        <v>0</v>
      </c>
      <c r="AJ41">
        <f t="shared" si="146"/>
        <v>0</v>
      </c>
      <c r="AK41">
        <f t="shared" si="147"/>
        <v>3.8828222993517203</v>
      </c>
      <c r="AL41">
        <f t="shared" si="56"/>
        <v>0</v>
      </c>
      <c r="AM41">
        <f t="shared" si="57"/>
        <v>0</v>
      </c>
      <c r="AN41">
        <f t="shared" si="58"/>
        <v>72.566105129956753</v>
      </c>
      <c r="AO41">
        <f t="shared" si="148"/>
        <v>67.44102115304176</v>
      </c>
      <c r="AP41">
        <f t="shared" si="60"/>
        <v>-8.8402145639757651E-2</v>
      </c>
      <c r="AQ41">
        <f t="shared" si="61"/>
        <v>-0.24614555189996218</v>
      </c>
      <c r="AR41">
        <f t="shared" si="62"/>
        <v>17.722545246310858</v>
      </c>
      <c r="AT41">
        <f t="shared" si="149"/>
        <v>671.87605289461885</v>
      </c>
      <c r="AU41">
        <f t="shared" si="150"/>
        <v>88.11573838289371</v>
      </c>
      <c r="AV41">
        <f t="shared" si="151"/>
        <v>88.11573838289371</v>
      </c>
      <c r="AW41">
        <f t="shared" si="152"/>
        <v>88.11573838289371</v>
      </c>
      <c r="AX41">
        <f t="shared" si="153"/>
        <v>0</v>
      </c>
      <c r="AY41">
        <f t="shared" si="154"/>
        <v>0</v>
      </c>
      <c r="AZ41">
        <f t="shared" si="155"/>
        <v>0</v>
      </c>
      <c r="BA41">
        <f t="shared" si="156"/>
        <v>0</v>
      </c>
      <c r="BB41">
        <f t="shared" si="157"/>
        <v>3.7620045117270635</v>
      </c>
      <c r="BC41">
        <f t="shared" si="63"/>
        <v>0</v>
      </c>
      <c r="BD41">
        <f t="shared" si="64"/>
        <v>0</v>
      </c>
      <c r="BE41">
        <f t="shared" si="65"/>
        <v>81.395951191225564</v>
      </c>
      <c r="BF41">
        <f t="shared" si="66"/>
        <v>76.319410343283536</v>
      </c>
      <c r="BG41">
        <f t="shared" si="67"/>
        <v>-1.4293437129659426E-2</v>
      </c>
      <c r="BH41">
        <f t="shared" si="68"/>
        <v>-7.7323346257561876E-2</v>
      </c>
      <c r="BI41">
        <f t="shared" si="69"/>
        <v>11.796328039610174</v>
      </c>
      <c r="BK41">
        <f t="shared" si="70"/>
        <v>668.36939445493408</v>
      </c>
      <c r="BL41">
        <f t="shared" si="71"/>
        <v>96.477377488703709</v>
      </c>
      <c r="BM41">
        <f t="shared" si="158"/>
        <v>96.477377488703709</v>
      </c>
      <c r="BN41">
        <f t="shared" si="159"/>
        <v>96.477377488703709</v>
      </c>
      <c r="BO41">
        <f t="shared" si="160"/>
        <v>0</v>
      </c>
      <c r="BP41">
        <f t="shared" si="161"/>
        <v>0</v>
      </c>
      <c r="BQ41">
        <f t="shared" si="162"/>
        <v>0</v>
      </c>
      <c r="BR41">
        <f t="shared" si="163"/>
        <v>0</v>
      </c>
      <c r="BS41">
        <f t="shared" si="164"/>
        <v>4.1297866936757295</v>
      </c>
      <c r="BT41">
        <f t="shared" si="72"/>
        <v>0</v>
      </c>
      <c r="BU41">
        <f t="shared" si="73"/>
        <v>0</v>
      </c>
      <c r="BV41">
        <f t="shared" si="74"/>
        <v>85.55251520426701</v>
      </c>
      <c r="BW41">
        <f t="shared" si="75"/>
        <v>80.107526772869363</v>
      </c>
      <c r="BX41">
        <f t="shared" si="76"/>
        <v>-5.0968448414162391E-2</v>
      </c>
      <c r="BY41">
        <f t="shared" si="77"/>
        <v>-0.25724651125372683</v>
      </c>
      <c r="BZ41">
        <f t="shared" si="78"/>
        <v>16.369850715834346</v>
      </c>
      <c r="CB41">
        <f t="shared" si="79"/>
        <v>666.99248082501435</v>
      </c>
      <c r="CC41">
        <f t="shared" si="80"/>
        <v>95.254275608692254</v>
      </c>
      <c r="CD41">
        <f t="shared" si="165"/>
        <v>95.254275608692254</v>
      </c>
      <c r="CE41">
        <f t="shared" si="166"/>
        <v>95.254275608692254</v>
      </c>
      <c r="CF41">
        <f t="shared" si="167"/>
        <v>0</v>
      </c>
      <c r="CG41">
        <f t="shared" si="168"/>
        <v>0</v>
      </c>
      <c r="CH41">
        <f t="shared" si="169"/>
        <v>0</v>
      </c>
      <c r="CI41">
        <f t="shared" si="170"/>
        <v>0</v>
      </c>
      <c r="CJ41">
        <f t="shared" si="171"/>
        <v>4.0816373739149725</v>
      </c>
      <c r="CK41">
        <f t="shared" si="81"/>
        <v>0</v>
      </c>
      <c r="CL41">
        <f t="shared" si="82"/>
        <v>0</v>
      </c>
      <c r="CM41">
        <f t="shared" si="83"/>
        <v>82.644513491594338</v>
      </c>
      <c r="CN41">
        <f t="shared" si="84"/>
        <v>77.785958312883793</v>
      </c>
      <c r="CO41">
        <f t="shared" si="85"/>
        <v>-8.0234395726407629E-2</v>
      </c>
      <c r="CP41">
        <f t="shared" si="86"/>
        <v>-0.21330111255642747</v>
      </c>
      <c r="CQ41">
        <f t="shared" si="87"/>
        <v>17.468317295808461</v>
      </c>
      <c r="CS41">
        <f t="shared" si="88"/>
        <v>661.57101595832796</v>
      </c>
      <c r="CT41">
        <f t="shared" si="89"/>
        <v>95.681821495096159</v>
      </c>
      <c r="CU41">
        <f t="shared" si="172"/>
        <v>95.681821495096159</v>
      </c>
      <c r="CV41">
        <f t="shared" si="173"/>
        <v>95.681821495096159</v>
      </c>
      <c r="CW41">
        <f t="shared" si="174"/>
        <v>0</v>
      </c>
      <c r="CX41">
        <f t="shared" si="90"/>
        <v>0</v>
      </c>
      <c r="CY41">
        <f t="shared" si="91"/>
        <v>0</v>
      </c>
      <c r="CZ41">
        <f t="shared" si="92"/>
        <v>0</v>
      </c>
      <c r="DA41">
        <f t="shared" si="93"/>
        <v>4.1167226382365918</v>
      </c>
      <c r="DB41">
        <f t="shared" si="94"/>
        <v>0</v>
      </c>
      <c r="DC41">
        <f t="shared" si="95"/>
        <v>0</v>
      </c>
      <c r="DD41">
        <f t="shared" si="96"/>
        <v>83.321529659885428</v>
      </c>
      <c r="DE41">
        <f t="shared" si="97"/>
        <v>77.970171101353017</v>
      </c>
      <c r="DF41">
        <f t="shared" si="98"/>
        <v>-7.4283387479689739E-2</v>
      </c>
      <c r="DG41">
        <f t="shared" si="99"/>
        <v>-0.21856600750566268</v>
      </c>
      <c r="DH41">
        <f t="shared" si="100"/>
        <v>17.711650393743142</v>
      </c>
      <c r="DJ41">
        <f t="shared" si="101"/>
        <v>696.82833342360732</v>
      </c>
      <c r="DK41">
        <f t="shared" si="102"/>
        <v>110.16029343578032</v>
      </c>
      <c r="DL41">
        <f t="shared" si="175"/>
        <v>110.16029343578032</v>
      </c>
      <c r="DM41">
        <f t="shared" si="176"/>
        <v>110.16029343578032</v>
      </c>
      <c r="DN41">
        <f t="shared" si="103"/>
        <v>0</v>
      </c>
      <c r="DO41">
        <f t="shared" si="104"/>
        <v>0</v>
      </c>
      <c r="DP41">
        <f t="shared" si="105"/>
        <v>0</v>
      </c>
      <c r="DQ41">
        <f t="shared" si="106"/>
        <v>0</v>
      </c>
      <c r="DR41">
        <f t="shared" si="107"/>
        <v>4.6181984576408466</v>
      </c>
      <c r="DS41">
        <f t="shared" si="108"/>
        <v>0</v>
      </c>
      <c r="DT41">
        <f t="shared" si="109"/>
        <v>0</v>
      </c>
      <c r="DU41">
        <f t="shared" si="110"/>
        <v>90.230324419464168</v>
      </c>
      <c r="DV41">
        <f t="shared" si="111"/>
        <v>84.420288154408112</v>
      </c>
      <c r="DW41">
        <f t="shared" si="112"/>
        <v>-0.24744770359156168</v>
      </c>
      <c r="DX41">
        <f t="shared" si="113"/>
        <v>-0.53307639511447613</v>
      </c>
      <c r="DY41">
        <f t="shared" si="114"/>
        <v>25.740005281372206</v>
      </c>
      <c r="DZ41" t="s">
        <v>145</v>
      </c>
      <c r="EA41" t="s">
        <v>146</v>
      </c>
      <c r="EB41" t="s">
        <v>147</v>
      </c>
      <c r="EC41" t="s">
        <v>341</v>
      </c>
      <c r="ED41" t="s">
        <v>330</v>
      </c>
      <c r="EE41">
        <f t="shared" si="177"/>
        <v>0</v>
      </c>
      <c r="EF41">
        <f t="shared" si="178"/>
        <v>0</v>
      </c>
      <c r="EG41">
        <f t="shared" si="115"/>
        <v>0</v>
      </c>
      <c r="EH41">
        <f t="shared" si="179"/>
        <v>0</v>
      </c>
      <c r="EI41">
        <f t="shared" si="180"/>
        <v>0</v>
      </c>
      <c r="EJ41">
        <f t="shared" si="116"/>
        <v>0</v>
      </c>
      <c r="EK41">
        <f t="shared" si="117"/>
        <v>0</v>
      </c>
      <c r="EL41">
        <f t="shared" si="181"/>
        <v>0</v>
      </c>
      <c r="EM41">
        <f t="shared" si="182"/>
        <v>0</v>
      </c>
      <c r="EN41">
        <f t="shared" si="183"/>
        <v>0</v>
      </c>
      <c r="EO41">
        <f t="shared" si="184"/>
        <v>0</v>
      </c>
      <c r="EP41">
        <f t="shared" si="118"/>
        <v>0</v>
      </c>
      <c r="EQ41">
        <f t="shared" si="185"/>
        <v>-9.2604919663539745E-2</v>
      </c>
      <c r="ER41">
        <f t="shared" si="186"/>
        <v>8.0434996715201726E-2</v>
      </c>
      <c r="ES41">
        <f t="shared" si="119"/>
        <v>6.4697886965745122E-3</v>
      </c>
      <c r="ET41">
        <f t="shared" si="187"/>
        <v>-0.25760982076463618</v>
      </c>
      <c r="EU41">
        <f t="shared" si="188"/>
        <v>0.14966916108905662</v>
      </c>
      <c r="EV41">
        <f t="shared" si="120"/>
        <v>2.2400857781101978E-2</v>
      </c>
      <c r="EW41">
        <f t="shared" si="189"/>
        <v>25.966751856373666</v>
      </c>
      <c r="EY41">
        <f t="shared" si="190"/>
        <v>0</v>
      </c>
      <c r="EZ41">
        <f t="shared" si="191"/>
        <v>0</v>
      </c>
      <c r="FA41">
        <f t="shared" si="192"/>
        <v>0</v>
      </c>
      <c r="FB41">
        <f t="shared" si="193"/>
        <v>0</v>
      </c>
      <c r="FD41">
        <f t="shared" si="121"/>
        <v>659.13292777138577</v>
      </c>
      <c r="FE41">
        <f t="shared" si="122"/>
        <v>16.28806947035703</v>
      </c>
      <c r="FG41" s="6">
        <f t="shared" si="123"/>
        <v>0</v>
      </c>
      <c r="FH41" s="6">
        <f t="shared" si="124"/>
        <v>0</v>
      </c>
      <c r="FI41" s="6">
        <f t="shared" si="125"/>
        <v>0</v>
      </c>
      <c r="FJ41" s="6">
        <f t="shared" si="126"/>
        <v>0</v>
      </c>
      <c r="FK41" s="6">
        <f t="shared" si="127"/>
        <v>-1.4049505913268366E-2</v>
      </c>
      <c r="FL41" s="6">
        <f t="shared" si="128"/>
        <v>1.2208090263065454E-2</v>
      </c>
      <c r="FM41" s="6">
        <f t="shared" si="129"/>
        <v>-3.9083136331187172E-2</v>
      </c>
      <c r="FN41" s="6">
        <f t="shared" si="130"/>
        <v>2.2727506695895097E-2</v>
      </c>
      <c r="FP41" t="s">
        <v>145</v>
      </c>
      <c r="FQ41">
        <f t="shared" si="131"/>
        <v>17.80144949544653</v>
      </c>
      <c r="FR41">
        <f t="shared" si="132"/>
        <v>4.5001531874597598</v>
      </c>
      <c r="FT41">
        <v>17.80144949544653</v>
      </c>
      <c r="FU41">
        <v>4.5001531874597598</v>
      </c>
      <c r="FW41">
        <f t="shared" si="133"/>
        <v>0</v>
      </c>
      <c r="FX41">
        <f t="shared" si="134"/>
        <v>0</v>
      </c>
      <c r="FY41">
        <f t="shared" si="135"/>
        <v>0</v>
      </c>
      <c r="FZ41">
        <f t="shared" si="136"/>
        <v>0</v>
      </c>
      <c r="GA41">
        <f t="shared" si="137"/>
        <v>0</v>
      </c>
      <c r="GB41">
        <f t="shared" si="138"/>
        <v>0</v>
      </c>
    </row>
    <row r="42" spans="1:184" x14ac:dyDescent="0.25">
      <c r="A42" t="s">
        <v>308</v>
      </c>
      <c r="B42" t="s">
        <v>309</v>
      </c>
      <c r="C42" t="s">
        <v>316</v>
      </c>
      <c r="D42" t="s">
        <v>345</v>
      </c>
      <c r="E42" t="s">
        <v>330</v>
      </c>
      <c r="F42" t="s">
        <v>316</v>
      </c>
      <c r="G42">
        <v>1.9342635545845421</v>
      </c>
      <c r="H42">
        <v>19.7888063363222</v>
      </c>
      <c r="I42">
        <v>72.506186416284535</v>
      </c>
      <c r="J42">
        <v>73.971391417425238</v>
      </c>
      <c r="K42">
        <v>1.1944928429090393</v>
      </c>
      <c r="L42">
        <v>1.4971607552042105</v>
      </c>
      <c r="M42">
        <v>1.456986121404485</v>
      </c>
      <c r="N42">
        <v>1.3394121590976666</v>
      </c>
      <c r="O42">
        <v>1.459860898171909</v>
      </c>
      <c r="P42">
        <v>1.5142613332872639</v>
      </c>
      <c r="Q42">
        <v>1.1620756490513198</v>
      </c>
      <c r="R42">
        <v>1.2095558465202498</v>
      </c>
      <c r="S42">
        <v>1.2971210859341129</v>
      </c>
      <c r="T42">
        <v>1.3393743599143302</v>
      </c>
      <c r="U42">
        <v>1.3313443191676493</v>
      </c>
      <c r="V42">
        <v>1.3335057494131222</v>
      </c>
      <c r="W42">
        <v>1.2391921549623215</v>
      </c>
      <c r="X42">
        <v>1.2391921549623215</v>
      </c>
      <c r="Y42">
        <f>IFERROR(W42*I42,"NA")</f>
        <v>89.849097393295438</v>
      </c>
      <c r="Z42">
        <f>IFERROR(X42*I42,"NA")</f>
        <v>89.849097393295438</v>
      </c>
      <c r="AA42">
        <v>15.732301690062048</v>
      </c>
      <c r="AB42">
        <v>2.2474716700088644</v>
      </c>
      <c r="AC42">
        <f t="shared" si="51"/>
        <v>88.358297628137592</v>
      </c>
      <c r="AD42">
        <f t="shared" si="194"/>
        <v>84.257673639939838</v>
      </c>
      <c r="AE42">
        <f t="shared" si="53"/>
        <v>84.257673639939838</v>
      </c>
      <c r="AF42">
        <f t="shared" si="54"/>
        <v>84.257673639939838</v>
      </c>
      <c r="AG42">
        <f t="shared" si="143"/>
        <v>0</v>
      </c>
      <c r="AH42">
        <f t="shared" si="144"/>
        <v>0</v>
      </c>
      <c r="AI42">
        <f t="shared" si="145"/>
        <v>0</v>
      </c>
      <c r="AJ42">
        <f t="shared" si="146"/>
        <v>0</v>
      </c>
      <c r="AK42">
        <f t="shared" si="147"/>
        <v>3.7210657361226138</v>
      </c>
      <c r="AL42">
        <f t="shared" si="56"/>
        <v>0</v>
      </c>
      <c r="AM42">
        <f t="shared" si="57"/>
        <v>0</v>
      </c>
      <c r="AN42">
        <f t="shared" si="58"/>
        <v>72.185016722442711</v>
      </c>
      <c r="AO42">
        <f t="shared" si="148"/>
        <v>67.273441349953103</v>
      </c>
      <c r="AP42">
        <f t="shared" si="60"/>
        <v>-8.471935354722393E-2</v>
      </c>
      <c r="AQ42">
        <f t="shared" si="61"/>
        <v>-0.23589124318845683</v>
      </c>
      <c r="AR42">
        <f t="shared" si="62"/>
        <v>16.984232289986736</v>
      </c>
      <c r="AT42">
        <f t="shared" si="149"/>
        <v>110.74706423801862</v>
      </c>
      <c r="AU42">
        <f t="shared" si="150"/>
        <v>87.700281688704081</v>
      </c>
      <c r="AV42">
        <f t="shared" si="151"/>
        <v>87.700281688704081</v>
      </c>
      <c r="AW42">
        <f t="shared" si="152"/>
        <v>87.700281688704081</v>
      </c>
      <c r="AX42">
        <f t="shared" si="153"/>
        <v>0</v>
      </c>
      <c r="AY42">
        <f t="shared" si="154"/>
        <v>0</v>
      </c>
      <c r="AZ42">
        <f t="shared" si="155"/>
        <v>0</v>
      </c>
      <c r="BA42">
        <f t="shared" si="156"/>
        <v>0</v>
      </c>
      <c r="BB42">
        <f t="shared" si="157"/>
        <v>3.4595246168911529</v>
      </c>
      <c r="BC42">
        <f t="shared" si="63"/>
        <v>0</v>
      </c>
      <c r="BD42">
        <f t="shared" si="64"/>
        <v>0</v>
      </c>
      <c r="BE42">
        <f t="shared" si="65"/>
        <v>81.520791702081638</v>
      </c>
      <c r="BF42">
        <f t="shared" si="66"/>
        <v>76.85242461816064</v>
      </c>
      <c r="BG42">
        <f t="shared" si="67"/>
        <v>-1.3144188811018189E-2</v>
      </c>
      <c r="BH42">
        <f t="shared" si="68"/>
        <v>-7.1106246418516039E-2</v>
      </c>
      <c r="BI42">
        <f t="shared" si="69"/>
        <v>10.847857070543441</v>
      </c>
      <c r="BK42">
        <f t="shared" si="70"/>
        <v>107.77529067616742</v>
      </c>
      <c r="BL42">
        <f t="shared" si="71"/>
        <v>94.049303261232225</v>
      </c>
      <c r="BM42">
        <f t="shared" si="158"/>
        <v>89.849097393295438</v>
      </c>
      <c r="BN42">
        <f t="shared" si="159"/>
        <v>89.849097393295438</v>
      </c>
      <c r="BO42">
        <f t="shared" si="160"/>
        <v>1.7463666078108325E-3</v>
      </c>
      <c r="BP42">
        <f t="shared" si="161"/>
        <v>1.2473435798531542</v>
      </c>
      <c r="BQ42">
        <f t="shared" si="162"/>
        <v>1.7463666078108325E-3</v>
      </c>
      <c r="BR42">
        <f t="shared" si="163"/>
        <v>1.2473435798531542</v>
      </c>
      <c r="BS42">
        <f t="shared" si="164"/>
        <v>3.7607765424230175</v>
      </c>
      <c r="BT42">
        <f t="shared" si="72"/>
        <v>4.2002058679367877</v>
      </c>
      <c r="BU42">
        <f t="shared" si="73"/>
        <v>4.2002058679367877</v>
      </c>
      <c r="BV42">
        <f t="shared" si="74"/>
        <v>84.100613690550603</v>
      </c>
      <c r="BW42">
        <f t="shared" si="75"/>
        <v>79.14215305191189</v>
      </c>
      <c r="BX42">
        <f t="shared" si="76"/>
        <v>-1.7021020692728324E-2</v>
      </c>
      <c r="BY42">
        <f t="shared" si="77"/>
        <v>-0.16854574788784349</v>
      </c>
      <c r="BZ42">
        <f t="shared" si="78"/>
        <v>10.706944341383547</v>
      </c>
      <c r="CB42">
        <f t="shared" si="79"/>
        <v>99.078181089872146</v>
      </c>
      <c r="CC42">
        <f t="shared" si="80"/>
        <v>97.112927021140194</v>
      </c>
      <c r="CD42">
        <f t="shared" si="165"/>
        <v>89.849097393295438</v>
      </c>
      <c r="CE42">
        <f t="shared" si="166"/>
        <v>89.849097393295438</v>
      </c>
      <c r="CF42">
        <f t="shared" si="167"/>
        <v>7.7881899225762125E-3</v>
      </c>
      <c r="CG42">
        <f t="shared" si="168"/>
        <v>3.2165635711173906</v>
      </c>
      <c r="CH42">
        <f t="shared" si="169"/>
        <v>7.7881899225762125E-3</v>
      </c>
      <c r="CI42">
        <f t="shared" si="170"/>
        <v>3.2165635711173906</v>
      </c>
      <c r="CJ42">
        <f t="shared" si="171"/>
        <v>4.0501357490381347</v>
      </c>
      <c r="CK42">
        <f t="shared" si="81"/>
        <v>7.2638296278447569</v>
      </c>
      <c r="CL42">
        <f t="shared" si="82"/>
        <v>7.2638296278447569</v>
      </c>
      <c r="CM42">
        <f t="shared" si="83"/>
        <v>84.600485650499962</v>
      </c>
      <c r="CN42">
        <f t="shared" si="84"/>
        <v>79.779428262176495</v>
      </c>
      <c r="CO42">
        <f t="shared" si="85"/>
        <v>-1.028684759920951E-2</v>
      </c>
      <c r="CP42">
        <f t="shared" si="86"/>
        <v>-7.8609755878001258E-2</v>
      </c>
      <c r="CQ42">
        <f t="shared" si="87"/>
        <v>10.069669131118943</v>
      </c>
      <c r="CS42">
        <f t="shared" si="88"/>
        <v>107.98794191366825</v>
      </c>
      <c r="CT42">
        <f t="shared" si="89"/>
        <v>96.530699389831</v>
      </c>
      <c r="CU42">
        <f t="shared" si="172"/>
        <v>89.849097393295438</v>
      </c>
      <c r="CV42">
        <f t="shared" si="173"/>
        <v>89.849097393295438</v>
      </c>
      <c r="CW42">
        <f t="shared" si="174"/>
        <v>6.6865456644469587E-3</v>
      </c>
      <c r="CX42">
        <f t="shared" si="90"/>
        <v>3.0022196778170676</v>
      </c>
      <c r="CY42">
        <f t="shared" si="91"/>
        <v>6.6865456644469587E-3</v>
      </c>
      <c r="CZ42">
        <f t="shared" si="92"/>
        <v>3.0022196778170676</v>
      </c>
      <c r="DA42">
        <f t="shared" si="93"/>
        <v>3.8561983887633837</v>
      </c>
      <c r="DB42">
        <f t="shared" si="94"/>
        <v>6.6816019965355622</v>
      </c>
      <c r="DC42">
        <f t="shared" si="95"/>
        <v>6.6816019965355622</v>
      </c>
      <c r="DD42">
        <f t="shared" si="96"/>
        <v>84.952620989095777</v>
      </c>
      <c r="DE42">
        <f t="shared" si="97"/>
        <v>79.939919851681452</v>
      </c>
      <c r="DF42">
        <f t="shared" si="98"/>
        <v>-9.3493616908189581E-3</v>
      </c>
      <c r="DG42">
        <f t="shared" si="99"/>
        <v>-8.1055339562267792E-2</v>
      </c>
      <c r="DH42">
        <f t="shared" si="100"/>
        <v>9.9091775416139853</v>
      </c>
      <c r="DJ42">
        <f t="shared" si="101"/>
        <v>112.01201779286441</v>
      </c>
      <c r="DK42">
        <f t="shared" si="102"/>
        <v>96.687416454135047</v>
      </c>
      <c r="DL42">
        <f t="shared" si="175"/>
        <v>89.849097393295438</v>
      </c>
      <c r="DM42">
        <f t="shared" si="176"/>
        <v>89.849097393295438</v>
      </c>
      <c r="DN42">
        <f t="shared" si="103"/>
        <v>7.4111983814950932E-3</v>
      </c>
      <c r="DO42">
        <f t="shared" si="104"/>
        <v>3.2513246232993755</v>
      </c>
      <c r="DP42">
        <f t="shared" si="105"/>
        <v>7.4111983814950932E-3</v>
      </c>
      <c r="DQ42">
        <f t="shared" si="106"/>
        <v>3.2513246232993755</v>
      </c>
      <c r="DR42">
        <f t="shared" si="107"/>
        <v>3.7924441482656022</v>
      </c>
      <c r="DS42">
        <f t="shared" si="108"/>
        <v>6.8383190608396092</v>
      </c>
      <c r="DT42">
        <f t="shared" si="109"/>
        <v>6.8383190608396092</v>
      </c>
      <c r="DU42">
        <f t="shared" si="110"/>
        <v>80.321014043257748</v>
      </c>
      <c r="DV42">
        <f t="shared" si="111"/>
        <v>75.549837958746508</v>
      </c>
      <c r="DW42">
        <f t="shared" si="112"/>
        <v>-7.5847542429328202E-2</v>
      </c>
      <c r="DX42">
        <f t="shared" si="113"/>
        <v>-0.22532724340875976</v>
      </c>
      <c r="DY42">
        <f t="shared" si="114"/>
        <v>14.299259434548929</v>
      </c>
      <c r="DZ42" t="s">
        <v>308</v>
      </c>
      <c r="EA42" t="s">
        <v>309</v>
      </c>
      <c r="EB42" t="s">
        <v>316</v>
      </c>
      <c r="EC42" t="s">
        <v>345</v>
      </c>
      <c r="ED42" t="s">
        <v>330</v>
      </c>
      <c r="EE42">
        <f t="shared" si="177"/>
        <v>1.7862419086811647</v>
      </c>
      <c r="EF42">
        <f t="shared" si="178"/>
        <v>1.5711537846570971</v>
      </c>
      <c r="EG42">
        <f t="shared" si="115"/>
        <v>2.4685242150423199</v>
      </c>
      <c r="EH42">
        <f t="shared" si="179"/>
        <v>1.7862419086811647</v>
      </c>
      <c r="EI42">
        <f t="shared" si="180"/>
        <v>1.5711537846570971</v>
      </c>
      <c r="EJ42">
        <f t="shared" si="116"/>
        <v>2.4685242150423199</v>
      </c>
      <c r="EK42">
        <f t="shared" si="117"/>
        <v>1.4052102909988709E-5</v>
      </c>
      <c r="EL42">
        <f t="shared" si="181"/>
        <v>3.9387167627215162E-3</v>
      </c>
      <c r="EM42">
        <f t="shared" si="182"/>
        <v>3.7486134650012541E-3</v>
      </c>
      <c r="EN42">
        <f t="shared" si="183"/>
        <v>3.9387167627215162E-3</v>
      </c>
      <c r="EO42">
        <f t="shared" si="184"/>
        <v>3.7486134650012541E-3</v>
      </c>
      <c r="EP42">
        <f t="shared" si="118"/>
        <v>1.4052102909988709E-5</v>
      </c>
      <c r="EQ42">
        <f t="shared" si="185"/>
        <v>-3.5061385795054516E-2</v>
      </c>
      <c r="ER42">
        <f t="shared" si="186"/>
        <v>3.5242385155626055E-2</v>
      </c>
      <c r="ES42">
        <f t="shared" si="119"/>
        <v>1.2420257114574918E-3</v>
      </c>
      <c r="ET42">
        <f t="shared" si="187"/>
        <v>-0.14342259605730753</v>
      </c>
      <c r="EU42">
        <f t="shared" si="188"/>
        <v>7.6433013911316169E-2</v>
      </c>
      <c r="EV42">
        <f t="shared" si="120"/>
        <v>5.8420056155674511E-3</v>
      </c>
      <c r="EW42">
        <f t="shared" si="189"/>
        <v>25.306509345659681</v>
      </c>
      <c r="EY42">
        <f t="shared" si="190"/>
        <v>45.203547555648882</v>
      </c>
      <c r="EZ42">
        <f t="shared" si="191"/>
        <v>62.469731117955696</v>
      </c>
      <c r="FA42">
        <f t="shared" si="192"/>
        <v>45.203547555648882</v>
      </c>
      <c r="FB42">
        <f t="shared" si="193"/>
        <v>62.469731117955696</v>
      </c>
      <c r="FD42">
        <f t="shared" si="121"/>
        <v>104.32646555645474</v>
      </c>
      <c r="FE42">
        <f t="shared" si="122"/>
        <v>4.0403934524161622</v>
      </c>
      <c r="FG42" s="6">
        <f t="shared" si="123"/>
        <v>3.7753764030184055E-3</v>
      </c>
      <c r="FH42" s="6">
        <f t="shared" si="124"/>
        <v>3.596130446373223E-3</v>
      </c>
      <c r="FI42" s="6">
        <f t="shared" si="125"/>
        <v>3.7753764030184055E-3</v>
      </c>
      <c r="FJ42" s="6">
        <f t="shared" si="126"/>
        <v>3.596130446373223E-3</v>
      </c>
      <c r="FK42" s="6">
        <f t="shared" si="127"/>
        <v>-3.3607374320643077E-2</v>
      </c>
      <c r="FL42" s="6">
        <f t="shared" si="128"/>
        <v>3.3805932435031161E-2</v>
      </c>
      <c r="FM42" s="6">
        <f t="shared" si="129"/>
        <v>-0.13747479634464996</v>
      </c>
      <c r="FN42" s="6">
        <f t="shared" si="130"/>
        <v>7.3456506205708261E-2</v>
      </c>
      <c r="FP42" t="s">
        <v>308</v>
      </c>
      <c r="FQ42">
        <f t="shared" si="131"/>
        <v>12.136189968199263</v>
      </c>
      <c r="FR42">
        <f t="shared" si="132"/>
        <v>2.8675781176910675</v>
      </c>
      <c r="FT42">
        <v>12.136189968199263</v>
      </c>
      <c r="FU42">
        <v>2.8675781176910675</v>
      </c>
      <c r="FW42">
        <f t="shared" si="133"/>
        <v>28.101696598804345</v>
      </c>
      <c r="FX42">
        <f t="shared" si="134"/>
        <v>25.041751192766817</v>
      </c>
      <c r="FY42">
        <f t="shared" si="135"/>
        <v>627.0893028004383</v>
      </c>
      <c r="FZ42">
        <f t="shared" si="136"/>
        <v>28.101696598804345</v>
      </c>
      <c r="GA42">
        <f t="shared" si="137"/>
        <v>25.041751192766817</v>
      </c>
      <c r="GB42">
        <f t="shared" si="138"/>
        <v>627.0893028004383</v>
      </c>
    </row>
    <row r="43" spans="1:184" x14ac:dyDescent="0.25">
      <c r="A43" t="s">
        <v>27</v>
      </c>
      <c r="B43" t="s">
        <v>1</v>
      </c>
      <c r="C43" t="s">
        <v>52</v>
      </c>
      <c r="D43" t="s">
        <v>340</v>
      </c>
      <c r="E43" t="s">
        <v>330</v>
      </c>
      <c r="F43" t="s">
        <v>52</v>
      </c>
      <c r="G43">
        <v>0.67795508043177244</v>
      </c>
      <c r="H43">
        <v>17.663843396627101</v>
      </c>
      <c r="I43">
        <v>64.7203222052417</v>
      </c>
      <c r="J43">
        <v>114.72506528514869</v>
      </c>
      <c r="K43">
        <v>1.3263572562220902</v>
      </c>
      <c r="L43">
        <v>1.7146546716480204</v>
      </c>
      <c r="M43">
        <v>1.6563066774101389</v>
      </c>
      <c r="N43">
        <v>1.5616094759122905</v>
      </c>
      <c r="O43">
        <v>1.6151960954844096</v>
      </c>
      <c r="P43">
        <v>1.749767296564829</v>
      </c>
      <c r="Q43">
        <v>1.3070253557120981</v>
      </c>
      <c r="R43">
        <v>1.2095558465202498</v>
      </c>
      <c r="S43">
        <v>1.2971210859341129</v>
      </c>
      <c r="T43">
        <v>1.3393743599143302</v>
      </c>
      <c r="U43">
        <v>1.3313443191676493</v>
      </c>
      <c r="V43">
        <v>1.3335057494131222</v>
      </c>
      <c r="W43">
        <v>1.0600462939399717</v>
      </c>
      <c r="X43">
        <v>0.67714901219050683</v>
      </c>
      <c r="Y43">
        <f t="shared" ref="Y43:Y89" si="195">IFERROR(W43*I43,"NA")</f>
        <v>68.606537696267324</v>
      </c>
      <c r="Z43">
        <f t="shared" ref="Z43:Z89" si="196">IFERROR(X43*I43,"NA")</f>
        <v>43.825302249930743</v>
      </c>
      <c r="AA43">
        <v>15.95930570611036</v>
      </c>
      <c r="AB43">
        <v>1.1326628107967764</v>
      </c>
      <c r="AC43">
        <f t="shared" si="51"/>
        <v>152.16642281150999</v>
      </c>
      <c r="AD43">
        <f t="shared" si="194"/>
        <v>84.591102152107638</v>
      </c>
      <c r="AE43">
        <f t="shared" si="53"/>
        <v>68.606537696267324</v>
      </c>
      <c r="AF43">
        <f t="shared" si="54"/>
        <v>43.825302249930743</v>
      </c>
      <c r="AG43">
        <f t="shared" si="143"/>
        <v>5.8880678432028981E-2</v>
      </c>
      <c r="AH43">
        <f t="shared" si="144"/>
        <v>11.050788139025387</v>
      </c>
      <c r="AI43">
        <f t="shared" si="145"/>
        <v>0.97669348106351206</v>
      </c>
      <c r="AJ43">
        <f t="shared" si="146"/>
        <v>71.875946264311381</v>
      </c>
      <c r="AK43">
        <f t="shared" si="147"/>
        <v>4.8084397729848618</v>
      </c>
      <c r="AL43">
        <f t="shared" si="56"/>
        <v>15.984564455840314</v>
      </c>
      <c r="AM43">
        <f t="shared" si="57"/>
        <v>40.765799902176894</v>
      </c>
      <c r="AN43">
        <f t="shared" si="58"/>
        <v>68.990559779485281</v>
      </c>
      <c r="AO43">
        <f t="shared" si="148"/>
        <v>62.643718298071114</v>
      </c>
      <c r="AP43">
        <f t="shared" si="60"/>
        <v>5.8780357232380086E-2</v>
      </c>
      <c r="AQ43">
        <f t="shared" si="61"/>
        <v>0.54446070966265925</v>
      </c>
      <c r="AR43">
        <f t="shared" si="62"/>
        <v>-18.818416048140371</v>
      </c>
      <c r="AT43">
        <f t="shared" si="149"/>
        <v>196.71386914630432</v>
      </c>
      <c r="AU43">
        <f t="shared" si="150"/>
        <v>78.282844112024449</v>
      </c>
      <c r="AV43">
        <f t="shared" si="151"/>
        <v>68.606537696267324</v>
      </c>
      <c r="AW43">
        <f t="shared" si="152"/>
        <v>43.825302249930743</v>
      </c>
      <c r="AX43">
        <f t="shared" si="153"/>
        <v>1.9716578232090408E-2</v>
      </c>
      <c r="AY43">
        <f t="shared" si="154"/>
        <v>6.1128422514556187</v>
      </c>
      <c r="AZ43">
        <f t="shared" si="155"/>
        <v>0.89033938664628065</v>
      </c>
      <c r="BA43">
        <f t="shared" si="156"/>
        <v>77.516213159627455</v>
      </c>
      <c r="BB43">
        <f t="shared" si="157"/>
        <v>3.9137043798276911</v>
      </c>
      <c r="BC43">
        <f t="shared" si="63"/>
        <v>9.676306415757125</v>
      </c>
      <c r="BD43">
        <f t="shared" si="64"/>
        <v>34.457541862093706</v>
      </c>
      <c r="BE43">
        <f t="shared" si="65"/>
        <v>71.292086795928569</v>
      </c>
      <c r="BF43">
        <f t="shared" si="66"/>
        <v>66.010838437764377</v>
      </c>
      <c r="BG43">
        <f t="shared" si="67"/>
        <v>1.6003418389265639E-2</v>
      </c>
      <c r="BH43">
        <f t="shared" si="68"/>
        <v>0.2583554905070099</v>
      </c>
      <c r="BI43">
        <f t="shared" si="69"/>
        <v>-22.185536187833634</v>
      </c>
      <c r="BK43">
        <f t="shared" si="70"/>
        <v>190.01989169810591</v>
      </c>
      <c r="BL43">
        <f t="shared" si="71"/>
        <v>83.950094620868796</v>
      </c>
      <c r="BM43">
        <f t="shared" si="158"/>
        <v>68.606537696267324</v>
      </c>
      <c r="BN43">
        <f t="shared" si="159"/>
        <v>43.825302249930743</v>
      </c>
      <c r="BO43">
        <f t="shared" si="160"/>
        <v>6.6029156989823798E-2</v>
      </c>
      <c r="BP43">
        <f t="shared" si="161"/>
        <v>12.910140193885747</v>
      </c>
      <c r="BQ43">
        <f t="shared" si="162"/>
        <v>1.1808534431215325</v>
      </c>
      <c r="BR43">
        <f t="shared" si="163"/>
        <v>88.288564751064868</v>
      </c>
      <c r="BS43">
        <f t="shared" si="164"/>
        <v>4.2703214674675927</v>
      </c>
      <c r="BT43">
        <f t="shared" si="72"/>
        <v>15.343556924601472</v>
      </c>
      <c r="BU43">
        <f t="shared" si="73"/>
        <v>40.124792370938053</v>
      </c>
      <c r="BV43">
        <f t="shared" si="74"/>
        <v>72.653464212862488</v>
      </c>
      <c r="BW43">
        <f t="shared" si="75"/>
        <v>67.023185287242072</v>
      </c>
      <c r="BX43">
        <f t="shared" si="76"/>
        <v>5.4672012758322855E-2</v>
      </c>
      <c r="BY43">
        <f t="shared" si="77"/>
        <v>0.36306540519066283</v>
      </c>
      <c r="BZ43">
        <f t="shared" si="78"/>
        <v>-23.197883037311328</v>
      </c>
      <c r="CB43">
        <f t="shared" si="79"/>
        <v>179.15574907394435</v>
      </c>
      <c r="CC43">
        <f t="shared" si="80"/>
        <v>86.684740127094813</v>
      </c>
      <c r="CD43">
        <f t="shared" si="165"/>
        <v>68.606537696267324</v>
      </c>
      <c r="CE43">
        <f t="shared" si="166"/>
        <v>43.825302249930743</v>
      </c>
      <c r="CF43">
        <f t="shared" si="167"/>
        <v>9.5501919576612929E-2</v>
      </c>
      <c r="CG43">
        <f t="shared" si="168"/>
        <v>15.848133121979025</v>
      </c>
      <c r="CH43">
        <f t="shared" si="169"/>
        <v>1.2725820053403825</v>
      </c>
      <c r="CI43">
        <f t="shared" si="170"/>
        <v>89.075970314003598</v>
      </c>
      <c r="CJ43">
        <f t="shared" si="171"/>
        <v>4.541153580078694</v>
      </c>
      <c r="CK43">
        <f t="shared" si="81"/>
        <v>18.078202430827488</v>
      </c>
      <c r="CL43">
        <f t="shared" si="82"/>
        <v>42.859437877164069</v>
      </c>
      <c r="CM43">
        <f t="shared" si="83"/>
        <v>72.655354090021362</v>
      </c>
      <c r="CN43">
        <f t="shared" si="84"/>
        <v>67.249816257382207</v>
      </c>
      <c r="CO43">
        <f t="shared" si="85"/>
        <v>8.3276841461166512E-2</v>
      </c>
      <c r="CP43">
        <f t="shared" si="86"/>
        <v>0.54770345810868826</v>
      </c>
      <c r="CQ43">
        <f t="shared" si="87"/>
        <v>-23.424514007451464</v>
      </c>
      <c r="CS43">
        <f t="shared" si="88"/>
        <v>185.30347750276613</v>
      </c>
      <c r="CT43">
        <f t="shared" si="89"/>
        <v>86.165033302648411</v>
      </c>
      <c r="CU43">
        <f t="shared" si="172"/>
        <v>68.606537696267324</v>
      </c>
      <c r="CV43">
        <f t="shared" si="173"/>
        <v>43.825302249930743</v>
      </c>
      <c r="CW43">
        <f t="shared" si="174"/>
        <v>9.1597638794869832E-2</v>
      </c>
      <c r="CX43">
        <f t="shared" si="90"/>
        <v>15.650140111362653</v>
      </c>
      <c r="CY43">
        <f t="shared" si="91"/>
        <v>1.2843005063083586</v>
      </c>
      <c r="CZ43">
        <f t="shared" si="92"/>
        <v>90.999669178998474</v>
      </c>
      <c r="DA43">
        <f t="shared" si="93"/>
        <v>4.4384178730545898</v>
      </c>
      <c r="DB43">
        <f t="shared" si="94"/>
        <v>17.558495606381086</v>
      </c>
      <c r="DC43">
        <f t="shared" si="95"/>
        <v>42.339731052717667</v>
      </c>
      <c r="DD43">
        <f t="shared" si="96"/>
        <v>72.838864644108554</v>
      </c>
      <c r="DE43">
        <f t="shared" si="97"/>
        <v>67.069332042930455</v>
      </c>
      <c r="DF43">
        <f t="shared" si="98"/>
        <v>7.8197494188482652E-2</v>
      </c>
      <c r="DG43">
        <f t="shared" si="99"/>
        <v>0.5480781046330887</v>
      </c>
      <c r="DH43">
        <f t="shared" si="100"/>
        <v>-23.244029792999712</v>
      </c>
      <c r="DJ43">
        <f t="shared" si="101"/>
        <v>200.74216733221814</v>
      </c>
      <c r="DK43">
        <f t="shared" si="102"/>
        <v>86.304921764559566</v>
      </c>
      <c r="DL43">
        <f t="shared" si="175"/>
        <v>68.606537696267324</v>
      </c>
      <c r="DM43">
        <f t="shared" si="176"/>
        <v>43.825302249930743</v>
      </c>
      <c r="DN43">
        <f t="shared" si="103"/>
        <v>0.10129062434168801</v>
      </c>
      <c r="DO43">
        <f t="shared" si="104"/>
        <v>17.169469927453402</v>
      </c>
      <c r="DP43">
        <f t="shared" si="105"/>
        <v>1.4005875334543627</v>
      </c>
      <c r="DQ43">
        <f t="shared" si="106"/>
        <v>98.912434912843693</v>
      </c>
      <c r="DR43">
        <f t="shared" si="107"/>
        <v>4.2712517690689387</v>
      </c>
      <c r="DS43">
        <f t="shared" si="108"/>
        <v>17.698384068292242</v>
      </c>
      <c r="DT43">
        <f t="shared" si="109"/>
        <v>42.479619514628823</v>
      </c>
      <c r="DU43">
        <f t="shared" si="110"/>
        <v>67.872211217530563</v>
      </c>
      <c r="DV43">
        <f t="shared" si="111"/>
        <v>62.498659625260444</v>
      </c>
      <c r="DW43">
        <f t="shared" si="112"/>
        <v>0.10075303403614963</v>
      </c>
      <c r="DX43">
        <f t="shared" si="113"/>
        <v>0.82660306476585343</v>
      </c>
      <c r="DY43">
        <f t="shared" si="114"/>
        <v>-18.673357375329701</v>
      </c>
      <c r="DZ43" t="s">
        <v>27</v>
      </c>
      <c r="EA43" t="s">
        <v>1</v>
      </c>
      <c r="EB43" t="s">
        <v>52</v>
      </c>
      <c r="EC43" t="s">
        <v>340</v>
      </c>
      <c r="ED43" t="s">
        <v>329</v>
      </c>
      <c r="EE43">
        <f t="shared" si="177"/>
        <v>13.123585624193639</v>
      </c>
      <c r="EF43">
        <f t="shared" si="178"/>
        <v>4.0906817877785455</v>
      </c>
      <c r="EG43">
        <f t="shared" si="115"/>
        <v>16.733677488863076</v>
      </c>
      <c r="EH43">
        <f t="shared" si="179"/>
        <v>86.11146643014159</v>
      </c>
      <c r="EI43">
        <f t="shared" si="180"/>
        <v>9.7756408870365501</v>
      </c>
      <c r="EJ43">
        <f t="shared" si="116"/>
        <v>95.563154752300747</v>
      </c>
      <c r="EK43">
        <f t="shared" si="117"/>
        <v>9.4709997123343392E-4</v>
      </c>
      <c r="EL43">
        <f t="shared" si="181"/>
        <v>7.2169432727852326E-2</v>
      </c>
      <c r="EM43">
        <f t="shared" si="182"/>
        <v>3.0774989378283039E-2</v>
      </c>
      <c r="EN43">
        <f t="shared" si="183"/>
        <v>1.1675593926557382</v>
      </c>
      <c r="EO43">
        <f t="shared" si="184"/>
        <v>0.19617227679446794</v>
      </c>
      <c r="EP43">
        <f t="shared" si="118"/>
        <v>3.8483562182725348E-2</v>
      </c>
      <c r="EQ43">
        <f t="shared" si="185"/>
        <v>6.5280526344294557E-2</v>
      </c>
      <c r="ER43">
        <f t="shared" si="186"/>
        <v>2.9434810498527326E-2</v>
      </c>
      <c r="ES43">
        <f t="shared" si="119"/>
        <v>8.6640806908421452E-4</v>
      </c>
      <c r="ET43">
        <f t="shared" si="187"/>
        <v>0.51471103881132707</v>
      </c>
      <c r="EU43">
        <f t="shared" si="188"/>
        <v>0.19446238964131221</v>
      </c>
      <c r="EV43">
        <f t="shared" si="120"/>
        <v>3.7815620985009533E-2</v>
      </c>
      <c r="EW43">
        <f t="shared" si="189"/>
        <v>23.01577220156949</v>
      </c>
      <c r="EY43">
        <f t="shared" si="190"/>
        <v>302.04945719423296</v>
      </c>
      <c r="EZ43">
        <f t="shared" si="191"/>
        <v>385.13850917820395</v>
      </c>
      <c r="FA43">
        <f t="shared" si="192"/>
        <v>1981.9218952992371</v>
      </c>
      <c r="FB43">
        <f t="shared" si="193"/>
        <v>2199.4598006422871</v>
      </c>
      <c r="FD43">
        <f t="shared" si="121"/>
        <v>184.01692959414152</v>
      </c>
      <c r="FE43">
        <f t="shared" si="122"/>
        <v>7.7890242502888105</v>
      </c>
      <c r="FG43" s="6">
        <f t="shared" si="123"/>
        <v>3.9218909307434699E-2</v>
      </c>
      <c r="FH43" s="6">
        <f t="shared" si="124"/>
        <v>1.6806186424485829E-2</v>
      </c>
      <c r="FI43" s="6">
        <f t="shared" si="125"/>
        <v>0.63448477008656123</v>
      </c>
      <c r="FJ43" s="6">
        <f t="shared" si="126"/>
        <v>0.10993637746563514</v>
      </c>
      <c r="FK43" s="6">
        <f t="shared" si="127"/>
        <v>3.5475282892869692E-2</v>
      </c>
      <c r="FL43" s="6">
        <f t="shared" si="128"/>
        <v>1.6066033755269885E-2</v>
      </c>
      <c r="FM43" s="6">
        <f t="shared" si="129"/>
        <v>0.27970852461594042</v>
      </c>
      <c r="FN43" s="6">
        <f t="shared" si="130"/>
        <v>0.10633750467828337</v>
      </c>
      <c r="FP43" t="s">
        <v>27</v>
      </c>
      <c r="FQ43">
        <f t="shared" si="131"/>
        <v>-21.590622741511037</v>
      </c>
      <c r="FR43">
        <f t="shared" si="132"/>
        <v>2.2463164019241262</v>
      </c>
      <c r="FT43">
        <v>-21.590622741511037</v>
      </c>
      <c r="FU43">
        <v>2.2463164019241262</v>
      </c>
      <c r="FW43">
        <f t="shared" si="133"/>
        <v>209.44331493682145</v>
      </c>
      <c r="FX43">
        <f t="shared" si="134"/>
        <v>66.955317322629128</v>
      </c>
      <c r="FY43">
        <f t="shared" si="135"/>
        <v>4483.0145177739605</v>
      </c>
      <c r="FZ43">
        <f t="shared" si="136"/>
        <v>1374.2792175600894</v>
      </c>
      <c r="GA43">
        <f t="shared" si="137"/>
        <v>183.99186926303369</v>
      </c>
      <c r="GB43">
        <f t="shared" si="138"/>
        <v>33853.007954905283</v>
      </c>
    </row>
    <row r="44" spans="1:184" x14ac:dyDescent="0.25">
      <c r="A44" t="s">
        <v>210</v>
      </c>
      <c r="B44" t="s">
        <v>211</v>
      </c>
      <c r="C44" t="s">
        <v>173</v>
      </c>
      <c r="D44" t="s">
        <v>342</v>
      </c>
      <c r="E44" t="s">
        <v>328</v>
      </c>
      <c r="F44" t="s">
        <v>173</v>
      </c>
      <c r="G44">
        <v>4.0077418259848496</v>
      </c>
      <c r="H44">
        <v>15.991277547626</v>
      </c>
      <c r="I44">
        <v>58.592040934501668</v>
      </c>
      <c r="J44">
        <v>61.489588894821146</v>
      </c>
      <c r="K44">
        <v>1.1764228653088502</v>
      </c>
      <c r="L44">
        <v>1.4515456786799863</v>
      </c>
      <c r="M44">
        <v>1.4056370405918437</v>
      </c>
      <c r="N44">
        <v>1.2777435896485161</v>
      </c>
      <c r="O44">
        <v>1.3916866148718126</v>
      </c>
      <c r="P44">
        <v>1.4976084335418094</v>
      </c>
      <c r="Q44">
        <v>1.234033450224737</v>
      </c>
      <c r="R44">
        <v>1.0901307546951258</v>
      </c>
      <c r="S44">
        <v>1.0599826962241754</v>
      </c>
      <c r="T44">
        <v>1.1372607799723293</v>
      </c>
      <c r="U44">
        <v>1.0615175586333341</v>
      </c>
      <c r="V44">
        <v>1.1250789639924195</v>
      </c>
      <c r="W44">
        <v>0.90838156176550222</v>
      </c>
      <c r="X44">
        <v>0.86082385253068538</v>
      </c>
      <c r="Y44">
        <f t="shared" si="195"/>
        <v>53.223929651110865</v>
      </c>
      <c r="Z44">
        <f t="shared" si="196"/>
        <v>50.437426404873342</v>
      </c>
      <c r="AA44">
        <v>0</v>
      </c>
      <c r="AB44">
        <v>0</v>
      </c>
      <c r="AC44">
        <f t="shared" si="51"/>
        <v>72.337758354308747</v>
      </c>
      <c r="AD44">
        <f t="shared" si="194"/>
        <v>72.304538430112117</v>
      </c>
      <c r="AE44">
        <f t="shared" si="53"/>
        <v>53.223929651110865</v>
      </c>
      <c r="AF44">
        <f t="shared" si="54"/>
        <v>50.437426404873342</v>
      </c>
      <c r="AG44">
        <f t="shared" si="143"/>
        <v>0.38522134961878218</v>
      </c>
      <c r="AH44">
        <f t="shared" si="144"/>
        <v>60.567462088955317</v>
      </c>
      <c r="AI44">
        <f t="shared" si="145"/>
        <v>0.57983971325861217</v>
      </c>
      <c r="AJ44">
        <f t="shared" si="146"/>
        <v>79.5495599861611</v>
      </c>
      <c r="AK44">
        <f t="shared" si="147"/>
        <v>2.4517294226738731</v>
      </c>
      <c r="AL44">
        <f t="shared" si="56"/>
        <v>19.080608779001253</v>
      </c>
      <c r="AM44">
        <f t="shared" si="57"/>
        <v>21.867112025238775</v>
      </c>
      <c r="AN44">
        <f t="shared" si="58"/>
        <v>64.350126905709089</v>
      </c>
      <c r="AO44">
        <f t="shared" si="148"/>
        <v>61.113996531683263</v>
      </c>
      <c r="AP44">
        <f t="shared" si="60"/>
        <v>0.14502629134048781</v>
      </c>
      <c r="AQ44">
        <f t="shared" si="61"/>
        <v>0.30013953138728111</v>
      </c>
      <c r="AR44">
        <f t="shared" si="62"/>
        <v>-10.676570126809921</v>
      </c>
      <c r="AT44">
        <f t="shared" si="149"/>
        <v>89.254947044086506</v>
      </c>
      <c r="AU44">
        <f t="shared" si="150"/>
        <v>63.872985803056004</v>
      </c>
      <c r="AV44">
        <f t="shared" si="151"/>
        <v>53.223929651110865</v>
      </c>
      <c r="AW44">
        <f t="shared" si="152"/>
        <v>50.437426404873342</v>
      </c>
      <c r="AX44">
        <f t="shared" si="153"/>
        <v>0.10588414852688102</v>
      </c>
      <c r="AY44">
        <f t="shared" si="154"/>
        <v>29.829164298529985</v>
      </c>
      <c r="AZ44">
        <f t="shared" si="155"/>
        <v>0.21264974057551841</v>
      </c>
      <c r="BA44">
        <f t="shared" si="156"/>
        <v>47.482148142848921</v>
      </c>
      <c r="BB44">
        <f t="shared" si="157"/>
        <v>1.9498022801996771</v>
      </c>
      <c r="BC44">
        <f t="shared" si="63"/>
        <v>10.649056151945139</v>
      </c>
      <c r="BD44">
        <f t="shared" si="64"/>
        <v>13.435559398182662</v>
      </c>
      <c r="BE44">
        <f t="shared" si="65"/>
        <v>60.390199871266638</v>
      </c>
      <c r="BF44">
        <f t="shared" si="66"/>
        <v>57.759089012683411</v>
      </c>
      <c r="BG44">
        <f t="shared" si="67"/>
        <v>2.6568764017755566E-2</v>
      </c>
      <c r="BH44">
        <f t="shared" si="68"/>
        <v>9.2026659068348074E-2</v>
      </c>
      <c r="BI44">
        <f t="shared" si="69"/>
        <v>-7.3216626078100688</v>
      </c>
      <c r="BK44">
        <f t="shared" si="70"/>
        <v>86.432043761325488</v>
      </c>
      <c r="BL44">
        <f t="shared" si="71"/>
        <v>62.106549527030332</v>
      </c>
      <c r="BM44">
        <f t="shared" si="158"/>
        <v>53.223929651110865</v>
      </c>
      <c r="BN44">
        <f t="shared" si="159"/>
        <v>50.437426404873342</v>
      </c>
      <c r="BO44">
        <f t="shared" si="160"/>
        <v>6.2939450624389548E-2</v>
      </c>
      <c r="BP44">
        <f t="shared" si="161"/>
        <v>21.257056421501261</v>
      </c>
      <c r="BQ44">
        <f t="shared" si="162"/>
        <v>0.14269684876545741</v>
      </c>
      <c r="BR44">
        <f t="shared" si="163"/>
        <v>36.685751089859231</v>
      </c>
      <c r="BS44">
        <f t="shared" si="164"/>
        <v>1.9265909443275486</v>
      </c>
      <c r="BT44">
        <f t="shared" si="72"/>
        <v>8.8826198759194668</v>
      </c>
      <c r="BU44">
        <f t="shared" si="73"/>
        <v>11.669123122156989</v>
      </c>
      <c r="BV44">
        <f t="shared" si="74"/>
        <v>57.00998103417006</v>
      </c>
      <c r="BW44">
        <f t="shared" si="75"/>
        <v>54.469834004309277</v>
      </c>
      <c r="BX44">
        <f t="shared" si="76"/>
        <v>3.8383627194312916E-2</v>
      </c>
      <c r="BY44">
        <f t="shared" si="77"/>
        <v>4.4721901184903552E-2</v>
      </c>
      <c r="BZ44">
        <f t="shared" si="78"/>
        <v>-4.0324075994359347</v>
      </c>
      <c r="CB44">
        <f t="shared" si="79"/>
        <v>78.567928040480297</v>
      </c>
      <c r="CC44">
        <f t="shared" si="80"/>
        <v>66.634430173342011</v>
      </c>
      <c r="CD44">
        <f t="shared" si="165"/>
        <v>53.223929651110865</v>
      </c>
      <c r="CE44">
        <f t="shared" si="166"/>
        <v>50.437426404873342</v>
      </c>
      <c r="CF44">
        <f t="shared" si="167"/>
        <v>0.1710340670847135</v>
      </c>
      <c r="CG44">
        <f t="shared" si="168"/>
        <v>38.261226745679586</v>
      </c>
      <c r="CH44">
        <f t="shared" si="169"/>
        <v>0.30133647984708528</v>
      </c>
      <c r="CI44">
        <f t="shared" si="170"/>
        <v>55.813374650262539</v>
      </c>
      <c r="CJ44">
        <f t="shared" si="171"/>
        <v>2.1680312717216488</v>
      </c>
      <c r="CK44">
        <f t="shared" si="81"/>
        <v>13.410500522231146</v>
      </c>
      <c r="CL44">
        <f t="shared" si="82"/>
        <v>16.197003768468669</v>
      </c>
      <c r="CM44">
        <f t="shared" si="83"/>
        <v>59.936540063467504</v>
      </c>
      <c r="CN44">
        <f t="shared" si="84"/>
        <v>57.355835655440615</v>
      </c>
      <c r="CO44">
        <f t="shared" si="85"/>
        <v>8.5376229391148972E-2</v>
      </c>
      <c r="CP44">
        <f t="shared" si="86"/>
        <v>0.18336762482456043</v>
      </c>
      <c r="CQ44">
        <f t="shared" si="87"/>
        <v>-6.9184092505672723</v>
      </c>
      <c r="CS44">
        <f t="shared" si="88"/>
        <v>85.574237818893039</v>
      </c>
      <c r="CT44">
        <f t="shared" si="89"/>
        <v>62.196480248136588</v>
      </c>
      <c r="CU44">
        <f t="shared" si="172"/>
        <v>53.223929651110865</v>
      </c>
      <c r="CV44">
        <f t="shared" si="173"/>
        <v>50.437426404873342</v>
      </c>
      <c r="CW44">
        <f t="shared" si="174"/>
        <v>6.4041118477770012E-2</v>
      </c>
      <c r="CX44">
        <f t="shared" si="90"/>
        <v>21.412345726642798</v>
      </c>
      <c r="CY44">
        <f t="shared" si="91"/>
        <v>0.14415453084111393</v>
      </c>
      <c r="CZ44">
        <f t="shared" si="92"/>
        <v>36.777073928537192</v>
      </c>
      <c r="DA44">
        <f t="shared" si="93"/>
        <v>1.9390267147312188</v>
      </c>
      <c r="DB44">
        <f t="shared" si="94"/>
        <v>8.9725505970257231</v>
      </c>
      <c r="DC44">
        <f t="shared" si="95"/>
        <v>11.759053843263246</v>
      </c>
      <c r="DD44">
        <f t="shared" si="96"/>
        <v>56.374631613560112</v>
      </c>
      <c r="DE44">
        <f t="shared" si="97"/>
        <v>53.854076279391506</v>
      </c>
      <c r="DF44">
        <f t="shared" si="98"/>
        <v>4.5897018340097823E-2</v>
      </c>
      <c r="DG44">
        <f t="shared" si="99"/>
        <v>0.11471704794483811</v>
      </c>
      <c r="DH44">
        <f t="shared" si="100"/>
        <v>-3.4166498745181642</v>
      </c>
      <c r="DJ44">
        <f t="shared" si="101"/>
        <v>92.087326903902934</v>
      </c>
      <c r="DK44">
        <f t="shared" si="102"/>
        <v>65.920672712790576</v>
      </c>
      <c r="DL44">
        <f t="shared" si="175"/>
        <v>53.223929651110865</v>
      </c>
      <c r="DM44">
        <f t="shared" si="176"/>
        <v>50.437426404873342</v>
      </c>
      <c r="DN44">
        <f t="shared" si="103"/>
        <v>0.17383344436407036</v>
      </c>
      <c r="DO44">
        <f t="shared" si="104"/>
        <v>41.073551741482547</v>
      </c>
      <c r="DP44">
        <f t="shared" si="105"/>
        <v>0.31524079212276646</v>
      </c>
      <c r="DQ44">
        <f t="shared" si="106"/>
        <v>61.080367615460069</v>
      </c>
      <c r="DR44">
        <f t="shared" si="107"/>
        <v>1.9811219121374855</v>
      </c>
      <c r="DS44">
        <f t="shared" si="108"/>
        <v>12.696743061679712</v>
      </c>
      <c r="DT44">
        <f t="shared" si="109"/>
        <v>15.483246307917234</v>
      </c>
      <c r="DU44">
        <f t="shared" si="110"/>
        <v>57.371083800880783</v>
      </c>
      <c r="DV44">
        <f t="shared" si="111"/>
        <v>54.878685464041894</v>
      </c>
      <c r="DW44">
        <f t="shared" si="112"/>
        <v>0.13031097667673128</v>
      </c>
      <c r="DX44">
        <f t="shared" si="113"/>
        <v>0.25230790985804658</v>
      </c>
      <c r="DY44">
        <f t="shared" si="114"/>
        <v>-4.4412590591685515</v>
      </c>
      <c r="DZ44" t="s">
        <v>210</v>
      </c>
      <c r="EA44" t="s">
        <v>211</v>
      </c>
      <c r="EB44" t="s">
        <v>173</v>
      </c>
      <c r="EC44" t="s">
        <v>342</v>
      </c>
      <c r="ED44" t="s">
        <v>330</v>
      </c>
      <c r="EE44">
        <f t="shared" si="177"/>
        <v>35.400134503798576</v>
      </c>
      <c r="EF44">
        <f t="shared" si="178"/>
        <v>14.835690016256546</v>
      </c>
      <c r="EG44">
        <f t="shared" si="115"/>
        <v>220.09769825845416</v>
      </c>
      <c r="EH44">
        <f t="shared" si="179"/>
        <v>52.89804590218818</v>
      </c>
      <c r="EI44">
        <f t="shared" si="180"/>
        <v>16.357315930761743</v>
      </c>
      <c r="EJ44">
        <f t="shared" si="116"/>
        <v>267.5617844587519</v>
      </c>
      <c r="EK44">
        <f t="shared" si="117"/>
        <v>1.4518739954882008E-2</v>
      </c>
      <c r="EL44">
        <f t="shared" si="181"/>
        <v>0.1604922631161011</v>
      </c>
      <c r="EM44">
        <f t="shared" si="182"/>
        <v>0.1204937340897111</v>
      </c>
      <c r="EN44">
        <f t="shared" si="183"/>
        <v>0.28265301756842559</v>
      </c>
      <c r="EO44">
        <f t="shared" si="184"/>
        <v>0.16334073938235988</v>
      </c>
      <c r="EP44">
        <f t="shared" si="118"/>
        <v>2.668019714197601E-2</v>
      </c>
      <c r="EQ44">
        <f t="shared" si="185"/>
        <v>7.859381782675573E-2</v>
      </c>
      <c r="ER44">
        <f t="shared" si="186"/>
        <v>5.0052942999373372E-2</v>
      </c>
      <c r="ES44">
        <f t="shared" si="119"/>
        <v>2.5052971028985196E-3</v>
      </c>
      <c r="ET44">
        <f t="shared" si="187"/>
        <v>0.164546779044663</v>
      </c>
      <c r="EU44">
        <f t="shared" si="188"/>
        <v>9.8531016499706581E-2</v>
      </c>
      <c r="EV44">
        <f t="shared" si="120"/>
        <v>9.7083612124654502E-3</v>
      </c>
      <c r="EW44">
        <f t="shared" si="189"/>
        <v>17.878259502113703</v>
      </c>
      <c r="EY44">
        <f t="shared" si="190"/>
        <v>632.89279106864001</v>
      </c>
      <c r="EZ44">
        <f t="shared" si="191"/>
        <v>3934.9637652825627</v>
      </c>
      <c r="FA44">
        <f t="shared" si="192"/>
        <v>945.72499179404269</v>
      </c>
      <c r="FB44">
        <f t="shared" si="193"/>
        <v>4783.5390154021798</v>
      </c>
      <c r="FD44">
        <f t="shared" si="121"/>
        <v>84.04237365383284</v>
      </c>
      <c r="FE44">
        <f t="shared" si="122"/>
        <v>3.267518319892587</v>
      </c>
      <c r="FG44" s="6">
        <f t="shared" si="123"/>
        <v>0.19096588558667116</v>
      </c>
      <c r="FH44" s="6">
        <f t="shared" si="124"/>
        <v>0.14356471368373402</v>
      </c>
      <c r="FI44" s="6">
        <f t="shared" si="125"/>
        <v>0.33632203051839299</v>
      </c>
      <c r="FJ44" s="6">
        <f t="shared" si="126"/>
        <v>0.1947945919021723</v>
      </c>
      <c r="FK44" s="6">
        <f t="shared" si="127"/>
        <v>9.3516894406719772E-2</v>
      </c>
      <c r="FL44" s="6">
        <f t="shared" si="128"/>
        <v>5.9667673834891764E-2</v>
      </c>
      <c r="FM44" s="6">
        <f t="shared" si="129"/>
        <v>0.19579025661795868</v>
      </c>
      <c r="FN44" s="6">
        <f t="shared" si="130"/>
        <v>0.11748655305380082</v>
      </c>
      <c r="FP44" t="s">
        <v>210</v>
      </c>
      <c r="FQ44">
        <f t="shared" si="131"/>
        <v>-6.1344930863849854</v>
      </c>
      <c r="FR44">
        <f t="shared" si="132"/>
        <v>2.7322824325416373</v>
      </c>
      <c r="FT44">
        <v>-6.1344930863849854</v>
      </c>
      <c r="FU44">
        <v>2.7322824325416373</v>
      </c>
      <c r="FW44">
        <f t="shared" si="133"/>
        <v>0</v>
      </c>
      <c r="FX44">
        <f t="shared" si="134"/>
        <v>0</v>
      </c>
      <c r="FY44">
        <f t="shared" si="135"/>
        <v>0</v>
      </c>
      <c r="FZ44">
        <f t="shared" si="136"/>
        <v>0</v>
      </c>
      <c r="GA44">
        <f t="shared" si="137"/>
        <v>0</v>
      </c>
      <c r="GB44">
        <f t="shared" si="138"/>
        <v>0</v>
      </c>
    </row>
    <row r="45" spans="1:184" x14ac:dyDescent="0.25">
      <c r="A45" t="s">
        <v>322</v>
      </c>
      <c r="B45" t="s">
        <v>323</v>
      </c>
      <c r="C45" t="s">
        <v>326</v>
      </c>
      <c r="D45" t="s">
        <v>345</v>
      </c>
      <c r="E45" t="s">
        <v>330</v>
      </c>
      <c r="F45" t="s">
        <v>444</v>
      </c>
      <c r="G45">
        <v>0.39221047018520444</v>
      </c>
      <c r="H45">
        <v>15.0131275761004</v>
      </c>
      <c r="I45">
        <v>55.00809943883187</v>
      </c>
      <c r="J45">
        <v>407.10073659406441</v>
      </c>
      <c r="K45">
        <v>1.1944928429090393</v>
      </c>
      <c r="L45">
        <v>1.4960174068023075</v>
      </c>
      <c r="M45">
        <v>1.4743185821721583</v>
      </c>
      <c r="N45">
        <v>1.3476626414713073</v>
      </c>
      <c r="O45">
        <v>1.4708331217092694</v>
      </c>
      <c r="P45">
        <v>1.5703622186591302</v>
      </c>
      <c r="Q45">
        <v>1.1620756490513198</v>
      </c>
      <c r="R45">
        <v>1.2095558465202498</v>
      </c>
      <c r="S45">
        <v>1.2971210859341129</v>
      </c>
      <c r="T45">
        <v>1.3393743599143302</v>
      </c>
      <c r="U45">
        <v>1.3313443191676493</v>
      </c>
      <c r="V45">
        <v>1.3335057494131222</v>
      </c>
      <c r="W45">
        <v>0.73516004758259412</v>
      </c>
      <c r="X45">
        <v>0.73516004758259412</v>
      </c>
      <c r="Y45">
        <f t="shared" si="195"/>
        <v>40.439757000879709</v>
      </c>
      <c r="Z45">
        <f t="shared" si="196"/>
        <v>40.439757000879709</v>
      </c>
      <c r="AA45">
        <v>0.69617513749513282</v>
      </c>
      <c r="AB45">
        <v>9.945359107073326E-2</v>
      </c>
      <c r="AC45">
        <f t="shared" si="51"/>
        <v>486.27891620460798</v>
      </c>
      <c r="AD45">
        <f t="shared" si="194"/>
        <v>63.923572858460084</v>
      </c>
      <c r="AE45">
        <f t="shared" si="53"/>
        <v>40.439757000879709</v>
      </c>
      <c r="AF45">
        <f t="shared" si="54"/>
        <v>40.439757000879709</v>
      </c>
      <c r="AG45">
        <f t="shared" si="143"/>
        <v>0.60448919220399799</v>
      </c>
      <c r="AH45">
        <f t="shared" si="144"/>
        <v>77.222014838215571</v>
      </c>
      <c r="AI45">
        <f t="shared" si="145"/>
        <v>0.60448919220399799</v>
      </c>
      <c r="AJ45">
        <f t="shared" si="146"/>
        <v>77.222014838215571</v>
      </c>
      <c r="AK45">
        <f t="shared" si="147"/>
        <v>2.6723793172469428</v>
      </c>
      <c r="AL45">
        <f t="shared" si="56"/>
        <v>23.483815857580375</v>
      </c>
      <c r="AM45">
        <f t="shared" si="57"/>
        <v>23.483815857580375</v>
      </c>
      <c r="AN45">
        <f t="shared" si="58"/>
        <v>55.253282963459299</v>
      </c>
      <c r="AO45">
        <f t="shared" si="148"/>
        <v>51.725908449990563</v>
      </c>
      <c r="AP45">
        <f t="shared" si="60"/>
        <v>0.1863516215044817</v>
      </c>
      <c r="AQ45">
        <f t="shared" si="61"/>
        <v>0.31983297579327452</v>
      </c>
      <c r="AR45">
        <f t="shared" si="62"/>
        <v>-11.286151449110854</v>
      </c>
      <c r="AT45">
        <f t="shared" si="149"/>
        <v>609.02978826676156</v>
      </c>
      <c r="AU45">
        <f t="shared" si="150"/>
        <v>66.535368282206363</v>
      </c>
      <c r="AV45">
        <f t="shared" si="151"/>
        <v>40.439757000879709</v>
      </c>
      <c r="AW45">
        <f t="shared" si="152"/>
        <v>40.439757000879709</v>
      </c>
      <c r="AX45">
        <f t="shared" si="153"/>
        <v>0.95885957945809275</v>
      </c>
      <c r="AY45">
        <f t="shared" si="154"/>
        <v>110.2322803387512</v>
      </c>
      <c r="AZ45">
        <f t="shared" si="155"/>
        <v>0.95885957945809275</v>
      </c>
      <c r="BA45">
        <f t="shared" si="156"/>
        <v>110.2322803387512</v>
      </c>
      <c r="BB45">
        <f t="shared" si="157"/>
        <v>2.4854960581670271</v>
      </c>
      <c r="BC45">
        <f t="shared" si="63"/>
        <v>26.095611281326654</v>
      </c>
      <c r="BD45">
        <f t="shared" si="64"/>
        <v>26.095611281326654</v>
      </c>
      <c r="BE45">
        <f t="shared" si="65"/>
        <v>62.095712634652422</v>
      </c>
      <c r="BF45">
        <f t="shared" si="66"/>
        <v>58.741723497384946</v>
      </c>
      <c r="BG45">
        <f t="shared" si="67"/>
        <v>7.3817223044487928E-2</v>
      </c>
      <c r="BH45">
        <f t="shared" si="68"/>
        <v>0.20549354662894381</v>
      </c>
      <c r="BI45">
        <f t="shared" si="69"/>
        <v>-18.301966496505237</v>
      </c>
      <c r="BK45">
        <f t="shared" si="70"/>
        <v>600.19618077660232</v>
      </c>
      <c r="BL45">
        <f t="shared" si="71"/>
        <v>71.352165679269262</v>
      </c>
      <c r="BM45">
        <f t="shared" si="158"/>
        <v>40.439757000879709</v>
      </c>
      <c r="BN45">
        <f t="shared" si="159"/>
        <v>40.439757000879709</v>
      </c>
      <c r="BO45">
        <f t="shared" si="160"/>
        <v>1.3658299480690621</v>
      </c>
      <c r="BP45">
        <f t="shared" si="161"/>
        <v>132.55161986363376</v>
      </c>
      <c r="BQ45">
        <f t="shared" si="162"/>
        <v>1.3658299480690621</v>
      </c>
      <c r="BR45">
        <f t="shared" si="163"/>
        <v>132.55161986363376</v>
      </c>
      <c r="BS45">
        <f t="shared" si="164"/>
        <v>2.6849754967162935</v>
      </c>
      <c r="BT45">
        <f t="shared" si="72"/>
        <v>30.912408678389554</v>
      </c>
      <c r="BU45">
        <f t="shared" si="73"/>
        <v>30.912408678389554</v>
      </c>
      <c r="BV45">
        <f t="shared" si="74"/>
        <v>64.249380544232508</v>
      </c>
      <c r="BW45">
        <f t="shared" si="75"/>
        <v>60.709328332675284</v>
      </c>
      <c r="BX45">
        <f t="shared" si="76"/>
        <v>0.18318934104295631</v>
      </c>
      <c r="BY45">
        <f t="shared" si="77"/>
        <v>0.3183542930089347</v>
      </c>
      <c r="BZ45">
        <f t="shared" si="78"/>
        <v>-20.269571331795575</v>
      </c>
      <c r="CB45">
        <f t="shared" si="79"/>
        <v>548.6344540232717</v>
      </c>
      <c r="CC45">
        <f t="shared" si="80"/>
        <v>73.676437975989259</v>
      </c>
      <c r="CD45">
        <f t="shared" si="165"/>
        <v>40.439757000879709</v>
      </c>
      <c r="CE45">
        <f t="shared" si="166"/>
        <v>40.439757000879709</v>
      </c>
      <c r="CF45">
        <f t="shared" si="167"/>
        <v>1.4554522587052694</v>
      </c>
      <c r="CG45">
        <f t="shared" si="168"/>
        <v>131.37162460312166</v>
      </c>
      <c r="CH45">
        <f t="shared" si="169"/>
        <v>1.4554522587052694</v>
      </c>
      <c r="CI45">
        <f t="shared" si="170"/>
        <v>131.37162460312166</v>
      </c>
      <c r="CJ45">
        <f t="shared" si="171"/>
        <v>2.8997921054903957</v>
      </c>
      <c r="CK45">
        <f t="shared" si="81"/>
        <v>33.23668097510955</v>
      </c>
      <c r="CL45">
        <f t="shared" si="82"/>
        <v>33.23668097510955</v>
      </c>
      <c r="CM45">
        <f t="shared" si="83"/>
        <v>64.717854620947165</v>
      </c>
      <c r="CN45">
        <f t="shared" si="84"/>
        <v>61.26610262520316</v>
      </c>
      <c r="CO45">
        <f t="shared" si="85"/>
        <v>0.26021910393363379</v>
      </c>
      <c r="CP45">
        <f t="shared" si="86"/>
        <v>0.4572273947019681</v>
      </c>
      <c r="CQ45">
        <f t="shared" si="87"/>
        <v>-20.826345624323451</v>
      </c>
      <c r="CS45">
        <f t="shared" si="88"/>
        <v>598.77724725479072</v>
      </c>
      <c r="CT45">
        <f t="shared" si="89"/>
        <v>73.234720696097966</v>
      </c>
      <c r="CU45">
        <f t="shared" si="172"/>
        <v>40.439757000879709</v>
      </c>
      <c r="CV45">
        <f t="shared" si="173"/>
        <v>40.439757000879709</v>
      </c>
      <c r="CW45">
        <f t="shared" si="174"/>
        <v>1.5444429718401678</v>
      </c>
      <c r="CX45">
        <f t="shared" si="90"/>
        <v>141.28172113805621</v>
      </c>
      <c r="CY45">
        <f t="shared" si="91"/>
        <v>1.5444429718401678</v>
      </c>
      <c r="CZ45">
        <f t="shared" si="92"/>
        <v>141.28172113805621</v>
      </c>
      <c r="DA45">
        <f t="shared" si="93"/>
        <v>2.7590791923465146</v>
      </c>
      <c r="DB45">
        <f t="shared" si="94"/>
        <v>32.794963695218257</v>
      </c>
      <c r="DC45">
        <f t="shared" si="95"/>
        <v>32.794963695218257</v>
      </c>
      <c r="DD45">
        <f t="shared" si="96"/>
        <v>64.950697940445778</v>
      </c>
      <c r="DE45">
        <f t="shared" si="97"/>
        <v>61.364150255038254</v>
      </c>
      <c r="DF45">
        <f t="shared" si="98"/>
        <v>0.24585311266082227</v>
      </c>
      <c r="DG45">
        <f t="shared" si="99"/>
        <v>0.46056087672665591</v>
      </c>
      <c r="DH45">
        <f t="shared" si="100"/>
        <v>-20.924393254158545</v>
      </c>
      <c r="DJ45">
        <f t="shared" si="101"/>
        <v>639.29561593562119</v>
      </c>
      <c r="DK45">
        <f t="shared" si="102"/>
        <v>73.353616865971034</v>
      </c>
      <c r="DL45">
        <f t="shared" si="175"/>
        <v>40.439757000879709</v>
      </c>
      <c r="DM45">
        <f t="shared" si="176"/>
        <v>40.439757000879709</v>
      </c>
      <c r="DN45">
        <f t="shared" si="103"/>
        <v>1.661553353863086</v>
      </c>
      <c r="DO45">
        <f t="shared" si="104"/>
        <v>151.44562448830328</v>
      </c>
      <c r="DP45">
        <f t="shared" si="105"/>
        <v>1.661553353863086</v>
      </c>
      <c r="DQ45">
        <f t="shared" si="106"/>
        <v>151.44562448830328</v>
      </c>
      <c r="DR45">
        <f t="shared" si="107"/>
        <v>2.6745483325007586</v>
      </c>
      <c r="DS45">
        <f t="shared" si="108"/>
        <v>32.913859865091325</v>
      </c>
      <c r="DT45">
        <f t="shared" si="109"/>
        <v>32.913859865091325</v>
      </c>
      <c r="DU45">
        <f t="shared" si="110"/>
        <v>61.811526180979186</v>
      </c>
      <c r="DV45">
        <f t="shared" si="111"/>
        <v>58.446745964839963</v>
      </c>
      <c r="DW45">
        <f t="shared" si="112"/>
        <v>0.4696758292808626</v>
      </c>
      <c r="DX45">
        <f t="shared" si="113"/>
        <v>0.7137489462817872</v>
      </c>
      <c r="DY45">
        <f t="shared" si="114"/>
        <v>-18.006988963960254</v>
      </c>
      <c r="DZ45" t="s">
        <v>322</v>
      </c>
      <c r="EA45" t="s">
        <v>323</v>
      </c>
      <c r="EB45" t="s">
        <v>326</v>
      </c>
      <c r="EC45" t="s">
        <v>345</v>
      </c>
      <c r="ED45" t="s">
        <v>327</v>
      </c>
      <c r="EE45">
        <f t="shared" si="177"/>
        <v>124.01748087834694</v>
      </c>
      <c r="EF45">
        <f t="shared" si="178"/>
        <v>26.672530467160946</v>
      </c>
      <c r="EG45">
        <f t="shared" si="115"/>
        <v>711.42388152162891</v>
      </c>
      <c r="EH45">
        <f t="shared" si="179"/>
        <v>124.01748087834694</v>
      </c>
      <c r="EI45">
        <f t="shared" si="180"/>
        <v>26.672530467160946</v>
      </c>
      <c r="EJ45">
        <f t="shared" si="116"/>
        <v>711.42388152162891</v>
      </c>
      <c r="EK45">
        <f t="shared" si="117"/>
        <v>0.16235561939285964</v>
      </c>
      <c r="EL45">
        <f t="shared" si="181"/>
        <v>1.2651045506899459</v>
      </c>
      <c r="EM45">
        <f t="shared" si="182"/>
        <v>0.40293376551594634</v>
      </c>
      <c r="EN45">
        <f t="shared" si="183"/>
        <v>1.2651045506899459</v>
      </c>
      <c r="EO45">
        <f t="shared" si="184"/>
        <v>0.40293376551594634</v>
      </c>
      <c r="EP45">
        <f t="shared" si="118"/>
        <v>0.16235561939285964</v>
      </c>
      <c r="EQ45">
        <f t="shared" si="185"/>
        <v>0.23651770524454077</v>
      </c>
      <c r="ER45">
        <f t="shared" si="186"/>
        <v>0.13179045051136698</v>
      </c>
      <c r="ES45">
        <f t="shared" si="119"/>
        <v>1.736872284598907E-2</v>
      </c>
      <c r="ET45">
        <f t="shared" si="187"/>
        <v>0.41253633885692736</v>
      </c>
      <c r="EU45">
        <f t="shared" si="188"/>
        <v>0.17627454193888192</v>
      </c>
      <c r="EV45">
        <f t="shared" si="120"/>
        <v>3.1072714135762642E-2</v>
      </c>
      <c r="EW45">
        <f t="shared" si="189"/>
        <v>19.199230456604528</v>
      </c>
      <c r="EY45">
        <f t="shared" si="190"/>
        <v>2381.0401960309282</v>
      </c>
      <c r="EZ45">
        <f t="shared" si="191"/>
        <v>13658.791053665869</v>
      </c>
      <c r="FA45">
        <f t="shared" si="192"/>
        <v>2381.0401960309282</v>
      </c>
      <c r="FB45">
        <f t="shared" si="193"/>
        <v>13658.791053665869</v>
      </c>
      <c r="FD45">
        <f t="shared" si="121"/>
        <v>580.36870041027578</v>
      </c>
      <c r="FE45">
        <f t="shared" si="122"/>
        <v>24.401469456303136</v>
      </c>
      <c r="FG45" s="6">
        <f t="shared" si="123"/>
        <v>0.21798290462521752</v>
      </c>
      <c r="FH45" s="6">
        <f t="shared" si="124"/>
        <v>7.0029527585603241E-2</v>
      </c>
      <c r="FI45" s="6">
        <f t="shared" si="125"/>
        <v>0.21798290462521752</v>
      </c>
      <c r="FJ45" s="6">
        <f t="shared" si="126"/>
        <v>7.0029527585603241E-2</v>
      </c>
      <c r="FK45" s="6">
        <f t="shared" si="127"/>
        <v>4.0753008402648359E-2</v>
      </c>
      <c r="FL45" s="6">
        <f t="shared" si="128"/>
        <v>2.2772609190408404E-2</v>
      </c>
      <c r="FM45" s="6">
        <f t="shared" si="129"/>
        <v>7.1081768979839213E-2</v>
      </c>
      <c r="FN45" s="6">
        <f t="shared" si="130"/>
        <v>3.0519536873509091E-2</v>
      </c>
      <c r="FP45" t="s">
        <v>322</v>
      </c>
      <c r="FQ45">
        <f t="shared" si="131"/>
        <v>-18.269236186642321</v>
      </c>
      <c r="FR45">
        <f t="shared" si="132"/>
        <v>3.6448134589558072</v>
      </c>
      <c r="FT45">
        <v>-18.269236186642321</v>
      </c>
      <c r="FU45">
        <v>3.6448134589558072</v>
      </c>
      <c r="FW45">
        <f t="shared" si="133"/>
        <v>86.337886802283194</v>
      </c>
      <c r="FX45">
        <f t="shared" si="134"/>
        <v>22.291830990825865</v>
      </c>
      <c r="FY45">
        <f t="shared" si="135"/>
        <v>496.92572892354445</v>
      </c>
      <c r="FZ45">
        <f t="shared" si="136"/>
        <v>86.337886802283194</v>
      </c>
      <c r="GA45">
        <f t="shared" si="137"/>
        <v>22.291830990825865</v>
      </c>
      <c r="GB45">
        <f t="shared" si="138"/>
        <v>496.92572892354445</v>
      </c>
    </row>
    <row r="46" spans="1:184" x14ac:dyDescent="0.25">
      <c r="A46" t="s">
        <v>276</v>
      </c>
      <c r="B46" t="s">
        <v>277</v>
      </c>
      <c r="C46" t="s">
        <v>275</v>
      </c>
      <c r="D46" t="s">
        <v>344</v>
      </c>
      <c r="E46" t="s">
        <v>329</v>
      </c>
      <c r="F46" t="s">
        <v>444</v>
      </c>
      <c r="G46">
        <v>4.8895599827232878</v>
      </c>
      <c r="H46">
        <v>13.5385341341463</v>
      </c>
      <c r="I46">
        <v>49.605189067512043</v>
      </c>
      <c r="J46">
        <v>13.312981594573015</v>
      </c>
      <c r="K46">
        <v>1.4311390552424275</v>
      </c>
      <c r="L46">
        <v>2.4565789207729871</v>
      </c>
      <c r="M46">
        <v>2.3129427835413163</v>
      </c>
      <c r="N46">
        <v>1.8256550717794335</v>
      </c>
      <c r="O46">
        <v>2.2913042514903292</v>
      </c>
      <c r="P46">
        <v>2.5917077348073265</v>
      </c>
      <c r="Q46">
        <v>1.39378218396165</v>
      </c>
      <c r="R46">
        <v>1.154133732123878</v>
      </c>
      <c r="S46">
        <v>1.2154822023485663</v>
      </c>
      <c r="T46">
        <v>1.2953811605285075</v>
      </c>
      <c r="U46">
        <v>1.2357210310006459</v>
      </c>
      <c r="V46">
        <v>1.3448954049704989</v>
      </c>
      <c r="W46">
        <v>0.6894901823034445</v>
      </c>
      <c r="X46">
        <v>0.64935168432883417</v>
      </c>
      <c r="Y46">
        <f t="shared" si="195"/>
        <v>34.202290853355713</v>
      </c>
      <c r="Z46">
        <f t="shared" si="196"/>
        <v>32.211213072439214</v>
      </c>
      <c r="AA46">
        <v>0</v>
      </c>
      <c r="AB46">
        <v>0</v>
      </c>
      <c r="AC46">
        <f t="shared" si="51"/>
        <v>19.052727901717052</v>
      </c>
      <c r="AD46">
        <f t="shared" si="194"/>
        <v>69.1388287543475</v>
      </c>
      <c r="AE46">
        <f t="shared" si="53"/>
        <v>34.202290853355713</v>
      </c>
      <c r="AF46">
        <f t="shared" si="54"/>
        <v>32.211213072439214</v>
      </c>
      <c r="AG46">
        <f t="shared" si="143"/>
        <v>0.83104110221259941</v>
      </c>
      <c r="AH46">
        <f t="shared" si="144"/>
        <v>71.361487326053066</v>
      </c>
      <c r="AI46">
        <f t="shared" si="145"/>
        <v>0.98137888391396022</v>
      </c>
      <c r="AJ46">
        <f t="shared" si="146"/>
        <v>79.72723387024098</v>
      </c>
      <c r="AK46">
        <f t="shared" si="147"/>
        <v>4.1356894406540281</v>
      </c>
      <c r="AL46">
        <f t="shared" si="56"/>
        <v>34.936537900991787</v>
      </c>
      <c r="AM46">
        <f t="shared" si="57"/>
        <v>36.927615681908286</v>
      </c>
      <c r="AN46">
        <f t="shared" si="58"/>
        <v>55.720963208559553</v>
      </c>
      <c r="AO46">
        <f t="shared" si="148"/>
        <v>50.262110329989412</v>
      </c>
      <c r="AP46">
        <f t="shared" si="60"/>
        <v>0.27358919306448748</v>
      </c>
      <c r="AQ46">
        <f t="shared" si="61"/>
        <v>0.50714680730222161</v>
      </c>
      <c r="AR46">
        <f t="shared" si="62"/>
        <v>-18.050897257550197</v>
      </c>
      <c r="AT46">
        <f t="shared" si="149"/>
        <v>32.704389957866816</v>
      </c>
      <c r="AU46">
        <f t="shared" si="150"/>
        <v>57.251021991198272</v>
      </c>
      <c r="AV46">
        <f t="shared" si="151"/>
        <v>34.202290853355713</v>
      </c>
      <c r="AW46">
        <f t="shared" si="152"/>
        <v>32.211213072439214</v>
      </c>
      <c r="AX46">
        <f t="shared" si="153"/>
        <v>0.5973796294106577</v>
      </c>
      <c r="AY46">
        <f t="shared" si="154"/>
        <v>77.754340467339205</v>
      </c>
      <c r="AZ46">
        <f t="shared" si="155"/>
        <v>0.76595344636446272</v>
      </c>
      <c r="BA46">
        <f t="shared" si="156"/>
        <v>91.768285714508863</v>
      </c>
      <c r="BB46">
        <f t="shared" si="157"/>
        <v>2.6138743134110101</v>
      </c>
      <c r="BC46">
        <f t="shared" si="63"/>
        <v>23.048731137842559</v>
      </c>
      <c r="BD46">
        <f t="shared" si="64"/>
        <v>25.039808918759057</v>
      </c>
      <c r="BE46">
        <f t="shared" si="65"/>
        <v>52.582053871373745</v>
      </c>
      <c r="BF46">
        <f t="shared" si="66"/>
        <v>49.054827978354908</v>
      </c>
      <c r="BG46">
        <f t="shared" si="67"/>
        <v>6.3608083066178225E-2</v>
      </c>
      <c r="BH46">
        <f t="shared" si="68"/>
        <v>0.19247392642858188</v>
      </c>
      <c r="BI46">
        <f t="shared" si="69"/>
        <v>-16.843614905915693</v>
      </c>
      <c r="BK46">
        <f t="shared" si="70"/>
        <v>30.792164706586021</v>
      </c>
      <c r="BL46">
        <f t="shared" si="71"/>
        <v>60.294224455696565</v>
      </c>
      <c r="BM46">
        <f t="shared" si="158"/>
        <v>34.202290853355713</v>
      </c>
      <c r="BN46">
        <f t="shared" si="159"/>
        <v>32.211213072439214</v>
      </c>
      <c r="BO46">
        <f t="shared" si="160"/>
        <v>0.73566037919040472</v>
      </c>
      <c r="BP46">
        <f t="shared" si="161"/>
        <v>84.584805833371192</v>
      </c>
      <c r="BQ46">
        <f t="shared" si="162"/>
        <v>0.91725397110054008</v>
      </c>
      <c r="BR46">
        <f t="shared" si="163"/>
        <v>97.986710746489862</v>
      </c>
      <c r="BS46">
        <f t="shared" si="164"/>
        <v>2.837004902766874</v>
      </c>
      <c r="BT46">
        <f t="shared" si="72"/>
        <v>26.091933602340852</v>
      </c>
      <c r="BU46">
        <f t="shared" si="73"/>
        <v>28.08301138325735</v>
      </c>
      <c r="BV46">
        <f t="shared" si="74"/>
        <v>52.789263506874867</v>
      </c>
      <c r="BW46">
        <f t="shared" si="75"/>
        <v>49.048765505116094</v>
      </c>
      <c r="BX46">
        <f t="shared" si="76"/>
        <v>0.14757914569609601</v>
      </c>
      <c r="BY46">
        <f t="shared" si="77"/>
        <v>0.26272646416515649</v>
      </c>
      <c r="BZ46">
        <f t="shared" si="78"/>
        <v>-16.83755243267688</v>
      </c>
      <c r="CB46">
        <f t="shared" si="79"/>
        <v>24.304912368638476</v>
      </c>
      <c r="CC46">
        <f t="shared" si="80"/>
        <v>64.257627382509781</v>
      </c>
      <c r="CD46">
        <f t="shared" si="165"/>
        <v>34.202290853355713</v>
      </c>
      <c r="CE46">
        <f t="shared" si="166"/>
        <v>32.211213072439214</v>
      </c>
      <c r="CF46">
        <f t="shared" si="167"/>
        <v>0.7814105158756478</v>
      </c>
      <c r="CG46">
        <f t="shared" si="168"/>
        <v>77.997181810059203</v>
      </c>
      <c r="CH46">
        <f t="shared" si="169"/>
        <v>0.94722422290552832</v>
      </c>
      <c r="CI46">
        <f t="shared" si="170"/>
        <v>88.673654444503356</v>
      </c>
      <c r="CJ46">
        <f t="shared" si="171"/>
        <v>3.403158210242692</v>
      </c>
      <c r="CK46">
        <f t="shared" si="81"/>
        <v>30.055336529154069</v>
      </c>
      <c r="CL46">
        <f t="shared" si="82"/>
        <v>32.046414310070567</v>
      </c>
      <c r="CM46">
        <f t="shared" si="83"/>
        <v>53.743950750612356</v>
      </c>
      <c r="CN46">
        <f t="shared" si="84"/>
        <v>49.69301960910169</v>
      </c>
      <c r="CO46">
        <f t="shared" si="85"/>
        <v>0.2199604663415296</v>
      </c>
      <c r="CP46">
        <f t="shared" si="86"/>
        <v>0.40912107191757457</v>
      </c>
      <c r="CQ46">
        <f t="shared" si="87"/>
        <v>-17.481806536662475</v>
      </c>
      <c r="CS46">
        <f t="shared" si="88"/>
        <v>30.504091327657655</v>
      </c>
      <c r="CT46">
        <f t="shared" si="89"/>
        <v>61.298175377487951</v>
      </c>
      <c r="CU46">
        <f t="shared" si="172"/>
        <v>34.202290853355713</v>
      </c>
      <c r="CV46">
        <f t="shared" si="173"/>
        <v>32.211213072439214</v>
      </c>
      <c r="CW46">
        <f t="shared" si="174"/>
        <v>0.78966479090498876</v>
      </c>
      <c r="CX46">
        <f t="shared" si="90"/>
        <v>87.430043872717405</v>
      </c>
      <c r="CY46">
        <f t="shared" si="91"/>
        <v>0.97684999884969193</v>
      </c>
      <c r="CZ46">
        <f t="shared" si="92"/>
        <v>100.75132514062526</v>
      </c>
      <c r="DA46">
        <f t="shared" si="93"/>
        <v>2.8978305368076369</v>
      </c>
      <c r="DB46">
        <f t="shared" si="94"/>
        <v>27.095884524132238</v>
      </c>
      <c r="DC46">
        <f t="shared" si="95"/>
        <v>29.086962305048736</v>
      </c>
      <c r="DD46">
        <f t="shared" si="96"/>
        <v>52.597557368578201</v>
      </c>
      <c r="DE46">
        <f t="shared" si="97"/>
        <v>48.83064577237586</v>
      </c>
      <c r="DF46">
        <f t="shared" si="98"/>
        <v>0.19197360277436379</v>
      </c>
      <c r="DG46">
        <f t="shared" si="99"/>
        <v>0.38455781994101684</v>
      </c>
      <c r="DH46">
        <f t="shared" si="100"/>
        <v>-16.619432699936645</v>
      </c>
      <c r="DJ46">
        <f t="shared" si="101"/>
        <v>34.503357372002462</v>
      </c>
      <c r="DK46">
        <f t="shared" si="102"/>
        <v>66.713790839589777</v>
      </c>
      <c r="DL46">
        <f t="shared" si="175"/>
        <v>34.202290853355713</v>
      </c>
      <c r="DM46">
        <f t="shared" si="176"/>
        <v>32.211213072439214</v>
      </c>
      <c r="DN46">
        <f t="shared" si="103"/>
        <v>1.3025995318188701</v>
      </c>
      <c r="DO46">
        <f t="shared" si="104"/>
        <v>120.19742543749874</v>
      </c>
      <c r="DP46">
        <f t="shared" si="105"/>
        <v>1.5568778033844799</v>
      </c>
      <c r="DQ46">
        <f t="shared" si="106"/>
        <v>135.37056395247913</v>
      </c>
      <c r="DR46">
        <f t="shared" si="107"/>
        <v>2.9654419323402976</v>
      </c>
      <c r="DS46">
        <f t="shared" si="108"/>
        <v>32.511499986234064</v>
      </c>
      <c r="DT46">
        <f t="shared" si="109"/>
        <v>34.502577767150562</v>
      </c>
      <c r="DU46">
        <f t="shared" si="110"/>
        <v>53.916340410961382</v>
      </c>
      <c r="DV46">
        <f t="shared" si="111"/>
        <v>50.18559446601202</v>
      </c>
      <c r="DW46">
        <f t="shared" si="112"/>
        <v>0.44659599270768524</v>
      </c>
      <c r="DX46">
        <f t="shared" si="113"/>
        <v>0.72952484358745218</v>
      </c>
      <c r="DY46">
        <f t="shared" si="114"/>
        <v>-17.974381393572806</v>
      </c>
      <c r="DZ46" t="s">
        <v>276</v>
      </c>
      <c r="EA46" t="s">
        <v>277</v>
      </c>
      <c r="EB46" t="s">
        <v>275</v>
      </c>
      <c r="EC46" t="s">
        <v>344</v>
      </c>
      <c r="ED46" t="s">
        <v>331</v>
      </c>
      <c r="EE46">
        <f t="shared" si="177"/>
        <v>86.554214124506473</v>
      </c>
      <c r="EF46">
        <f t="shared" si="178"/>
        <v>17.424068641971857</v>
      </c>
      <c r="EG46">
        <f t="shared" si="115"/>
        <v>303.59816804014702</v>
      </c>
      <c r="EH46">
        <f t="shared" si="179"/>
        <v>99.046295644807898</v>
      </c>
      <c r="EI46">
        <f t="shared" si="180"/>
        <v>19.273139732235542</v>
      </c>
      <c r="EJ46">
        <f t="shared" si="116"/>
        <v>371.45391513827627</v>
      </c>
      <c r="EK46">
        <f t="shared" si="117"/>
        <v>5.7959102202991983E-2</v>
      </c>
      <c r="EL46">
        <f t="shared" si="181"/>
        <v>0.83962599156886142</v>
      </c>
      <c r="EM46">
        <f t="shared" si="182"/>
        <v>0.24074696717298846</v>
      </c>
      <c r="EN46">
        <f t="shared" si="183"/>
        <v>1.0242563877531106</v>
      </c>
      <c r="EO46">
        <f t="shared" si="184"/>
        <v>0.2727179127061965</v>
      </c>
      <c r="EP46">
        <f t="shared" si="118"/>
        <v>7.4375059910824617E-2</v>
      </c>
      <c r="EQ46">
        <f t="shared" si="185"/>
        <v>0.2238844139417234</v>
      </c>
      <c r="ER46">
        <f t="shared" si="186"/>
        <v>0.13008897402867184</v>
      </c>
      <c r="ES46">
        <f t="shared" si="119"/>
        <v>1.6923141163832457E-2</v>
      </c>
      <c r="ET46">
        <f t="shared" si="187"/>
        <v>0.41425848889033395</v>
      </c>
      <c r="EU46">
        <f t="shared" si="188"/>
        <v>0.19030500968405886</v>
      </c>
      <c r="EV46">
        <f t="shared" si="120"/>
        <v>3.621599671084974E-2</v>
      </c>
      <c r="EW46">
        <f t="shared" si="189"/>
        <v>17.237703275146917</v>
      </c>
      <c r="EY46">
        <f t="shared" si="190"/>
        <v>1491.9958602917727</v>
      </c>
      <c r="EZ46">
        <f t="shared" si="191"/>
        <v>5233.3351355542463</v>
      </c>
      <c r="FA46">
        <f t="shared" si="192"/>
        <v>1707.3306548276748</v>
      </c>
      <c r="FB46">
        <f t="shared" si="193"/>
        <v>6403.0123695452094</v>
      </c>
      <c r="FD46">
        <f t="shared" si="121"/>
        <v>28.643607272411412</v>
      </c>
      <c r="FE46">
        <f t="shared" si="122"/>
        <v>2.6054832011522171</v>
      </c>
      <c r="FG46" s="6">
        <f t="shared" si="123"/>
        <v>2.931285796456097</v>
      </c>
      <c r="FH46" s="6">
        <f t="shared" si="124"/>
        <v>0.88177095210509482</v>
      </c>
      <c r="FI46" s="6">
        <f t="shared" si="125"/>
        <v>3.5758638149589523</v>
      </c>
      <c r="FJ46" s="6">
        <f t="shared" si="126"/>
        <v>1.0061351421325457</v>
      </c>
      <c r="FK46" s="6">
        <f t="shared" si="127"/>
        <v>0.78162087551508064</v>
      </c>
      <c r="FL46" s="6">
        <f t="shared" si="128"/>
        <v>0.45969546129287342</v>
      </c>
      <c r="FM46" s="6">
        <f t="shared" si="129"/>
        <v>1.4462511126848685</v>
      </c>
      <c r="FN46" s="6">
        <f t="shared" si="130"/>
        <v>0.67728824884150174</v>
      </c>
      <c r="FP46" t="s">
        <v>276</v>
      </c>
      <c r="FQ46">
        <f t="shared" si="131"/>
        <v>-17.301280871052452</v>
      </c>
      <c r="FR46">
        <f t="shared" si="132"/>
        <v>0.62241428083292405</v>
      </c>
      <c r="FT46">
        <v>-17.301280871052452</v>
      </c>
      <c r="FU46">
        <v>0.62241428083292405</v>
      </c>
      <c r="FW46">
        <f t="shared" si="133"/>
        <v>0</v>
      </c>
      <c r="FX46">
        <f t="shared" si="134"/>
        <v>0</v>
      </c>
      <c r="FY46">
        <f t="shared" si="135"/>
        <v>0</v>
      </c>
      <c r="FZ46">
        <f t="shared" si="136"/>
        <v>0</v>
      </c>
      <c r="GA46">
        <f t="shared" si="137"/>
        <v>0</v>
      </c>
      <c r="GB46">
        <f t="shared" si="138"/>
        <v>0</v>
      </c>
    </row>
    <row r="47" spans="1:184" x14ac:dyDescent="0.25">
      <c r="A47" t="s">
        <v>123</v>
      </c>
      <c r="B47" t="s">
        <v>124</v>
      </c>
      <c r="C47" t="s">
        <v>147</v>
      </c>
      <c r="D47" t="s">
        <v>341</v>
      </c>
      <c r="E47" t="s">
        <v>331</v>
      </c>
      <c r="F47" t="s">
        <v>445</v>
      </c>
      <c r="G47">
        <v>0.63552081820468198</v>
      </c>
      <c r="H47">
        <v>12.961009578628101</v>
      </c>
      <c r="I47">
        <v>47.489139096093361</v>
      </c>
      <c r="J47">
        <v>201.70505593865346</v>
      </c>
      <c r="K47">
        <v>1.2214137182566644</v>
      </c>
      <c r="L47">
        <v>1.6676203936354244</v>
      </c>
      <c r="M47">
        <v>1.6207897881546598</v>
      </c>
      <c r="N47">
        <v>1.4823395986581496</v>
      </c>
      <c r="O47">
        <v>1.6027361403491527</v>
      </c>
      <c r="P47">
        <v>1.6970475607930409</v>
      </c>
      <c r="Q47">
        <v>1.1137228775074144</v>
      </c>
      <c r="R47">
        <v>1.1523297796771568</v>
      </c>
      <c r="S47">
        <v>1.261678755528314</v>
      </c>
      <c r="T47">
        <v>1.2456836932865165</v>
      </c>
      <c r="U47">
        <v>1.2512749062312558</v>
      </c>
      <c r="V47">
        <v>1.4406165004533091</v>
      </c>
      <c r="W47">
        <v>1.1976037659505852</v>
      </c>
      <c r="X47">
        <v>0.89047302390818039</v>
      </c>
      <c r="Y47">
        <f t="shared" si="195"/>
        <v>56.873171823232575</v>
      </c>
      <c r="Z47">
        <f t="shared" si="196"/>
        <v>42.287797293694446</v>
      </c>
      <c r="AA47">
        <v>24.617842093791385</v>
      </c>
      <c r="AB47">
        <v>3.5168345848273415</v>
      </c>
      <c r="AC47">
        <f t="shared" si="51"/>
        <v>246.36532236519921</v>
      </c>
      <c r="AD47">
        <f t="shared" si="194"/>
        <v>52.889740644450953</v>
      </c>
      <c r="AE47">
        <f t="shared" si="53"/>
        <v>52.889740644450953</v>
      </c>
      <c r="AF47">
        <f t="shared" si="54"/>
        <v>42.287797293694446</v>
      </c>
      <c r="AG47">
        <f t="shared" si="143"/>
        <v>0</v>
      </c>
      <c r="AH47">
        <f t="shared" si="144"/>
        <v>0</v>
      </c>
      <c r="AI47">
        <f t="shared" si="145"/>
        <v>6.669955288930185E-2</v>
      </c>
      <c r="AJ47">
        <f t="shared" si="146"/>
        <v>18.87377172729634</v>
      </c>
      <c r="AK47">
        <f t="shared" si="147"/>
        <v>2.4403725444637954</v>
      </c>
      <c r="AL47">
        <f t="shared" si="56"/>
        <v>0</v>
      </c>
      <c r="AM47">
        <f t="shared" si="57"/>
        <v>10.601943350756507</v>
      </c>
      <c r="AN47">
        <f t="shared" si="58"/>
        <v>44.97217547106856</v>
      </c>
      <c r="AO47">
        <f t="shared" si="148"/>
        <v>41.751035470038161</v>
      </c>
      <c r="AP47">
        <f t="shared" si="60"/>
        <v>-5.5561174954355641E-2</v>
      </c>
      <c r="AQ47">
        <f t="shared" si="61"/>
        <v>6.6169336685059393E-2</v>
      </c>
      <c r="AR47">
        <f t="shared" si="62"/>
        <v>0.53676182365628478</v>
      </c>
      <c r="AT47">
        <f t="shared" si="149"/>
        <v>336.36746478267258</v>
      </c>
      <c r="AU47">
        <f t="shared" si="150"/>
        <v>54.723149191659111</v>
      </c>
      <c r="AV47">
        <f t="shared" si="151"/>
        <v>54.723149191659111</v>
      </c>
      <c r="AW47">
        <f t="shared" si="152"/>
        <v>42.287797293694446</v>
      </c>
      <c r="AX47">
        <f t="shared" si="153"/>
        <v>0</v>
      </c>
      <c r="AY47">
        <f t="shared" si="154"/>
        <v>0</v>
      </c>
      <c r="AZ47">
        <f t="shared" si="155"/>
        <v>0.13727006456804555</v>
      </c>
      <c r="BA47">
        <f t="shared" si="156"/>
        <v>33.116086869366278</v>
      </c>
      <c r="BB47">
        <f t="shared" si="157"/>
        <v>2.1609194223363652</v>
      </c>
      <c r="BC47">
        <f t="shared" si="63"/>
        <v>0</v>
      </c>
      <c r="BD47">
        <f t="shared" si="64"/>
        <v>12.435351897964665</v>
      </c>
      <c r="BE47">
        <f t="shared" si="65"/>
        <v>50.863260504344225</v>
      </c>
      <c r="BF47">
        <f t="shared" si="66"/>
        <v>47.947263013536933</v>
      </c>
      <c r="BG47">
        <f t="shared" si="67"/>
        <v>-8.2102415903922456E-3</v>
      </c>
      <c r="BH47">
        <f t="shared" si="68"/>
        <v>7.7853068745196319E-2</v>
      </c>
      <c r="BI47">
        <f t="shared" si="69"/>
        <v>-5.6594657198424869</v>
      </c>
      <c r="BK47">
        <f t="shared" si="70"/>
        <v>326.92149488453396</v>
      </c>
      <c r="BL47">
        <f t="shared" si="71"/>
        <v>59.916037915870071</v>
      </c>
      <c r="BM47">
        <f t="shared" si="158"/>
        <v>56.873171823232575</v>
      </c>
      <c r="BN47">
        <f t="shared" si="159"/>
        <v>42.287797293694446</v>
      </c>
      <c r="BO47">
        <f t="shared" si="160"/>
        <v>1.6305555771260461E-3</v>
      </c>
      <c r="BP47">
        <f t="shared" si="161"/>
        <v>1.6075852773192982</v>
      </c>
      <c r="BQ47">
        <f t="shared" si="162"/>
        <v>0.31703995202739516</v>
      </c>
      <c r="BR47">
        <f t="shared" si="163"/>
        <v>53.954326836548546</v>
      </c>
      <c r="BS47">
        <f t="shared" si="164"/>
        <v>2.399914837164888</v>
      </c>
      <c r="BT47">
        <f t="shared" si="72"/>
        <v>3.042866092637496</v>
      </c>
      <c r="BU47">
        <f t="shared" si="73"/>
        <v>17.628240622175625</v>
      </c>
      <c r="BV47">
        <f t="shared" si="74"/>
        <v>53.567347042669873</v>
      </c>
      <c r="BW47">
        <f t="shared" si="75"/>
        <v>50.403137969907419</v>
      </c>
      <c r="BX47">
        <f t="shared" si="76"/>
        <v>-8.3248351960493495E-3</v>
      </c>
      <c r="BY47">
        <f t="shared" si="77"/>
        <v>0.12750339531391458</v>
      </c>
      <c r="BZ47">
        <f t="shared" si="78"/>
        <v>-8.1153406762129734</v>
      </c>
      <c r="CB47">
        <f t="shared" si="79"/>
        <v>298.99539166742318</v>
      </c>
      <c r="CC47">
        <f t="shared" si="80"/>
        <v>59.15644618021868</v>
      </c>
      <c r="CD47">
        <f t="shared" si="165"/>
        <v>56.873171823232575</v>
      </c>
      <c r="CE47">
        <f t="shared" si="166"/>
        <v>42.287797293694446</v>
      </c>
      <c r="CF47">
        <f t="shared" si="167"/>
        <v>6.4634504261614672E-4</v>
      </c>
      <c r="CG47">
        <f t="shared" si="168"/>
        <v>0.84923439967501035</v>
      </c>
      <c r="CH47">
        <f t="shared" si="169"/>
        <v>0.26063397076671663</v>
      </c>
      <c r="CI47">
        <f t="shared" si="170"/>
        <v>46.352373421251535</v>
      </c>
      <c r="CJ47">
        <f t="shared" si="171"/>
        <v>2.4776748379288427</v>
      </c>
      <c r="CK47">
        <f t="shared" si="81"/>
        <v>2.2832743569861051</v>
      </c>
      <c r="CL47">
        <f t="shared" si="82"/>
        <v>16.868648886524234</v>
      </c>
      <c r="CM47">
        <f t="shared" si="83"/>
        <v>51.501946907581271</v>
      </c>
      <c r="CN47">
        <f t="shared" si="84"/>
        <v>48.552659939583513</v>
      </c>
      <c r="CO47">
        <f t="shared" si="85"/>
        <v>-2.6912356721033717E-2</v>
      </c>
      <c r="CP47">
        <f t="shared" si="86"/>
        <v>0.17948797853261755</v>
      </c>
      <c r="CQ47">
        <f t="shared" si="87"/>
        <v>-6.2648626458890675</v>
      </c>
      <c r="CS47">
        <f t="shared" si="88"/>
        <v>323.27998284402736</v>
      </c>
      <c r="CT47">
        <f t="shared" si="89"/>
        <v>59.421968069467283</v>
      </c>
      <c r="CU47">
        <f t="shared" si="172"/>
        <v>56.873171823232575</v>
      </c>
      <c r="CV47">
        <f t="shared" si="173"/>
        <v>42.287797293694446</v>
      </c>
      <c r="CW47">
        <f t="shared" si="174"/>
        <v>9.6342938702816735E-4</v>
      </c>
      <c r="CX47">
        <f t="shared" si="90"/>
        <v>1.1339816453960467</v>
      </c>
      <c r="CY47">
        <f t="shared" si="91"/>
        <v>0.29268725142099739</v>
      </c>
      <c r="CZ47">
        <f t="shared" si="92"/>
        <v>51.246235709553154</v>
      </c>
      <c r="DA47">
        <f t="shared" si="93"/>
        <v>2.3934926946562647</v>
      </c>
      <c r="DB47">
        <f t="shared" si="94"/>
        <v>2.5487962462347085</v>
      </c>
      <c r="DC47">
        <f t="shared" si="95"/>
        <v>17.134170775772837</v>
      </c>
      <c r="DD47">
        <f t="shared" si="96"/>
        <v>52.235603863966944</v>
      </c>
      <c r="DE47">
        <f t="shared" si="97"/>
        <v>49.124284802204713</v>
      </c>
      <c r="DF47">
        <f t="shared" si="98"/>
        <v>-2.0212115654658209E-2</v>
      </c>
      <c r="DG47">
        <f t="shared" si="99"/>
        <v>0.19008377844208069</v>
      </c>
      <c r="DH47">
        <f t="shared" si="100"/>
        <v>-6.8364875085102668</v>
      </c>
      <c r="DJ47">
        <f t="shared" si="101"/>
        <v>342.30307318031572</v>
      </c>
      <c r="DK47">
        <f t="shared" si="102"/>
        <v>68.413637374154447</v>
      </c>
      <c r="DL47">
        <f t="shared" si="175"/>
        <v>56.873171823232575</v>
      </c>
      <c r="DM47">
        <f t="shared" si="176"/>
        <v>42.287797293694446</v>
      </c>
      <c r="DN47">
        <f t="shared" si="103"/>
        <v>7.1437328308996212E-2</v>
      </c>
      <c r="DO47">
        <f t="shared" si="104"/>
        <v>18.570480019315077</v>
      </c>
      <c r="DP47">
        <f t="shared" si="105"/>
        <v>0.8288310446491034</v>
      </c>
      <c r="DQ47">
        <f t="shared" si="106"/>
        <v>95.173710253512738</v>
      </c>
      <c r="DR47">
        <f t="shared" si="107"/>
        <v>2.6780073464561056</v>
      </c>
      <c r="DS47">
        <f t="shared" si="108"/>
        <v>11.540465550921873</v>
      </c>
      <c r="DT47">
        <f t="shared" si="109"/>
        <v>26.125840080460002</v>
      </c>
      <c r="DU47">
        <f t="shared" si="110"/>
        <v>56.856619214393078</v>
      </c>
      <c r="DV47">
        <f t="shared" si="111"/>
        <v>53.487487302087864</v>
      </c>
      <c r="DW47">
        <f t="shared" si="112"/>
        <v>7.1436886994917723E-2</v>
      </c>
      <c r="DX47">
        <f t="shared" si="113"/>
        <v>0.50247948900571993</v>
      </c>
      <c r="DY47">
        <f t="shared" si="114"/>
        <v>-11.199690008393418</v>
      </c>
      <c r="DZ47" t="s">
        <v>123</v>
      </c>
      <c r="EA47" t="s">
        <v>124</v>
      </c>
      <c r="EB47" t="s">
        <v>147</v>
      </c>
      <c r="EC47" t="s">
        <v>341</v>
      </c>
      <c r="ED47" t="s">
        <v>331</v>
      </c>
      <c r="EE47">
        <f t="shared" si="177"/>
        <v>3.6935468902842388</v>
      </c>
      <c r="EF47">
        <f t="shared" si="178"/>
        <v>7.3157424807732339</v>
      </c>
      <c r="EG47">
        <f t="shared" si="115"/>
        <v>53.520088044990111</v>
      </c>
      <c r="EH47">
        <f t="shared" si="179"/>
        <v>49.786084136254765</v>
      </c>
      <c r="EI47">
        <f t="shared" si="180"/>
        <v>25.78679170043068</v>
      </c>
      <c r="EJ47">
        <f t="shared" si="116"/>
        <v>664.95862620140053</v>
      </c>
      <c r="EK47">
        <f t="shared" si="117"/>
        <v>8.355675540521831E-4</v>
      </c>
      <c r="EL47">
        <f t="shared" si="181"/>
        <v>1.2446276385961096E-2</v>
      </c>
      <c r="EM47">
        <f t="shared" si="182"/>
        <v>2.8906185394343944E-2</v>
      </c>
      <c r="EN47">
        <f t="shared" si="183"/>
        <v>0.31719363938692668</v>
      </c>
      <c r="EO47">
        <f t="shared" si="184"/>
        <v>0.26858600015438888</v>
      </c>
      <c r="EP47">
        <f t="shared" si="118"/>
        <v>7.2138439478933378E-2</v>
      </c>
      <c r="EQ47">
        <f t="shared" si="185"/>
        <v>-7.9639728535952393E-3</v>
      </c>
      <c r="ER47">
        <f t="shared" si="186"/>
        <v>4.2612766433752662E-2</v>
      </c>
      <c r="ES47">
        <f t="shared" si="119"/>
        <v>1.8158478631375575E-3</v>
      </c>
      <c r="ET47">
        <f t="shared" si="187"/>
        <v>0.19059617445409807</v>
      </c>
      <c r="EU47">
        <f t="shared" si="188"/>
        <v>0.16097739038991296</v>
      </c>
      <c r="EV47">
        <f t="shared" si="120"/>
        <v>2.5913720216746441E-2</v>
      </c>
      <c r="EW47">
        <f t="shared" si="189"/>
        <v>16.126318203048605</v>
      </c>
      <c r="EY47">
        <f t="shared" si="190"/>
        <v>59.563312450604286</v>
      </c>
      <c r="EZ47">
        <f t="shared" si="191"/>
        <v>863.08197006868807</v>
      </c>
      <c r="FA47">
        <f t="shared" si="192"/>
        <v>802.86623486499457</v>
      </c>
      <c r="FB47">
        <f t="shared" si="193"/>
        <v>10723.334397985838</v>
      </c>
      <c r="FD47">
        <f t="shared" si="121"/>
        <v>312.37212162069534</v>
      </c>
      <c r="FE47">
        <f t="shared" si="122"/>
        <v>15.922485365999236</v>
      </c>
      <c r="FG47" s="6">
        <f t="shared" si="123"/>
        <v>3.9844389190000305E-3</v>
      </c>
      <c r="FH47" s="6">
        <f t="shared" si="124"/>
        <v>9.2559945575244572E-3</v>
      </c>
      <c r="FI47" s="6">
        <f t="shared" si="125"/>
        <v>0.10154351730916819</v>
      </c>
      <c r="FJ47" s="6">
        <f t="shared" si="126"/>
        <v>8.6138354547075816E-2</v>
      </c>
      <c r="FK47" s="6">
        <f t="shared" si="127"/>
        <v>-2.5495146020955311E-3</v>
      </c>
      <c r="FL47" s="6">
        <f t="shared" si="128"/>
        <v>1.3642286568466649E-2</v>
      </c>
      <c r="FM47" s="6">
        <f t="shared" si="129"/>
        <v>6.1015744127618926E-2</v>
      </c>
      <c r="FN47" s="6">
        <f t="shared" si="130"/>
        <v>5.1627618721731189E-2</v>
      </c>
      <c r="FP47" t="s">
        <v>123</v>
      </c>
      <c r="FQ47">
        <f t="shared" si="131"/>
        <v>-6.2565141225319882</v>
      </c>
      <c r="FR47">
        <f t="shared" si="132"/>
        <v>3.8660503798510186</v>
      </c>
      <c r="FT47">
        <v>-6.2565141225319882</v>
      </c>
      <c r="FU47">
        <v>3.8660503798510186</v>
      </c>
      <c r="FW47">
        <f t="shared" si="133"/>
        <v>90.927154111031598</v>
      </c>
      <c r="FX47">
        <f t="shared" si="134"/>
        <v>180.56562421996588</v>
      </c>
      <c r="FY47">
        <f t="shared" si="135"/>
        <v>32603.94464994593</v>
      </c>
      <c r="FZ47">
        <f t="shared" si="136"/>
        <v>1225.625957734532</v>
      </c>
      <c r="GA47">
        <f t="shared" si="137"/>
        <v>658.51848956863341</v>
      </c>
      <c r="GB47">
        <f t="shared" si="138"/>
        <v>433646.60110375436</v>
      </c>
    </row>
    <row r="48" spans="1:184" x14ac:dyDescent="0.25">
      <c r="A48" t="s">
        <v>225</v>
      </c>
      <c r="B48" t="s">
        <v>226</v>
      </c>
      <c r="C48" t="s">
        <v>173</v>
      </c>
      <c r="D48" t="s">
        <v>342</v>
      </c>
      <c r="E48" t="s">
        <v>327</v>
      </c>
      <c r="F48" t="s">
        <v>173</v>
      </c>
      <c r="G48">
        <v>4.5408353571336901</v>
      </c>
      <c r="H48">
        <v>12.1586123761127</v>
      </c>
      <c r="I48">
        <v>44.549155746076934</v>
      </c>
      <c r="J48">
        <v>53.33501642541485</v>
      </c>
      <c r="K48">
        <v>1.1764228653088502</v>
      </c>
      <c r="L48">
        <v>1.2067690036967176</v>
      </c>
      <c r="M48">
        <v>1.1866174178280724</v>
      </c>
      <c r="N48">
        <v>1.1300269287366023</v>
      </c>
      <c r="O48">
        <v>1.1919270064378424</v>
      </c>
      <c r="P48">
        <v>1.2529274166703845</v>
      </c>
      <c r="Q48">
        <v>1.234033450224737</v>
      </c>
      <c r="R48">
        <v>0.90947003354549738</v>
      </c>
      <c r="S48">
        <v>1.0160301239037073</v>
      </c>
      <c r="T48">
        <v>1.0683930558484569</v>
      </c>
      <c r="U48">
        <v>1.0727560349127803</v>
      </c>
      <c r="V48">
        <v>1.2137481184144505</v>
      </c>
      <c r="W48">
        <v>0.72567081282337165</v>
      </c>
      <c r="X48">
        <v>0.72567081282337165</v>
      </c>
      <c r="Y48">
        <f t="shared" si="195"/>
        <v>32.328022060850628</v>
      </c>
      <c r="Z48">
        <f t="shared" si="196"/>
        <v>32.328022060850628</v>
      </c>
      <c r="AA48">
        <v>0</v>
      </c>
      <c r="AB48">
        <v>0</v>
      </c>
      <c r="AC48">
        <f t="shared" si="51"/>
        <v>62.744532844481128</v>
      </c>
      <c r="AD48">
        <f t="shared" si="194"/>
        <v>54.975148369930487</v>
      </c>
      <c r="AE48">
        <f t="shared" si="53"/>
        <v>32.328022060850628</v>
      </c>
      <c r="AF48">
        <f t="shared" si="54"/>
        <v>32.328022060850628</v>
      </c>
      <c r="AG48">
        <f t="shared" si="143"/>
        <v>1.0950101180712164</v>
      </c>
      <c r="AH48">
        <f t="shared" si="144"/>
        <v>145.05285612756037</v>
      </c>
      <c r="AI48">
        <f t="shared" si="145"/>
        <v>1.0950101180712164</v>
      </c>
      <c r="AJ48">
        <f t="shared" si="146"/>
        <v>145.05285612756037</v>
      </c>
      <c r="AK48">
        <f t="shared" si="147"/>
        <v>1.8803987766745371</v>
      </c>
      <c r="AL48">
        <f t="shared" si="56"/>
        <v>22.647126309079859</v>
      </c>
      <c r="AM48">
        <f t="shared" si="57"/>
        <v>22.647126309079859</v>
      </c>
      <c r="AN48">
        <f t="shared" si="58"/>
        <v>48.874366790476834</v>
      </c>
      <c r="AO48">
        <f t="shared" si="148"/>
        <v>46.392357340249291</v>
      </c>
      <c r="AP48">
        <f t="shared" si="60"/>
        <v>0.19557588652628877</v>
      </c>
      <c r="AQ48">
        <f t="shared" si="61"/>
        <v>0.35260839708691527</v>
      </c>
      <c r="AR48">
        <f t="shared" si="62"/>
        <v>-14.064335279398662</v>
      </c>
      <c r="AT48">
        <f t="shared" si="149"/>
        <v>64.363044633845945</v>
      </c>
      <c r="AU48">
        <f t="shared" si="150"/>
        <v>40.516122170808174</v>
      </c>
      <c r="AV48">
        <f t="shared" si="151"/>
        <v>32.328022060850628</v>
      </c>
      <c r="AW48">
        <f t="shared" si="152"/>
        <v>32.328022060850628</v>
      </c>
      <c r="AX48">
        <f t="shared" si="153"/>
        <v>9.7738579459658165E-2</v>
      </c>
      <c r="AY48">
        <f t="shared" si="154"/>
        <v>35.809984543593323</v>
      </c>
      <c r="AZ48">
        <f t="shared" si="155"/>
        <v>9.7738579459658165E-2</v>
      </c>
      <c r="BA48">
        <f t="shared" si="156"/>
        <v>35.809984543593323</v>
      </c>
      <c r="BB48">
        <f t="shared" si="157"/>
        <v>1.3682992126128182</v>
      </c>
      <c r="BC48">
        <f t="shared" si="63"/>
        <v>8.1881001099575457</v>
      </c>
      <c r="BD48">
        <f t="shared" si="64"/>
        <v>8.1881001099575457</v>
      </c>
      <c r="BE48">
        <f t="shared" si="65"/>
        <v>38.072031661447213</v>
      </c>
      <c r="BF48">
        <f t="shared" si="66"/>
        <v>36.225615256739871</v>
      </c>
      <c r="BG48">
        <f t="shared" si="67"/>
        <v>2.0926211374544607E-2</v>
      </c>
      <c r="BH48">
        <f t="shared" si="68"/>
        <v>5.2384148370478514E-2</v>
      </c>
      <c r="BI48">
        <f t="shared" si="69"/>
        <v>-3.8975931958892431</v>
      </c>
      <c r="BK48">
        <f t="shared" si="70"/>
        <v>63.288259470543593</v>
      </c>
      <c r="BL48">
        <f t="shared" si="71"/>
        <v>45.263284232492104</v>
      </c>
      <c r="BM48">
        <f t="shared" si="158"/>
        <v>32.328022060850628</v>
      </c>
      <c r="BN48">
        <f t="shared" si="159"/>
        <v>32.328022060850628</v>
      </c>
      <c r="BO48">
        <f t="shared" si="160"/>
        <v>0.30359351379936733</v>
      </c>
      <c r="BP48">
        <f t="shared" si="161"/>
        <v>70.410675045678218</v>
      </c>
      <c r="BQ48">
        <f t="shared" si="162"/>
        <v>0.30359351379936733</v>
      </c>
      <c r="BR48">
        <f t="shared" si="163"/>
        <v>70.410675045678218</v>
      </c>
      <c r="BS48">
        <f t="shared" si="164"/>
        <v>1.5415441993844177</v>
      </c>
      <c r="BT48">
        <f t="shared" si="72"/>
        <v>12.935262171641476</v>
      </c>
      <c r="BU48">
        <f t="shared" si="73"/>
        <v>12.935262171641476</v>
      </c>
      <c r="BV48">
        <f t="shared" si="74"/>
        <v>41.185311365409838</v>
      </c>
      <c r="BW48">
        <f t="shared" si="75"/>
        <v>39.152835851604195</v>
      </c>
      <c r="BX48">
        <f t="shared" si="76"/>
        <v>7.1496316752747036E-2</v>
      </c>
      <c r="BY48">
        <f t="shared" si="77"/>
        <v>0.10740924301213983</v>
      </c>
      <c r="BZ48">
        <f t="shared" si="78"/>
        <v>-6.8248137907535664</v>
      </c>
      <c r="CB48">
        <f t="shared" si="79"/>
        <v>60.27000480532778</v>
      </c>
      <c r="CC48">
        <f t="shared" si="80"/>
        <v>47.596008643019978</v>
      </c>
      <c r="CD48">
        <f t="shared" si="165"/>
        <v>32.328022060850628</v>
      </c>
      <c r="CE48">
        <f t="shared" si="166"/>
        <v>32.328022060850628</v>
      </c>
      <c r="CF48">
        <f t="shared" si="167"/>
        <v>0.4299730354816253</v>
      </c>
      <c r="CG48">
        <f t="shared" si="168"/>
        <v>84.485213521952005</v>
      </c>
      <c r="CH48">
        <f t="shared" si="169"/>
        <v>0.4299730354816253</v>
      </c>
      <c r="CI48">
        <f t="shared" si="170"/>
        <v>84.485213521952005</v>
      </c>
      <c r="CJ48">
        <f t="shared" si="171"/>
        <v>1.6610833176144773</v>
      </c>
      <c r="CK48">
        <f t="shared" si="81"/>
        <v>15.26798658216935</v>
      </c>
      <c r="CL48">
        <f t="shared" si="82"/>
        <v>15.26798658216935</v>
      </c>
      <c r="CM48">
        <f t="shared" si="83"/>
        <v>42.464277532936634</v>
      </c>
      <c r="CN48">
        <f t="shared" si="84"/>
        <v>40.487015905864503</v>
      </c>
      <c r="CO48">
        <f t="shared" si="85"/>
        <v>0.11306994994677036</v>
      </c>
      <c r="CP48">
        <f t="shared" si="86"/>
        <v>0.19284408851031581</v>
      </c>
      <c r="CQ48">
        <f t="shared" si="87"/>
        <v>-8.1589938450138746</v>
      </c>
      <c r="CS48">
        <f t="shared" si="88"/>
        <v>63.571446466257875</v>
      </c>
      <c r="CT48">
        <f t="shared" si="89"/>
        <v>47.790375676873396</v>
      </c>
      <c r="CU48">
        <f t="shared" si="172"/>
        <v>32.328022060850628</v>
      </c>
      <c r="CV48">
        <f t="shared" si="173"/>
        <v>32.328022060850628</v>
      </c>
      <c r="CW48">
        <f t="shared" si="174"/>
        <v>0.4672440321268716</v>
      </c>
      <c r="CX48">
        <f t="shared" si="90"/>
        <v>90.65451037984792</v>
      </c>
      <c r="CY48">
        <f t="shared" si="91"/>
        <v>0.4672440321268716</v>
      </c>
      <c r="CZ48">
        <f t="shared" si="92"/>
        <v>90.65451037984792</v>
      </c>
      <c r="DA48">
        <f t="shared" si="93"/>
        <v>1.6239808091911574</v>
      </c>
      <c r="DB48">
        <f t="shared" si="94"/>
        <v>15.462353616022767</v>
      </c>
      <c r="DC48">
        <f t="shared" si="95"/>
        <v>15.462353616022767</v>
      </c>
      <c r="DD48">
        <f t="shared" si="96"/>
        <v>42.914439525638628</v>
      </c>
      <c r="DE48">
        <f t="shared" si="97"/>
        <v>40.803414721237402</v>
      </c>
      <c r="DF48">
        <f t="shared" si="98"/>
        <v>0.11008582735772469</v>
      </c>
      <c r="DG48">
        <f t="shared" si="99"/>
        <v>0.19999294844495599</v>
      </c>
      <c r="DH48">
        <f t="shared" si="100"/>
        <v>-8.475392660386774</v>
      </c>
      <c r="DJ48">
        <f t="shared" si="101"/>
        <v>66.824904347967561</v>
      </c>
      <c r="DK48">
        <f t="shared" si="102"/>
        <v>54.071453963753186</v>
      </c>
      <c r="DL48">
        <f t="shared" si="175"/>
        <v>32.328022060850628</v>
      </c>
      <c r="DM48">
        <f t="shared" si="176"/>
        <v>32.328022060850628</v>
      </c>
      <c r="DN48">
        <f t="shared" si="103"/>
        <v>1.066896482909659</v>
      </c>
      <c r="DO48">
        <f t="shared" si="104"/>
        <v>147.20258802851234</v>
      </c>
      <c r="DP48">
        <f t="shared" si="105"/>
        <v>1.066896482909659</v>
      </c>
      <c r="DQ48">
        <f t="shared" si="106"/>
        <v>147.20258802851234</v>
      </c>
      <c r="DR48">
        <f t="shared" si="107"/>
        <v>1.7921335483513288</v>
      </c>
      <c r="DS48">
        <f t="shared" si="108"/>
        <v>21.743431902902557</v>
      </c>
      <c r="DT48">
        <f t="shared" si="109"/>
        <v>21.743431902902557</v>
      </c>
      <c r="DU48">
        <f t="shared" si="110"/>
        <v>46.337449801881718</v>
      </c>
      <c r="DV48">
        <f t="shared" si="111"/>
        <v>44.082812846963186</v>
      </c>
      <c r="DW48">
        <f t="shared" si="112"/>
        <v>0.30892079482893486</v>
      </c>
      <c r="DX48">
        <f t="shared" si="113"/>
        <v>0.46859573313385616</v>
      </c>
      <c r="DY48">
        <f t="shared" si="114"/>
        <v>-11.754790786112558</v>
      </c>
      <c r="DZ48" t="s">
        <v>225</v>
      </c>
      <c r="EA48" t="s">
        <v>226</v>
      </c>
      <c r="EB48" t="s">
        <v>173</v>
      </c>
      <c r="EC48" t="s">
        <v>342</v>
      </c>
      <c r="ED48" t="s">
        <v>330</v>
      </c>
      <c r="EE48">
        <f t="shared" si="177"/>
        <v>95.602637941190707</v>
      </c>
      <c r="EF48">
        <f t="shared" si="178"/>
        <v>43.510358340580332</v>
      </c>
      <c r="EG48">
        <f t="shared" si="115"/>
        <v>1893.1512829257085</v>
      </c>
      <c r="EH48">
        <f t="shared" si="179"/>
        <v>95.602637941190707</v>
      </c>
      <c r="EI48">
        <f t="shared" si="180"/>
        <v>43.510358340580332</v>
      </c>
      <c r="EJ48">
        <f t="shared" si="116"/>
        <v>1893.1512829257085</v>
      </c>
      <c r="EK48">
        <f t="shared" si="117"/>
        <v>0.16928771312806856</v>
      </c>
      <c r="EL48">
        <f t="shared" si="181"/>
        <v>0.57674262697473289</v>
      </c>
      <c r="EM48">
        <f t="shared" si="182"/>
        <v>0.41144588116551678</v>
      </c>
      <c r="EN48">
        <f t="shared" si="183"/>
        <v>0.57674262697473289</v>
      </c>
      <c r="EO48">
        <f t="shared" si="184"/>
        <v>0.41144588116551678</v>
      </c>
      <c r="EP48">
        <f t="shared" si="118"/>
        <v>0.16928771312806856</v>
      </c>
      <c r="EQ48">
        <f t="shared" si="185"/>
        <v>0.13667916446450173</v>
      </c>
      <c r="ER48">
        <f t="shared" si="186"/>
        <v>0.10202759771130548</v>
      </c>
      <c r="ES48">
        <f t="shared" si="119"/>
        <v>1.0409630694739987E-2</v>
      </c>
      <c r="ET48">
        <f t="shared" si="187"/>
        <v>0.22897242642644358</v>
      </c>
      <c r="EU48">
        <f t="shared" si="188"/>
        <v>0.1554421286600281</v>
      </c>
      <c r="EV48">
        <f t="shared" si="120"/>
        <v>2.4162255362360729E-2</v>
      </c>
      <c r="EW48">
        <f t="shared" si="189"/>
        <v>13.201073192179646</v>
      </c>
      <c r="EY48">
        <f t="shared" si="190"/>
        <v>1262.0574208271094</v>
      </c>
      <c r="EZ48">
        <f t="shared" si="191"/>
        <v>24991.628649771075</v>
      </c>
      <c r="FA48">
        <f t="shared" si="192"/>
        <v>1262.0574208271094</v>
      </c>
      <c r="FB48">
        <f t="shared" si="193"/>
        <v>24991.628649771075</v>
      </c>
      <c r="FD48">
        <f t="shared" si="121"/>
        <v>63.510365428070664</v>
      </c>
      <c r="FE48">
        <f t="shared" si="122"/>
        <v>0.95609055095378848</v>
      </c>
      <c r="FG48" s="6">
        <f t="shared" si="123"/>
        <v>0.90810787040412932</v>
      </c>
      <c r="FH48" s="6">
        <f t="shared" si="124"/>
        <v>0.64798474315816834</v>
      </c>
      <c r="FI48" s="6">
        <f t="shared" si="125"/>
        <v>0.90810787040412932</v>
      </c>
      <c r="FJ48" s="6">
        <f t="shared" si="126"/>
        <v>0.64798474315816834</v>
      </c>
      <c r="FK48" s="6">
        <f t="shared" si="127"/>
        <v>0.21520764924475069</v>
      </c>
      <c r="FL48" s="6">
        <f t="shared" si="128"/>
        <v>0.16067982354658938</v>
      </c>
      <c r="FM48" s="6">
        <f t="shared" si="129"/>
        <v>0.36052764754718458</v>
      </c>
      <c r="FN48" s="6">
        <f t="shared" si="130"/>
        <v>0.24481097166439572</v>
      </c>
      <c r="FP48" t="s">
        <v>225</v>
      </c>
      <c r="FQ48">
        <f t="shared" si="131"/>
        <v>-8.862653259592447</v>
      </c>
      <c r="FR48">
        <f t="shared" si="132"/>
        <v>3.6019903883225797</v>
      </c>
      <c r="FT48">
        <v>-8.862653259592447</v>
      </c>
      <c r="FU48">
        <v>3.6019903883225797</v>
      </c>
      <c r="FW48">
        <f t="shared" si="133"/>
        <v>0</v>
      </c>
      <c r="FX48">
        <f t="shared" si="134"/>
        <v>0</v>
      </c>
      <c r="FY48">
        <f t="shared" si="135"/>
        <v>0</v>
      </c>
      <c r="FZ48">
        <f t="shared" si="136"/>
        <v>0</v>
      </c>
      <c r="GA48">
        <f t="shared" si="137"/>
        <v>0</v>
      </c>
      <c r="GB48">
        <f t="shared" si="138"/>
        <v>0</v>
      </c>
    </row>
    <row r="49" spans="1:184" x14ac:dyDescent="0.25">
      <c r="A49" t="s">
        <v>300</v>
      </c>
      <c r="B49" t="s">
        <v>301</v>
      </c>
      <c r="C49" t="s">
        <v>316</v>
      </c>
      <c r="D49" t="s">
        <v>345</v>
      </c>
      <c r="E49" t="s">
        <v>330</v>
      </c>
      <c r="F49" t="s">
        <v>316</v>
      </c>
      <c r="G49">
        <v>4.0608556103820872</v>
      </c>
      <c r="H49">
        <v>10.2627591589728</v>
      </c>
      <c r="I49">
        <v>37.60274955847634</v>
      </c>
      <c r="J49">
        <v>34.723357446808507</v>
      </c>
      <c r="K49">
        <v>1.1944928429090393</v>
      </c>
      <c r="L49">
        <v>1.6351403058170351</v>
      </c>
      <c r="M49">
        <v>1.6300917395136718</v>
      </c>
      <c r="N49">
        <v>1.41531017388275</v>
      </c>
      <c r="O49">
        <v>1.6034301799182651</v>
      </c>
      <c r="P49">
        <v>1.7340860073348798</v>
      </c>
      <c r="Q49">
        <v>1.1620756490513198</v>
      </c>
      <c r="R49">
        <v>1.2095558465202498</v>
      </c>
      <c r="S49">
        <v>1.2971210859341129</v>
      </c>
      <c r="T49">
        <v>1.3393743599143302</v>
      </c>
      <c r="U49">
        <v>1.3313443191676493</v>
      </c>
      <c r="V49">
        <v>1.3335057494131222</v>
      </c>
      <c r="W49">
        <v>1.5135471765861874</v>
      </c>
      <c r="X49" t="s">
        <v>60</v>
      </c>
      <c r="Y49">
        <f t="shared" si="195"/>
        <v>56.91353542610937</v>
      </c>
      <c r="Z49" t="str">
        <f t="shared" si="196"/>
        <v>NA</v>
      </c>
      <c r="AA49">
        <v>0.21246287577248188</v>
      </c>
      <c r="AB49">
        <v>3.0351839396068843E-2</v>
      </c>
      <c r="AC49">
        <f t="shared" si="51"/>
        <v>41.476801951985053</v>
      </c>
      <c r="AD49">
        <f t="shared" si="194"/>
        <v>43.697239599280621</v>
      </c>
      <c r="AE49">
        <f t="shared" si="53"/>
        <v>43.697239599280621</v>
      </c>
      <c r="AF49">
        <f t="shared" si="54"/>
        <v>43.697239599280621</v>
      </c>
      <c r="AG49">
        <f t="shared" si="143"/>
        <v>0</v>
      </c>
      <c r="AH49">
        <f t="shared" si="144"/>
        <v>0</v>
      </c>
      <c r="AI49">
        <f t="shared" si="145"/>
        <v>0</v>
      </c>
      <c r="AJ49">
        <f t="shared" si="146"/>
        <v>0</v>
      </c>
      <c r="AK49">
        <f t="shared" si="147"/>
        <v>1.9439360343348446</v>
      </c>
      <c r="AL49">
        <f t="shared" si="56"/>
        <v>0</v>
      </c>
      <c r="AM49">
        <f t="shared" si="57"/>
        <v>0</v>
      </c>
      <c r="AN49">
        <f t="shared" si="58"/>
        <v>37.390317207595359</v>
      </c>
      <c r="AO49">
        <f t="shared" si="148"/>
        <v>34.824442528401164</v>
      </c>
      <c r="AP49">
        <f t="shared" si="60"/>
        <v>-4.4258558124159797E-2</v>
      </c>
      <c r="AQ49">
        <f t="shared" si="61"/>
        <v>-0.12323283713227451</v>
      </c>
      <c r="AR49">
        <f t="shared" si="62"/>
        <v>8.8727970708794572</v>
      </c>
      <c r="AT49">
        <f t="shared" si="149"/>
        <v>56.777561314568686</v>
      </c>
      <c r="AU49">
        <f t="shared" si="150"/>
        <v>45.482625573691799</v>
      </c>
      <c r="AV49">
        <f t="shared" si="151"/>
        <v>45.482625573691799</v>
      </c>
      <c r="AW49">
        <f t="shared" si="152"/>
        <v>45.482625573691799</v>
      </c>
      <c r="AX49">
        <f t="shared" si="153"/>
        <v>0</v>
      </c>
      <c r="AY49">
        <f t="shared" si="154"/>
        <v>0</v>
      </c>
      <c r="AZ49">
        <f t="shared" si="155"/>
        <v>0</v>
      </c>
      <c r="BA49">
        <f t="shared" si="156"/>
        <v>0</v>
      </c>
      <c r="BB49">
        <f t="shared" si="157"/>
        <v>1.7293693535561405</v>
      </c>
      <c r="BC49">
        <f t="shared" si="63"/>
        <v>0</v>
      </c>
      <c r="BD49">
        <f t="shared" si="64"/>
        <v>0</v>
      </c>
      <c r="BE49">
        <f t="shared" si="65"/>
        <v>42.393582486299273</v>
      </c>
      <c r="BF49">
        <f t="shared" si="66"/>
        <v>40.059929207272113</v>
      </c>
      <c r="BG49">
        <f t="shared" si="67"/>
        <v>-6.5706014046396279E-3</v>
      </c>
      <c r="BH49">
        <f t="shared" si="68"/>
        <v>-3.5545046507891837E-2</v>
      </c>
      <c r="BI49">
        <f t="shared" si="69"/>
        <v>5.4226963664196859</v>
      </c>
      <c r="BK49">
        <f t="shared" si="70"/>
        <v>56.602258142223086</v>
      </c>
      <c r="BL49">
        <f t="shared" si="71"/>
        <v>48.775319341399317</v>
      </c>
      <c r="BM49">
        <f t="shared" si="158"/>
        <v>48.775319341399317</v>
      </c>
      <c r="BN49">
        <f t="shared" si="159"/>
        <v>48.775319341399317</v>
      </c>
      <c r="BO49">
        <f t="shared" si="160"/>
        <v>0</v>
      </c>
      <c r="BP49">
        <f t="shared" si="161"/>
        <v>0</v>
      </c>
      <c r="BQ49">
        <f t="shared" si="162"/>
        <v>0</v>
      </c>
      <c r="BR49">
        <f t="shared" si="163"/>
        <v>0</v>
      </c>
      <c r="BS49">
        <f t="shared" si="164"/>
        <v>1.857435926415189</v>
      </c>
      <c r="BT49">
        <f t="shared" si="72"/>
        <v>0</v>
      </c>
      <c r="BU49">
        <f t="shared" si="73"/>
        <v>0</v>
      </c>
      <c r="BV49">
        <f t="shared" si="74"/>
        <v>43.861692269733325</v>
      </c>
      <c r="BW49">
        <f t="shared" si="75"/>
        <v>41.412723864929028</v>
      </c>
      <c r="BX49">
        <f t="shared" si="76"/>
        <v>-2.2923853995433015E-2</v>
      </c>
      <c r="BY49">
        <f t="shared" si="77"/>
        <v>-0.11577300012052578</v>
      </c>
      <c r="BZ49">
        <f t="shared" si="78"/>
        <v>7.3625954764702897</v>
      </c>
      <c r="CB49">
        <f t="shared" si="79"/>
        <v>49.144321065835435</v>
      </c>
      <c r="CC49">
        <f t="shared" si="80"/>
        <v>50.364158620903112</v>
      </c>
      <c r="CD49">
        <f t="shared" si="165"/>
        <v>50.364158620903112</v>
      </c>
      <c r="CE49">
        <f t="shared" si="166"/>
        <v>50.364158620903112</v>
      </c>
      <c r="CF49">
        <f t="shared" si="167"/>
        <v>0</v>
      </c>
      <c r="CG49">
        <f t="shared" si="168"/>
        <v>0</v>
      </c>
      <c r="CH49">
        <f t="shared" si="169"/>
        <v>0</v>
      </c>
      <c r="CI49">
        <f t="shared" si="170"/>
        <v>0</v>
      </c>
      <c r="CJ49">
        <f t="shared" si="171"/>
        <v>2.0583324081123</v>
      </c>
      <c r="CK49">
        <f t="shared" si="81"/>
        <v>0</v>
      </c>
      <c r="CL49">
        <f t="shared" si="82"/>
        <v>0</v>
      </c>
      <c r="CM49">
        <f t="shared" si="83"/>
        <v>44.005170879835333</v>
      </c>
      <c r="CN49">
        <f t="shared" si="84"/>
        <v>41.555045926341577</v>
      </c>
      <c r="CO49">
        <f t="shared" si="85"/>
        <v>-4.0461472159288428E-2</v>
      </c>
      <c r="CP49">
        <f t="shared" si="86"/>
        <v>-0.10756580079042809</v>
      </c>
      <c r="CQ49">
        <f t="shared" si="87"/>
        <v>8.8091126945615343</v>
      </c>
      <c r="CS49">
        <f t="shared" si="88"/>
        <v>55.676479278302395</v>
      </c>
      <c r="CT49">
        <f t="shared" si="89"/>
        <v>50.062207009761309</v>
      </c>
      <c r="CU49">
        <f t="shared" si="172"/>
        <v>50.062207009761309</v>
      </c>
      <c r="CV49">
        <f t="shared" si="173"/>
        <v>50.062207009761309</v>
      </c>
      <c r="CW49">
        <f t="shared" si="174"/>
        <v>0</v>
      </c>
      <c r="CX49">
        <f t="shared" si="90"/>
        <v>0</v>
      </c>
      <c r="CY49">
        <f t="shared" si="91"/>
        <v>0</v>
      </c>
      <c r="CZ49">
        <f t="shared" si="92"/>
        <v>0</v>
      </c>
      <c r="DA49">
        <f t="shared" si="93"/>
        <v>1.9222271547301557</v>
      </c>
      <c r="DB49">
        <f t="shared" si="94"/>
        <v>0</v>
      </c>
      <c r="DC49">
        <f t="shared" si="95"/>
        <v>0</v>
      </c>
      <c r="DD49">
        <f t="shared" si="96"/>
        <v>44.290798368976894</v>
      </c>
      <c r="DE49">
        <f t="shared" si="97"/>
        <v>41.792080908547035</v>
      </c>
      <c r="DF49">
        <f t="shared" si="98"/>
        <v>-3.4685247733854112E-2</v>
      </c>
      <c r="DG49">
        <f t="shared" si="99"/>
        <v>-0.10205533664718913</v>
      </c>
      <c r="DH49">
        <f t="shared" si="100"/>
        <v>8.2701261012142737</v>
      </c>
      <c r="DJ49">
        <f t="shared" si="101"/>
        <v>60.213288276198028</v>
      </c>
      <c r="DK49">
        <f t="shared" si="102"/>
        <v>50.143482729969939</v>
      </c>
      <c r="DL49">
        <f t="shared" si="175"/>
        <v>50.143482729969939</v>
      </c>
      <c r="DM49">
        <f t="shared" si="176"/>
        <v>50.143482729969939</v>
      </c>
      <c r="DN49">
        <f t="shared" si="103"/>
        <v>0</v>
      </c>
      <c r="DO49">
        <f t="shared" si="104"/>
        <v>0</v>
      </c>
      <c r="DP49">
        <f t="shared" si="105"/>
        <v>0</v>
      </c>
      <c r="DQ49">
        <f t="shared" si="106"/>
        <v>0</v>
      </c>
      <c r="DR49">
        <f t="shared" si="107"/>
        <v>1.8513942945146353</v>
      </c>
      <c r="DS49">
        <f t="shared" si="108"/>
        <v>0</v>
      </c>
      <c r="DT49">
        <f t="shared" si="109"/>
        <v>0</v>
      </c>
      <c r="DU49">
        <f t="shared" si="110"/>
        <v>42.153737104029425</v>
      </c>
      <c r="DV49">
        <f t="shared" si="111"/>
        <v>39.824545734123937</v>
      </c>
      <c r="DW49">
        <f t="shared" si="112"/>
        <v>-9.9199562518193063E-2</v>
      </c>
      <c r="DX49">
        <f t="shared" si="113"/>
        <v>-0.2137055402680843</v>
      </c>
      <c r="DY49">
        <f t="shared" si="114"/>
        <v>10.318936995846002</v>
      </c>
      <c r="DZ49" t="s">
        <v>300</v>
      </c>
      <c r="EA49" t="s">
        <v>301</v>
      </c>
      <c r="EB49" t="s">
        <v>316</v>
      </c>
      <c r="EC49" t="s">
        <v>345</v>
      </c>
      <c r="ED49" t="s">
        <v>330</v>
      </c>
      <c r="EE49">
        <f t="shared" si="177"/>
        <v>0</v>
      </c>
      <c r="EF49">
        <f t="shared" si="178"/>
        <v>0</v>
      </c>
      <c r="EG49">
        <f t="shared" si="115"/>
        <v>0</v>
      </c>
      <c r="EH49">
        <f t="shared" si="179"/>
        <v>0</v>
      </c>
      <c r="EI49">
        <f t="shared" si="180"/>
        <v>0</v>
      </c>
      <c r="EJ49">
        <f t="shared" si="116"/>
        <v>0</v>
      </c>
      <c r="EK49">
        <f t="shared" si="117"/>
        <v>0</v>
      </c>
      <c r="EL49">
        <f t="shared" si="181"/>
        <v>0</v>
      </c>
      <c r="EM49">
        <f t="shared" si="182"/>
        <v>0</v>
      </c>
      <c r="EN49">
        <f t="shared" si="183"/>
        <v>0</v>
      </c>
      <c r="EO49">
        <f t="shared" si="184"/>
        <v>0</v>
      </c>
      <c r="EP49">
        <f t="shared" si="118"/>
        <v>0</v>
      </c>
      <c r="EQ49">
        <f t="shared" si="185"/>
        <v>-4.1349882655928004E-2</v>
      </c>
      <c r="ER49">
        <f t="shared" si="186"/>
        <v>3.1462261271417602E-2</v>
      </c>
      <c r="ES49">
        <f t="shared" si="119"/>
        <v>9.8987388431094397E-4</v>
      </c>
      <c r="ET49">
        <f t="shared" si="187"/>
        <v>-0.11631292691106561</v>
      </c>
      <c r="EU49">
        <f t="shared" si="188"/>
        <v>5.7160719756215062E-2</v>
      </c>
      <c r="EV49">
        <f t="shared" si="120"/>
        <v>3.2673478830485547E-3</v>
      </c>
      <c r="EW49">
        <f t="shared" si="189"/>
        <v>13.124319180995547</v>
      </c>
      <c r="EY49">
        <f t="shared" si="190"/>
        <v>0</v>
      </c>
      <c r="EZ49">
        <f t="shared" si="191"/>
        <v>0</v>
      </c>
      <c r="FA49">
        <f t="shared" si="192"/>
        <v>0</v>
      </c>
      <c r="FB49">
        <f t="shared" si="193"/>
        <v>0</v>
      </c>
      <c r="FD49">
        <f t="shared" si="121"/>
        <v>53.315118338185435</v>
      </c>
      <c r="FE49">
        <f t="shared" si="122"/>
        <v>3.0561142530084031</v>
      </c>
      <c r="FG49" s="6">
        <f t="shared" si="123"/>
        <v>0</v>
      </c>
      <c r="FH49" s="6">
        <f t="shared" si="124"/>
        <v>0</v>
      </c>
      <c r="FI49" s="6">
        <f t="shared" si="125"/>
        <v>0</v>
      </c>
      <c r="FJ49" s="6">
        <f t="shared" si="126"/>
        <v>0</v>
      </c>
      <c r="FK49" s="6">
        <f t="shared" si="127"/>
        <v>-7.7557518288977195E-2</v>
      </c>
      <c r="FL49" s="6">
        <f t="shared" si="128"/>
        <v>5.9179119501364535E-2</v>
      </c>
      <c r="FM49" s="6">
        <f t="shared" si="129"/>
        <v>-0.21816124682172897</v>
      </c>
      <c r="FN49" s="6">
        <f t="shared" si="130"/>
        <v>0.10793981923128949</v>
      </c>
      <c r="FP49" t="s">
        <v>300</v>
      </c>
      <c r="FQ49">
        <f t="shared" si="131"/>
        <v>8.1760441175652065</v>
      </c>
      <c r="FR49">
        <f t="shared" si="132"/>
        <v>1.6570880688124836</v>
      </c>
      <c r="FT49">
        <v>8.1760441175652065</v>
      </c>
      <c r="FU49">
        <v>1.6570880688124836</v>
      </c>
      <c r="FW49">
        <f t="shared" si="133"/>
        <v>0</v>
      </c>
      <c r="FX49">
        <f t="shared" si="134"/>
        <v>0</v>
      </c>
      <c r="FY49">
        <f t="shared" si="135"/>
        <v>0</v>
      </c>
      <c r="FZ49">
        <f t="shared" si="136"/>
        <v>0</v>
      </c>
      <c r="GA49">
        <f t="shared" si="137"/>
        <v>0</v>
      </c>
      <c r="GB49">
        <f t="shared" si="138"/>
        <v>0</v>
      </c>
    </row>
    <row r="50" spans="1:184" x14ac:dyDescent="0.25">
      <c r="A50" t="s">
        <v>295</v>
      </c>
      <c r="B50" t="s">
        <v>296</v>
      </c>
      <c r="C50" t="s">
        <v>299</v>
      </c>
      <c r="D50" t="s">
        <v>163</v>
      </c>
      <c r="E50" t="s">
        <v>328</v>
      </c>
      <c r="F50" t="s">
        <v>444</v>
      </c>
      <c r="G50">
        <v>1.5808878498440531</v>
      </c>
      <c r="H50">
        <v>10.236904009800901</v>
      </c>
      <c r="I50">
        <v>37.508016291910501</v>
      </c>
      <c r="J50">
        <v>42.692999999999998</v>
      </c>
      <c r="K50">
        <v>1.4311390552424275</v>
      </c>
      <c r="L50">
        <v>1.2637368522614396</v>
      </c>
      <c r="M50">
        <v>1.2505822972063263</v>
      </c>
      <c r="N50">
        <v>1.1869553158141655</v>
      </c>
      <c r="O50">
        <v>1.2567602464439012</v>
      </c>
      <c r="P50">
        <v>1.3109200778009629</v>
      </c>
      <c r="Q50">
        <v>1.39378218396165</v>
      </c>
      <c r="R50">
        <v>1.0901307546951258</v>
      </c>
      <c r="S50">
        <v>1.0599826962241754</v>
      </c>
      <c r="T50">
        <v>1.1372607799723293</v>
      </c>
      <c r="U50">
        <v>1.0615175586333341</v>
      </c>
      <c r="V50">
        <v>1.1250789639924195</v>
      </c>
      <c r="W50">
        <v>1.0245528132575934</v>
      </c>
      <c r="X50">
        <v>1.0245528132575934</v>
      </c>
      <c r="Y50">
        <f t="shared" si="195"/>
        <v>38.428943611588551</v>
      </c>
      <c r="Z50">
        <f t="shared" si="196"/>
        <v>38.428943611588551</v>
      </c>
      <c r="AA50">
        <v>0</v>
      </c>
      <c r="AB50">
        <v>0</v>
      </c>
      <c r="AC50">
        <f t="shared" si="51"/>
        <v>61.099619685464951</v>
      </c>
      <c r="AD50">
        <f t="shared" si="194"/>
        <v>52.278004863408164</v>
      </c>
      <c r="AE50">
        <f t="shared" si="53"/>
        <v>38.428943611588551</v>
      </c>
      <c r="AF50">
        <f t="shared" si="54"/>
        <v>38.428943611588551</v>
      </c>
      <c r="AG50">
        <f t="shared" si="143"/>
        <v>9.3877727310041958E-2</v>
      </c>
      <c r="AH50">
        <f t="shared" si="144"/>
        <v>20.335904131633644</v>
      </c>
      <c r="AI50">
        <f t="shared" si="145"/>
        <v>9.3877727310041958E-2</v>
      </c>
      <c r="AJ50">
        <f t="shared" si="146"/>
        <v>20.335904131633644</v>
      </c>
      <c r="AK50">
        <f t="shared" si="147"/>
        <v>3.0710620628261189</v>
      </c>
      <c r="AL50">
        <f t="shared" si="56"/>
        <v>13.849061251819613</v>
      </c>
      <c r="AM50">
        <f t="shared" si="57"/>
        <v>13.849061251819613</v>
      </c>
      <c r="AN50">
        <f t="shared" si="58"/>
        <v>42.314225321186427</v>
      </c>
      <c r="AO50">
        <f t="shared" si="148"/>
        <v>38.260614376145369</v>
      </c>
      <c r="AP50">
        <f t="shared" si="60"/>
        <v>7.5857395707462805E-2</v>
      </c>
      <c r="AQ50">
        <f t="shared" si="61"/>
        <v>9.3835783567818742E-2</v>
      </c>
      <c r="AR50">
        <f t="shared" si="62"/>
        <v>0.16832923544318135</v>
      </c>
      <c r="AT50">
        <f t="shared" si="149"/>
        <v>53.952717433597641</v>
      </c>
      <c r="AU50">
        <f t="shared" si="150"/>
        <v>40.888642107417468</v>
      </c>
      <c r="AV50">
        <f t="shared" si="151"/>
        <v>38.428943611588551</v>
      </c>
      <c r="AW50">
        <f t="shared" si="152"/>
        <v>38.428943611588551</v>
      </c>
      <c r="AX50">
        <f t="shared" si="153"/>
        <v>7.591972665736376E-4</v>
      </c>
      <c r="AY50">
        <f t="shared" si="154"/>
        <v>0.92596381368821612</v>
      </c>
      <c r="AZ50">
        <f t="shared" si="155"/>
        <v>7.591972665736376E-4</v>
      </c>
      <c r="BA50">
        <f t="shared" si="156"/>
        <v>0.92596381368821612</v>
      </c>
      <c r="BB50">
        <f t="shared" si="157"/>
        <v>2.5561413630836034</v>
      </c>
      <c r="BC50">
        <f t="shared" si="63"/>
        <v>2.459698495828917</v>
      </c>
      <c r="BD50">
        <f t="shared" si="64"/>
        <v>2.459698495828917</v>
      </c>
      <c r="BE50">
        <f t="shared" si="65"/>
        <v>36.322798037268583</v>
      </c>
      <c r="BF50">
        <f t="shared" si="66"/>
        <v>32.873478398666947</v>
      </c>
      <c r="BG50">
        <f t="shared" si="67"/>
        <v>-1.8639409390759816E-3</v>
      </c>
      <c r="BH50">
        <f t="shared" si="68"/>
        <v>-2.8353831795486263E-2</v>
      </c>
      <c r="BI50">
        <f t="shared" si="69"/>
        <v>5.5554652129216038</v>
      </c>
      <c r="BK50">
        <f t="shared" si="70"/>
        <v>53.391110014629689</v>
      </c>
      <c r="BL50">
        <f t="shared" si="71"/>
        <v>39.757848239119589</v>
      </c>
      <c r="BM50">
        <f t="shared" si="158"/>
        <v>38.428943611588551</v>
      </c>
      <c r="BN50">
        <f t="shared" si="159"/>
        <v>38.428943611588551</v>
      </c>
      <c r="BO50">
        <f t="shared" si="160"/>
        <v>1.2531576499788094E-4</v>
      </c>
      <c r="BP50">
        <f t="shared" si="161"/>
        <v>0.28290013233839995</v>
      </c>
      <c r="BQ50">
        <f t="shared" si="162"/>
        <v>1.2531576499788094E-4</v>
      </c>
      <c r="BR50">
        <f t="shared" si="163"/>
        <v>0.28290013233839995</v>
      </c>
      <c r="BS50">
        <f t="shared" si="164"/>
        <v>2.4984878303735853</v>
      </c>
      <c r="BT50">
        <f t="shared" si="72"/>
        <v>1.3289046275310383</v>
      </c>
      <c r="BU50">
        <f t="shared" si="73"/>
        <v>1.3289046275310383</v>
      </c>
      <c r="BV50">
        <f t="shared" si="74"/>
        <v>33.148394170227256</v>
      </c>
      <c r="BW50">
        <f t="shared" si="75"/>
        <v>29.85421983594378</v>
      </c>
      <c r="BX50">
        <f t="shared" si="76"/>
        <v>-2.1535768799373897E-2</v>
      </c>
      <c r="BY50">
        <f t="shared" si="77"/>
        <v>-0.14917966485901146</v>
      </c>
      <c r="BZ50">
        <f t="shared" si="78"/>
        <v>8.5747237756447703</v>
      </c>
      <c r="CB50">
        <f t="shared" si="79"/>
        <v>50.674683298054163</v>
      </c>
      <c r="CC50">
        <f t="shared" si="80"/>
        <v>42.656395863352969</v>
      </c>
      <c r="CD50">
        <f t="shared" si="165"/>
        <v>38.428943611588551</v>
      </c>
      <c r="CE50">
        <f t="shared" si="166"/>
        <v>38.428943611588551</v>
      </c>
      <c r="CF50">
        <f t="shared" si="167"/>
        <v>3.3262885559608101E-3</v>
      </c>
      <c r="CG50">
        <f t="shared" si="168"/>
        <v>2.3604916326890582</v>
      </c>
      <c r="CH50">
        <f t="shared" si="169"/>
        <v>3.3262885559608101E-3</v>
      </c>
      <c r="CI50">
        <f t="shared" si="170"/>
        <v>2.3604916326890582</v>
      </c>
      <c r="CJ50">
        <f t="shared" si="171"/>
        <v>2.7515504392977159</v>
      </c>
      <c r="CK50">
        <f t="shared" si="81"/>
        <v>4.2274522517644186</v>
      </c>
      <c r="CL50">
        <f t="shared" si="82"/>
        <v>4.2274522517644186</v>
      </c>
      <c r="CM50">
        <f t="shared" si="83"/>
        <v>34.155788554511908</v>
      </c>
      <c r="CN50">
        <f t="shared" si="84"/>
        <v>30.880495231844556</v>
      </c>
      <c r="CO50">
        <f t="shared" si="85"/>
        <v>-1.374018588134816E-2</v>
      </c>
      <c r="CP50">
        <f t="shared" si="86"/>
        <v>-6.6361990313861086E-2</v>
      </c>
      <c r="CQ50">
        <f t="shared" si="87"/>
        <v>7.548448379743995</v>
      </c>
      <c r="CS50">
        <f t="shared" si="88"/>
        <v>53.654865201429473</v>
      </c>
      <c r="CT50">
        <f t="shared" si="89"/>
        <v>39.815417883368156</v>
      </c>
      <c r="CU50">
        <f t="shared" si="172"/>
        <v>38.428943611588551</v>
      </c>
      <c r="CV50">
        <f t="shared" si="173"/>
        <v>38.428943611588551</v>
      </c>
      <c r="CW50">
        <f t="shared" si="174"/>
        <v>1.4260772713153407E-4</v>
      </c>
      <c r="CX50">
        <f t="shared" si="90"/>
        <v>0.30856914556767867</v>
      </c>
      <c r="CY50">
        <f t="shared" si="91"/>
        <v>1.4260772713153407E-4</v>
      </c>
      <c r="CZ50">
        <f t="shared" si="92"/>
        <v>0.30856914556767867</v>
      </c>
      <c r="DA50">
        <f t="shared" si="93"/>
        <v>2.4959481889787698</v>
      </c>
      <c r="DB50">
        <f t="shared" si="94"/>
        <v>1.3864742717796048</v>
      </c>
      <c r="DC50">
        <f t="shared" si="95"/>
        <v>1.3864742717796048</v>
      </c>
      <c r="DD50">
        <f t="shared" si="96"/>
        <v>32.321435234452501</v>
      </c>
      <c r="DE50">
        <f t="shared" si="97"/>
        <v>29.076933509054168</v>
      </c>
      <c r="DF50">
        <f t="shared" si="98"/>
        <v>-3.2538908781095041E-2</v>
      </c>
      <c r="DG50">
        <f t="shared" si="99"/>
        <v>-0.10685133204108542</v>
      </c>
      <c r="DH50">
        <f t="shared" si="100"/>
        <v>9.3520101025343827</v>
      </c>
      <c r="DJ50">
        <f t="shared" si="101"/>
        <v>55.967110881556508</v>
      </c>
      <c r="DK50">
        <f t="shared" si="102"/>
        <v>42.199480111113459</v>
      </c>
      <c r="DL50">
        <f t="shared" si="175"/>
        <v>38.428943611588551</v>
      </c>
      <c r="DM50">
        <f t="shared" si="176"/>
        <v>38.428943611588551</v>
      </c>
      <c r="DN50">
        <f t="shared" si="103"/>
        <v>2.6633558518031255E-3</v>
      </c>
      <c r="DO50">
        <f t="shared" si="104"/>
        <v>2.1190797533497241</v>
      </c>
      <c r="DP50">
        <f t="shared" si="105"/>
        <v>2.6633558518031255E-3</v>
      </c>
      <c r="DQ50">
        <f t="shared" si="106"/>
        <v>2.1190797533497241</v>
      </c>
      <c r="DR50">
        <f t="shared" si="107"/>
        <v>2.5901773311250427</v>
      </c>
      <c r="DS50">
        <f t="shared" si="108"/>
        <v>3.7705364995249084</v>
      </c>
      <c r="DT50">
        <f t="shared" si="109"/>
        <v>3.7705364995249084</v>
      </c>
      <c r="DU50">
        <f t="shared" si="110"/>
        <v>31.021494922824878</v>
      </c>
      <c r="DV50">
        <f t="shared" si="111"/>
        <v>27.762859685557441</v>
      </c>
      <c r="DW50">
        <f t="shared" si="112"/>
        <v>-6.856261880439532E-2</v>
      </c>
      <c r="DX50">
        <f t="shared" si="113"/>
        <v>-0.18185099481146805</v>
      </c>
      <c r="DY50">
        <f t="shared" si="114"/>
        <v>10.66608392603111</v>
      </c>
      <c r="DZ50" t="s">
        <v>295</v>
      </c>
      <c r="EA50" t="s">
        <v>296</v>
      </c>
      <c r="EB50" t="s">
        <v>299</v>
      </c>
      <c r="EC50" t="s">
        <v>163</v>
      </c>
      <c r="ED50" t="s">
        <v>330</v>
      </c>
      <c r="EE50">
        <f t="shared" si="177"/>
        <v>4.3888181015444534</v>
      </c>
      <c r="EF50">
        <f t="shared" si="178"/>
        <v>7.86223539479853</v>
      </c>
      <c r="EG50">
        <f t="shared" si="115"/>
        <v>61.814745403222794</v>
      </c>
      <c r="EH50">
        <f t="shared" si="179"/>
        <v>4.3888181015444534</v>
      </c>
      <c r="EI50">
        <f t="shared" si="180"/>
        <v>7.86223539479853</v>
      </c>
      <c r="EJ50">
        <f t="shared" si="116"/>
        <v>61.814745403222794</v>
      </c>
      <c r="EK50">
        <f t="shared" si="117"/>
        <v>1.4270362661990184E-3</v>
      </c>
      <c r="EL50">
        <f t="shared" si="181"/>
        <v>1.6815748746084828E-2</v>
      </c>
      <c r="EM50">
        <f t="shared" si="182"/>
        <v>3.7776133552800482E-2</v>
      </c>
      <c r="EN50">
        <f t="shared" si="183"/>
        <v>1.6815748746084828E-2</v>
      </c>
      <c r="EO50">
        <f t="shared" si="184"/>
        <v>3.7776133552800482E-2</v>
      </c>
      <c r="EP50">
        <f t="shared" si="118"/>
        <v>1.4270362661990184E-3</v>
      </c>
      <c r="EQ50">
        <f t="shared" si="185"/>
        <v>-1.039733791630427E-2</v>
      </c>
      <c r="ER50">
        <f t="shared" si="186"/>
        <v>4.8002887981210836E-2</v>
      </c>
      <c r="ES50">
        <f t="shared" si="119"/>
        <v>2.3042772545366756E-3</v>
      </c>
      <c r="ET50">
        <f t="shared" si="187"/>
        <v>-7.3127005042182266E-2</v>
      </c>
      <c r="EU50">
        <f t="shared" si="188"/>
        <v>9.8660243761482774E-2</v>
      </c>
      <c r="EV50">
        <f t="shared" si="120"/>
        <v>9.7338436990752012E-3</v>
      </c>
      <c r="EW50">
        <f t="shared" si="189"/>
        <v>11.717421264000171</v>
      </c>
      <c r="EY50">
        <f t="shared" si="190"/>
        <v>51.42563054686584</v>
      </c>
      <c r="EZ50">
        <f t="shared" si="191"/>
        <v>724.30941221647959</v>
      </c>
      <c r="FA50">
        <f t="shared" si="192"/>
        <v>51.42563054686584</v>
      </c>
      <c r="FB50">
        <f t="shared" si="193"/>
        <v>724.30941221647959</v>
      </c>
      <c r="FD50">
        <f t="shared" si="121"/>
        <v>54.790017752455412</v>
      </c>
      <c r="FE50">
        <f t="shared" si="122"/>
        <v>1.5758069482802195</v>
      </c>
      <c r="FG50" s="6">
        <f t="shared" si="123"/>
        <v>3.0691263547420973E-2</v>
      </c>
      <c r="FH50" s="6">
        <f t="shared" si="124"/>
        <v>6.8952759797823907E-2</v>
      </c>
      <c r="FI50" s="6">
        <f t="shared" si="125"/>
        <v>3.0691263547420973E-2</v>
      </c>
      <c r="FJ50" s="6">
        <f t="shared" si="126"/>
        <v>6.8952759797823907E-2</v>
      </c>
      <c r="FK50" s="6">
        <f t="shared" si="127"/>
        <v>-1.8976701126982777E-2</v>
      </c>
      <c r="FL50" s="6">
        <f t="shared" si="128"/>
        <v>8.7614170192073668E-2</v>
      </c>
      <c r="FM50" s="6">
        <f t="shared" si="129"/>
        <v>-0.13346775205033601</v>
      </c>
      <c r="FN50" s="6">
        <f t="shared" si="130"/>
        <v>0.18011065287078734</v>
      </c>
      <c r="FP50" t="s">
        <v>295</v>
      </c>
      <c r="FQ50">
        <f t="shared" si="131"/>
        <v>6.9775101053865072</v>
      </c>
      <c r="FR50">
        <f t="shared" si="132"/>
        <v>3.7552109097672219</v>
      </c>
      <c r="FT50">
        <v>6.9775101053865072</v>
      </c>
      <c r="FU50">
        <v>3.7552109097672219</v>
      </c>
      <c r="FW50">
        <f t="shared" si="133"/>
        <v>0</v>
      </c>
      <c r="FX50">
        <f t="shared" si="134"/>
        <v>0</v>
      </c>
      <c r="FY50">
        <f t="shared" si="135"/>
        <v>0</v>
      </c>
      <c r="FZ50">
        <f t="shared" si="136"/>
        <v>0</v>
      </c>
      <c r="GA50">
        <f t="shared" si="137"/>
        <v>0</v>
      </c>
      <c r="GB50">
        <f t="shared" si="138"/>
        <v>0</v>
      </c>
    </row>
    <row r="51" spans="1:184" x14ac:dyDescent="0.25">
      <c r="A51" t="s">
        <v>372</v>
      </c>
      <c r="B51" t="s">
        <v>271</v>
      </c>
      <c r="C51" t="s">
        <v>273</v>
      </c>
      <c r="D51" t="s">
        <v>344</v>
      </c>
      <c r="E51" t="s">
        <v>329</v>
      </c>
      <c r="F51" t="s">
        <v>444</v>
      </c>
      <c r="G51">
        <v>0.95926867856251474</v>
      </c>
      <c r="H51">
        <v>9.8495893809246606</v>
      </c>
      <c r="I51">
        <v>36.088895491707959</v>
      </c>
      <c r="J51">
        <v>78.930257227090834</v>
      </c>
      <c r="K51">
        <v>1.4311390552424275</v>
      </c>
      <c r="L51">
        <v>1.6075990253515033</v>
      </c>
      <c r="M51">
        <v>1.5477783159783653</v>
      </c>
      <c r="N51">
        <v>1.4279094998340851</v>
      </c>
      <c r="O51">
        <v>1.5230249577532384</v>
      </c>
      <c r="P51">
        <v>1.6751514690397891</v>
      </c>
      <c r="Q51">
        <v>1.39378218396165</v>
      </c>
      <c r="R51">
        <v>1.154133732123878</v>
      </c>
      <c r="S51">
        <v>1.2154822023485663</v>
      </c>
      <c r="T51">
        <v>1.2953811605285075</v>
      </c>
      <c r="U51">
        <v>1.2357210310006459</v>
      </c>
      <c r="V51">
        <v>1.3448954049704989</v>
      </c>
      <c r="W51">
        <v>0.87572619917577188</v>
      </c>
      <c r="X51">
        <v>0.66636634761869362</v>
      </c>
      <c r="Y51">
        <f t="shared" si="195"/>
        <v>31.603991281405058</v>
      </c>
      <c r="Z51">
        <f t="shared" si="196"/>
        <v>24.048425478402169</v>
      </c>
      <c r="AA51">
        <v>14.063945411849987</v>
      </c>
      <c r="AB51">
        <v>2.0091350588357129</v>
      </c>
      <c r="AC51">
        <f t="shared" si="51"/>
        <v>112.96017375802056</v>
      </c>
      <c r="AD51">
        <f t="shared" si="194"/>
        <v>50.300059575196464</v>
      </c>
      <c r="AE51">
        <f t="shared" si="53"/>
        <v>31.603991281405058</v>
      </c>
      <c r="AF51">
        <f t="shared" si="54"/>
        <v>24.048425478402169</v>
      </c>
      <c r="AG51">
        <f t="shared" si="143"/>
        <v>0.27988490391780479</v>
      </c>
      <c r="AH51">
        <f t="shared" si="144"/>
        <v>44.910764047232696</v>
      </c>
      <c r="AI51">
        <f t="shared" si="145"/>
        <v>0.77481432979153553</v>
      </c>
      <c r="AJ51">
        <f t="shared" si="146"/>
        <v>88.544697095959265</v>
      </c>
      <c r="AK51">
        <f t="shared" si="147"/>
        <v>2.7898128094118388</v>
      </c>
      <c r="AL51">
        <f t="shared" si="56"/>
        <v>18.696068293791406</v>
      </c>
      <c r="AM51">
        <f t="shared" si="57"/>
        <v>26.251634096794294</v>
      </c>
      <c r="AN51">
        <f t="shared" si="58"/>
        <v>41.248767472207902</v>
      </c>
      <c r="AO51">
        <f t="shared" si="148"/>
        <v>37.566388051832156</v>
      </c>
      <c r="AP51">
        <f t="shared" si="60"/>
        <v>0.13328123418489701</v>
      </c>
      <c r="AQ51">
        <f t="shared" si="61"/>
        <v>0.37005112688770136</v>
      </c>
      <c r="AR51">
        <f t="shared" si="62"/>
        <v>-13.517962573429987</v>
      </c>
      <c r="AT51">
        <f t="shared" si="149"/>
        <v>126.88820458901468</v>
      </c>
      <c r="AU51">
        <f t="shared" si="150"/>
        <v>41.651411642073505</v>
      </c>
      <c r="AV51">
        <f t="shared" si="151"/>
        <v>31.603991281405058</v>
      </c>
      <c r="AW51">
        <f t="shared" si="152"/>
        <v>24.048425478402169</v>
      </c>
      <c r="AX51">
        <f t="shared" si="153"/>
        <v>7.1164890299866557E-2</v>
      </c>
      <c r="AY51">
        <f t="shared" si="154"/>
        <v>21.248704964643878</v>
      </c>
      <c r="AZ51">
        <f t="shared" si="155"/>
        <v>0.38270233281148353</v>
      </c>
      <c r="BA51">
        <f t="shared" si="156"/>
        <v>65.222286023486689</v>
      </c>
      <c r="BB51">
        <f t="shared" si="157"/>
        <v>2.1796579170203989</v>
      </c>
      <c r="BC51">
        <f t="shared" si="63"/>
        <v>10.047420360668447</v>
      </c>
      <c r="BD51">
        <f t="shared" si="64"/>
        <v>17.602986163671336</v>
      </c>
      <c r="BE51">
        <f t="shared" si="65"/>
        <v>37.758051783691073</v>
      </c>
      <c r="BF51">
        <f t="shared" si="66"/>
        <v>34.816768110106509</v>
      </c>
      <c r="BG51">
        <f t="shared" si="67"/>
        <v>2.3775866399441872E-2</v>
      </c>
      <c r="BH51">
        <f t="shared" si="68"/>
        <v>0.12827764521303192</v>
      </c>
      <c r="BI51">
        <f t="shared" si="69"/>
        <v>-10.768342631704339</v>
      </c>
      <c r="BK51">
        <f t="shared" si="70"/>
        <v>122.16654061068586</v>
      </c>
      <c r="BL51">
        <f t="shared" si="71"/>
        <v>43.865410172588433</v>
      </c>
      <c r="BM51">
        <f t="shared" si="158"/>
        <v>31.603991281405058</v>
      </c>
      <c r="BN51">
        <f t="shared" si="159"/>
        <v>24.048425478402169</v>
      </c>
      <c r="BO51">
        <f t="shared" si="160"/>
        <v>0.11227171069956751</v>
      </c>
      <c r="BP51">
        <f t="shared" si="161"/>
        <v>27.469507003050918</v>
      </c>
      <c r="BQ51">
        <f t="shared" si="162"/>
        <v>0.47398093465775876</v>
      </c>
      <c r="BR51">
        <f t="shared" si="163"/>
        <v>71.753741849053029</v>
      </c>
      <c r="BS51">
        <f t="shared" si="164"/>
        <v>2.3394582385659803</v>
      </c>
      <c r="BT51">
        <f t="shared" si="72"/>
        <v>12.261418891183375</v>
      </c>
      <c r="BU51">
        <f t="shared" si="73"/>
        <v>19.816984694186264</v>
      </c>
      <c r="BV51">
        <f t="shared" si="74"/>
        <v>37.676650081016732</v>
      </c>
      <c r="BW51">
        <f t="shared" si="75"/>
        <v>34.592151052474435</v>
      </c>
      <c r="BX51">
        <f t="shared" si="76"/>
        <v>5.6933142834280172E-2</v>
      </c>
      <c r="BY51">
        <f t="shared" si="77"/>
        <v>0.16373146475677391</v>
      </c>
      <c r="BZ51">
        <f t="shared" si="78"/>
        <v>-10.543725574072266</v>
      </c>
      <c r="CB51">
        <f t="shared" si="79"/>
        <v>112.70526411891096</v>
      </c>
      <c r="CC51">
        <f t="shared" si="80"/>
        <v>46.748875324240679</v>
      </c>
      <c r="CD51">
        <f t="shared" si="165"/>
        <v>31.603991281405058</v>
      </c>
      <c r="CE51">
        <f t="shared" si="166"/>
        <v>24.048425478402169</v>
      </c>
      <c r="CF51">
        <f t="shared" si="167"/>
        <v>0.17184622197550359</v>
      </c>
      <c r="CG51">
        <f t="shared" si="168"/>
        <v>34.040449862037029</v>
      </c>
      <c r="CH51">
        <f t="shared" si="169"/>
        <v>0.57868939249949358</v>
      </c>
      <c r="CI51">
        <f t="shared" si="170"/>
        <v>76.477258789509861</v>
      </c>
      <c r="CJ51">
        <f t="shared" si="171"/>
        <v>2.595782540863814</v>
      </c>
      <c r="CK51">
        <f t="shared" si="81"/>
        <v>15.144884042835621</v>
      </c>
      <c r="CL51">
        <f t="shared" si="82"/>
        <v>22.700449845838509</v>
      </c>
      <c r="CM51">
        <f t="shared" si="83"/>
        <v>38.729495514266759</v>
      </c>
      <c r="CN51">
        <f t="shared" si="84"/>
        <v>35.639619674899009</v>
      </c>
      <c r="CO51">
        <f t="shared" si="85"/>
        <v>9.3521259574937968E-2</v>
      </c>
      <c r="CP51">
        <f t="shared" si="86"/>
        <v>0.28013174588767809</v>
      </c>
      <c r="CQ51">
        <f t="shared" si="87"/>
        <v>-11.59119419649684</v>
      </c>
      <c r="CS51">
        <f t="shared" si="88"/>
        <v>120.21275167874226</v>
      </c>
      <c r="CT51">
        <f t="shared" si="89"/>
        <v>44.595807144687917</v>
      </c>
      <c r="CU51">
        <f t="shared" si="172"/>
        <v>31.603991281405058</v>
      </c>
      <c r="CV51">
        <f t="shared" si="173"/>
        <v>24.048425478402169</v>
      </c>
      <c r="CW51">
        <f t="shared" si="174"/>
        <v>0.12714881442001025</v>
      </c>
      <c r="CX51">
        <f t="shared" si="90"/>
        <v>29.360517981021037</v>
      </c>
      <c r="CY51">
        <f t="shared" si="91"/>
        <v>0.50300489257155989</v>
      </c>
      <c r="CZ51">
        <f t="shared" si="92"/>
        <v>73.440728469587867</v>
      </c>
      <c r="DA51">
        <f t="shared" si="93"/>
        <v>2.3976622190446788</v>
      </c>
      <c r="DB51">
        <f t="shared" si="94"/>
        <v>12.991815863282859</v>
      </c>
      <c r="DC51">
        <f t="shared" si="95"/>
        <v>20.547381666285748</v>
      </c>
      <c r="DD51">
        <f t="shared" si="96"/>
        <v>37.396924112250801</v>
      </c>
      <c r="DE51">
        <f t="shared" si="97"/>
        <v>34.28018505453992</v>
      </c>
      <c r="DF51">
        <f t="shared" si="98"/>
        <v>7.3853977900067702E-2</v>
      </c>
      <c r="DG51">
        <f t="shared" si="99"/>
        <v>0.25304216876621921</v>
      </c>
      <c r="DH51">
        <f t="shared" si="100"/>
        <v>-10.231759576137751</v>
      </c>
      <c r="DJ51">
        <f t="shared" si="101"/>
        <v>132.22013634564965</v>
      </c>
      <c r="DK51">
        <f t="shared" si="102"/>
        <v>48.535789717258588</v>
      </c>
      <c r="DL51">
        <f t="shared" si="175"/>
        <v>31.603991281405058</v>
      </c>
      <c r="DM51">
        <f t="shared" si="176"/>
        <v>24.048425478402169</v>
      </c>
      <c r="DN51">
        <f t="shared" si="103"/>
        <v>0.26135025833962927</v>
      </c>
      <c r="DO51">
        <f t="shared" si="104"/>
        <v>46.306408500507523</v>
      </c>
      <c r="DP51">
        <f t="shared" si="105"/>
        <v>0.79056901341645291</v>
      </c>
      <c r="DQ51">
        <f t="shared" si="106"/>
        <v>96.854321155804371</v>
      </c>
      <c r="DR51">
        <f t="shared" si="107"/>
        <v>2.48818427147001</v>
      </c>
      <c r="DS51">
        <f t="shared" si="108"/>
        <v>16.93179843585353</v>
      </c>
      <c r="DT51">
        <f t="shared" si="109"/>
        <v>24.487364238856419</v>
      </c>
      <c r="DU51">
        <f t="shared" si="110"/>
        <v>37.797958527861269</v>
      </c>
      <c r="DV51">
        <f t="shared" si="111"/>
        <v>34.66763812608977</v>
      </c>
      <c r="DW51">
        <f t="shared" si="112"/>
        <v>0.18201484852288191</v>
      </c>
      <c r="DX51">
        <f t="shared" si="113"/>
        <v>0.47349133736020693</v>
      </c>
      <c r="DY51">
        <f t="shared" si="114"/>
        <v>-10.619212647687601</v>
      </c>
      <c r="DZ51" t="s">
        <v>372</v>
      </c>
      <c r="EA51" t="s">
        <v>271</v>
      </c>
      <c r="EB51" t="s">
        <v>273</v>
      </c>
      <c r="EC51" t="s">
        <v>344</v>
      </c>
      <c r="ED51" t="s">
        <v>329</v>
      </c>
      <c r="EE51">
        <f t="shared" si="177"/>
        <v>33.88939205974885</v>
      </c>
      <c r="EF51">
        <f t="shared" si="178"/>
        <v>9.9718438719700515</v>
      </c>
      <c r="EG51">
        <f t="shared" si="115"/>
        <v>99.437670206946663</v>
      </c>
      <c r="EH51">
        <f t="shared" si="179"/>
        <v>78.71550556390018</v>
      </c>
      <c r="EI51">
        <f t="shared" si="180"/>
        <v>11.738788581927132</v>
      </c>
      <c r="EJ51">
        <f t="shared" si="116"/>
        <v>137.79915737118282</v>
      </c>
      <c r="EK51">
        <f t="shared" si="117"/>
        <v>7.0715775681291565E-3</v>
      </c>
      <c r="EL51">
        <f t="shared" si="181"/>
        <v>0.17061113327539701</v>
      </c>
      <c r="EM51">
        <f t="shared" si="182"/>
        <v>8.4092672499624821E-2</v>
      </c>
      <c r="EN51">
        <f t="shared" si="183"/>
        <v>0.58396014929138074</v>
      </c>
      <c r="EO51">
        <f t="shared" si="184"/>
        <v>0.16630947763904114</v>
      </c>
      <c r="EP51">
        <f t="shared" si="118"/>
        <v>2.7658842352570726E-2</v>
      </c>
      <c r="EQ51">
        <f t="shared" si="185"/>
        <v>9.3896721569417765E-2</v>
      </c>
      <c r="ER51">
        <f t="shared" si="186"/>
        <v>5.6570375922257547E-2</v>
      </c>
      <c r="ES51">
        <f t="shared" si="119"/>
        <v>3.2002074319855364E-3</v>
      </c>
      <c r="ET51">
        <f t="shared" si="187"/>
        <v>0.27812091481193518</v>
      </c>
      <c r="EU51">
        <f t="shared" si="188"/>
        <v>0.12867921710349214</v>
      </c>
      <c r="EV51">
        <f t="shared" si="120"/>
        <v>1.6558340914367666E-2</v>
      </c>
      <c r="EW51">
        <f t="shared" si="189"/>
        <v>12.540818485082131</v>
      </c>
      <c r="EY51">
        <f t="shared" si="190"/>
        <v>425.00071439109399</v>
      </c>
      <c r="EZ51">
        <f t="shared" si="191"/>
        <v>1247.0297726447773</v>
      </c>
      <c r="FA51">
        <f t="shared" si="192"/>
        <v>987.15686723834472</v>
      </c>
      <c r="FB51">
        <f t="shared" si="193"/>
        <v>1728.1142199892711</v>
      </c>
      <c r="FD51">
        <f t="shared" si="121"/>
        <v>121.19217851683733</v>
      </c>
      <c r="FE51">
        <f t="shared" si="122"/>
        <v>3.4395513873585819</v>
      </c>
      <c r="FG51" s="6">
        <f t="shared" si="123"/>
        <v>0.14077734665995287</v>
      </c>
      <c r="FH51" s="6">
        <f t="shared" si="124"/>
        <v>6.9502804572520449E-2</v>
      </c>
      <c r="FI51" s="6">
        <f t="shared" si="125"/>
        <v>0.48184640002180562</v>
      </c>
      <c r="FJ51" s="6">
        <f t="shared" si="126"/>
        <v>0.13790760890564233</v>
      </c>
      <c r="FK51" s="6">
        <f t="shared" si="127"/>
        <v>7.7477542460689913E-2</v>
      </c>
      <c r="FL51" s="6">
        <f t="shared" si="128"/>
        <v>4.6730003150621757E-2</v>
      </c>
      <c r="FM51" s="6">
        <f t="shared" si="129"/>
        <v>0.22948751166585857</v>
      </c>
      <c r="FN51" s="6">
        <f t="shared" si="130"/>
        <v>0.10637739578315725</v>
      </c>
      <c r="FP51" t="s">
        <v>372</v>
      </c>
      <c r="FQ51">
        <f t="shared" si="131"/>
        <v>-11.212032866588132</v>
      </c>
      <c r="FR51">
        <f t="shared" si="132"/>
        <v>1.2179443603599236</v>
      </c>
      <c r="FT51">
        <v>-11.212032866588132</v>
      </c>
      <c r="FU51">
        <v>1.2179443603599236</v>
      </c>
      <c r="FW51">
        <f t="shared" si="133"/>
        <v>476.61855996909026</v>
      </c>
      <c r="FX51">
        <f t="shared" si="134"/>
        <v>155.89822265019859</v>
      </c>
      <c r="FY51">
        <f t="shared" si="135"/>
        <v>24304.255825490894</v>
      </c>
      <c r="FZ51">
        <f t="shared" si="136"/>
        <v>1107.0505733168661</v>
      </c>
      <c r="GA51">
        <f t="shared" si="137"/>
        <v>228.62058564745917</v>
      </c>
      <c r="GB51">
        <f t="shared" si="138"/>
        <v>52267.372181787214</v>
      </c>
    </row>
    <row r="52" spans="1:184" x14ac:dyDescent="0.25">
      <c r="A52" t="s">
        <v>143</v>
      </c>
      <c r="B52" t="s">
        <v>144</v>
      </c>
      <c r="C52" t="s">
        <v>147</v>
      </c>
      <c r="D52" t="s">
        <v>341</v>
      </c>
      <c r="E52" t="s">
        <v>331</v>
      </c>
      <c r="F52" t="s">
        <v>445</v>
      </c>
      <c r="G52">
        <v>5.2673127358552598</v>
      </c>
      <c r="H52">
        <v>9.7587923077949998</v>
      </c>
      <c r="I52">
        <v>35.75621501576088</v>
      </c>
      <c r="J52">
        <v>21.392536137772371</v>
      </c>
      <c r="K52">
        <v>1.2214137182566644</v>
      </c>
      <c r="L52">
        <v>1.256278674491804</v>
      </c>
      <c r="M52">
        <v>1.2332340328321749</v>
      </c>
      <c r="N52">
        <v>1.2089068811349239</v>
      </c>
      <c r="O52">
        <v>1.2404141925030392</v>
      </c>
      <c r="P52">
        <v>1.2768812354217789</v>
      </c>
      <c r="Q52">
        <v>1.1137228775074144</v>
      </c>
      <c r="R52">
        <v>1.1523297796771568</v>
      </c>
      <c r="S52">
        <v>1.261678755528314</v>
      </c>
      <c r="T52">
        <v>1.2456836932865165</v>
      </c>
      <c r="U52">
        <v>1.2512749062312558</v>
      </c>
      <c r="V52">
        <v>1.4406165004533091</v>
      </c>
      <c r="W52">
        <v>1.6907133619235444</v>
      </c>
      <c r="X52">
        <v>1.4612236464866228</v>
      </c>
      <c r="Y52">
        <f t="shared" si="195"/>
        <v>60.453510498958195</v>
      </c>
      <c r="Z52">
        <f t="shared" si="196"/>
        <v>52.247826889889851</v>
      </c>
      <c r="AA52">
        <v>2.1648134589714569</v>
      </c>
      <c r="AB52">
        <v>0.30925906556735105</v>
      </c>
      <c r="AC52">
        <f t="shared" si="51"/>
        <v>26.129137106976614</v>
      </c>
      <c r="AD52">
        <f t="shared" si="194"/>
        <v>39.822514676127028</v>
      </c>
      <c r="AE52">
        <f t="shared" si="53"/>
        <v>39.822514676127028</v>
      </c>
      <c r="AF52">
        <f t="shared" si="54"/>
        <v>39.822514676127028</v>
      </c>
      <c r="AG52">
        <f t="shared" si="143"/>
        <v>0</v>
      </c>
      <c r="AH52">
        <f t="shared" si="144"/>
        <v>0</v>
      </c>
      <c r="AI52">
        <f t="shared" si="145"/>
        <v>0</v>
      </c>
      <c r="AJ52">
        <f t="shared" si="146"/>
        <v>0</v>
      </c>
      <c r="AK52">
        <f t="shared" si="147"/>
        <v>1.9597964539679269</v>
      </c>
      <c r="AL52">
        <f t="shared" si="56"/>
        <v>0</v>
      </c>
      <c r="AM52">
        <f t="shared" si="57"/>
        <v>0</v>
      </c>
      <c r="AN52">
        <f t="shared" si="58"/>
        <v>33.464134605815197</v>
      </c>
      <c r="AO52">
        <f t="shared" si="148"/>
        <v>30.877325159005643</v>
      </c>
      <c r="AP52">
        <f t="shared" si="60"/>
        <v>-4.4619660182975494E-2</v>
      </c>
      <c r="AQ52">
        <f t="shared" si="61"/>
        <v>-0.1242382840579816</v>
      </c>
      <c r="AR52">
        <f t="shared" si="62"/>
        <v>8.9451895171213849</v>
      </c>
      <c r="AT52">
        <f t="shared" si="149"/>
        <v>26.874986943178691</v>
      </c>
      <c r="AU52">
        <f t="shared" si="150"/>
        <v>41.202951371200783</v>
      </c>
      <c r="AV52">
        <f t="shared" si="151"/>
        <v>41.202951371200783</v>
      </c>
      <c r="AW52">
        <f t="shared" si="152"/>
        <v>41.202951371200783</v>
      </c>
      <c r="AX52">
        <f t="shared" si="153"/>
        <v>0</v>
      </c>
      <c r="AY52">
        <f t="shared" si="154"/>
        <v>0</v>
      </c>
      <c r="AZ52">
        <f t="shared" si="155"/>
        <v>0</v>
      </c>
      <c r="BA52">
        <f t="shared" si="156"/>
        <v>0</v>
      </c>
      <c r="BB52">
        <f t="shared" si="157"/>
        <v>1.9993969033691967</v>
      </c>
      <c r="BC52">
        <f t="shared" si="63"/>
        <v>0</v>
      </c>
      <c r="BD52">
        <f t="shared" si="64"/>
        <v>0</v>
      </c>
      <c r="BE52">
        <f t="shared" si="65"/>
        <v>37.631578274640269</v>
      </c>
      <c r="BF52">
        <f t="shared" si="66"/>
        <v>34.933543219242949</v>
      </c>
      <c r="BG52">
        <f t="shared" si="67"/>
        <v>-7.5965496177524874E-3</v>
      </c>
      <c r="BH52">
        <f t="shared" si="68"/>
        <v>-4.1095128563399697E-2</v>
      </c>
      <c r="BI52">
        <f t="shared" si="69"/>
        <v>6.2694081519578333</v>
      </c>
      <c r="BK52">
        <f t="shared" si="70"/>
        <v>26.382003613693062</v>
      </c>
      <c r="BL52">
        <f t="shared" si="71"/>
        <v>45.112856863487998</v>
      </c>
      <c r="BM52">
        <f t="shared" si="158"/>
        <v>45.112856863487998</v>
      </c>
      <c r="BN52">
        <f t="shared" si="159"/>
        <v>45.112856863487998</v>
      </c>
      <c r="BO52">
        <f t="shared" si="160"/>
        <v>0</v>
      </c>
      <c r="BP52">
        <f t="shared" si="161"/>
        <v>0</v>
      </c>
      <c r="BQ52">
        <f t="shared" si="162"/>
        <v>0</v>
      </c>
      <c r="BR52">
        <f t="shared" si="163"/>
        <v>0</v>
      </c>
      <c r="BS52">
        <f t="shared" si="164"/>
        <v>2.2094860464638559</v>
      </c>
      <c r="BT52">
        <f t="shared" si="72"/>
        <v>0</v>
      </c>
      <c r="BU52">
        <f t="shared" si="73"/>
        <v>0</v>
      </c>
      <c r="BV52">
        <f t="shared" si="74"/>
        <v>39.26792283482083</v>
      </c>
      <c r="BW52">
        <f t="shared" si="75"/>
        <v>36.354787882656431</v>
      </c>
      <c r="BX52">
        <f t="shared" si="76"/>
        <v>-2.7268739025543269E-2</v>
      </c>
      <c r="BY52">
        <f t="shared" si="77"/>
        <v>-0.13774976354571133</v>
      </c>
      <c r="BZ52">
        <f t="shared" si="78"/>
        <v>8.7580689808315668</v>
      </c>
      <c r="CB52">
        <f t="shared" si="79"/>
        <v>25.861584141880549</v>
      </c>
      <c r="CC52">
        <f t="shared" si="80"/>
        <v>44.540933978779812</v>
      </c>
      <c r="CD52">
        <f t="shared" si="165"/>
        <v>44.540933978779812</v>
      </c>
      <c r="CE52">
        <f t="shared" si="166"/>
        <v>44.540933978779812</v>
      </c>
      <c r="CF52">
        <f t="shared" si="167"/>
        <v>0</v>
      </c>
      <c r="CG52">
        <f t="shared" si="168"/>
        <v>0</v>
      </c>
      <c r="CH52">
        <f t="shared" si="169"/>
        <v>0</v>
      </c>
      <c r="CI52">
        <f t="shared" si="170"/>
        <v>0</v>
      </c>
      <c r="CJ52">
        <f t="shared" si="171"/>
        <v>2.2033149333467579</v>
      </c>
      <c r="CK52">
        <f t="shared" si="81"/>
        <v>0</v>
      </c>
      <c r="CL52">
        <f t="shared" si="82"/>
        <v>0</v>
      </c>
      <c r="CM52">
        <f t="shared" si="83"/>
        <v>37.734038942951763</v>
      </c>
      <c r="CN52">
        <f t="shared" si="84"/>
        <v>35.111334817358568</v>
      </c>
      <c r="CO52">
        <f t="shared" si="85"/>
        <v>-4.3311452262228795E-2</v>
      </c>
      <c r="CP52">
        <f t="shared" si="86"/>
        <v>-0.11514240084103181</v>
      </c>
      <c r="CQ52">
        <f t="shared" si="87"/>
        <v>9.429599161421244</v>
      </c>
      <c r="CS52">
        <f t="shared" si="88"/>
        <v>26.535605438927</v>
      </c>
      <c r="CT52">
        <f t="shared" si="89"/>
        <v>44.740854591030818</v>
      </c>
      <c r="CU52">
        <f t="shared" si="172"/>
        <v>44.740854591030818</v>
      </c>
      <c r="CV52">
        <f t="shared" si="173"/>
        <v>44.740854591030818</v>
      </c>
      <c r="CW52">
        <f t="shared" si="174"/>
        <v>0</v>
      </c>
      <c r="CX52">
        <f t="shared" si="90"/>
        <v>0</v>
      </c>
      <c r="CY52">
        <f t="shared" si="91"/>
        <v>0</v>
      </c>
      <c r="CZ52">
        <f t="shared" si="92"/>
        <v>0</v>
      </c>
      <c r="DA52">
        <f t="shared" si="93"/>
        <v>2.1849152462615389</v>
      </c>
      <c r="DB52">
        <f t="shared" si="94"/>
        <v>0</v>
      </c>
      <c r="DC52">
        <f t="shared" si="95"/>
        <v>0</v>
      </c>
      <c r="DD52">
        <f t="shared" si="96"/>
        <v>38.18073566823594</v>
      </c>
      <c r="DE52">
        <f t="shared" si="97"/>
        <v>35.340547992206822</v>
      </c>
      <c r="DF52">
        <f t="shared" si="98"/>
        <v>-3.9425271049557634E-2</v>
      </c>
      <c r="DG52">
        <f t="shared" si="99"/>
        <v>-0.11600203464720069</v>
      </c>
      <c r="DH52">
        <f t="shared" si="100"/>
        <v>9.4003065988239953</v>
      </c>
      <c r="DJ52">
        <f t="shared" si="101"/>
        <v>27.315727972403835</v>
      </c>
      <c r="DK52">
        <f t="shared" si="102"/>
        <v>51.5109933454615</v>
      </c>
      <c r="DL52">
        <f t="shared" si="175"/>
        <v>51.5109933454615</v>
      </c>
      <c r="DM52">
        <f t="shared" si="176"/>
        <v>51.5109933454615</v>
      </c>
      <c r="DN52">
        <f t="shared" si="103"/>
        <v>0</v>
      </c>
      <c r="DO52">
        <f t="shared" si="104"/>
        <v>0</v>
      </c>
      <c r="DP52">
        <f t="shared" si="105"/>
        <v>0</v>
      </c>
      <c r="DQ52">
        <f t="shared" si="106"/>
        <v>0</v>
      </c>
      <c r="DR52">
        <f t="shared" si="107"/>
        <v>2.4793529520879254</v>
      </c>
      <c r="DS52">
        <f t="shared" si="108"/>
        <v>0</v>
      </c>
      <c r="DT52">
        <f t="shared" si="109"/>
        <v>0</v>
      </c>
      <c r="DU52">
        <f t="shared" si="110"/>
        <v>40.811273970286223</v>
      </c>
      <c r="DV52">
        <f t="shared" si="111"/>
        <v>37.692064023457021</v>
      </c>
      <c r="DW52">
        <f t="shared" si="112"/>
        <v>-0.13284621698577265</v>
      </c>
      <c r="DX52">
        <f t="shared" si="113"/>
        <v>-0.28619050178078165</v>
      </c>
      <c r="DY52">
        <f t="shared" si="114"/>
        <v>13.818929322004479</v>
      </c>
      <c r="DZ52" t="s">
        <v>143</v>
      </c>
      <c r="EA52" t="s">
        <v>144</v>
      </c>
      <c r="EB52" t="s">
        <v>147</v>
      </c>
      <c r="EC52" t="s">
        <v>341</v>
      </c>
      <c r="ED52" t="s">
        <v>330</v>
      </c>
      <c r="EE52">
        <f t="shared" si="177"/>
        <v>0</v>
      </c>
      <c r="EF52">
        <f t="shared" si="178"/>
        <v>0</v>
      </c>
      <c r="EG52">
        <f t="shared" si="115"/>
        <v>0</v>
      </c>
      <c r="EH52">
        <f t="shared" si="179"/>
        <v>0</v>
      </c>
      <c r="EI52">
        <f t="shared" si="180"/>
        <v>0</v>
      </c>
      <c r="EJ52">
        <f t="shared" si="116"/>
        <v>0</v>
      </c>
      <c r="EK52">
        <f t="shared" si="117"/>
        <v>0</v>
      </c>
      <c r="EL52">
        <f t="shared" si="181"/>
        <v>0</v>
      </c>
      <c r="EM52">
        <f t="shared" si="182"/>
        <v>0</v>
      </c>
      <c r="EN52">
        <f t="shared" si="183"/>
        <v>0</v>
      </c>
      <c r="EO52">
        <f t="shared" si="184"/>
        <v>0</v>
      </c>
      <c r="EP52">
        <f t="shared" si="118"/>
        <v>0</v>
      </c>
      <c r="EQ52">
        <f t="shared" si="185"/>
        <v>-4.9177981520638382E-2</v>
      </c>
      <c r="ER52">
        <f t="shared" si="186"/>
        <v>4.3265953894817272E-2</v>
      </c>
      <c r="ES52">
        <f t="shared" si="119"/>
        <v>1.8719427664284538E-3</v>
      </c>
      <c r="ET52">
        <f t="shared" si="187"/>
        <v>-0.13673635223935113</v>
      </c>
      <c r="EU52">
        <f t="shared" si="188"/>
        <v>8.0668737259402767E-2</v>
      </c>
      <c r="EV52">
        <f t="shared" si="120"/>
        <v>6.5074451710265564E-3</v>
      </c>
      <c r="EW52">
        <f t="shared" si="189"/>
        <v>12.142062628552035</v>
      </c>
      <c r="EY52">
        <f t="shared" si="190"/>
        <v>0</v>
      </c>
      <c r="EZ52">
        <f t="shared" si="191"/>
        <v>0</v>
      </c>
      <c r="FA52">
        <f t="shared" si="192"/>
        <v>0</v>
      </c>
      <c r="FB52">
        <f t="shared" si="193"/>
        <v>0</v>
      </c>
      <c r="FD52">
        <f t="shared" si="121"/>
        <v>26.516507536176626</v>
      </c>
      <c r="FE52">
        <f t="shared" si="122"/>
        <v>0.23364052112556036</v>
      </c>
      <c r="FG52" s="6">
        <f t="shared" si="123"/>
        <v>0</v>
      </c>
      <c r="FH52" s="6">
        <f t="shared" si="124"/>
        <v>0</v>
      </c>
      <c r="FI52" s="6">
        <f t="shared" si="125"/>
        <v>0</v>
      </c>
      <c r="FJ52" s="6">
        <f t="shared" si="126"/>
        <v>0</v>
      </c>
      <c r="FK52" s="6">
        <f t="shared" si="127"/>
        <v>-0.18546175982468496</v>
      </c>
      <c r="FL52" s="6">
        <f t="shared" si="128"/>
        <v>0.16317429294507416</v>
      </c>
      <c r="FM52" s="6">
        <f t="shared" si="129"/>
        <v>-0.51566501377604468</v>
      </c>
      <c r="FN52" s="6">
        <f t="shared" si="130"/>
        <v>0.30425475006677982</v>
      </c>
      <c r="FP52" t="s">
        <v>143</v>
      </c>
      <c r="FQ52">
        <f t="shared" si="131"/>
        <v>9.4369169553600845</v>
      </c>
      <c r="FR52">
        <f t="shared" si="132"/>
        <v>2.447005055794012</v>
      </c>
      <c r="FT52">
        <v>9.4369169553600845</v>
      </c>
      <c r="FU52">
        <v>2.447005055794012</v>
      </c>
      <c r="FW52">
        <f t="shared" si="133"/>
        <v>0</v>
      </c>
      <c r="FX52">
        <f t="shared" si="134"/>
        <v>0</v>
      </c>
      <c r="FY52">
        <f t="shared" si="135"/>
        <v>0</v>
      </c>
      <c r="FZ52">
        <f t="shared" si="136"/>
        <v>0</v>
      </c>
      <c r="GA52">
        <f t="shared" si="137"/>
        <v>0</v>
      </c>
      <c r="GB52">
        <f t="shared" si="138"/>
        <v>0</v>
      </c>
    </row>
    <row r="53" spans="1:184" x14ac:dyDescent="0.25">
      <c r="A53" t="s">
        <v>181</v>
      </c>
      <c r="B53" t="s">
        <v>183</v>
      </c>
      <c r="C53" t="s">
        <v>173</v>
      </c>
      <c r="D53" t="s">
        <v>180</v>
      </c>
      <c r="E53" t="s">
        <v>327</v>
      </c>
      <c r="F53" t="s">
        <v>173</v>
      </c>
      <c r="G53">
        <v>0.54292980698138715</v>
      </c>
      <c r="H53">
        <v>9.5942145519397695</v>
      </c>
      <c r="I53">
        <v>35.15320211830732</v>
      </c>
      <c r="J53">
        <v>425.88895099200272</v>
      </c>
      <c r="K53">
        <v>1.1319269378849495</v>
      </c>
      <c r="L53">
        <v>1.2543536472670986</v>
      </c>
      <c r="M53">
        <v>1.2455373155202163</v>
      </c>
      <c r="N53">
        <v>1.1779226760876587</v>
      </c>
      <c r="O53">
        <v>1.2422663152689704</v>
      </c>
      <c r="P53">
        <v>1.3072171083698778</v>
      </c>
      <c r="Q53">
        <v>1.2256428748258887</v>
      </c>
      <c r="R53">
        <v>0.90947003354549738</v>
      </c>
      <c r="S53">
        <v>1.0160301239037073</v>
      </c>
      <c r="T53">
        <v>1.0683930558484569</v>
      </c>
      <c r="U53">
        <v>1.0727560349127803</v>
      </c>
      <c r="V53">
        <v>1.2137481184144505</v>
      </c>
      <c r="W53">
        <v>0.74938561758673528</v>
      </c>
      <c r="X53">
        <v>0.74938561758673528</v>
      </c>
      <c r="Y53">
        <f t="shared" si="195"/>
        <v>26.343304079579063</v>
      </c>
      <c r="Z53">
        <f t="shared" si="196"/>
        <v>26.343304079579063</v>
      </c>
      <c r="AA53">
        <v>12.071548297896333</v>
      </c>
      <c r="AB53">
        <v>1.7245068996994766</v>
      </c>
      <c r="AC53">
        <f t="shared" si="51"/>
        <v>482.07517617541095</v>
      </c>
      <c r="AD53">
        <f t="shared" si="194"/>
        <v>43.085271703617707</v>
      </c>
      <c r="AE53">
        <f t="shared" si="53"/>
        <v>26.343304079579063</v>
      </c>
      <c r="AF53">
        <f t="shared" si="54"/>
        <v>26.343304079579063</v>
      </c>
      <c r="AG53">
        <f t="shared" si="143"/>
        <v>0.66163774833483058</v>
      </c>
      <c r="AH53">
        <f t="shared" si="144"/>
        <v>118.55913770580295</v>
      </c>
      <c r="AI53">
        <f t="shared" si="145"/>
        <v>0.66163774833483058</v>
      </c>
      <c r="AJ53">
        <f t="shared" si="146"/>
        <v>118.55913770580295</v>
      </c>
      <c r="AK53">
        <f t="shared" si="147"/>
        <v>1.5375844625620319</v>
      </c>
      <c r="AL53">
        <f t="shared" si="56"/>
        <v>16.741967624038644</v>
      </c>
      <c r="AM53">
        <f t="shared" si="57"/>
        <v>16.741967624038644</v>
      </c>
      <c r="AN53">
        <f t="shared" si="58"/>
        <v>38.096719763245872</v>
      </c>
      <c r="AO53">
        <f t="shared" si="148"/>
        <v>36.067203889303919</v>
      </c>
      <c r="AP53">
        <f t="shared" si="60"/>
        <v>0.14122211270077806</v>
      </c>
      <c r="AQ53">
        <f t="shared" si="61"/>
        <v>0.25131689911001648</v>
      </c>
      <c r="AR53">
        <f t="shared" si="62"/>
        <v>-9.7238998097248555</v>
      </c>
      <c r="AT53">
        <f t="shared" si="149"/>
        <v>534.21535900757726</v>
      </c>
      <c r="AU53">
        <f t="shared" si="150"/>
        <v>31.970783909768606</v>
      </c>
      <c r="AV53">
        <f t="shared" si="151"/>
        <v>26.343304079579063</v>
      </c>
      <c r="AW53">
        <f t="shared" si="152"/>
        <v>26.343304079579063</v>
      </c>
      <c r="AX53">
        <f t="shared" si="153"/>
        <v>5.0570276280809331E-2</v>
      </c>
      <c r="AY53">
        <f t="shared" si="154"/>
        <v>26.958928938056825</v>
      </c>
      <c r="AZ53">
        <f t="shared" si="155"/>
        <v>5.0570276280809331E-2</v>
      </c>
      <c r="BA53">
        <f t="shared" si="156"/>
        <v>26.958928938056825</v>
      </c>
      <c r="BB53">
        <f t="shared" si="157"/>
        <v>1.0838336490141616</v>
      </c>
      <c r="BC53">
        <f t="shared" si="63"/>
        <v>5.627479830189543</v>
      </c>
      <c r="BD53">
        <f t="shared" si="64"/>
        <v>5.627479830189543</v>
      </c>
      <c r="BE53">
        <f t="shared" si="65"/>
        <v>30.034812953369944</v>
      </c>
      <c r="BF53">
        <f t="shared" si="66"/>
        <v>28.572261333763162</v>
      </c>
      <c r="BG53">
        <f t="shared" si="67"/>
        <v>1.3837099587323067E-2</v>
      </c>
      <c r="BH53">
        <f t="shared" si="68"/>
        <v>3.3054202797929526E-2</v>
      </c>
      <c r="BI53">
        <f t="shared" si="69"/>
        <v>-2.228957254184099</v>
      </c>
      <c r="BK53">
        <f t="shared" si="70"/>
        <v>530.46058072829999</v>
      </c>
      <c r="BL53">
        <f t="shared" si="71"/>
        <v>35.716712303875852</v>
      </c>
      <c r="BM53">
        <f t="shared" si="158"/>
        <v>26.343304079579063</v>
      </c>
      <c r="BN53">
        <f t="shared" si="159"/>
        <v>26.343304079579063</v>
      </c>
      <c r="BO53">
        <f t="shared" si="160"/>
        <v>0.18592870525937236</v>
      </c>
      <c r="BP53">
        <f t="shared" si="161"/>
        <v>59.507289390456833</v>
      </c>
      <c r="BQ53">
        <f t="shared" si="162"/>
        <v>0.18592870525937236</v>
      </c>
      <c r="BR53">
        <f t="shared" si="163"/>
        <v>59.507289390456833</v>
      </c>
      <c r="BS53">
        <f t="shared" si="164"/>
        <v>1.2151011934644946</v>
      </c>
      <c r="BT53">
        <f t="shared" si="72"/>
        <v>9.3734082242967887</v>
      </c>
      <c r="BU53">
        <f t="shared" si="73"/>
        <v>9.3734082242967887</v>
      </c>
      <c r="BV53">
        <f t="shared" si="74"/>
        <v>32.502305801820178</v>
      </c>
      <c r="BW53">
        <f t="shared" si="75"/>
        <v>30.900234694485846</v>
      </c>
      <c r="BX53">
        <f t="shared" si="76"/>
        <v>5.0599154839942595E-2</v>
      </c>
      <c r="BY53">
        <f t="shared" si="77"/>
        <v>7.1745274560513481E-2</v>
      </c>
      <c r="BZ53">
        <f t="shared" si="78"/>
        <v>-4.5569306149067828</v>
      </c>
      <c r="CB53">
        <f t="shared" si="79"/>
        <v>501.66425286866553</v>
      </c>
      <c r="CC53">
        <f t="shared" si="80"/>
        <v>37.557437034036809</v>
      </c>
      <c r="CD53">
        <f t="shared" si="165"/>
        <v>26.343304079579063</v>
      </c>
      <c r="CE53">
        <f t="shared" si="166"/>
        <v>26.343304079579063</v>
      </c>
      <c r="CF53">
        <f t="shared" si="167"/>
        <v>0.27230903270098628</v>
      </c>
      <c r="CG53">
        <f t="shared" si="168"/>
        <v>72.847994706378174</v>
      </c>
      <c r="CH53">
        <f t="shared" si="169"/>
        <v>0.27230903270098628</v>
      </c>
      <c r="CI53">
        <f t="shared" si="170"/>
        <v>72.847994706378174</v>
      </c>
      <c r="CJ53">
        <f t="shared" si="171"/>
        <v>1.3138836251191044</v>
      </c>
      <c r="CK53">
        <f t="shared" si="81"/>
        <v>11.214132954457746</v>
      </c>
      <c r="CL53">
        <f t="shared" si="82"/>
        <v>11.214132954457746</v>
      </c>
      <c r="CM53">
        <f t="shared" si="83"/>
        <v>33.498340538061001</v>
      </c>
      <c r="CN53">
        <f t="shared" si="84"/>
        <v>31.934366204661927</v>
      </c>
      <c r="CO53">
        <f t="shared" si="85"/>
        <v>8.1203721984299426E-2</v>
      </c>
      <c r="CP53">
        <f t="shared" si="86"/>
        <v>0.13673745724759565</v>
      </c>
      <c r="CQ53">
        <f t="shared" si="87"/>
        <v>-5.591062125082864</v>
      </c>
      <c r="CS53">
        <f t="shared" si="88"/>
        <v>529.06749786260229</v>
      </c>
      <c r="CT53">
        <f t="shared" si="89"/>
        <v>37.71080971892291</v>
      </c>
      <c r="CU53">
        <f t="shared" si="172"/>
        <v>26.343304079579063</v>
      </c>
      <c r="CV53">
        <f t="shared" si="173"/>
        <v>26.343304079579063</v>
      </c>
      <c r="CW53">
        <f t="shared" si="174"/>
        <v>0.29670071123300379</v>
      </c>
      <c r="CX53">
        <f t="shared" si="90"/>
        <v>78.3023261161443</v>
      </c>
      <c r="CY53">
        <f t="shared" si="91"/>
        <v>0.29670071123300379</v>
      </c>
      <c r="CZ53">
        <f t="shared" si="92"/>
        <v>78.3023261161443</v>
      </c>
      <c r="DA53">
        <f t="shared" si="93"/>
        <v>1.2846293686303722</v>
      </c>
      <c r="DB53">
        <f t="shared" si="94"/>
        <v>11.367505639343847</v>
      </c>
      <c r="DC53">
        <f t="shared" si="95"/>
        <v>11.367505639343847</v>
      </c>
      <c r="DD53">
        <f t="shared" si="96"/>
        <v>33.853762428713566</v>
      </c>
      <c r="DE53">
        <f t="shared" si="97"/>
        <v>32.183863100905818</v>
      </c>
      <c r="DF53">
        <f t="shared" si="98"/>
        <v>7.9295110002925606E-2</v>
      </c>
      <c r="DG53">
        <f t="shared" si="99"/>
        <v>0.14221276799970717</v>
      </c>
      <c r="DH53">
        <f t="shared" si="100"/>
        <v>-5.8405590213267544</v>
      </c>
      <c r="DJ53">
        <f t="shared" si="101"/>
        <v>556.72932300244645</v>
      </c>
      <c r="DK53">
        <f t="shared" si="102"/>
        <v>42.667132927338386</v>
      </c>
      <c r="DL53">
        <f t="shared" si="175"/>
        <v>26.343304079579063</v>
      </c>
      <c r="DM53">
        <f t="shared" si="176"/>
        <v>26.343304079579063</v>
      </c>
      <c r="DN53">
        <f t="shared" si="103"/>
        <v>0.72221575392176807</v>
      </c>
      <c r="DO53">
        <f t="shared" si="104"/>
        <v>132.7291092042237</v>
      </c>
      <c r="DP53">
        <f t="shared" si="105"/>
        <v>0.72221575392176807</v>
      </c>
      <c r="DQ53">
        <f t="shared" si="106"/>
        <v>132.7291092042237</v>
      </c>
      <c r="DR53">
        <f t="shared" si="107"/>
        <v>1.4168991598656131</v>
      </c>
      <c r="DS53">
        <f t="shared" si="108"/>
        <v>16.323828847759323</v>
      </c>
      <c r="DT53">
        <f t="shared" si="109"/>
        <v>16.323828847759323</v>
      </c>
      <c r="DU53">
        <f t="shared" si="110"/>
        <v>36.552463621898553</v>
      </c>
      <c r="DV53">
        <f t="shared" si="111"/>
        <v>34.76989936480684</v>
      </c>
      <c r="DW53">
        <f t="shared" si="112"/>
        <v>0.22809268101345812</v>
      </c>
      <c r="DX53">
        <f t="shared" si="113"/>
        <v>0.34354860690149253</v>
      </c>
      <c r="DY53">
        <f t="shared" si="114"/>
        <v>-8.4265952852277763</v>
      </c>
      <c r="DZ53" t="s">
        <v>181</v>
      </c>
      <c r="EA53" t="s">
        <v>183</v>
      </c>
      <c r="EB53" t="s">
        <v>173</v>
      </c>
      <c r="EC53" t="s">
        <v>180</v>
      </c>
      <c r="ED53" t="s">
        <v>330</v>
      </c>
      <c r="EE53">
        <f t="shared" si="177"/>
        <v>81.484131010177123</v>
      </c>
      <c r="EF53">
        <f t="shared" si="178"/>
        <v>38.836297127337787</v>
      </c>
      <c r="EG53">
        <f t="shared" si="115"/>
        <v>1508.2579745628652</v>
      </c>
      <c r="EH53">
        <f t="shared" si="179"/>
        <v>81.484131010177123</v>
      </c>
      <c r="EI53">
        <f t="shared" si="180"/>
        <v>38.836297127337787</v>
      </c>
      <c r="EJ53">
        <f t="shared" si="116"/>
        <v>1508.2579745628652</v>
      </c>
      <c r="EK53">
        <f t="shared" si="117"/>
        <v>7.1957193763585336E-2</v>
      </c>
      <c r="EL53">
        <f t="shared" si="181"/>
        <v>0.36489370462179505</v>
      </c>
      <c r="EM53">
        <f t="shared" si="182"/>
        <v>0.26824838072872936</v>
      </c>
      <c r="EN53">
        <f t="shared" si="183"/>
        <v>0.36489370462179505</v>
      </c>
      <c r="EO53">
        <f t="shared" si="184"/>
        <v>0.26824838072872936</v>
      </c>
      <c r="EP53">
        <f t="shared" si="118"/>
        <v>7.1957193763585336E-2</v>
      </c>
      <c r="EQ53">
        <f t="shared" si="185"/>
        <v>9.904164668812114E-2</v>
      </c>
      <c r="ER53">
        <f t="shared" si="186"/>
        <v>7.5826075073679194E-2</v>
      </c>
      <c r="ES53">
        <f t="shared" si="119"/>
        <v>5.7495936610792329E-3</v>
      </c>
      <c r="ET53">
        <f t="shared" si="187"/>
        <v>0.16310253476954248</v>
      </c>
      <c r="EU53">
        <f t="shared" si="188"/>
        <v>0.11552729230253626</v>
      </c>
      <c r="EV53">
        <f t="shared" si="120"/>
        <v>1.3346555266755655E-2</v>
      </c>
      <c r="EW53">
        <f t="shared" si="189"/>
        <v>10.403390993338803</v>
      </c>
      <c r="EY53">
        <f t="shared" si="190"/>
        <v>847.71127465131576</v>
      </c>
      <c r="EZ53">
        <f t="shared" si="191"/>
        <v>15690.997428198738</v>
      </c>
      <c r="FA53">
        <f t="shared" si="192"/>
        <v>847.71127465131576</v>
      </c>
      <c r="FB53">
        <f t="shared" si="193"/>
        <v>15690.997428198738</v>
      </c>
      <c r="FD53">
        <f t="shared" si="121"/>
        <v>522.36869827416717</v>
      </c>
      <c r="FE53">
        <f t="shared" si="122"/>
        <v>11.804389628439132</v>
      </c>
      <c r="FG53" s="6">
        <f t="shared" si="123"/>
        <v>6.9853669606803129E-2</v>
      </c>
      <c r="FH53" s="6">
        <f t="shared" si="124"/>
        <v>5.1376563571042373E-2</v>
      </c>
      <c r="FI53" s="6">
        <f t="shared" si="125"/>
        <v>6.9853669606803129E-2</v>
      </c>
      <c r="FJ53" s="6">
        <f t="shared" si="126"/>
        <v>5.1376563571042373E-2</v>
      </c>
      <c r="FK53" s="6">
        <f t="shared" si="127"/>
        <v>1.8960103661521229E-2</v>
      </c>
      <c r="FL53" s="6">
        <f t="shared" si="128"/>
        <v>1.452213714099224E-2</v>
      </c>
      <c r="FM53" s="6">
        <f t="shared" si="129"/>
        <v>3.1223642478657384E-2</v>
      </c>
      <c r="FN53" s="6">
        <f t="shared" si="130"/>
        <v>2.212729679725892E-2</v>
      </c>
      <c r="FP53" t="s">
        <v>181</v>
      </c>
      <c r="FQ53">
        <f t="shared" si="131"/>
        <v>-6.0613340184088544</v>
      </c>
      <c r="FR53">
        <f t="shared" si="132"/>
        <v>2.691805622717196</v>
      </c>
      <c r="FT53">
        <v>-6.0613340184088544</v>
      </c>
      <c r="FU53">
        <v>2.691805622717196</v>
      </c>
      <c r="FW53">
        <f t="shared" si="133"/>
        <v>983.63962300146545</v>
      </c>
      <c r="FX53">
        <f t="shared" si="134"/>
        <v>489.42072248141471</v>
      </c>
      <c r="FY53">
        <f t="shared" si="135"/>
        <v>239532.64359422997</v>
      </c>
      <c r="FZ53">
        <f t="shared" si="136"/>
        <v>983.63962300146545</v>
      </c>
      <c r="GA53">
        <f t="shared" si="137"/>
        <v>489.42072248141471</v>
      </c>
      <c r="GB53">
        <f t="shared" si="138"/>
        <v>239532.64359422997</v>
      </c>
    </row>
    <row r="54" spans="1:184" x14ac:dyDescent="0.25">
      <c r="A54" t="s">
        <v>119</v>
      </c>
      <c r="B54" t="s">
        <v>120</v>
      </c>
      <c r="C54" t="s">
        <v>147</v>
      </c>
      <c r="D54" t="s">
        <v>341</v>
      </c>
      <c r="E54" t="s">
        <v>331</v>
      </c>
      <c r="F54" t="s">
        <v>445</v>
      </c>
      <c r="G54">
        <v>1.2181487265295803</v>
      </c>
      <c r="H54">
        <v>9.4043281747331005</v>
      </c>
      <c r="I54">
        <v>34.457458432222083</v>
      </c>
      <c r="J54">
        <v>99.291123999999996</v>
      </c>
      <c r="K54">
        <v>1.2214137182566644</v>
      </c>
      <c r="L54">
        <v>1.463955041153655</v>
      </c>
      <c r="M54">
        <v>1.4373801960361747</v>
      </c>
      <c r="N54">
        <v>1.352473943297881</v>
      </c>
      <c r="O54">
        <v>1.4123148574338578</v>
      </c>
      <c r="P54">
        <v>1.5003327843854148</v>
      </c>
      <c r="Q54">
        <v>1.1137228775074144</v>
      </c>
      <c r="R54">
        <v>1.1523297796771568</v>
      </c>
      <c r="S54">
        <v>1.261678755528314</v>
      </c>
      <c r="T54">
        <v>1.2456836932865165</v>
      </c>
      <c r="U54">
        <v>1.2512749062312558</v>
      </c>
      <c r="V54">
        <v>1.4406165004533091</v>
      </c>
      <c r="W54">
        <v>1.055349024596141</v>
      </c>
      <c r="X54">
        <v>0.73537079133450345</v>
      </c>
      <c r="Y54">
        <f t="shared" si="195"/>
        <v>36.364645146507648</v>
      </c>
      <c r="Z54">
        <f t="shared" si="196"/>
        <v>25.339008474678913</v>
      </c>
      <c r="AA54">
        <v>30.994977184971567</v>
      </c>
      <c r="AB54">
        <v>1.0295758934013708</v>
      </c>
      <c r="AC54">
        <f t="shared" si="51"/>
        <v>121.27554095472352</v>
      </c>
      <c r="AD54">
        <f t="shared" si="194"/>
        <v>38.376059756726498</v>
      </c>
      <c r="AE54">
        <f t="shared" si="53"/>
        <v>36.364645146507648</v>
      </c>
      <c r="AF54">
        <f t="shared" si="54"/>
        <v>25.339008474678913</v>
      </c>
      <c r="AG54">
        <f t="shared" si="143"/>
        <v>8.1631461815418859E-4</v>
      </c>
      <c r="AH54">
        <f t="shared" si="144"/>
        <v>1.2175231511299953</v>
      </c>
      <c r="AI54">
        <f t="shared" si="145"/>
        <v>0.22227514086787481</v>
      </c>
      <c r="AJ54">
        <f t="shared" si="146"/>
        <v>51.148485050592924</v>
      </c>
      <c r="AK54">
        <f t="shared" si="147"/>
        <v>1.8229005935428826</v>
      </c>
      <c r="AL54">
        <f t="shared" si="56"/>
        <v>2.0114146102188499</v>
      </c>
      <c r="AM54">
        <f t="shared" si="57"/>
        <v>13.037051282047585</v>
      </c>
      <c r="AN54">
        <f t="shared" si="58"/>
        <v>32.461825765397748</v>
      </c>
      <c r="AO54">
        <f t="shared" si="148"/>
        <v>30.055710341306543</v>
      </c>
      <c r="AP54">
        <f t="shared" si="60"/>
        <v>-2.0330360078144299E-2</v>
      </c>
      <c r="AQ54">
        <f t="shared" si="61"/>
        <v>0.15604424969196604</v>
      </c>
      <c r="AR54">
        <f t="shared" si="62"/>
        <v>-4.7167018666276306</v>
      </c>
      <c r="AT54">
        <f t="shared" si="149"/>
        <v>145.35774152161267</v>
      </c>
      <c r="AU54">
        <f t="shared" si="150"/>
        <v>39.706355483437264</v>
      </c>
      <c r="AV54">
        <f t="shared" si="151"/>
        <v>36.364645146507648</v>
      </c>
      <c r="AW54">
        <f t="shared" si="152"/>
        <v>25.339008474678913</v>
      </c>
      <c r="AX54">
        <f t="shared" si="153"/>
        <v>4.1910692366405426E-3</v>
      </c>
      <c r="AY54">
        <f t="shared" si="154"/>
        <v>3.762506753195721</v>
      </c>
      <c r="AZ54">
        <f t="shared" si="155"/>
        <v>0.33307970621294314</v>
      </c>
      <c r="BA54">
        <f t="shared" si="156"/>
        <v>69.549313316487186</v>
      </c>
      <c r="BB54">
        <f t="shared" si="157"/>
        <v>1.7227813355922863</v>
      </c>
      <c r="BC54">
        <f t="shared" si="63"/>
        <v>3.3417103369296157</v>
      </c>
      <c r="BD54">
        <f t="shared" si="64"/>
        <v>14.367347008758351</v>
      </c>
      <c r="BE54">
        <f t="shared" si="65"/>
        <v>36.629080079627784</v>
      </c>
      <c r="BF54">
        <f t="shared" si="66"/>
        <v>34.304316833080975</v>
      </c>
      <c r="BG54">
        <f t="shared" si="67"/>
        <v>4.1164915801135092E-3</v>
      </c>
      <c r="BH54">
        <f t="shared" si="68"/>
        <v>0.10585440758259761</v>
      </c>
      <c r="BI54">
        <f t="shared" si="69"/>
        <v>-8.9653083584020621</v>
      </c>
      <c r="BK54">
        <f t="shared" si="70"/>
        <v>142.71909527977212</v>
      </c>
      <c r="BL54">
        <f t="shared" si="71"/>
        <v>43.474243273434567</v>
      </c>
      <c r="BM54">
        <f t="shared" si="158"/>
        <v>36.364645146507648</v>
      </c>
      <c r="BN54">
        <f t="shared" si="159"/>
        <v>25.339008474678913</v>
      </c>
      <c r="BO54">
        <f t="shared" si="160"/>
        <v>3.3056243212345508E-2</v>
      </c>
      <c r="BP54">
        <f t="shared" si="161"/>
        <v>13.94857035047375</v>
      </c>
      <c r="BQ54">
        <f t="shared" si="162"/>
        <v>0.54864052756748916</v>
      </c>
      <c r="BR54">
        <f t="shared" si="163"/>
        <v>90.758217413066106</v>
      </c>
      <c r="BS54">
        <f t="shared" si="164"/>
        <v>1.9036197597201514</v>
      </c>
      <c r="BT54">
        <f t="shared" si="72"/>
        <v>7.1095981269269188</v>
      </c>
      <c r="BU54">
        <f t="shared" si="73"/>
        <v>18.135234798755654</v>
      </c>
      <c r="BV54">
        <f t="shared" si="74"/>
        <v>38.438442332741211</v>
      </c>
      <c r="BW54">
        <f t="shared" si="75"/>
        <v>35.92858205706905</v>
      </c>
      <c r="BX54">
        <f t="shared" si="76"/>
        <v>2.625944475341481E-2</v>
      </c>
      <c r="BY54">
        <f t="shared" si="77"/>
        <v>0.16635280619127624</v>
      </c>
      <c r="BZ54">
        <f t="shared" si="78"/>
        <v>-10.589573582390138</v>
      </c>
      <c r="CB54">
        <f t="shared" si="79"/>
        <v>134.28865801075887</v>
      </c>
      <c r="CC54">
        <f t="shared" si="80"/>
        <v>42.923094081117029</v>
      </c>
      <c r="CD54">
        <f t="shared" si="165"/>
        <v>36.364645146507648</v>
      </c>
      <c r="CE54">
        <f t="shared" si="166"/>
        <v>25.339008474678913</v>
      </c>
      <c r="CF54">
        <f t="shared" si="167"/>
        <v>2.5047306663313923E-2</v>
      </c>
      <c r="CG54">
        <f t="shared" si="168"/>
        <v>11.457269964154596</v>
      </c>
      <c r="CH54">
        <f t="shared" si="169"/>
        <v>0.48274410272882951</v>
      </c>
      <c r="CI54">
        <f t="shared" si="170"/>
        <v>82.360399090427691</v>
      </c>
      <c r="CJ54">
        <f t="shared" si="171"/>
        <v>1.9375841279151647</v>
      </c>
      <c r="CK54">
        <f t="shared" si="81"/>
        <v>6.5584489346093804</v>
      </c>
      <c r="CL54">
        <f t="shared" si="82"/>
        <v>17.584085606438116</v>
      </c>
      <c r="CM54">
        <f t="shared" si="83"/>
        <v>36.937144645476693</v>
      </c>
      <c r="CN54">
        <f t="shared" si="84"/>
        <v>34.630751760348801</v>
      </c>
      <c r="CO54">
        <f t="shared" si="85"/>
        <v>2.4508055113891366E-2</v>
      </c>
      <c r="CP54">
        <f t="shared" si="86"/>
        <v>0.22081644308796802</v>
      </c>
      <c r="CQ54">
        <f t="shared" si="87"/>
        <v>-9.2917432856698881</v>
      </c>
      <c r="CS54">
        <f t="shared" si="88"/>
        <v>140.23032963650749</v>
      </c>
      <c r="CT54">
        <f t="shared" si="89"/>
        <v>43.115753068746081</v>
      </c>
      <c r="CU54">
        <f t="shared" si="172"/>
        <v>36.364645146507648</v>
      </c>
      <c r="CV54">
        <f t="shared" si="173"/>
        <v>25.339008474678913</v>
      </c>
      <c r="CW54">
        <f t="shared" si="174"/>
        <v>2.8274534937122304E-2</v>
      </c>
      <c r="CX54">
        <f t="shared" si="90"/>
        <v>12.56439769418504</v>
      </c>
      <c r="CY54">
        <f t="shared" si="91"/>
        <v>0.51621071718732559</v>
      </c>
      <c r="CZ54">
        <f t="shared" si="92"/>
        <v>87.115621387665058</v>
      </c>
      <c r="DA54">
        <f t="shared" si="93"/>
        <v>1.9046019006838768</v>
      </c>
      <c r="DB54">
        <f t="shared" si="94"/>
        <v>6.7511079222384325</v>
      </c>
      <c r="DC54">
        <f t="shared" si="95"/>
        <v>17.776744594067168</v>
      </c>
      <c r="DD54">
        <f t="shared" si="96"/>
        <v>37.397263534451447</v>
      </c>
      <c r="DE54">
        <f t="shared" si="97"/>
        <v>34.92145727362751</v>
      </c>
      <c r="DF54">
        <f t="shared" si="98"/>
        <v>2.6492414503505882E-2</v>
      </c>
      <c r="DG54">
        <f t="shared" si="99"/>
        <v>0.22793435578009993</v>
      </c>
      <c r="DH54">
        <f t="shared" si="100"/>
        <v>-9.5824487989485974</v>
      </c>
      <c r="DJ54">
        <f t="shared" si="101"/>
        <v>148.96972853567749</v>
      </c>
      <c r="DK54">
        <f t="shared" si="102"/>
        <v>49.639983181143144</v>
      </c>
      <c r="DL54">
        <f t="shared" si="175"/>
        <v>36.364645146507648</v>
      </c>
      <c r="DM54">
        <f t="shared" si="176"/>
        <v>25.339008474678913</v>
      </c>
      <c r="DN54">
        <f t="shared" si="103"/>
        <v>0.17229467531638967</v>
      </c>
      <c r="DO54">
        <f t="shared" si="104"/>
        <v>38.935658331306755</v>
      </c>
      <c r="DP54">
        <f t="shared" si="105"/>
        <v>1.056832525237918</v>
      </c>
      <c r="DQ54">
        <f t="shared" si="106"/>
        <v>130.46791801607773</v>
      </c>
      <c r="DR54">
        <f t="shared" si="107"/>
        <v>2.1275110644387292</v>
      </c>
      <c r="DS54">
        <f t="shared" si="108"/>
        <v>13.275338034635496</v>
      </c>
      <c r="DT54">
        <f t="shared" si="109"/>
        <v>24.300974706464231</v>
      </c>
      <c r="DU54">
        <f t="shared" si="110"/>
        <v>40.458647648457124</v>
      </c>
      <c r="DV54">
        <f t="shared" si="111"/>
        <v>37.782080898007976</v>
      </c>
      <c r="DW54">
        <f t="shared" si="112"/>
        <v>0.13324293033108223</v>
      </c>
      <c r="DX54">
        <f t="shared" si="113"/>
        <v>0.50933346925959555</v>
      </c>
      <c r="DY54">
        <f t="shared" si="114"/>
        <v>-12.443072423329063</v>
      </c>
      <c r="DZ54" t="s">
        <v>119</v>
      </c>
      <c r="EA54" t="s">
        <v>120</v>
      </c>
      <c r="EB54" t="s">
        <v>147</v>
      </c>
      <c r="EC54" t="s">
        <v>341</v>
      </c>
      <c r="ED54" t="s">
        <v>330</v>
      </c>
      <c r="EE54">
        <f t="shared" si="177"/>
        <v>13.647654374074309</v>
      </c>
      <c r="EF54">
        <f t="shared" si="178"/>
        <v>13.399770364971014</v>
      </c>
      <c r="EG54">
        <f t="shared" si="115"/>
        <v>179.55384583395542</v>
      </c>
      <c r="EH54">
        <f t="shared" si="179"/>
        <v>85.233325712386105</v>
      </c>
      <c r="EI54">
        <f t="shared" si="180"/>
        <v>26.44335122991912</v>
      </c>
      <c r="EJ54">
        <f t="shared" si="116"/>
        <v>699.25082426886502</v>
      </c>
      <c r="EK54">
        <f t="shared" si="117"/>
        <v>4.1270697927383582E-3</v>
      </c>
      <c r="EL54">
        <f t="shared" si="181"/>
        <v>4.3946690663994349E-2</v>
      </c>
      <c r="EM54">
        <f t="shared" si="182"/>
        <v>6.4242274187160886E-2</v>
      </c>
      <c r="EN54">
        <f t="shared" si="183"/>
        <v>0.52663045330039671</v>
      </c>
      <c r="EO54">
        <f t="shared" si="184"/>
        <v>0.28765510981981501</v>
      </c>
      <c r="EP54">
        <f t="shared" si="118"/>
        <v>8.274546220544983E-2</v>
      </c>
      <c r="EQ54">
        <f t="shared" si="185"/>
        <v>3.2381496033977254E-2</v>
      </c>
      <c r="ER54">
        <f t="shared" si="186"/>
        <v>5.2696548359655634E-2</v>
      </c>
      <c r="ES54">
        <f t="shared" si="119"/>
        <v>2.7769262090215248E-3</v>
      </c>
      <c r="ET54">
        <f t="shared" si="187"/>
        <v>0.2310559552655839</v>
      </c>
      <c r="EU54">
        <f t="shared" si="188"/>
        <v>0.14355601541076632</v>
      </c>
      <c r="EV54">
        <f t="shared" si="120"/>
        <v>2.0608329560616177E-2</v>
      </c>
      <c r="EW54">
        <f t="shared" si="189"/>
        <v>11.701032061708721</v>
      </c>
      <c r="EY54">
        <f t="shared" si="190"/>
        <v>159.69164139816274</v>
      </c>
      <c r="EZ54">
        <f t="shared" si="191"/>
        <v>2100.9653069062174</v>
      </c>
      <c r="FA54">
        <f t="shared" si="192"/>
        <v>997.31787688669215</v>
      </c>
      <c r="FB54">
        <f t="shared" si="193"/>
        <v>8181.9563139462407</v>
      </c>
      <c r="FD54">
        <f t="shared" si="121"/>
        <v>138.80684898984202</v>
      </c>
      <c r="FE54">
        <f t="shared" si="122"/>
        <v>4.4330174507039839</v>
      </c>
      <c r="FG54" s="6">
        <f t="shared" si="123"/>
        <v>3.1660318625351402E-2</v>
      </c>
      <c r="FH54" s="6">
        <f t="shared" si="124"/>
        <v>4.629281920186816E-2</v>
      </c>
      <c r="FI54" s="6">
        <f t="shared" si="125"/>
        <v>0.37939803196522087</v>
      </c>
      <c r="FJ54" s="6">
        <f t="shared" si="126"/>
        <v>0.2075880098115242</v>
      </c>
      <c r="FK54" s="6">
        <f t="shared" si="127"/>
        <v>2.3328456967096022E-2</v>
      </c>
      <c r="FL54" s="6">
        <f t="shared" si="128"/>
        <v>3.7971249444108512E-2</v>
      </c>
      <c r="FM54" s="6">
        <f t="shared" si="129"/>
        <v>0.16645861277529087</v>
      </c>
      <c r="FN54" s="6">
        <f t="shared" si="130"/>
        <v>0.10355796164512111</v>
      </c>
      <c r="FP54" t="s">
        <v>119</v>
      </c>
      <c r="FQ54">
        <f t="shared" si="131"/>
        <v>-9.2648080525612304</v>
      </c>
      <c r="FR54">
        <f t="shared" si="132"/>
        <v>2.5586308532256918</v>
      </c>
      <c r="FT54">
        <v>-9.2648080525612304</v>
      </c>
      <c r="FU54">
        <v>2.5586308532256918</v>
      </c>
      <c r="FW54">
        <f t="shared" si="133"/>
        <v>423.00873595281064</v>
      </c>
      <c r="FX54">
        <f t="shared" si="134"/>
        <v>415.56320050895266</v>
      </c>
      <c r="FY54">
        <f t="shared" si="135"/>
        <v>172692.77361724401</v>
      </c>
      <c r="FZ54">
        <f t="shared" si="136"/>
        <v>2641.8049858546578</v>
      </c>
      <c r="GA54">
        <f t="shared" si="137"/>
        <v>824.29551652219448</v>
      </c>
      <c r="GB54">
        <f t="shared" si="138"/>
        <v>679463.09855859133</v>
      </c>
    </row>
    <row r="55" spans="1:184" x14ac:dyDescent="0.25">
      <c r="A55" t="s">
        <v>229</v>
      </c>
      <c r="B55" t="s">
        <v>230</v>
      </c>
      <c r="C55" t="s">
        <v>231</v>
      </c>
      <c r="D55" t="s">
        <v>231</v>
      </c>
      <c r="E55" t="s">
        <v>327</v>
      </c>
      <c r="F55" t="s">
        <v>446</v>
      </c>
      <c r="G55">
        <v>6.2323488670160326E-2</v>
      </c>
      <c r="H55">
        <v>9.4041356345380596</v>
      </c>
      <c r="I55">
        <v>34.456752964947455</v>
      </c>
      <c r="J55">
        <v>211.73453230801283</v>
      </c>
      <c r="K55">
        <v>1.3140408296254169</v>
      </c>
      <c r="L55">
        <v>1.2630931434734716</v>
      </c>
      <c r="M55">
        <v>1.2399370392334121</v>
      </c>
      <c r="N55">
        <v>1.1604438413191878</v>
      </c>
      <c r="O55">
        <v>1.249868777268939</v>
      </c>
      <c r="P55">
        <v>1.3153193954005027</v>
      </c>
      <c r="Q55">
        <v>1.2691639629937483</v>
      </c>
      <c r="R55">
        <v>0.90947003354549738</v>
      </c>
      <c r="S55">
        <v>1.0160301239037073</v>
      </c>
      <c r="T55">
        <v>1.0683930558484569</v>
      </c>
      <c r="U55">
        <v>1.0727560349127803</v>
      </c>
      <c r="V55">
        <v>1.2137481184144505</v>
      </c>
      <c r="W55">
        <v>0.66835474696957642</v>
      </c>
      <c r="X55">
        <v>0.66835474696957642</v>
      </c>
      <c r="Y55">
        <f t="shared" si="195"/>
        <v>23.029334409280658</v>
      </c>
      <c r="Z55">
        <f t="shared" si="196"/>
        <v>23.029334409280658</v>
      </c>
      <c r="AA55">
        <v>125.10095258688955</v>
      </c>
      <c r="AB55">
        <v>16.576727592447462</v>
      </c>
      <c r="AC55">
        <f t="shared" si="51"/>
        <v>278.2278204943708</v>
      </c>
      <c r="AD55">
        <f t="shared" si="194"/>
        <v>43.731269144889303</v>
      </c>
      <c r="AE55">
        <f t="shared" si="53"/>
        <v>23.029334409280658</v>
      </c>
      <c r="AF55">
        <f t="shared" si="54"/>
        <v>23.029334409280658</v>
      </c>
      <c r="AG55">
        <f t="shared" si="143"/>
        <v>8.0445351199813359E-2</v>
      </c>
      <c r="AH55">
        <f t="shared" si="144"/>
        <v>11.657656962096722</v>
      </c>
      <c r="AI55">
        <f t="shared" si="145"/>
        <v>8.0445351199813359E-2</v>
      </c>
      <c r="AJ55">
        <f t="shared" si="146"/>
        <v>11.657656962096722</v>
      </c>
      <c r="AK55">
        <f t="shared" si="147"/>
        <v>6.0632475407364907</v>
      </c>
      <c r="AL55">
        <f t="shared" si="56"/>
        <v>20.701934735608646</v>
      </c>
      <c r="AM55">
        <f t="shared" si="57"/>
        <v>20.701934735608646</v>
      </c>
      <c r="AN55">
        <f t="shared" si="58"/>
        <v>24.059617914818734</v>
      </c>
      <c r="AO55">
        <f t="shared" si="148"/>
        <v>16.05650821178493</v>
      </c>
      <c r="AP55">
        <f t="shared" si="60"/>
        <v>7.9867441205166242E-2</v>
      </c>
      <c r="AQ55">
        <f t="shared" si="61"/>
        <v>4.6918453935654775E-2</v>
      </c>
      <c r="AR55">
        <f t="shared" si="62"/>
        <v>6.9728261974957277</v>
      </c>
      <c r="AT55">
        <f t="shared" si="149"/>
        <v>267.44043599481324</v>
      </c>
      <c r="AU55">
        <f t="shared" si="150"/>
        <v>31.33738427489968</v>
      </c>
      <c r="AV55">
        <f t="shared" si="151"/>
        <v>23.029334409280658</v>
      </c>
      <c r="AW55">
        <f t="shared" si="152"/>
        <v>23.029334409280658</v>
      </c>
      <c r="AX55">
        <f t="shared" si="153"/>
        <v>9.7330874319148282E-3</v>
      </c>
      <c r="AY55">
        <f t="shared" si="154"/>
        <v>3.5145747519618298</v>
      </c>
      <c r="AZ55">
        <f t="shared" si="155"/>
        <v>9.7330874319148282E-3</v>
      </c>
      <c r="BA55">
        <f t="shared" si="156"/>
        <v>3.5145747519618298</v>
      </c>
      <c r="BB55">
        <f t="shared" si="157"/>
        <v>4.4316219229805673</v>
      </c>
      <c r="BC55">
        <f t="shared" si="63"/>
        <v>8.3080498656190223</v>
      </c>
      <c r="BD55">
        <f t="shared" si="64"/>
        <v>8.3080498656190223</v>
      </c>
      <c r="BE55">
        <f t="shared" si="65"/>
        <v>23.421509601296648</v>
      </c>
      <c r="BF55">
        <f t="shared" si="66"/>
        <v>17.441370650235651</v>
      </c>
      <c r="BG55">
        <f t="shared" si="67"/>
        <v>9.670071954601886E-3</v>
      </c>
      <c r="BH55">
        <f t="shared" si="68"/>
        <v>-9.3992764528811057E-3</v>
      </c>
      <c r="BI55">
        <f t="shared" si="69"/>
        <v>5.5879637590450066</v>
      </c>
      <c r="BK55">
        <f t="shared" si="70"/>
        <v>262.53748909346865</v>
      </c>
      <c r="BL55">
        <f t="shared" si="71"/>
        <v>35.009098984294994</v>
      </c>
      <c r="BM55">
        <f t="shared" si="158"/>
        <v>23.029334409280658</v>
      </c>
      <c r="BN55">
        <f t="shared" si="159"/>
        <v>23.029334409280658</v>
      </c>
      <c r="BO55">
        <f t="shared" si="160"/>
        <v>2.2952292302956069E-2</v>
      </c>
      <c r="BP55">
        <f t="shared" si="161"/>
        <v>5.7477654487868612</v>
      </c>
      <c r="BQ55">
        <f t="shared" si="162"/>
        <v>2.2952292302956069E-2</v>
      </c>
      <c r="BR55">
        <f t="shared" si="163"/>
        <v>5.7477654487868612</v>
      </c>
      <c r="BS55">
        <f t="shared" si="164"/>
        <v>4.9968782135659398</v>
      </c>
      <c r="BT55">
        <f t="shared" si="72"/>
        <v>11.979764575014336</v>
      </c>
      <c r="BU55">
        <f t="shared" si="73"/>
        <v>11.979764575014336</v>
      </c>
      <c r="BV55">
        <f t="shared" si="74"/>
        <v>21.79044863150358</v>
      </c>
      <c r="BW55">
        <f t="shared" si="75"/>
        <v>15.202228443851951</v>
      </c>
      <c r="BX55">
        <f t="shared" si="76"/>
        <v>2.2165123387139257E-2</v>
      </c>
      <c r="BY55">
        <f t="shared" si="77"/>
        <v>-0.13039306844318765</v>
      </c>
      <c r="BZ55">
        <f t="shared" si="78"/>
        <v>7.8271059654287072</v>
      </c>
      <c r="CB55">
        <f t="shared" si="79"/>
        <v>245.70603401143208</v>
      </c>
      <c r="CC55">
        <f t="shared" si="80"/>
        <v>36.813355594835592</v>
      </c>
      <c r="CD55">
        <f t="shared" si="165"/>
        <v>23.029334409280658</v>
      </c>
      <c r="CE55">
        <f t="shared" si="166"/>
        <v>23.029334409280658</v>
      </c>
      <c r="CF55">
        <f t="shared" si="167"/>
        <v>2.9592697978939625E-2</v>
      </c>
      <c r="CG55">
        <f t="shared" si="168"/>
        <v>6.4406527486953173</v>
      </c>
      <c r="CH55">
        <f t="shared" si="169"/>
        <v>2.9592697978939625E-2</v>
      </c>
      <c r="CI55">
        <f t="shared" si="170"/>
        <v>6.4406527486953173</v>
      </c>
      <c r="CJ55">
        <f t="shared" si="171"/>
        <v>5.4313900162989928</v>
      </c>
      <c r="CK55">
        <f t="shared" si="81"/>
        <v>13.784021185554934</v>
      </c>
      <c r="CL55">
        <f t="shared" si="82"/>
        <v>13.784021185554934</v>
      </c>
      <c r="CM55">
        <f t="shared" si="83"/>
        <v>20.033683665033827</v>
      </c>
      <c r="CN55">
        <f t="shared" si="84"/>
        <v>13.568457660408363</v>
      </c>
      <c r="CO55">
        <f t="shared" si="85"/>
        <v>2.4792067850003312E-2</v>
      </c>
      <c r="CP55">
        <f t="shared" si="86"/>
        <v>-3.1367761406249417E-2</v>
      </c>
      <c r="CQ55">
        <f t="shared" si="87"/>
        <v>9.4608767488722947</v>
      </c>
      <c r="CS55">
        <f t="shared" si="88"/>
        <v>264.64038100142665</v>
      </c>
      <c r="CT55">
        <f t="shared" si="89"/>
        <v>36.963689686646219</v>
      </c>
      <c r="CU55">
        <f t="shared" si="172"/>
        <v>23.029334409280658</v>
      </c>
      <c r="CV55">
        <f t="shared" si="173"/>
        <v>23.029334409280658</v>
      </c>
      <c r="CW55">
        <f t="shared" si="174"/>
        <v>3.266012748243878E-2</v>
      </c>
      <c r="CX55">
        <f t="shared" si="90"/>
        <v>7.0315691323352407</v>
      </c>
      <c r="CY55">
        <f t="shared" si="91"/>
        <v>3.266012748243878E-2</v>
      </c>
      <c r="CZ55">
        <f t="shared" si="92"/>
        <v>7.0315691323352407</v>
      </c>
      <c r="DA55">
        <f t="shared" si="93"/>
        <v>5.254855206078088</v>
      </c>
      <c r="DB55">
        <f t="shared" si="94"/>
        <v>13.934355277365562</v>
      </c>
      <c r="DC55">
        <f t="shared" si="95"/>
        <v>13.934355277365562</v>
      </c>
      <c r="DD55">
        <f t="shared" si="96"/>
        <v>21.186201231236524</v>
      </c>
      <c r="DE55">
        <f t="shared" si="97"/>
        <v>14.355375632322698</v>
      </c>
      <c r="DF55">
        <f t="shared" si="98"/>
        <v>3.0794692003021745E-2</v>
      </c>
      <c r="DG55">
        <f t="shared" si="99"/>
        <v>-2.1062087992125195E-2</v>
      </c>
      <c r="DH55">
        <f t="shared" si="100"/>
        <v>8.67395877695796</v>
      </c>
      <c r="DJ55">
        <f t="shared" si="101"/>
        <v>278.49853702078366</v>
      </c>
      <c r="DK55">
        <f t="shared" si="102"/>
        <v>41.821819077876512</v>
      </c>
      <c r="DL55">
        <f t="shared" si="175"/>
        <v>23.029334409280658</v>
      </c>
      <c r="DM55">
        <f t="shared" si="176"/>
        <v>23.029334409280658</v>
      </c>
      <c r="DN55">
        <f t="shared" si="103"/>
        <v>6.5859958068506891E-2</v>
      </c>
      <c r="DO55">
        <f t="shared" si="104"/>
        <v>10.513770674278993</v>
      </c>
      <c r="DP55">
        <f t="shared" si="105"/>
        <v>6.5859958068506891E-2</v>
      </c>
      <c r="DQ55">
        <f t="shared" si="106"/>
        <v>10.513770674278993</v>
      </c>
      <c r="DR55">
        <f t="shared" si="107"/>
        <v>5.7956874210886884</v>
      </c>
      <c r="DS55">
        <f t="shared" si="108"/>
        <v>18.792484668595854</v>
      </c>
      <c r="DT55">
        <f t="shared" si="109"/>
        <v>18.792484668595854</v>
      </c>
      <c r="DU55">
        <f t="shared" si="110"/>
        <v>16.810362383233574</v>
      </c>
      <c r="DV55">
        <f t="shared" si="111"/>
        <v>9.5189576490472447</v>
      </c>
      <c r="DW55">
        <f t="shared" si="112"/>
        <v>3.9448543087180737E-2</v>
      </c>
      <c r="DX55">
        <f t="shared" si="113"/>
        <v>-8.5203865532273604E-2</v>
      </c>
      <c r="DY55">
        <f t="shared" si="114"/>
        <v>13.510376760233413</v>
      </c>
      <c r="DZ55" t="s">
        <v>229</v>
      </c>
      <c r="EA55" t="s">
        <v>230</v>
      </c>
      <c r="EB55" t="s">
        <v>231</v>
      </c>
      <c r="EC55" t="s">
        <v>231</v>
      </c>
      <c r="ED55" t="s">
        <v>330</v>
      </c>
      <c r="EE55">
        <f t="shared" si="177"/>
        <v>7.4843316196924938</v>
      </c>
      <c r="EF55">
        <f t="shared" si="178"/>
        <v>3.0549316362092225</v>
      </c>
      <c r="EG55">
        <f t="shared" si="115"/>
        <v>9.332607301911958</v>
      </c>
      <c r="EH55">
        <f t="shared" si="179"/>
        <v>7.4843316196924938</v>
      </c>
      <c r="EI55">
        <f t="shared" si="180"/>
        <v>3.0549316362092225</v>
      </c>
      <c r="EJ55">
        <f t="shared" si="116"/>
        <v>9.332607301911958</v>
      </c>
      <c r="EK55">
        <f t="shared" si="117"/>
        <v>7.3464042833403128E-4</v>
      </c>
      <c r="EL55">
        <f t="shared" si="181"/>
        <v>4.0207252410761597E-2</v>
      </c>
      <c r="EM55">
        <f t="shared" si="182"/>
        <v>2.7104251111846483E-2</v>
      </c>
      <c r="EN55">
        <f t="shared" si="183"/>
        <v>4.0207252410761597E-2</v>
      </c>
      <c r="EO55">
        <f t="shared" si="184"/>
        <v>2.7104251111846483E-2</v>
      </c>
      <c r="EP55">
        <f t="shared" si="118"/>
        <v>7.3464042833403128E-4</v>
      </c>
      <c r="EQ55">
        <f t="shared" si="185"/>
        <v>3.4456323247852194E-2</v>
      </c>
      <c r="ER55">
        <f t="shared" si="186"/>
        <v>2.432829264873879E-2</v>
      </c>
      <c r="ES55">
        <f t="shared" si="119"/>
        <v>5.918658232026778E-4</v>
      </c>
      <c r="ET55">
        <f t="shared" si="187"/>
        <v>-3.8417934315177031E-2</v>
      </c>
      <c r="EU55">
        <f t="shared" si="188"/>
        <v>6.1844418763825897E-2</v>
      </c>
      <c r="EV55">
        <f t="shared" si="120"/>
        <v>3.8247321322354608E-3</v>
      </c>
      <c r="EW55">
        <f t="shared" si="189"/>
        <v>10.265493848409855</v>
      </c>
      <c r="EY55">
        <f t="shared" si="190"/>
        <v>76.83036020141266</v>
      </c>
      <c r="EZ55">
        <f t="shared" si="191"/>
        <v>95.803822847402103</v>
      </c>
      <c r="FA55">
        <f t="shared" si="192"/>
        <v>76.83036020141266</v>
      </c>
      <c r="FB55">
        <f t="shared" si="193"/>
        <v>95.803822847402103</v>
      </c>
      <c r="FD55">
        <f t="shared" si="121"/>
        <v>266.17511626938256</v>
      </c>
      <c r="FE55">
        <f t="shared" si="122"/>
        <v>5.4159264561294584</v>
      </c>
      <c r="FG55" s="6">
        <f t="shared" si="123"/>
        <v>1.5105563951391249E-2</v>
      </c>
      <c r="FH55" s="6">
        <f t="shared" si="124"/>
        <v>1.0187501901882759E-2</v>
      </c>
      <c r="FI55" s="6">
        <f t="shared" si="125"/>
        <v>1.5105563951391249E-2</v>
      </c>
      <c r="FJ55" s="6">
        <f t="shared" si="126"/>
        <v>1.0187501901882759E-2</v>
      </c>
      <c r="FK55" s="6">
        <f t="shared" si="127"/>
        <v>1.2944982885996251E-2</v>
      </c>
      <c r="FL55" s="6">
        <f t="shared" si="128"/>
        <v>9.1437520086147667E-3</v>
      </c>
      <c r="FM55" s="6">
        <f t="shared" si="129"/>
        <v>-1.4433330528273784E-2</v>
      </c>
      <c r="FN55" s="6">
        <f t="shared" si="130"/>
        <v>2.3236341425991437E-2</v>
      </c>
      <c r="FP55" t="s">
        <v>229</v>
      </c>
      <c r="FQ55">
        <f t="shared" si="131"/>
        <v>8.6721847013388516</v>
      </c>
      <c r="FR55">
        <f t="shared" si="132"/>
        <v>2.7256022052857456</v>
      </c>
      <c r="FT55">
        <v>8.6721847013388516</v>
      </c>
      <c r="FU55">
        <v>2.7256022052857456</v>
      </c>
      <c r="FW55">
        <f t="shared" si="133"/>
        <v>936.29701509970891</v>
      </c>
      <c r="FX55">
        <f t="shared" si="134"/>
        <v>401.80832047401714</v>
      </c>
      <c r="FY55">
        <f t="shared" si="135"/>
        <v>161449.92640215045</v>
      </c>
      <c r="FZ55">
        <f t="shared" si="136"/>
        <v>936.29701509970891</v>
      </c>
      <c r="GA55">
        <f t="shared" si="137"/>
        <v>401.80832047401714</v>
      </c>
      <c r="GB55">
        <f t="shared" si="138"/>
        <v>161449.92640215045</v>
      </c>
    </row>
    <row r="56" spans="1:184" x14ac:dyDescent="0.25">
      <c r="A56" t="s">
        <v>264</v>
      </c>
      <c r="B56" t="s">
        <v>265</v>
      </c>
      <c r="C56" t="s">
        <v>270</v>
      </c>
      <c r="D56" t="s">
        <v>344</v>
      </c>
      <c r="E56" t="s">
        <v>329</v>
      </c>
      <c r="F56" t="s">
        <v>444</v>
      </c>
      <c r="G56">
        <v>0.22820643187111381</v>
      </c>
      <c r="H56">
        <v>8.1630716621814603</v>
      </c>
      <c r="I56">
        <v>29.909494570232873</v>
      </c>
      <c r="J56">
        <v>345.29593389867364</v>
      </c>
      <c r="K56">
        <v>1.4311390552424275</v>
      </c>
      <c r="L56">
        <v>1.3504950199107952</v>
      </c>
      <c r="M56">
        <v>1.3502475693421048</v>
      </c>
      <c r="N56">
        <v>1.2064044537607197</v>
      </c>
      <c r="O56">
        <v>1.3336713736554202</v>
      </c>
      <c r="P56">
        <v>1.3958798180271219</v>
      </c>
      <c r="Q56">
        <v>1.39378218396165</v>
      </c>
      <c r="R56">
        <v>1.154133732123878</v>
      </c>
      <c r="S56">
        <v>1.2154822023485663</v>
      </c>
      <c r="T56">
        <v>1.2953811605285075</v>
      </c>
      <c r="U56">
        <v>1.2357210310006459</v>
      </c>
      <c r="V56">
        <v>1.3448954049704989</v>
      </c>
      <c r="W56">
        <v>0.66827912767253317</v>
      </c>
      <c r="X56">
        <v>0.66827912767253317</v>
      </c>
      <c r="Y56">
        <f t="shared" si="195"/>
        <v>19.987890940521591</v>
      </c>
      <c r="Z56">
        <f t="shared" si="196"/>
        <v>19.987890940521591</v>
      </c>
      <c r="AA56">
        <v>2.0188413050071918E-2</v>
      </c>
      <c r="AB56">
        <v>2.8840590071531314E-3</v>
      </c>
      <c r="AC56">
        <f t="shared" si="51"/>
        <v>494.1664966187995</v>
      </c>
      <c r="AD56">
        <f t="shared" si="194"/>
        <v>41.687320663288283</v>
      </c>
      <c r="AE56">
        <f t="shared" si="53"/>
        <v>19.987890940521591</v>
      </c>
      <c r="AF56">
        <f t="shared" si="54"/>
        <v>19.987890940521591</v>
      </c>
      <c r="AG56">
        <f t="shared" si="143"/>
        <v>0.66303762509305975</v>
      </c>
      <c r="AH56">
        <f t="shared" si="144"/>
        <v>91.666596804257679</v>
      </c>
      <c r="AI56">
        <f t="shared" si="145"/>
        <v>0.66303762509305975</v>
      </c>
      <c r="AJ56">
        <f t="shared" si="146"/>
        <v>91.666596804257679</v>
      </c>
      <c r="AK56">
        <f t="shared" si="147"/>
        <v>2.2664323806930802</v>
      </c>
      <c r="AL56">
        <f t="shared" si="56"/>
        <v>21.699429722766691</v>
      </c>
      <c r="AM56">
        <f t="shared" si="57"/>
        <v>21.699429722766691</v>
      </c>
      <c r="AN56">
        <f t="shared" si="58"/>
        <v>34.334088417699114</v>
      </c>
      <c r="AO56">
        <f t="shared" si="148"/>
        <v>31.342538616156368</v>
      </c>
      <c r="AP56">
        <f t="shared" si="60"/>
        <v>0.17681123715705943</v>
      </c>
      <c r="AQ56">
        <f t="shared" si="61"/>
        <v>0.3083927841797372</v>
      </c>
      <c r="AR56">
        <f t="shared" si="62"/>
        <v>-11.354647675634777</v>
      </c>
      <c r="AT56">
        <f t="shared" si="149"/>
        <v>466.3204391256059</v>
      </c>
      <c r="AU56">
        <f t="shared" si="150"/>
        <v>34.519556594281731</v>
      </c>
      <c r="AV56">
        <f t="shared" si="151"/>
        <v>19.987890940521591</v>
      </c>
      <c r="AW56">
        <f t="shared" si="152"/>
        <v>19.987890940521591</v>
      </c>
      <c r="AX56">
        <f t="shared" si="153"/>
        <v>0.27404892689342097</v>
      </c>
      <c r="AY56">
        <f t="shared" si="154"/>
        <v>56.576224657875223</v>
      </c>
      <c r="AZ56">
        <f t="shared" si="155"/>
        <v>0.27404892689342097</v>
      </c>
      <c r="BA56">
        <f t="shared" si="156"/>
        <v>56.576224657875223</v>
      </c>
      <c r="BB56">
        <f t="shared" si="157"/>
        <v>1.9319612671928401</v>
      </c>
      <c r="BC56">
        <f t="shared" si="63"/>
        <v>14.53166565376014</v>
      </c>
      <c r="BD56">
        <f t="shared" si="64"/>
        <v>14.53166565376014</v>
      </c>
      <c r="BE56">
        <f t="shared" si="65"/>
        <v>31.068638729188191</v>
      </c>
      <c r="BF56">
        <f t="shared" si="66"/>
        <v>28.461602969668657</v>
      </c>
      <c r="BG56">
        <f t="shared" si="67"/>
        <v>3.9024404954027425E-2</v>
      </c>
      <c r="BH56">
        <f t="shared" si="68"/>
        <v>0.10317060298360707</v>
      </c>
      <c r="BI56">
        <f t="shared" si="69"/>
        <v>-8.473712029147066</v>
      </c>
      <c r="BK56">
        <f t="shared" si="70"/>
        <v>466.23499545039618</v>
      </c>
      <c r="BL56">
        <f t="shared" si="71"/>
        <v>36.35445833135914</v>
      </c>
      <c r="BM56">
        <f t="shared" si="158"/>
        <v>19.987890940521591</v>
      </c>
      <c r="BN56">
        <f t="shared" si="159"/>
        <v>19.987890940521591</v>
      </c>
      <c r="BO56">
        <f t="shared" si="160"/>
        <v>0.35293132116555559</v>
      </c>
      <c r="BP56">
        <f t="shared" si="161"/>
        <v>64.692487936682966</v>
      </c>
      <c r="BQ56">
        <f t="shared" si="162"/>
        <v>0.35293132116555559</v>
      </c>
      <c r="BR56">
        <f t="shared" si="163"/>
        <v>64.692487936682966</v>
      </c>
      <c r="BS56">
        <f t="shared" si="164"/>
        <v>2.0348419215260853</v>
      </c>
      <c r="BT56">
        <f t="shared" si="72"/>
        <v>16.366567390837549</v>
      </c>
      <c r="BU56">
        <f t="shared" si="73"/>
        <v>16.366567390837549</v>
      </c>
      <c r="BV56">
        <f t="shared" si="74"/>
        <v>30.971524680738838</v>
      </c>
      <c r="BW56">
        <f t="shared" si="75"/>
        <v>28.288652284593123</v>
      </c>
      <c r="BX56">
        <f t="shared" si="76"/>
        <v>8.9420627660305091E-2</v>
      </c>
      <c r="BY56">
        <f t="shared" si="77"/>
        <v>0.12869278189997413</v>
      </c>
      <c r="BZ56">
        <f t="shared" si="78"/>
        <v>-8.3007613440715318</v>
      </c>
      <c r="CB56">
        <f t="shared" si="79"/>
        <v>416.56655252082697</v>
      </c>
      <c r="CC56">
        <f t="shared" si="80"/>
        <v>38.74419578720935</v>
      </c>
      <c r="CD56">
        <f t="shared" si="165"/>
        <v>19.987890940521591</v>
      </c>
      <c r="CE56">
        <f t="shared" si="166"/>
        <v>19.987890940521591</v>
      </c>
      <c r="CF56">
        <f t="shared" si="167"/>
        <v>0.41786964438888341</v>
      </c>
      <c r="CG56">
        <f t="shared" si="168"/>
        <v>66.836668704925074</v>
      </c>
      <c r="CH56">
        <f t="shared" si="169"/>
        <v>0.41786964438888341</v>
      </c>
      <c r="CI56">
        <f t="shared" si="170"/>
        <v>66.836668704925074</v>
      </c>
      <c r="CJ56">
        <f t="shared" si="171"/>
        <v>2.2942454811255901</v>
      </c>
      <c r="CK56">
        <f t="shared" si="81"/>
        <v>18.756304846687758</v>
      </c>
      <c r="CL56">
        <f t="shared" si="82"/>
        <v>18.756304846687758</v>
      </c>
      <c r="CM56">
        <f t="shared" si="83"/>
        <v>31.65638099501189</v>
      </c>
      <c r="CN56">
        <f t="shared" si="84"/>
        <v>28.925438179074163</v>
      </c>
      <c r="CO56">
        <f t="shared" si="85"/>
        <v>0.13391724804935554</v>
      </c>
      <c r="CP56">
        <f t="shared" si="86"/>
        <v>0.2236482798528811</v>
      </c>
      <c r="CQ56">
        <f t="shared" si="87"/>
        <v>-8.9375472385525718</v>
      </c>
      <c r="CS56">
        <f t="shared" si="88"/>
        <v>460.51130248027528</v>
      </c>
      <c r="CT56">
        <f t="shared" si="89"/>
        <v>36.959791467036389</v>
      </c>
      <c r="CU56">
        <f t="shared" si="172"/>
        <v>19.987890940521591</v>
      </c>
      <c r="CV56">
        <f t="shared" si="173"/>
        <v>19.987890940521591</v>
      </c>
      <c r="CW56">
        <f t="shared" si="174"/>
        <v>0.37609761806648345</v>
      </c>
      <c r="CX56">
        <f t="shared" si="90"/>
        <v>66.480053452867296</v>
      </c>
      <c r="CY56">
        <f t="shared" si="91"/>
        <v>0.37609761806648345</v>
      </c>
      <c r="CZ56">
        <f t="shared" si="92"/>
        <v>66.480053452867296</v>
      </c>
      <c r="DA56">
        <f t="shared" si="93"/>
        <v>2.0815401761258028</v>
      </c>
      <c r="DB56">
        <f t="shared" si="94"/>
        <v>16.971900526514798</v>
      </c>
      <c r="DC56">
        <f t="shared" si="95"/>
        <v>16.971900526514798</v>
      </c>
      <c r="DD56">
        <f t="shared" si="96"/>
        <v>30.710051976534377</v>
      </c>
      <c r="DE56">
        <f t="shared" si="97"/>
        <v>28.004242327621199</v>
      </c>
      <c r="DF56">
        <f t="shared" si="98"/>
        <v>0.11543769301077897</v>
      </c>
      <c r="DG56">
        <f t="shared" si="99"/>
        <v>0.20364235439328693</v>
      </c>
      <c r="DH56">
        <f t="shared" si="100"/>
        <v>-8.0163513870996077</v>
      </c>
      <c r="DJ56">
        <f t="shared" si="101"/>
        <v>481.99162537598568</v>
      </c>
      <c r="DK56">
        <f t="shared" si="102"/>
        <v>40.225141812496275</v>
      </c>
      <c r="DL56">
        <f t="shared" si="175"/>
        <v>19.987890940521591</v>
      </c>
      <c r="DM56">
        <f t="shared" si="176"/>
        <v>19.987890940521591</v>
      </c>
      <c r="DN56">
        <f t="shared" si="103"/>
        <v>0.56341285492251059</v>
      </c>
      <c r="DO56">
        <f t="shared" si="104"/>
        <v>83.521154896994389</v>
      </c>
      <c r="DP56">
        <f t="shared" si="105"/>
        <v>0.56341285492251059</v>
      </c>
      <c r="DQ56">
        <f t="shared" si="106"/>
        <v>83.521154896994389</v>
      </c>
      <c r="DR56">
        <f t="shared" si="107"/>
        <v>2.2143857090949144</v>
      </c>
      <c r="DS56">
        <f t="shared" si="108"/>
        <v>20.237250871974684</v>
      </c>
      <c r="DT56">
        <f t="shared" si="109"/>
        <v>20.237250871974684</v>
      </c>
      <c r="DU56">
        <f t="shared" si="110"/>
        <v>30.668896238117135</v>
      </c>
      <c r="DV56">
        <f t="shared" si="111"/>
        <v>27.883034739814264</v>
      </c>
      <c r="DW56">
        <f t="shared" si="112"/>
        <v>0.2582453016542065</v>
      </c>
      <c r="DX56">
        <f t="shared" si="113"/>
        <v>0.37306578073301799</v>
      </c>
      <c r="DY56">
        <f t="shared" si="114"/>
        <v>-7.8951437992926721</v>
      </c>
      <c r="DZ56" t="s">
        <v>264</v>
      </c>
      <c r="EA56" t="s">
        <v>265</v>
      </c>
      <c r="EB56" t="s">
        <v>270</v>
      </c>
      <c r="EC56" t="s">
        <v>344</v>
      </c>
      <c r="ED56" t="s">
        <v>327</v>
      </c>
      <c r="EE56">
        <f t="shared" si="177"/>
        <v>71.628864408933779</v>
      </c>
      <c r="EF56">
        <f t="shared" si="178"/>
        <v>13.168963274045563</v>
      </c>
      <c r="EG56">
        <f t="shared" si="115"/>
        <v>173.42159371316083</v>
      </c>
      <c r="EH56">
        <f t="shared" si="179"/>
        <v>71.628864408933779</v>
      </c>
      <c r="EI56">
        <f t="shared" si="180"/>
        <v>13.168963274045563</v>
      </c>
      <c r="EJ56">
        <f t="shared" si="116"/>
        <v>173.42159371316083</v>
      </c>
      <c r="EK56">
        <f t="shared" si="117"/>
        <v>2.0932274762416592E-2</v>
      </c>
      <c r="EL56">
        <f t="shared" si="181"/>
        <v>0.44123299842165226</v>
      </c>
      <c r="EM56">
        <f t="shared" si="182"/>
        <v>0.14467990448716986</v>
      </c>
      <c r="EN56">
        <f t="shared" si="183"/>
        <v>0.44123299842165226</v>
      </c>
      <c r="EO56">
        <f t="shared" si="184"/>
        <v>0.14467990448716986</v>
      </c>
      <c r="EP56">
        <f t="shared" si="118"/>
        <v>2.0932274762416592E-2</v>
      </c>
      <c r="EQ56">
        <f t="shared" si="185"/>
        <v>0.13547608541428882</v>
      </c>
      <c r="ER56">
        <f t="shared" si="186"/>
        <v>7.5642414322053791E-2</v>
      </c>
      <c r="ES56">
        <f t="shared" si="119"/>
        <v>5.7217748444692487E-3</v>
      </c>
      <c r="ET56">
        <f t="shared" si="187"/>
        <v>0.22343543067375071</v>
      </c>
      <c r="EU56">
        <f t="shared" si="188"/>
        <v>0.10338143259118492</v>
      </c>
      <c r="EV56">
        <f t="shared" si="120"/>
        <v>1.068772060460571E-2</v>
      </c>
      <c r="EW56">
        <f t="shared" si="189"/>
        <v>10.393489112794358</v>
      </c>
      <c r="EY56">
        <f t="shared" si="190"/>
        <v>744.47382239607646</v>
      </c>
      <c r="EZ56">
        <f t="shared" si="191"/>
        <v>1802.4554461811836</v>
      </c>
      <c r="FA56">
        <f t="shared" si="192"/>
        <v>744.47382239607646</v>
      </c>
      <c r="FB56">
        <f t="shared" si="193"/>
        <v>1802.4554461811836</v>
      </c>
      <c r="FD56">
        <f t="shared" si="121"/>
        <v>464.29856859531486</v>
      </c>
      <c r="FE56">
        <f t="shared" si="122"/>
        <v>11.841729325107439</v>
      </c>
      <c r="FG56" s="6">
        <f t="shared" si="123"/>
        <v>9.5032168579919377E-2</v>
      </c>
      <c r="FH56" s="6">
        <f t="shared" si="124"/>
        <v>3.125508256744073E-2</v>
      </c>
      <c r="FI56" s="6">
        <f t="shared" si="125"/>
        <v>9.5032168579919377E-2</v>
      </c>
      <c r="FJ56" s="6">
        <f t="shared" si="126"/>
        <v>3.125508256744073E-2</v>
      </c>
      <c r="FK56" s="6">
        <f t="shared" si="127"/>
        <v>2.9178656704490189E-2</v>
      </c>
      <c r="FL56" s="6">
        <f t="shared" si="128"/>
        <v>1.6308749239147609E-2</v>
      </c>
      <c r="FM56" s="6">
        <f t="shared" si="129"/>
        <v>4.8123221949559411E-2</v>
      </c>
      <c r="FN56" s="6">
        <f t="shared" si="130"/>
        <v>2.2299955463679782E-2</v>
      </c>
      <c r="FP56" t="s">
        <v>264</v>
      </c>
      <c r="FQ56">
        <f t="shared" si="131"/>
        <v>-8.8296939122997049</v>
      </c>
      <c r="FR56">
        <f t="shared" si="132"/>
        <v>1.2906143178230494</v>
      </c>
      <c r="FT56">
        <v>-8.8296939122997049</v>
      </c>
      <c r="FU56">
        <v>1.2906143178230494</v>
      </c>
      <c r="FW56">
        <f t="shared" si="133"/>
        <v>1.4460731009951506</v>
      </c>
      <c r="FX56">
        <f t="shared" si="134"/>
        <v>0.33668658895132531</v>
      </c>
      <c r="FY56">
        <f t="shared" si="135"/>
        <v>0.11335785917967869</v>
      </c>
      <c r="FZ56">
        <f t="shared" si="136"/>
        <v>1.4460731009951506</v>
      </c>
      <c r="GA56">
        <f t="shared" si="137"/>
        <v>0.33668658895132531</v>
      </c>
      <c r="GB56">
        <f t="shared" si="138"/>
        <v>0.11335785917967869</v>
      </c>
    </row>
    <row r="57" spans="1:184" x14ac:dyDescent="0.25">
      <c r="A57" t="s">
        <v>28</v>
      </c>
      <c r="B57" t="s">
        <v>2</v>
      </c>
      <c r="C57" t="s">
        <v>52</v>
      </c>
      <c r="D57" t="s">
        <v>340</v>
      </c>
      <c r="E57" t="s">
        <v>330</v>
      </c>
      <c r="F57" t="s">
        <v>52</v>
      </c>
      <c r="G57">
        <v>1.8050788283632371</v>
      </c>
      <c r="H57">
        <v>7.5268228564482396</v>
      </c>
      <c r="I57">
        <v>27.578278946026352</v>
      </c>
      <c r="J57">
        <v>42.514151614279626</v>
      </c>
      <c r="K57">
        <v>1.3263572562220902</v>
      </c>
      <c r="L57">
        <v>1.6077455489573553</v>
      </c>
      <c r="M57">
        <v>1.5713688853361574</v>
      </c>
      <c r="N57">
        <v>1.5709609876177122</v>
      </c>
      <c r="O57">
        <v>1.5570990386403414</v>
      </c>
      <c r="P57">
        <v>1.6601798963467151</v>
      </c>
      <c r="Q57">
        <v>1.3070253557120981</v>
      </c>
      <c r="R57">
        <v>1.2095558465202498</v>
      </c>
      <c r="S57">
        <v>1.2971210859341129</v>
      </c>
      <c r="T57">
        <v>1.3393743599143302</v>
      </c>
      <c r="U57">
        <v>1.3313443191676493</v>
      </c>
      <c r="V57">
        <v>1.3335057494131222</v>
      </c>
      <c r="W57">
        <v>2.045135651673609</v>
      </c>
      <c r="X57">
        <v>0.94155567397951445</v>
      </c>
      <c r="Y57">
        <f t="shared" si="195"/>
        <v>56.401321484318174</v>
      </c>
      <c r="Z57">
        <f t="shared" si="196"/>
        <v>25.966485020220894</v>
      </c>
      <c r="AA57">
        <v>2.8199767140944982</v>
      </c>
      <c r="AB57">
        <v>0.40285381629921413</v>
      </c>
      <c r="AC57">
        <f t="shared" si="51"/>
        <v>56.388953485725871</v>
      </c>
      <c r="AD57">
        <f t="shared" si="194"/>
        <v>36.045509849357558</v>
      </c>
      <c r="AE57">
        <f t="shared" si="53"/>
        <v>36.045509849357558</v>
      </c>
      <c r="AF57">
        <f t="shared" si="54"/>
        <v>25.966485020220894</v>
      </c>
      <c r="AG57">
        <f t="shared" si="143"/>
        <v>0</v>
      </c>
      <c r="AH57">
        <f t="shared" si="144"/>
        <v>0</v>
      </c>
      <c r="AI57">
        <f t="shared" si="145"/>
        <v>8.0212750140482458E-2</v>
      </c>
      <c r="AJ57">
        <f t="shared" si="146"/>
        <v>23.875152060922108</v>
      </c>
      <c r="AK57">
        <f t="shared" si="147"/>
        <v>2.0627445195375467</v>
      </c>
      <c r="AL57">
        <f t="shared" si="56"/>
        <v>0</v>
      </c>
      <c r="AM57">
        <f t="shared" si="57"/>
        <v>10.079024829136664</v>
      </c>
      <c r="AN57">
        <f t="shared" si="58"/>
        <v>29.353124210727799</v>
      </c>
      <c r="AO57">
        <f t="shared" si="148"/>
        <v>26.630429719322372</v>
      </c>
      <c r="AP57">
        <f t="shared" si="60"/>
        <v>-4.6963529972570639E-2</v>
      </c>
      <c r="AQ57">
        <f t="shared" si="61"/>
        <v>7.9214389325610784E-2</v>
      </c>
      <c r="AR57">
        <f t="shared" si="62"/>
        <v>-0.66394469910147791</v>
      </c>
      <c r="AT57">
        <f t="shared" si="149"/>
        <v>68.351938025556237</v>
      </c>
      <c r="AU57">
        <f t="shared" si="150"/>
        <v>33.357468536132487</v>
      </c>
      <c r="AV57">
        <f t="shared" si="151"/>
        <v>33.357468536132487</v>
      </c>
      <c r="AW57">
        <f t="shared" si="152"/>
        <v>25.966485020220894</v>
      </c>
      <c r="AX57">
        <f t="shared" si="153"/>
        <v>0</v>
      </c>
      <c r="AY57">
        <f t="shared" si="154"/>
        <v>0</v>
      </c>
      <c r="AZ57">
        <f t="shared" si="155"/>
        <v>4.4767983860892931E-2</v>
      </c>
      <c r="BA57">
        <f t="shared" si="156"/>
        <v>18.171323382543623</v>
      </c>
      <c r="BB57">
        <f t="shared" si="157"/>
        <v>1.7338397486651613</v>
      </c>
      <c r="BC57">
        <f t="shared" si="63"/>
        <v>0</v>
      </c>
      <c r="BD57">
        <f t="shared" si="64"/>
        <v>7.3909835159115929</v>
      </c>
      <c r="BE57">
        <f t="shared" si="65"/>
        <v>30.260440316425086</v>
      </c>
      <c r="BF57">
        <f t="shared" si="66"/>
        <v>27.920754576961833</v>
      </c>
      <c r="BG57">
        <f t="shared" si="67"/>
        <v>-6.587586315539214E-3</v>
      </c>
      <c r="BH57">
        <f t="shared" si="68"/>
        <v>3.7033426752966975E-2</v>
      </c>
      <c r="BI57">
        <f t="shared" si="69"/>
        <v>-1.9542695567409396</v>
      </c>
      <c r="BK57">
        <f t="shared" si="70"/>
        <v>66.805415033142978</v>
      </c>
      <c r="BL57">
        <f t="shared" si="71"/>
        <v>35.772367134663583</v>
      </c>
      <c r="BM57">
        <f t="shared" si="158"/>
        <v>35.772367134663583</v>
      </c>
      <c r="BN57">
        <f t="shared" si="159"/>
        <v>25.966485020220894</v>
      </c>
      <c r="BO57">
        <f t="shared" si="160"/>
        <v>0</v>
      </c>
      <c r="BP57">
        <f t="shared" si="161"/>
        <v>0</v>
      </c>
      <c r="BQ57">
        <f t="shared" si="162"/>
        <v>8.8853079415249739E-2</v>
      </c>
      <c r="BR57">
        <f t="shared" si="163"/>
        <v>27.18360624110959</v>
      </c>
      <c r="BS57">
        <f t="shared" si="164"/>
        <v>1.8807589297906013</v>
      </c>
      <c r="BT57">
        <f t="shared" si="72"/>
        <v>0</v>
      </c>
      <c r="BU57">
        <f t="shared" si="73"/>
        <v>9.8058821144426886</v>
      </c>
      <c r="BV57">
        <f t="shared" si="74"/>
        <v>30.797041815888118</v>
      </c>
      <c r="BW57">
        <f t="shared" si="75"/>
        <v>28.317322795377912</v>
      </c>
      <c r="BX57">
        <f t="shared" si="76"/>
        <v>-2.3211698715409346E-2</v>
      </c>
      <c r="BY57">
        <f t="shared" si="77"/>
        <v>3.6245226324956047E-2</v>
      </c>
      <c r="BZ57">
        <f t="shared" si="78"/>
        <v>-2.350837775157018</v>
      </c>
      <c r="CB57">
        <f t="shared" si="79"/>
        <v>66.788073607697868</v>
      </c>
      <c r="CC57">
        <f t="shared" si="80"/>
        <v>36.937639710872894</v>
      </c>
      <c r="CD57">
        <f t="shared" si="165"/>
        <v>36.937639710872894</v>
      </c>
      <c r="CE57">
        <f t="shared" si="166"/>
        <v>25.966485020220894</v>
      </c>
      <c r="CF57">
        <f t="shared" si="167"/>
        <v>0</v>
      </c>
      <c r="CG57">
        <f t="shared" si="168"/>
        <v>0</v>
      </c>
      <c r="CH57">
        <f t="shared" si="169"/>
        <v>0.11668467568303803</v>
      </c>
      <c r="CI57">
        <f t="shared" si="170"/>
        <v>31.906762498516084</v>
      </c>
      <c r="CJ57">
        <f t="shared" si="171"/>
        <v>1.9422761116100811</v>
      </c>
      <c r="CK57">
        <f t="shared" si="81"/>
        <v>0</v>
      </c>
      <c r="CL57">
        <f t="shared" si="82"/>
        <v>10.971154690652</v>
      </c>
      <c r="CM57">
        <f t="shared" si="83"/>
        <v>30.937194916426723</v>
      </c>
      <c r="CN57">
        <f t="shared" si="84"/>
        <v>28.62521695364714</v>
      </c>
      <c r="CO57">
        <f t="shared" si="85"/>
        <v>-3.8180106627012142E-2</v>
      </c>
      <c r="CP57">
        <f t="shared" si="86"/>
        <v>9.9448057917881361E-2</v>
      </c>
      <c r="CQ57">
        <f t="shared" si="87"/>
        <v>-2.658731933426246</v>
      </c>
      <c r="CS57">
        <f t="shared" si="88"/>
        <v>66.198744607204517</v>
      </c>
      <c r="CT57">
        <f t="shared" si="89"/>
        <v>36.716185007212971</v>
      </c>
      <c r="CU57">
        <f t="shared" si="172"/>
        <v>36.716185007212971</v>
      </c>
      <c r="CV57">
        <f t="shared" si="173"/>
        <v>25.966485020220894</v>
      </c>
      <c r="CW57">
        <f t="shared" si="174"/>
        <v>0</v>
      </c>
      <c r="CX57">
        <f t="shared" si="90"/>
        <v>0</v>
      </c>
      <c r="CY57">
        <f t="shared" si="91"/>
        <v>0.11010824944280494</v>
      </c>
      <c r="CZ57">
        <f t="shared" si="92"/>
        <v>30.728741148881543</v>
      </c>
      <c r="DA57">
        <f t="shared" si="93"/>
        <v>1.9392060578738752</v>
      </c>
      <c r="DB57">
        <f t="shared" si="94"/>
        <v>0</v>
      </c>
      <c r="DC57">
        <f t="shared" si="95"/>
        <v>10.749699986992077</v>
      </c>
      <c r="DD57">
        <f t="shared" si="96"/>
        <v>30.89379790216455</v>
      </c>
      <c r="DE57">
        <f t="shared" si="97"/>
        <v>28.373009438502976</v>
      </c>
      <c r="DF57">
        <f t="shared" si="98"/>
        <v>-3.4991620193706136E-2</v>
      </c>
      <c r="DG57">
        <f t="shared" si="99"/>
        <v>9.6024023751613619E-2</v>
      </c>
      <c r="DH57">
        <f t="shared" si="100"/>
        <v>-2.406524418282082</v>
      </c>
      <c r="DJ57">
        <f t="shared" si="101"/>
        <v>70.581139820263289</v>
      </c>
      <c r="DK57">
        <f t="shared" si="102"/>
        <v>36.775793533444997</v>
      </c>
      <c r="DL57">
        <f t="shared" si="175"/>
        <v>36.775793533444997</v>
      </c>
      <c r="DM57">
        <f t="shared" si="176"/>
        <v>25.966485020220894</v>
      </c>
      <c r="DN57">
        <f t="shared" si="103"/>
        <v>0</v>
      </c>
      <c r="DO57">
        <f t="shared" si="104"/>
        <v>0</v>
      </c>
      <c r="DP57">
        <f t="shared" si="105"/>
        <v>0.11897465993416335</v>
      </c>
      <c r="DQ57">
        <f t="shared" si="106"/>
        <v>33.020056682240998</v>
      </c>
      <c r="DR57">
        <f t="shared" si="107"/>
        <v>1.8810875332712587</v>
      </c>
      <c r="DS57">
        <f t="shared" si="108"/>
        <v>0</v>
      </c>
      <c r="DT57">
        <f t="shared" si="109"/>
        <v>10.809308513224103</v>
      </c>
      <c r="DU57">
        <f t="shared" si="110"/>
        <v>28.657905876831357</v>
      </c>
      <c r="DV57">
        <f t="shared" si="111"/>
        <v>26.291358209749532</v>
      </c>
      <c r="DW57">
        <f t="shared" si="112"/>
        <v>-0.10079055602137742</v>
      </c>
      <c r="DX57">
        <f t="shared" si="113"/>
        <v>0.11865871056788319</v>
      </c>
      <c r="DY57">
        <f t="shared" si="114"/>
        <v>-0.32487318952863831</v>
      </c>
      <c r="DZ57" t="s">
        <v>28</v>
      </c>
      <c r="EA57" t="s">
        <v>2</v>
      </c>
      <c r="EB57" t="s">
        <v>52</v>
      </c>
      <c r="EC57" t="s">
        <v>340</v>
      </c>
      <c r="ED57" t="s">
        <v>329</v>
      </c>
      <c r="EE57">
        <f t="shared" si="177"/>
        <v>0</v>
      </c>
      <c r="EF57">
        <f t="shared" si="178"/>
        <v>0</v>
      </c>
      <c r="EG57">
        <f t="shared" si="115"/>
        <v>0</v>
      </c>
      <c r="EH57">
        <f t="shared" si="179"/>
        <v>27.480940335702329</v>
      </c>
      <c r="EI57">
        <f t="shared" si="180"/>
        <v>5.6670451965785826</v>
      </c>
      <c r="EJ57">
        <f t="shared" si="116"/>
        <v>32.115401260064388</v>
      </c>
      <c r="EK57">
        <f t="shared" si="117"/>
        <v>0</v>
      </c>
      <c r="EL57">
        <f t="shared" si="181"/>
        <v>0</v>
      </c>
      <c r="EM57">
        <f t="shared" si="182"/>
        <v>0</v>
      </c>
      <c r="EN57">
        <f t="shared" si="183"/>
        <v>9.3266899746105247E-2</v>
      </c>
      <c r="EO57">
        <f t="shared" si="184"/>
        <v>2.8407568347908863E-2</v>
      </c>
      <c r="EP57">
        <f t="shared" si="118"/>
        <v>8.0698993944111348E-4</v>
      </c>
      <c r="EQ57">
        <f t="shared" si="185"/>
        <v>-4.1787516307602489E-2</v>
      </c>
      <c r="ER57">
        <f t="shared" si="186"/>
        <v>3.2098110511942335E-2</v>
      </c>
      <c r="ES57">
        <f t="shared" si="119"/>
        <v>1.0302886984368631E-3</v>
      </c>
      <c r="ET57">
        <f t="shared" si="187"/>
        <v>7.7770639106818654E-2</v>
      </c>
      <c r="EU57">
        <f t="shared" si="188"/>
        <v>3.4237101854179539E-2</v>
      </c>
      <c r="EV57">
        <f t="shared" si="120"/>
        <v>1.1721791433734639E-3</v>
      </c>
      <c r="EW57">
        <f t="shared" si="189"/>
        <v>9.8073582501675993</v>
      </c>
      <c r="EY57">
        <f t="shared" si="190"/>
        <v>0</v>
      </c>
      <c r="EZ57">
        <f t="shared" si="191"/>
        <v>0</v>
      </c>
      <c r="FA57">
        <f t="shared" si="192"/>
        <v>269.51542692371379</v>
      </c>
      <c r="FB57">
        <f t="shared" si="193"/>
        <v>314.96724550533537</v>
      </c>
      <c r="FD57">
        <f t="shared" si="121"/>
        <v>65.852377429931792</v>
      </c>
      <c r="FE57">
        <f t="shared" si="122"/>
        <v>2.191521552665129</v>
      </c>
      <c r="FG57" s="6">
        <f t="shared" si="123"/>
        <v>0</v>
      </c>
      <c r="FH57" s="6">
        <f t="shared" si="124"/>
        <v>0</v>
      </c>
      <c r="FI57" s="6">
        <f t="shared" si="125"/>
        <v>0.14163026968212808</v>
      </c>
      <c r="FJ57" s="6">
        <f t="shared" si="126"/>
        <v>4.3394988470369662E-2</v>
      </c>
      <c r="FK57" s="6">
        <f t="shared" si="127"/>
        <v>-6.3456351825817089E-2</v>
      </c>
      <c r="FL57" s="6">
        <f t="shared" si="128"/>
        <v>4.8788248808999617E-2</v>
      </c>
      <c r="FM57" s="6">
        <f t="shared" si="129"/>
        <v>0.11809845314934624</v>
      </c>
      <c r="FN57" s="6">
        <f t="shared" si="130"/>
        <v>5.2139025990401322E-2</v>
      </c>
      <c r="FP57" t="s">
        <v>28</v>
      </c>
      <c r="FQ57">
        <f t="shared" si="131"/>
        <v>-1.7265302620394003</v>
      </c>
      <c r="FR57">
        <f t="shared" si="132"/>
        <v>0.98658478535100291</v>
      </c>
      <c r="FT57">
        <v>-1.7265302620394003</v>
      </c>
      <c r="FU57">
        <v>0.98658478535100291</v>
      </c>
      <c r="FW57">
        <f t="shared" si="133"/>
        <v>0</v>
      </c>
      <c r="FX57">
        <f t="shared" si="134"/>
        <v>0</v>
      </c>
      <c r="FY57">
        <f t="shared" si="135"/>
        <v>0</v>
      </c>
      <c r="FZ57">
        <f t="shared" si="136"/>
        <v>77.495611828100806</v>
      </c>
      <c r="GA57">
        <f t="shared" si="137"/>
        <v>19.441012042974716</v>
      </c>
      <c r="GB57">
        <f t="shared" si="138"/>
        <v>377.95294925508796</v>
      </c>
    </row>
    <row r="58" spans="1:184" x14ac:dyDescent="0.25">
      <c r="A58" t="s">
        <v>139</v>
      </c>
      <c r="B58" t="s">
        <v>140</v>
      </c>
      <c r="C58" t="s">
        <v>147</v>
      </c>
      <c r="D58" t="s">
        <v>341</v>
      </c>
      <c r="E58" t="s">
        <v>331</v>
      </c>
      <c r="F58" t="s">
        <v>445</v>
      </c>
      <c r="G58">
        <v>1.5996029398192106</v>
      </c>
      <c r="H58">
        <v>7.1997366988918303</v>
      </c>
      <c r="I58">
        <v>26.379835264739668</v>
      </c>
      <c r="J58">
        <v>78.844702329078544</v>
      </c>
      <c r="K58">
        <v>1.2214137182566644</v>
      </c>
      <c r="L58">
        <v>1.4970866094245148</v>
      </c>
      <c r="M58">
        <v>1.4745376733023781</v>
      </c>
      <c r="N58">
        <v>1.3689608132878841</v>
      </c>
      <c r="O58">
        <v>1.4435448601105449</v>
      </c>
      <c r="P58">
        <v>1.5197198434561152</v>
      </c>
      <c r="Q58">
        <v>1.1137228775074144</v>
      </c>
      <c r="R58">
        <v>1.1523297796771568</v>
      </c>
      <c r="S58">
        <v>1.261678755528314</v>
      </c>
      <c r="T58">
        <v>1.2456836932865165</v>
      </c>
      <c r="U58">
        <v>1.2512749062312558</v>
      </c>
      <c r="V58">
        <v>1.4406165004533091</v>
      </c>
      <c r="W58">
        <v>1.226425354937587</v>
      </c>
      <c r="X58">
        <v>0.96267795992060634</v>
      </c>
      <c r="Y58">
        <f t="shared" si="195"/>
        <v>32.352898827753421</v>
      </c>
      <c r="Z58">
        <f t="shared" si="196"/>
        <v>25.395285995701251</v>
      </c>
      <c r="AA58">
        <v>10.285155702895761</v>
      </c>
      <c r="AB58">
        <v>1.4693079575565373</v>
      </c>
      <c r="AC58">
        <f t="shared" si="51"/>
        <v>96.302001036599719</v>
      </c>
      <c r="AD58">
        <f t="shared" si="194"/>
        <v>29.379826039217427</v>
      </c>
      <c r="AE58">
        <f t="shared" si="53"/>
        <v>29.379826039217427</v>
      </c>
      <c r="AF58">
        <f t="shared" si="54"/>
        <v>25.395285995701251</v>
      </c>
      <c r="AG58">
        <f t="shared" si="143"/>
        <v>0</v>
      </c>
      <c r="AH58">
        <f t="shared" si="144"/>
        <v>0</v>
      </c>
      <c r="AI58">
        <f t="shared" si="145"/>
        <v>1.1289732509270055E-2</v>
      </c>
      <c r="AJ58">
        <f t="shared" si="146"/>
        <v>8.5001523784216069</v>
      </c>
      <c r="AK58">
        <f t="shared" si="147"/>
        <v>1.3666737097751882</v>
      </c>
      <c r="AL58">
        <f t="shared" si="56"/>
        <v>0</v>
      </c>
      <c r="AM58">
        <f t="shared" si="57"/>
        <v>3.9845400435161764</v>
      </c>
      <c r="AN58">
        <f t="shared" si="58"/>
        <v>24.945778380206864</v>
      </c>
      <c r="AO58">
        <f t="shared" si="148"/>
        <v>23.141854071641617</v>
      </c>
      <c r="AP58">
        <f t="shared" si="60"/>
        <v>-3.1115739794155845E-2</v>
      </c>
      <c r="AQ58">
        <f t="shared" si="61"/>
        <v>-3.627235235336139E-3</v>
      </c>
      <c r="AR58">
        <f t="shared" si="62"/>
        <v>2.2534319240596332</v>
      </c>
      <c r="AT58">
        <f t="shared" si="149"/>
        <v>118.03734808092534</v>
      </c>
      <c r="AU58">
        <f t="shared" si="150"/>
        <v>30.398269758537154</v>
      </c>
      <c r="AV58">
        <f t="shared" si="151"/>
        <v>30.398269758537154</v>
      </c>
      <c r="AW58">
        <f t="shared" si="152"/>
        <v>25.395285995701251</v>
      </c>
      <c r="AX58">
        <f t="shared" si="153"/>
        <v>0</v>
      </c>
      <c r="AY58">
        <f t="shared" si="154"/>
        <v>0</v>
      </c>
      <c r="AZ58">
        <f t="shared" si="155"/>
        <v>2.5587107171732307E-2</v>
      </c>
      <c r="BA58">
        <f t="shared" si="156"/>
        <v>15.343108263794434</v>
      </c>
      <c r="BB58">
        <f t="shared" si="157"/>
        <v>1.2772397280143213</v>
      </c>
      <c r="BC58">
        <f t="shared" si="63"/>
        <v>0</v>
      </c>
      <c r="BD58">
        <f t="shared" si="64"/>
        <v>5.0029837628359033</v>
      </c>
      <c r="BE58">
        <f t="shared" si="65"/>
        <v>28.116831993578131</v>
      </c>
      <c r="BF58">
        <f t="shared" si="66"/>
        <v>26.393293483279429</v>
      </c>
      <c r="BG58">
        <f t="shared" si="67"/>
        <v>-4.8527708286811612E-3</v>
      </c>
      <c r="BH58">
        <f t="shared" si="68"/>
        <v>2.2938748441752321E-2</v>
      </c>
      <c r="BI58">
        <f t="shared" si="69"/>
        <v>-0.99800748757817814</v>
      </c>
      <c r="BK58">
        <f t="shared" si="70"/>
        <v>116.25948392453806</v>
      </c>
      <c r="BL58">
        <f t="shared" si="71"/>
        <v>33.282877727858676</v>
      </c>
      <c r="BM58">
        <f t="shared" si="158"/>
        <v>32.352898827753421</v>
      </c>
      <c r="BN58">
        <f t="shared" si="159"/>
        <v>25.395285995701251</v>
      </c>
      <c r="BO58">
        <f t="shared" si="160"/>
        <v>1.3502622648708625E-4</v>
      </c>
      <c r="BP58">
        <f t="shared" si="161"/>
        <v>0.43557835496634617</v>
      </c>
      <c r="BQ58">
        <f t="shared" si="162"/>
        <v>8.238195892988795E-2</v>
      </c>
      <c r="BR58">
        <f t="shared" si="163"/>
        <v>31.333502694118796</v>
      </c>
      <c r="BS58">
        <f t="shared" si="164"/>
        <v>1.4090939490401515</v>
      </c>
      <c r="BT58">
        <f t="shared" si="72"/>
        <v>0.92997890010525452</v>
      </c>
      <c r="BU58">
        <f t="shared" si="73"/>
        <v>7.8875917321574249</v>
      </c>
      <c r="BV58">
        <f t="shared" si="74"/>
        <v>29.555286333690301</v>
      </c>
      <c r="BW58">
        <f t="shared" si="75"/>
        <v>27.697442134854178</v>
      </c>
      <c r="BX58">
        <f t="shared" si="76"/>
        <v>-1.0882533270712574E-2</v>
      </c>
      <c r="BY58">
        <f t="shared" si="77"/>
        <v>3.6159320547840129E-2</v>
      </c>
      <c r="BZ58">
        <f t="shared" si="78"/>
        <v>-2.3021561391529275</v>
      </c>
      <c r="CB58">
        <f t="shared" si="79"/>
        <v>107.93530782385649</v>
      </c>
      <c r="CC58">
        <f t="shared" si="80"/>
        <v>32.860930620870803</v>
      </c>
      <c r="CD58">
        <f t="shared" si="165"/>
        <v>32.352898827753421</v>
      </c>
      <c r="CE58">
        <f t="shared" si="166"/>
        <v>25.395285995701251</v>
      </c>
      <c r="CF58">
        <f t="shared" si="167"/>
        <v>2.0964701644603869E-5</v>
      </c>
      <c r="CG58">
        <f t="shared" si="168"/>
        <v>0.12379954519751825</v>
      </c>
      <c r="CH58">
        <f t="shared" si="169"/>
        <v>6.6530065393813079E-2</v>
      </c>
      <c r="CI58">
        <f t="shared" si="170"/>
        <v>26.734489277529239</v>
      </c>
      <c r="CJ58">
        <f t="shared" si="171"/>
        <v>1.4438808853920997</v>
      </c>
      <c r="CK58">
        <f t="shared" si="81"/>
        <v>0.50803179311738234</v>
      </c>
      <c r="CL58">
        <f t="shared" si="82"/>
        <v>7.4656446251695527</v>
      </c>
      <c r="CM58">
        <f t="shared" si="83"/>
        <v>28.400222130063462</v>
      </c>
      <c r="CN58">
        <f t="shared" si="84"/>
        <v>26.681506254421077</v>
      </c>
      <c r="CO58">
        <f t="shared" si="85"/>
        <v>-2.3534132652140466E-2</v>
      </c>
      <c r="CP58">
        <f t="shared" si="86"/>
        <v>6.1286233029682113E-2</v>
      </c>
      <c r="CQ58">
        <f t="shared" si="87"/>
        <v>-1.2862202587198261</v>
      </c>
      <c r="CS58">
        <f t="shared" si="88"/>
        <v>113.81586479408725</v>
      </c>
      <c r="CT58">
        <f t="shared" si="89"/>
        <v>33.008425897283104</v>
      </c>
      <c r="CU58">
        <f t="shared" si="172"/>
        <v>32.352898827753421</v>
      </c>
      <c r="CV58">
        <f t="shared" si="173"/>
        <v>25.395285995701251</v>
      </c>
      <c r="CW58">
        <f t="shared" si="174"/>
        <v>4.7069247862290818E-5</v>
      </c>
      <c r="CX58">
        <f t="shared" si="90"/>
        <v>0.21541100306991745</v>
      </c>
      <c r="CY58">
        <f t="shared" si="91"/>
        <v>7.3732133299940522E-2</v>
      </c>
      <c r="CZ58">
        <f t="shared" si="92"/>
        <v>29.054556038548764</v>
      </c>
      <c r="DA58">
        <f t="shared" si="93"/>
        <v>1.4123966823683256</v>
      </c>
      <c r="DB58">
        <f t="shared" si="94"/>
        <v>0.65552706952968265</v>
      </c>
      <c r="DC58">
        <f t="shared" si="95"/>
        <v>7.6131399015818531</v>
      </c>
      <c r="DD58">
        <f t="shared" si="96"/>
        <v>28.767762458117343</v>
      </c>
      <c r="DE58">
        <f t="shared" si="97"/>
        <v>26.931777443233727</v>
      </c>
      <c r="DF58">
        <f t="shared" si="98"/>
        <v>-1.9576292508665539E-2</v>
      </c>
      <c r="DG58">
        <f t="shared" si="99"/>
        <v>6.5934657230006855E-2</v>
      </c>
      <c r="DH58">
        <f t="shared" si="100"/>
        <v>-1.5364914475324767</v>
      </c>
      <c r="DJ58">
        <f t="shared" si="101"/>
        <v>119.82185868089125</v>
      </c>
      <c r="DK58">
        <f t="shared" si="102"/>
        <v>38.003225961624054</v>
      </c>
      <c r="DL58">
        <f t="shared" si="175"/>
        <v>32.352898827753421</v>
      </c>
      <c r="DM58">
        <f t="shared" si="176"/>
        <v>25.395285995701251</v>
      </c>
      <c r="DN58">
        <f t="shared" si="103"/>
        <v>2.394021772723787E-2</v>
      </c>
      <c r="DO58">
        <f t="shared" si="104"/>
        <v>12.71088407451454</v>
      </c>
      <c r="DP58">
        <f t="shared" si="105"/>
        <v>0.26597432445052827</v>
      </c>
      <c r="DQ58">
        <f t="shared" si="106"/>
        <v>63.287339209120596</v>
      </c>
      <c r="DR58">
        <f t="shared" si="107"/>
        <v>1.58484105761342</v>
      </c>
      <c r="DS58">
        <f t="shared" si="108"/>
        <v>5.6503271338706327</v>
      </c>
      <c r="DT58">
        <f t="shared" si="109"/>
        <v>12.607939965922803</v>
      </c>
      <c r="DU58">
        <f t="shared" si="110"/>
        <v>31.163798539062306</v>
      </c>
      <c r="DV58">
        <f t="shared" si="111"/>
        <v>29.169950915678108</v>
      </c>
      <c r="DW58">
        <f t="shared" si="112"/>
        <v>2.0313132489096053E-2</v>
      </c>
      <c r="DX58">
        <f t="shared" si="113"/>
        <v>0.20872887565494885</v>
      </c>
      <c r="DY58">
        <f t="shared" si="114"/>
        <v>-3.7746649199768569</v>
      </c>
      <c r="DZ58" t="s">
        <v>139</v>
      </c>
      <c r="EA58" t="s">
        <v>140</v>
      </c>
      <c r="EB58" t="s">
        <v>147</v>
      </c>
      <c r="EC58" t="s">
        <v>341</v>
      </c>
      <c r="ED58" t="s">
        <v>329</v>
      </c>
      <c r="EE58">
        <f t="shared" si="177"/>
        <v>2.2476121629580539</v>
      </c>
      <c r="EF58">
        <f t="shared" si="178"/>
        <v>5.1284981832157328</v>
      </c>
      <c r="EG58">
        <f t="shared" si="115"/>
        <v>26.301493615247072</v>
      </c>
      <c r="EH58">
        <f t="shared" si="179"/>
        <v>29.042191310255575</v>
      </c>
      <c r="EI58">
        <f t="shared" si="180"/>
        <v>18.936452380644781</v>
      </c>
      <c r="EJ58">
        <f t="shared" si="116"/>
        <v>358.58922876442739</v>
      </c>
      <c r="EK58">
        <f t="shared" si="117"/>
        <v>9.5201053458017851E-5</v>
      </c>
      <c r="EL58">
        <f t="shared" si="181"/>
        <v>4.0238796505386422E-3</v>
      </c>
      <c r="EM58">
        <f t="shared" si="182"/>
        <v>9.7571027184312174E-3</v>
      </c>
      <c r="EN58">
        <f t="shared" si="183"/>
        <v>8.7582553625862036E-2</v>
      </c>
      <c r="EO58">
        <f t="shared" si="184"/>
        <v>9.1814749819506075E-2</v>
      </c>
      <c r="EP58">
        <f t="shared" si="118"/>
        <v>8.4299482844184901E-3</v>
      </c>
      <c r="EQ58">
        <f t="shared" si="185"/>
        <v>-1.1608056094209921E-2</v>
      </c>
      <c r="ER58">
        <f t="shared" si="186"/>
        <v>1.8173587207353875E-2</v>
      </c>
      <c r="ES58">
        <f t="shared" si="119"/>
        <v>3.302792719832964E-4</v>
      </c>
      <c r="ET58">
        <f t="shared" si="187"/>
        <v>6.5236766611482352E-2</v>
      </c>
      <c r="EU58">
        <f t="shared" si="188"/>
        <v>7.4810360359602451E-2</v>
      </c>
      <c r="EV58">
        <f t="shared" si="120"/>
        <v>5.5965900171335778E-3</v>
      </c>
      <c r="EW58">
        <f t="shared" si="189"/>
        <v>8.9580402113078232</v>
      </c>
      <c r="EY58">
        <f t="shared" si="190"/>
        <v>20.1342001352028</v>
      </c>
      <c r="EZ58">
        <f t="shared" si="191"/>
        <v>235.60983742283923</v>
      </c>
      <c r="FA58">
        <f t="shared" si="192"/>
        <v>260.16111758176407</v>
      </c>
      <c r="FB58">
        <f t="shared" si="193"/>
        <v>3212.2567306136007</v>
      </c>
      <c r="FD58">
        <f t="shared" si="121"/>
        <v>112.02864405681635</v>
      </c>
      <c r="FE58">
        <f t="shared" si="122"/>
        <v>3.9090437929379278</v>
      </c>
      <c r="FG58" s="6">
        <f t="shared" si="123"/>
        <v>3.5918310753613111E-3</v>
      </c>
      <c r="FH58" s="6">
        <f t="shared" si="124"/>
        <v>8.710373121402059E-3</v>
      </c>
      <c r="FI58" s="6">
        <f t="shared" si="125"/>
        <v>7.8178714348665815E-2</v>
      </c>
      <c r="FJ58" s="6">
        <f t="shared" si="126"/>
        <v>8.2001881245312741E-2</v>
      </c>
      <c r="FK58" s="6">
        <f t="shared" si="127"/>
        <v>-1.0361685792004043E-2</v>
      </c>
      <c r="FL58" s="6">
        <f t="shared" si="128"/>
        <v>1.6226296841387312E-2</v>
      </c>
      <c r="FM58" s="6">
        <f t="shared" si="129"/>
        <v>5.8232220126128574E-2</v>
      </c>
      <c r="FN58" s="6">
        <f t="shared" si="130"/>
        <v>6.6808792388769647E-2</v>
      </c>
      <c r="FP58" t="s">
        <v>139</v>
      </c>
      <c r="FQ58">
        <f t="shared" si="131"/>
        <v>-1.2740180548167721</v>
      </c>
      <c r="FR58">
        <f t="shared" si="132"/>
        <v>1.9949149870139171</v>
      </c>
      <c r="FT58">
        <v>-1.2740180548167721</v>
      </c>
      <c r="FU58">
        <v>1.9949149870139171</v>
      </c>
      <c r="FW58">
        <f t="shared" si="133"/>
        <v>23.117041055745904</v>
      </c>
      <c r="FX58">
        <f t="shared" si="134"/>
        <v>52.85068141892598</v>
      </c>
      <c r="FY58">
        <f t="shared" si="135"/>
        <v>2793.1945264448077</v>
      </c>
      <c r="FZ58">
        <f t="shared" si="136"/>
        <v>298.70345957926486</v>
      </c>
      <c r="GA58">
        <f t="shared" si="137"/>
        <v>199.38417536767969</v>
      </c>
      <c r="GB58">
        <f t="shared" si="138"/>
        <v>39754.04938704965</v>
      </c>
    </row>
    <row r="59" spans="1:184" x14ac:dyDescent="0.25">
      <c r="A59" t="s">
        <v>304</v>
      </c>
      <c r="B59" t="s">
        <v>305</v>
      </c>
      <c r="C59" t="s">
        <v>316</v>
      </c>
      <c r="D59" t="s">
        <v>345</v>
      </c>
      <c r="E59" t="s">
        <v>330</v>
      </c>
      <c r="F59" t="s">
        <v>316</v>
      </c>
      <c r="G59">
        <v>3.4641367832053289</v>
      </c>
      <c r="H59">
        <v>6.8073577203527798</v>
      </c>
      <c r="I59">
        <v>24.942158687372586</v>
      </c>
      <c r="J59">
        <v>43.697659295774649</v>
      </c>
      <c r="K59">
        <v>1.1944928429090393</v>
      </c>
      <c r="L59">
        <v>1.7707938009502617</v>
      </c>
      <c r="M59">
        <v>1.7439772513498573</v>
      </c>
      <c r="N59">
        <v>1.6896676128975483</v>
      </c>
      <c r="O59">
        <v>1.7373172333672524</v>
      </c>
      <c r="P59">
        <v>1.853837223058372</v>
      </c>
      <c r="Q59">
        <v>1.1620756490513198</v>
      </c>
      <c r="R59">
        <v>1.2095558465202498</v>
      </c>
      <c r="S59">
        <v>1.2971210859341129</v>
      </c>
      <c r="T59">
        <v>1.3393743599143302</v>
      </c>
      <c r="U59">
        <v>1.3313443191676493</v>
      </c>
      <c r="V59">
        <v>1.3335057494131222</v>
      </c>
      <c r="W59">
        <v>1.6005273912688367</v>
      </c>
      <c r="X59">
        <v>1.1624883240997026</v>
      </c>
      <c r="Y59">
        <f t="shared" si="195"/>
        <v>39.920608176513795</v>
      </c>
      <c r="Z59">
        <f t="shared" si="196"/>
        <v>28.994968251912596</v>
      </c>
      <c r="AA59">
        <v>0</v>
      </c>
      <c r="AB59">
        <v>0</v>
      </c>
      <c r="AC59">
        <f t="shared" si="51"/>
        <v>52.196541280680471</v>
      </c>
      <c r="AD59">
        <f t="shared" si="194"/>
        <v>28.984675245369512</v>
      </c>
      <c r="AE59">
        <f t="shared" si="53"/>
        <v>28.984675245369512</v>
      </c>
      <c r="AF59">
        <f t="shared" si="54"/>
        <v>28.984675245369512</v>
      </c>
      <c r="AG59">
        <f t="shared" si="143"/>
        <v>0</v>
      </c>
      <c r="AH59">
        <f t="shared" si="144"/>
        <v>0</v>
      </c>
      <c r="AI59">
        <f t="shared" si="145"/>
        <v>0</v>
      </c>
      <c r="AJ59">
        <f t="shared" si="146"/>
        <v>0</v>
      </c>
      <c r="AK59">
        <f t="shared" si="147"/>
        <v>1.2444843293455745</v>
      </c>
      <c r="AL59">
        <f t="shared" si="56"/>
        <v>0</v>
      </c>
      <c r="AM59">
        <f t="shared" si="57"/>
        <v>0</v>
      </c>
      <c r="AN59">
        <f t="shared" si="58"/>
        <v>24.947059838164687</v>
      </c>
      <c r="AO59">
        <f t="shared" si="148"/>
        <v>23.304417913264935</v>
      </c>
      <c r="AP59">
        <f t="shared" si="60"/>
        <v>-2.8333793423297227E-2</v>
      </c>
      <c r="AQ59">
        <f t="shared" si="61"/>
        <v>-7.8892171328253921E-2</v>
      </c>
      <c r="AR59">
        <f t="shared" si="62"/>
        <v>5.6802573321045777</v>
      </c>
      <c r="AT59">
        <f t="shared" si="149"/>
        <v>77.379544196994331</v>
      </c>
      <c r="AU59">
        <f t="shared" si="150"/>
        <v>30.168933865147352</v>
      </c>
      <c r="AV59">
        <f t="shared" si="151"/>
        <v>30.168933865147352</v>
      </c>
      <c r="AW59">
        <f t="shared" si="152"/>
        <v>28.994968251912596</v>
      </c>
      <c r="AX59">
        <f t="shared" si="153"/>
        <v>0</v>
      </c>
      <c r="AY59">
        <f t="shared" si="154"/>
        <v>0</v>
      </c>
      <c r="AZ59">
        <f t="shared" si="155"/>
        <v>4.7650493366083787E-4</v>
      </c>
      <c r="BA59">
        <f t="shared" si="156"/>
        <v>1.2176803007403383</v>
      </c>
      <c r="BB59">
        <f t="shared" si="157"/>
        <v>1.0638704252603692</v>
      </c>
      <c r="BC59">
        <f t="shared" si="63"/>
        <v>0</v>
      </c>
      <c r="BD59">
        <f t="shared" si="64"/>
        <v>1.1739656132347562</v>
      </c>
      <c r="BE59">
        <f t="shared" si="65"/>
        <v>28.268621721721129</v>
      </c>
      <c r="BF59">
        <f t="shared" si="66"/>
        <v>26.833008964236072</v>
      </c>
      <c r="BG59">
        <f t="shared" si="67"/>
        <v>-4.0420911219434391E-3</v>
      </c>
      <c r="BH59">
        <f t="shared" si="68"/>
        <v>-1.0323759341341365E-2</v>
      </c>
      <c r="BI59">
        <f t="shared" si="69"/>
        <v>2.1619592876765239</v>
      </c>
      <c r="BK59">
        <f t="shared" si="70"/>
        <v>76.207723749067611</v>
      </c>
      <c r="BL59">
        <f t="shared" si="71"/>
        <v>32.352999962105699</v>
      </c>
      <c r="BM59">
        <f t="shared" si="158"/>
        <v>32.352999962105699</v>
      </c>
      <c r="BN59">
        <f t="shared" si="159"/>
        <v>28.994968251912596</v>
      </c>
      <c r="BO59">
        <f t="shared" si="160"/>
        <v>0</v>
      </c>
      <c r="BP59">
        <f t="shared" si="161"/>
        <v>0</v>
      </c>
      <c r="BQ59">
        <f t="shared" si="162"/>
        <v>9.5503499623210385E-3</v>
      </c>
      <c r="BR59">
        <f t="shared" si="163"/>
        <v>8.5320962872371258</v>
      </c>
      <c r="BS59">
        <f t="shared" si="164"/>
        <v>1.1496269044286926</v>
      </c>
      <c r="BT59">
        <f t="shared" si="72"/>
        <v>0</v>
      </c>
      <c r="BU59">
        <f t="shared" si="73"/>
        <v>3.358031710193103</v>
      </c>
      <c r="BV59">
        <f t="shared" si="74"/>
        <v>29.311797948306747</v>
      </c>
      <c r="BW59">
        <f t="shared" si="75"/>
        <v>27.796052545614714</v>
      </c>
      <c r="BX59">
        <f t="shared" si="76"/>
        <v>-1.4188311387519782E-2</v>
      </c>
      <c r="BY59">
        <f t="shared" si="77"/>
        <v>-1.8864098942496597E-2</v>
      </c>
      <c r="BZ59">
        <f t="shared" si="78"/>
        <v>1.1989157062978819</v>
      </c>
      <c r="CB59">
        <f t="shared" si="79"/>
        <v>73.834519671501909</v>
      </c>
      <c r="CC59">
        <f t="shared" si="80"/>
        <v>33.406887826781308</v>
      </c>
      <c r="CD59">
        <f t="shared" si="165"/>
        <v>33.406887826781308</v>
      </c>
      <c r="CE59">
        <f t="shared" si="166"/>
        <v>28.994968251912596</v>
      </c>
      <c r="CF59">
        <f t="shared" si="167"/>
        <v>0</v>
      </c>
      <c r="CG59">
        <f t="shared" si="168"/>
        <v>0</v>
      </c>
      <c r="CH59">
        <f t="shared" si="169"/>
        <v>1.9681817909426202E-2</v>
      </c>
      <c r="CI59">
        <f t="shared" si="170"/>
        <v>13.383166380596515</v>
      </c>
      <c r="CJ59">
        <f t="shared" si="171"/>
        <v>1.206002334468615</v>
      </c>
      <c r="CK59">
        <f t="shared" si="81"/>
        <v>0</v>
      </c>
      <c r="CL59">
        <f t="shared" si="82"/>
        <v>4.4119195748687119</v>
      </c>
      <c r="CM59">
        <f t="shared" si="83"/>
        <v>29.681078511259596</v>
      </c>
      <c r="CN59">
        <f t="shared" si="84"/>
        <v>28.245520094160593</v>
      </c>
      <c r="CO59">
        <f t="shared" si="85"/>
        <v>-2.3706875375338519E-2</v>
      </c>
      <c r="CP59">
        <f t="shared" si="86"/>
        <v>1.7785087470169082E-2</v>
      </c>
      <c r="CQ59">
        <f t="shared" si="87"/>
        <v>0.74944815775200269</v>
      </c>
      <c r="CS59">
        <f t="shared" si="88"/>
        <v>75.916696552360008</v>
      </c>
      <c r="CT59">
        <f t="shared" si="89"/>
        <v>33.206601276211522</v>
      </c>
      <c r="CU59">
        <f t="shared" si="172"/>
        <v>33.206601276211522</v>
      </c>
      <c r="CV59">
        <f t="shared" si="173"/>
        <v>28.994968251912596</v>
      </c>
      <c r="CW59">
        <f t="shared" si="174"/>
        <v>0</v>
      </c>
      <c r="CX59">
        <f t="shared" si="90"/>
        <v>0</v>
      </c>
      <c r="CY59">
        <f t="shared" si="91"/>
        <v>1.7817019128167282E-2</v>
      </c>
      <c r="CZ59">
        <f t="shared" si="92"/>
        <v>12.691290308561339</v>
      </c>
      <c r="DA59">
        <f t="shared" si="93"/>
        <v>1.1822181787979309</v>
      </c>
      <c r="DB59">
        <f t="shared" si="94"/>
        <v>0</v>
      </c>
      <c r="DC59">
        <f t="shared" si="95"/>
        <v>4.2116330242989264</v>
      </c>
      <c r="DD59">
        <f t="shared" si="96"/>
        <v>29.657039406992883</v>
      </c>
      <c r="DE59">
        <f t="shared" si="97"/>
        <v>28.120265151083125</v>
      </c>
      <c r="DF59">
        <f t="shared" si="98"/>
        <v>-2.1332302119532E-2</v>
      </c>
      <c r="DG59">
        <f t="shared" si="99"/>
        <v>1.5192234326957058E-2</v>
      </c>
      <c r="DH59">
        <f t="shared" si="100"/>
        <v>0.87470310082947123</v>
      </c>
      <c r="DJ59">
        <f t="shared" si="101"/>
        <v>81.008347363029728</v>
      </c>
      <c r="DK59">
        <f t="shared" si="102"/>
        <v>33.260512012385796</v>
      </c>
      <c r="DL59">
        <f t="shared" si="175"/>
        <v>33.260512012385796</v>
      </c>
      <c r="DM59">
        <f t="shared" si="176"/>
        <v>28.994968251912596</v>
      </c>
      <c r="DN59">
        <f t="shared" si="103"/>
        <v>0</v>
      </c>
      <c r="DO59">
        <f t="shared" si="104"/>
        <v>0</v>
      </c>
      <c r="DP59">
        <f t="shared" si="105"/>
        <v>1.9687480849989804E-2</v>
      </c>
      <c r="DQ59">
        <f t="shared" si="106"/>
        <v>13.846404085048533</v>
      </c>
      <c r="DR59">
        <f t="shared" si="107"/>
        <v>1.1463200825542008</v>
      </c>
      <c r="DS59">
        <f t="shared" si="108"/>
        <v>0</v>
      </c>
      <c r="DT59">
        <f t="shared" si="109"/>
        <v>4.2655437604732001</v>
      </c>
      <c r="DU59">
        <f t="shared" si="110"/>
        <v>28.313534541054501</v>
      </c>
      <c r="DV59">
        <f t="shared" si="111"/>
        <v>26.871378836380821</v>
      </c>
      <c r="DW59">
        <f t="shared" si="112"/>
        <v>-6.1420979330071485E-2</v>
      </c>
      <c r="DX59">
        <f t="shared" si="113"/>
        <v>1.901691600139227E-4</v>
      </c>
      <c r="DY59">
        <f t="shared" si="114"/>
        <v>2.1235894155317752</v>
      </c>
      <c r="DZ59" t="s">
        <v>304</v>
      </c>
      <c r="EA59" t="s">
        <v>305</v>
      </c>
      <c r="EB59" t="s">
        <v>316</v>
      </c>
      <c r="EC59" t="s">
        <v>345</v>
      </c>
      <c r="ED59" t="s">
        <v>329</v>
      </c>
      <c r="EE59">
        <f t="shared" si="177"/>
        <v>0</v>
      </c>
      <c r="EF59">
        <f t="shared" si="178"/>
        <v>0</v>
      </c>
      <c r="EG59">
        <f t="shared" si="115"/>
        <v>0</v>
      </c>
      <c r="EH59">
        <f t="shared" si="179"/>
        <v>8.2784395603639762</v>
      </c>
      <c r="EI59">
        <f t="shared" si="180"/>
        <v>6.2447568598827186</v>
      </c>
      <c r="EJ59">
        <f t="shared" si="116"/>
        <v>38.996988239052271</v>
      </c>
      <c r="EK59">
        <f t="shared" si="117"/>
        <v>0</v>
      </c>
      <c r="EL59">
        <f t="shared" si="181"/>
        <v>0</v>
      </c>
      <c r="EM59">
        <f t="shared" si="182"/>
        <v>0</v>
      </c>
      <c r="EN59">
        <f t="shared" si="183"/>
        <v>1.1202195463927528E-2</v>
      </c>
      <c r="EO59">
        <f t="shared" si="184"/>
        <v>9.2835141098011123E-3</v>
      </c>
      <c r="EP59">
        <f t="shared" si="118"/>
        <v>8.6183634226876337E-5</v>
      </c>
      <c r="EQ59">
        <f t="shared" si="185"/>
        <v>-2.5504058792950406E-2</v>
      </c>
      <c r="ER59">
        <f t="shared" si="186"/>
        <v>1.9531145366217837E-2</v>
      </c>
      <c r="ES59">
        <f t="shared" si="119"/>
        <v>3.8146563931633251E-4</v>
      </c>
      <c r="ET59">
        <f t="shared" si="187"/>
        <v>-1.2485423109158636E-2</v>
      </c>
      <c r="EU59">
        <f t="shared" si="188"/>
        <v>3.5491530471155192E-2</v>
      </c>
      <c r="EV59">
        <f t="shared" si="120"/>
        <v>1.2596487351849374E-3</v>
      </c>
      <c r="EW59">
        <f t="shared" si="189"/>
        <v>8.7054498811863716</v>
      </c>
      <c r="EY59">
        <f t="shared" si="190"/>
        <v>0</v>
      </c>
      <c r="EZ59">
        <f t="shared" si="191"/>
        <v>0</v>
      </c>
      <c r="FA59">
        <f t="shared" si="192"/>
        <v>72.067540687179132</v>
      </c>
      <c r="FB59">
        <f t="shared" si="193"/>
        <v>339.48632663228392</v>
      </c>
      <c r="FD59">
        <f t="shared" si="121"/>
        <v>72.757228802272337</v>
      </c>
      <c r="FE59">
        <f t="shared" si="122"/>
        <v>4.627039381423641</v>
      </c>
      <c r="FG59" s="6">
        <f t="shared" si="123"/>
        <v>0</v>
      </c>
      <c r="FH59" s="6">
        <f t="shared" si="124"/>
        <v>0</v>
      </c>
      <c r="FI59" s="6">
        <f t="shared" si="125"/>
        <v>1.5396676932777386E-2</v>
      </c>
      <c r="FJ59" s="6">
        <f t="shared" si="126"/>
        <v>1.2797091188386562E-2</v>
      </c>
      <c r="FK59" s="6">
        <f t="shared" si="127"/>
        <v>-3.5053642384128121E-2</v>
      </c>
      <c r="FL59" s="6">
        <f t="shared" si="128"/>
        <v>2.6936672094411297E-2</v>
      </c>
      <c r="FM59" s="6">
        <f t="shared" si="129"/>
        <v>-1.7160388479183931E-2</v>
      </c>
      <c r="FN59" s="6">
        <f t="shared" si="130"/>
        <v>4.8792967853339801E-2</v>
      </c>
      <c r="FP59" t="s">
        <v>304</v>
      </c>
      <c r="FQ59">
        <f t="shared" si="131"/>
        <v>2.1314788333653722</v>
      </c>
      <c r="FR59">
        <f t="shared" si="132"/>
        <v>1.8414118578045406</v>
      </c>
      <c r="FT59">
        <v>2.1314788333653722</v>
      </c>
      <c r="FU59">
        <v>1.8414118578045406</v>
      </c>
      <c r="FW59">
        <f t="shared" si="133"/>
        <v>0</v>
      </c>
      <c r="FX59">
        <f t="shared" si="134"/>
        <v>0</v>
      </c>
      <c r="FY59">
        <f t="shared" si="135"/>
        <v>0</v>
      </c>
      <c r="FZ59">
        <f t="shared" si="136"/>
        <v>0</v>
      </c>
      <c r="GA59">
        <f t="shared" si="137"/>
        <v>0</v>
      </c>
      <c r="GB59">
        <f t="shared" si="138"/>
        <v>0</v>
      </c>
    </row>
    <row r="60" spans="1:184" x14ac:dyDescent="0.25">
      <c r="A60" t="s">
        <v>366</v>
      </c>
      <c r="B60" t="s">
        <v>318</v>
      </c>
      <c r="C60" t="s">
        <v>326</v>
      </c>
      <c r="D60" t="s">
        <v>345</v>
      </c>
      <c r="E60" t="s">
        <v>330</v>
      </c>
      <c r="F60" t="s">
        <v>444</v>
      </c>
      <c r="G60">
        <v>5.2741814119835455</v>
      </c>
      <c r="H60">
        <v>6.6798982805330001</v>
      </c>
      <c r="I60">
        <v>24.475147299872912</v>
      </c>
      <c r="J60">
        <v>25.948915861198483</v>
      </c>
      <c r="K60">
        <v>1.1944928429090393</v>
      </c>
      <c r="L60">
        <v>1.6075990253515033</v>
      </c>
      <c r="M60">
        <v>1.5477783159783653</v>
      </c>
      <c r="N60">
        <v>1.4279094998340851</v>
      </c>
      <c r="O60">
        <v>1.5230249577532384</v>
      </c>
      <c r="P60">
        <v>1.6751514690397891</v>
      </c>
      <c r="Q60">
        <v>1.1620756490513198</v>
      </c>
      <c r="R60">
        <v>1.2095558465202498</v>
      </c>
      <c r="S60">
        <v>1.2971210859341129</v>
      </c>
      <c r="T60">
        <v>1.3393743599143302</v>
      </c>
      <c r="U60">
        <v>1.3313443191676493</v>
      </c>
      <c r="V60">
        <v>1.3335057494131222</v>
      </c>
      <c r="W60">
        <v>1.3290243103458197</v>
      </c>
      <c r="X60">
        <v>1.1471267082172392</v>
      </c>
      <c r="Y60">
        <f t="shared" si="195"/>
        <v>32.528065760825946</v>
      </c>
      <c r="Z60">
        <f t="shared" si="196"/>
        <v>28.076095155235262</v>
      </c>
      <c r="AA60">
        <v>0.57066025342138149</v>
      </c>
      <c r="AB60">
        <v>8.1522893345911659E-2</v>
      </c>
      <c r="AC60">
        <f t="shared" si="51"/>
        <v>30.99579427745044</v>
      </c>
      <c r="AD60">
        <f t="shared" si="194"/>
        <v>28.441972684126469</v>
      </c>
      <c r="AE60">
        <f t="shared" si="53"/>
        <v>28.441972684126469</v>
      </c>
      <c r="AF60">
        <f t="shared" si="54"/>
        <v>28.076095155235262</v>
      </c>
      <c r="AG60">
        <f t="shared" si="143"/>
        <v>0</v>
      </c>
      <c r="AH60">
        <f t="shared" si="144"/>
        <v>0</v>
      </c>
      <c r="AI60">
        <f t="shared" si="145"/>
        <v>9.8979581973788387E-6</v>
      </c>
      <c r="AJ60">
        <f t="shared" si="146"/>
        <v>8.1157962015660987E-2</v>
      </c>
      <c r="AK60">
        <f t="shared" si="147"/>
        <v>1.2843109070771392</v>
      </c>
      <c r="AL60">
        <f t="shared" si="56"/>
        <v>0</v>
      </c>
      <c r="AM60">
        <f t="shared" si="57"/>
        <v>0.3658775288912075</v>
      </c>
      <c r="AN60">
        <f t="shared" si="58"/>
        <v>24.27514359373307</v>
      </c>
      <c r="AO60">
        <f t="shared" si="148"/>
        <v>22.579933062893897</v>
      </c>
      <c r="AP60">
        <f t="shared" si="60"/>
        <v>-2.9240544918349362E-2</v>
      </c>
      <c r="AQ60">
        <f t="shared" si="61"/>
        <v>-7.3794495668442095E-2</v>
      </c>
      <c r="AR60">
        <f t="shared" si="62"/>
        <v>5.4961620923413648</v>
      </c>
      <c r="AT60">
        <f t="shared" si="149"/>
        <v>41.715451847390845</v>
      </c>
      <c r="AU60">
        <f t="shared" si="150"/>
        <v>29.604057511005585</v>
      </c>
      <c r="AV60">
        <f t="shared" si="151"/>
        <v>29.604057511005585</v>
      </c>
      <c r="AW60">
        <f t="shared" si="152"/>
        <v>28.076095155235262</v>
      </c>
      <c r="AX60">
        <f t="shared" si="153"/>
        <v>0</v>
      </c>
      <c r="AY60">
        <f t="shared" si="154"/>
        <v>0</v>
      </c>
      <c r="AZ60">
        <f t="shared" si="155"/>
        <v>8.9554518160537655E-4</v>
      </c>
      <c r="BA60">
        <f t="shared" si="156"/>
        <v>1.7583126538884264</v>
      </c>
      <c r="BB60">
        <f t="shared" si="157"/>
        <v>1.1522974582888426</v>
      </c>
      <c r="BC60">
        <f t="shared" si="63"/>
        <v>0</v>
      </c>
      <c r="BD60">
        <f t="shared" si="64"/>
        <v>1.5279623557703239</v>
      </c>
      <c r="BE60">
        <f t="shared" si="65"/>
        <v>27.545794774460813</v>
      </c>
      <c r="BF60">
        <f t="shared" si="66"/>
        <v>25.990856417064318</v>
      </c>
      <c r="BG60">
        <f t="shared" si="67"/>
        <v>-4.378062605554062E-3</v>
      </c>
      <c r="BH60">
        <f t="shared" si="68"/>
        <v>-8.6606658857187064E-3</v>
      </c>
      <c r="BI60">
        <f t="shared" si="69"/>
        <v>2.0852387381709434</v>
      </c>
      <c r="BK60">
        <f t="shared" si="70"/>
        <v>40.16316929311008</v>
      </c>
      <c r="BL60">
        <f t="shared" si="71"/>
        <v>31.747229644008524</v>
      </c>
      <c r="BM60">
        <f t="shared" si="158"/>
        <v>31.747229644008524</v>
      </c>
      <c r="BN60">
        <f t="shared" si="159"/>
        <v>28.076095155235262</v>
      </c>
      <c r="BO60">
        <f t="shared" si="160"/>
        <v>0</v>
      </c>
      <c r="BP60">
        <f t="shared" si="161"/>
        <v>0</v>
      </c>
      <c r="BQ60">
        <f t="shared" si="162"/>
        <v>1.0398537374079716E-2</v>
      </c>
      <c r="BR60">
        <f t="shared" si="163"/>
        <v>8.497539988697989</v>
      </c>
      <c r="BS60">
        <f t="shared" si="164"/>
        <v>1.259370993800605</v>
      </c>
      <c r="BT60">
        <f t="shared" si="72"/>
        <v>0</v>
      </c>
      <c r="BU60">
        <f t="shared" si="73"/>
        <v>3.6711344887732622</v>
      </c>
      <c r="BV60">
        <f t="shared" si="74"/>
        <v>28.415712620779402</v>
      </c>
      <c r="BW60">
        <f t="shared" si="75"/>
        <v>26.755273232327909</v>
      </c>
      <c r="BX60">
        <f t="shared" si="76"/>
        <v>-1.5542736294374485E-2</v>
      </c>
      <c r="BY60">
        <f t="shared" si="77"/>
        <v>-2.0856711844586689E-2</v>
      </c>
      <c r="BZ60">
        <f t="shared" si="78"/>
        <v>1.3208219229073528</v>
      </c>
      <c r="CB60">
        <f t="shared" si="79"/>
        <v>37.052703468600683</v>
      </c>
      <c r="CC60">
        <f t="shared" si="80"/>
        <v>32.78138474857623</v>
      </c>
      <c r="CD60">
        <f t="shared" si="165"/>
        <v>32.528065760825946</v>
      </c>
      <c r="CE60">
        <f t="shared" si="166"/>
        <v>28.076095155235262</v>
      </c>
      <c r="CF60">
        <f t="shared" si="167"/>
        <v>2.9561305273397113E-6</v>
      </c>
      <c r="CG60">
        <f t="shared" si="168"/>
        <v>3.5008791329773546E-2</v>
      </c>
      <c r="CH60">
        <f t="shared" si="169"/>
        <v>1.8944338623305829E-2</v>
      </c>
      <c r="CI60">
        <f t="shared" si="170"/>
        <v>12.078537302007694</v>
      </c>
      <c r="CJ60">
        <f t="shared" si="171"/>
        <v>1.3538769220202691</v>
      </c>
      <c r="CK60">
        <f t="shared" si="81"/>
        <v>0.2533189877502835</v>
      </c>
      <c r="CL60">
        <f t="shared" si="82"/>
        <v>4.705289593340968</v>
      </c>
      <c r="CM60">
        <f t="shared" si="83"/>
        <v>28.598733435255529</v>
      </c>
      <c r="CN60">
        <f t="shared" si="84"/>
        <v>26.987153295173414</v>
      </c>
      <c r="CO60">
        <f t="shared" si="85"/>
        <v>-2.4195948659697354E-2</v>
      </c>
      <c r="CP60">
        <f t="shared" si="86"/>
        <v>1.5430750298091132E-2</v>
      </c>
      <c r="CQ60">
        <f t="shared" si="87"/>
        <v>1.0889418600618477</v>
      </c>
      <c r="CS60">
        <f t="shared" si="88"/>
        <v>39.520846483244156</v>
      </c>
      <c r="CT60">
        <f t="shared" si="89"/>
        <v>32.584848318477235</v>
      </c>
      <c r="CU60">
        <f t="shared" si="172"/>
        <v>32.528065760825946</v>
      </c>
      <c r="CV60">
        <f t="shared" si="173"/>
        <v>28.076095155235262</v>
      </c>
      <c r="CW60">
        <f t="shared" si="174"/>
        <v>3.594137981419562E-8</v>
      </c>
      <c r="CX60">
        <f t="shared" si="90"/>
        <v>1.8988954337836089E-3</v>
      </c>
      <c r="CY60">
        <f t="shared" si="91"/>
        <v>1.7993650241724179E-2</v>
      </c>
      <c r="CZ60">
        <f t="shared" si="92"/>
        <v>11.972478592365009</v>
      </c>
      <c r="DA60">
        <f t="shared" si="93"/>
        <v>1.3030600359200186</v>
      </c>
      <c r="DB60">
        <f t="shared" si="94"/>
        <v>5.6782557651288812E-2</v>
      </c>
      <c r="DC60">
        <f t="shared" si="95"/>
        <v>4.5087531632419733</v>
      </c>
      <c r="DD60">
        <f t="shared" si="96"/>
        <v>28.672463701360854</v>
      </c>
      <c r="DE60">
        <f t="shared" si="97"/>
        <v>26.978606211246071</v>
      </c>
      <c r="DF60">
        <f t="shared" si="98"/>
        <v>-2.3000927904857929E-2</v>
      </c>
      <c r="DG60">
        <f t="shared" si="99"/>
        <v>1.4276270503801505E-2</v>
      </c>
      <c r="DH60">
        <f t="shared" si="100"/>
        <v>1.0974889439891911</v>
      </c>
      <c r="DJ60">
        <f t="shared" si="101"/>
        <v>43.46836452487652</v>
      </c>
      <c r="DK60">
        <f t="shared" si="102"/>
        <v>32.637749642113583</v>
      </c>
      <c r="DL60">
        <f t="shared" si="175"/>
        <v>32.528065760825946</v>
      </c>
      <c r="DM60">
        <f t="shared" si="176"/>
        <v>28.076095155235262</v>
      </c>
      <c r="DN60">
        <f t="shared" si="103"/>
        <v>2.8399871887535509E-7</v>
      </c>
      <c r="DO60">
        <f t="shared" si="104"/>
        <v>7.7677425946641567E-3</v>
      </c>
      <c r="DP60">
        <f t="shared" si="105"/>
        <v>2.042937654015433E-2</v>
      </c>
      <c r="DQ60">
        <f t="shared" si="106"/>
        <v>13.435504551420843</v>
      </c>
      <c r="DR60">
        <f t="shared" si="107"/>
        <v>1.2445014221956796</v>
      </c>
      <c r="DS60">
        <f t="shared" si="108"/>
        <v>0.10968388128763706</v>
      </c>
      <c r="DT60">
        <f t="shared" si="109"/>
        <v>4.5616544868783215</v>
      </c>
      <c r="DU60">
        <f t="shared" si="110"/>
        <v>27.267067759856069</v>
      </c>
      <c r="DV60">
        <f t="shared" si="111"/>
        <v>25.701392646239494</v>
      </c>
      <c r="DW60">
        <f t="shared" si="112"/>
        <v>-6.4638904386269569E-2</v>
      </c>
      <c r="DX60">
        <f t="shared" si="113"/>
        <v>-1.9441599800115589E-3</v>
      </c>
      <c r="DY60">
        <f t="shared" si="114"/>
        <v>2.3747025089957674</v>
      </c>
      <c r="DZ60" t="s">
        <v>366</v>
      </c>
      <c r="EA60" t="s">
        <v>318</v>
      </c>
      <c r="EB60" t="s">
        <v>326</v>
      </c>
      <c r="EC60" t="s">
        <v>345</v>
      </c>
      <c r="ED60" t="s">
        <v>329</v>
      </c>
      <c r="EE60">
        <f t="shared" si="177"/>
        <v>7.4459048930368863E-3</v>
      </c>
      <c r="EF60">
        <f t="shared" si="178"/>
        <v>1.3834089064337614E-2</v>
      </c>
      <c r="EG60">
        <f t="shared" si="115"/>
        <v>1.9138202024002556E-4</v>
      </c>
      <c r="EH60">
        <f t="shared" si="179"/>
        <v>7.9705885083992705</v>
      </c>
      <c r="EI60">
        <f t="shared" si="180"/>
        <v>5.7248377862375275</v>
      </c>
      <c r="EJ60">
        <f t="shared" si="116"/>
        <v>32.773767678732995</v>
      </c>
      <c r="EK60">
        <f t="shared" si="117"/>
        <v>1.4063763250640514E-12</v>
      </c>
      <c r="EL60">
        <f t="shared" si="181"/>
        <v>5.4601177100487708E-7</v>
      </c>
      <c r="EM60">
        <f t="shared" si="182"/>
        <v>1.1859073846907486E-6</v>
      </c>
      <c r="EN60">
        <f t="shared" si="183"/>
        <v>1.1445224319844469E-2</v>
      </c>
      <c r="EO60">
        <f t="shared" si="184"/>
        <v>9.1977340795223635E-3</v>
      </c>
      <c r="EP60">
        <f t="shared" si="118"/>
        <v>8.45983121976071E-5</v>
      </c>
      <c r="EQ60">
        <f t="shared" si="185"/>
        <v>-2.6832854128183797E-2</v>
      </c>
      <c r="ER60">
        <f t="shared" si="186"/>
        <v>2.0437298075404991E-2</v>
      </c>
      <c r="ES60">
        <f t="shared" si="119"/>
        <v>4.1768315262295254E-4</v>
      </c>
      <c r="ET60">
        <f t="shared" si="187"/>
        <v>-1.2591502096144402E-2</v>
      </c>
      <c r="EU60">
        <f t="shared" si="188"/>
        <v>3.3015333757441472E-2</v>
      </c>
      <c r="EV60">
        <f t="shared" si="120"/>
        <v>1.0900122631152544E-3</v>
      </c>
      <c r="EW60">
        <f t="shared" si="189"/>
        <v>8.5424509892789136</v>
      </c>
      <c r="EY60">
        <f t="shared" si="190"/>
        <v>6.3606277619599652E-2</v>
      </c>
      <c r="EZ60">
        <f t="shared" si="191"/>
        <v>1.6348715281296034E-3</v>
      </c>
      <c r="FA60">
        <f t="shared" si="192"/>
        <v>68.088361688710492</v>
      </c>
      <c r="FB60">
        <f t="shared" si="193"/>
        <v>279.96830412958997</v>
      </c>
      <c r="FD60">
        <f t="shared" si="121"/>
        <v>38.819388315778788</v>
      </c>
      <c r="FE60">
        <f t="shared" si="122"/>
        <v>1.9659883384541927</v>
      </c>
      <c r="FG60" s="6">
        <f t="shared" si="123"/>
        <v>1.4065439840610303E-6</v>
      </c>
      <c r="FH60" s="6">
        <f t="shared" si="124"/>
        <v>3.0557661697745502E-6</v>
      </c>
      <c r="FI60" s="6">
        <f t="shared" si="125"/>
        <v>2.9483268068890119E-2</v>
      </c>
      <c r="FJ60" s="6">
        <f t="shared" si="126"/>
        <v>2.3740663233836702E-2</v>
      </c>
      <c r="FK60" s="6">
        <f t="shared" si="127"/>
        <v>-6.9122300201925474E-2</v>
      </c>
      <c r="FL60" s="6">
        <f t="shared" si="128"/>
        <v>5.2763397321308948E-2</v>
      </c>
      <c r="FM60" s="6">
        <f t="shared" si="129"/>
        <v>-3.24361166995163E-2</v>
      </c>
      <c r="FN60" s="6">
        <f t="shared" si="130"/>
        <v>8.5064430690302284E-2</v>
      </c>
      <c r="FP60" t="s">
        <v>366</v>
      </c>
      <c r="FQ60">
        <f t="shared" si="131"/>
        <v>2.243892677744411</v>
      </c>
      <c r="FR60">
        <f t="shared" si="132"/>
        <v>1.6804613152397168</v>
      </c>
      <c r="FT60">
        <v>2.243892677744411</v>
      </c>
      <c r="FU60">
        <v>1.6804613152397168</v>
      </c>
      <c r="FW60">
        <f t="shared" si="133"/>
        <v>4.2490819732119338E-3</v>
      </c>
      <c r="FX60">
        <f t="shared" si="134"/>
        <v>7.9178668936163085E-3</v>
      </c>
      <c r="FY60">
        <f t="shared" si="135"/>
        <v>6.2692616145025167E-5</v>
      </c>
      <c r="FZ60">
        <f t="shared" si="136"/>
        <v>4.5484980581206784</v>
      </c>
      <c r="GA60">
        <f t="shared" si="137"/>
        <v>3.3309309466226242</v>
      </c>
      <c r="GB60">
        <f t="shared" si="138"/>
        <v>11.095100971168291</v>
      </c>
    </row>
    <row r="61" spans="1:184" x14ac:dyDescent="0.25">
      <c r="A61" t="s">
        <v>282</v>
      </c>
      <c r="B61" t="s">
        <v>283</v>
      </c>
      <c r="C61" t="s">
        <v>275</v>
      </c>
      <c r="D61" t="s">
        <v>344</v>
      </c>
      <c r="E61" t="s">
        <v>329</v>
      </c>
      <c r="F61" t="s">
        <v>444</v>
      </c>
      <c r="G61">
        <v>0.93933832392497063</v>
      </c>
      <c r="H61">
        <v>5.92349352553095</v>
      </c>
      <c r="I61">
        <v>21.703680277545402</v>
      </c>
      <c r="J61">
        <v>80.969683537454088</v>
      </c>
      <c r="K61">
        <v>1.4311390552424275</v>
      </c>
      <c r="L61">
        <v>1.8087885513950135</v>
      </c>
      <c r="M61">
        <v>1.7614997695097183</v>
      </c>
      <c r="N61">
        <v>1.5385743798070441</v>
      </c>
      <c r="O61">
        <v>1.726406152980013</v>
      </c>
      <c r="P61">
        <v>1.8565961132056854</v>
      </c>
      <c r="Q61">
        <v>1.39378218396165</v>
      </c>
      <c r="R61">
        <v>1.154133732123878</v>
      </c>
      <c r="S61">
        <v>1.2154822023485663</v>
      </c>
      <c r="T61">
        <v>1.2953811605285075</v>
      </c>
      <c r="U61">
        <v>1.2357210310006459</v>
      </c>
      <c r="V61">
        <v>1.3448954049704989</v>
      </c>
      <c r="W61">
        <v>1.3136501450234128</v>
      </c>
      <c r="X61">
        <v>1.1506742494459179</v>
      </c>
      <c r="Y61">
        <f t="shared" si="195"/>
        <v>28.511042744139303</v>
      </c>
      <c r="Z61">
        <f t="shared" si="196"/>
        <v>24.973866013578725</v>
      </c>
      <c r="AA61">
        <v>15.083831592927208</v>
      </c>
      <c r="AB61">
        <v>2.154833084703887</v>
      </c>
      <c r="AC61">
        <f t="shared" si="51"/>
        <v>115.87887640107037</v>
      </c>
      <c r="AD61">
        <f t="shared" si="194"/>
        <v>30.25020289724262</v>
      </c>
      <c r="AE61">
        <f t="shared" si="53"/>
        <v>28.511042744139303</v>
      </c>
      <c r="AF61">
        <f t="shared" si="54"/>
        <v>24.973866013578725</v>
      </c>
      <c r="AG61">
        <f t="shared" si="143"/>
        <v>6.2573213985785744E-4</v>
      </c>
      <c r="AH61">
        <f t="shared" si="144"/>
        <v>1.079369496951702</v>
      </c>
      <c r="AI61">
        <f t="shared" si="145"/>
        <v>1.7472992191488821E-2</v>
      </c>
      <c r="AJ61">
        <f t="shared" si="146"/>
        <v>9.934728909513197</v>
      </c>
      <c r="AK61">
        <f t="shared" si="147"/>
        <v>1.6739963477306692</v>
      </c>
      <c r="AL61">
        <f t="shared" si="56"/>
        <v>1.7391601531033167</v>
      </c>
      <c r="AM61">
        <f t="shared" si="57"/>
        <v>5.2763368836638946</v>
      </c>
      <c r="AN61">
        <f t="shared" si="58"/>
        <v>24.819075091273199</v>
      </c>
      <c r="AO61">
        <f t="shared" si="148"/>
        <v>22.609504011854739</v>
      </c>
      <c r="AP61">
        <f t="shared" si="60"/>
        <v>-1.980598409771157E-2</v>
      </c>
      <c r="AQ61">
        <f t="shared" si="61"/>
        <v>3.8028531668253054E-3</v>
      </c>
      <c r="AR61">
        <f t="shared" si="62"/>
        <v>2.3643620017239861</v>
      </c>
      <c r="AT61">
        <f t="shared" si="149"/>
        <v>146.45703659262426</v>
      </c>
      <c r="AU61">
        <f t="shared" si="150"/>
        <v>25.048949519546881</v>
      </c>
      <c r="AV61">
        <f t="shared" si="151"/>
        <v>25.048949519546881</v>
      </c>
      <c r="AW61">
        <f t="shared" si="152"/>
        <v>24.973866013578725</v>
      </c>
      <c r="AX61">
        <f t="shared" si="153"/>
        <v>0</v>
      </c>
      <c r="AY61">
        <f t="shared" si="154"/>
        <v>0</v>
      </c>
      <c r="AZ61">
        <f t="shared" si="155"/>
        <v>9.2808313152136081E-8</v>
      </c>
      <c r="BA61">
        <f t="shared" si="156"/>
        <v>3.7082037641462001E-3</v>
      </c>
      <c r="BB61">
        <f t="shared" si="157"/>
        <v>1.2329990678563041</v>
      </c>
      <c r="BC61">
        <f t="shared" si="63"/>
        <v>0</v>
      </c>
      <c r="BD61">
        <f t="shared" si="64"/>
        <v>7.5083505968155606E-2</v>
      </c>
      <c r="BE61">
        <f t="shared" si="65"/>
        <v>22.84653553580717</v>
      </c>
      <c r="BF61">
        <f t="shared" si="66"/>
        <v>21.182696453760613</v>
      </c>
      <c r="BG61">
        <f t="shared" si="67"/>
        <v>-4.684681956758743E-3</v>
      </c>
      <c r="BH61">
        <f t="shared" si="68"/>
        <v>-2.4604526226741998E-2</v>
      </c>
      <c r="BI61">
        <f t="shared" si="69"/>
        <v>3.7911695598181119</v>
      </c>
      <c r="BK61">
        <f t="shared" si="70"/>
        <v>142.6280788885002</v>
      </c>
      <c r="BL61">
        <f t="shared" si="71"/>
        <v>26.380437102820029</v>
      </c>
      <c r="BM61">
        <f t="shared" si="158"/>
        <v>26.380437102820029</v>
      </c>
      <c r="BN61">
        <f t="shared" si="159"/>
        <v>24.973866013578725</v>
      </c>
      <c r="BO61">
        <f t="shared" si="160"/>
        <v>0</v>
      </c>
      <c r="BP61">
        <f t="shared" si="161"/>
        <v>0</v>
      </c>
      <c r="BQ61">
        <f t="shared" si="162"/>
        <v>5.3573270488852301E-4</v>
      </c>
      <c r="BR61">
        <f t="shared" si="163"/>
        <v>1.1426355389776157</v>
      </c>
      <c r="BS61">
        <f t="shared" si="164"/>
        <v>1.3158543570187744</v>
      </c>
      <c r="BT61">
        <f t="shared" si="72"/>
        <v>0</v>
      </c>
      <c r="BU61">
        <f t="shared" si="73"/>
        <v>1.4065710892413037</v>
      </c>
      <c r="BV61">
        <f t="shared" si="74"/>
        <v>22.899500022263179</v>
      </c>
      <c r="BW61">
        <f t="shared" si="75"/>
        <v>21.164589170246664</v>
      </c>
      <c r="BX61">
        <f t="shared" si="76"/>
        <v>-1.6239835103098017E-2</v>
      </c>
      <c r="BY61">
        <f t="shared" si="77"/>
        <v>-6.0767742006702249E-2</v>
      </c>
      <c r="BZ61">
        <f t="shared" si="78"/>
        <v>3.8092768433320607</v>
      </c>
      <c r="CB61">
        <f t="shared" si="79"/>
        <v>124.57788063181106</v>
      </c>
      <c r="CC61">
        <f t="shared" si="80"/>
        <v>28.114538545666441</v>
      </c>
      <c r="CD61">
        <f t="shared" si="165"/>
        <v>28.114538545666441</v>
      </c>
      <c r="CE61">
        <f t="shared" si="166"/>
        <v>24.973866013578725</v>
      </c>
      <c r="CF61">
        <f t="shared" si="167"/>
        <v>0</v>
      </c>
      <c r="CG61">
        <f t="shared" si="168"/>
        <v>0</v>
      </c>
      <c r="CH61">
        <f t="shared" si="169"/>
        <v>4.586369377573017E-3</v>
      </c>
      <c r="CI61">
        <f t="shared" si="170"/>
        <v>4.380943250894382</v>
      </c>
      <c r="CJ61">
        <f t="shared" si="171"/>
        <v>1.5005098217611421</v>
      </c>
      <c r="CK61">
        <f t="shared" si="81"/>
        <v>0</v>
      </c>
      <c r="CL61">
        <f t="shared" si="82"/>
        <v>3.1406725320877165</v>
      </c>
      <c r="CM61">
        <f t="shared" si="83"/>
        <v>23.478881290149761</v>
      </c>
      <c r="CN61">
        <f t="shared" si="84"/>
        <v>21.692757463517161</v>
      </c>
      <c r="CO61">
        <f t="shared" si="85"/>
        <v>-2.9496128097991296E-2</v>
      </c>
      <c r="CP61">
        <f t="shared" si="86"/>
        <v>-2.0889798675642161E-2</v>
      </c>
      <c r="CQ61">
        <f t="shared" si="87"/>
        <v>3.281108550061564</v>
      </c>
      <c r="CS61">
        <f t="shared" si="88"/>
        <v>139.78655986390521</v>
      </c>
      <c r="CT61">
        <f t="shared" si="89"/>
        <v>26.81969416907679</v>
      </c>
      <c r="CU61">
        <f t="shared" si="172"/>
        <v>26.81969416907679</v>
      </c>
      <c r="CV61">
        <f t="shared" si="173"/>
        <v>24.973866013578725</v>
      </c>
      <c r="CW61">
        <f t="shared" si="174"/>
        <v>0</v>
      </c>
      <c r="CX61">
        <f t="shared" si="90"/>
        <v>0</v>
      </c>
      <c r="CY61">
        <f t="shared" si="91"/>
        <v>1.1480309986358482E-3</v>
      </c>
      <c r="CZ61">
        <f t="shared" si="92"/>
        <v>1.8658795433631337</v>
      </c>
      <c r="DA61">
        <f t="shared" si="93"/>
        <v>1.3512928057206082</v>
      </c>
      <c r="DB61">
        <f t="shared" si="94"/>
        <v>0</v>
      </c>
      <c r="DC61">
        <f t="shared" si="95"/>
        <v>1.8458281554980651</v>
      </c>
      <c r="DD61">
        <f t="shared" si="96"/>
        <v>22.762492627638494</v>
      </c>
      <c r="DE61">
        <f t="shared" si="97"/>
        <v>21.005936999185035</v>
      </c>
      <c r="DF61">
        <f t="shared" si="98"/>
        <v>-2.4383135787078059E-2</v>
      </c>
      <c r="DG61">
        <f t="shared" si="99"/>
        <v>-3.7576213548831124E-2</v>
      </c>
      <c r="DH61">
        <f t="shared" si="100"/>
        <v>3.9679290143936896</v>
      </c>
      <c r="DJ61">
        <f t="shared" si="101"/>
        <v>150.32799974313164</v>
      </c>
      <c r="DK61">
        <f t="shared" si="102"/>
        <v>29.189179876219654</v>
      </c>
      <c r="DL61">
        <f t="shared" si="175"/>
        <v>28.511042744139303</v>
      </c>
      <c r="DM61">
        <f t="shared" si="176"/>
        <v>24.973866013578725</v>
      </c>
      <c r="DN61">
        <f t="shared" si="103"/>
        <v>5.1685736632336093E-5</v>
      </c>
      <c r="DO61">
        <f t="shared" si="104"/>
        <v>0.2286517026745496</v>
      </c>
      <c r="DP61">
        <f t="shared" si="105"/>
        <v>1.2413889770086109E-2</v>
      </c>
      <c r="DQ61">
        <f t="shared" si="106"/>
        <v>8.8348508613605592</v>
      </c>
      <c r="DR61">
        <f t="shared" si="107"/>
        <v>1.4181765679224014</v>
      </c>
      <c r="DS61">
        <f t="shared" si="108"/>
        <v>0.67813713208035153</v>
      </c>
      <c r="DT61">
        <f t="shared" si="109"/>
        <v>4.2153138626409294</v>
      </c>
      <c r="DU61">
        <f t="shared" si="110"/>
        <v>23.068997879364222</v>
      </c>
      <c r="DV61">
        <f t="shared" si="111"/>
        <v>21.284826548171363</v>
      </c>
      <c r="DW61">
        <f t="shared" si="112"/>
        <v>-6.3357838919386344E-2</v>
      </c>
      <c r="DX61">
        <f t="shared" si="113"/>
        <v>-3.2750486697767256E-2</v>
      </c>
      <c r="DY61">
        <f t="shared" si="114"/>
        <v>3.6890394654073617</v>
      </c>
      <c r="DZ61" t="s">
        <v>282</v>
      </c>
      <c r="EA61" t="s">
        <v>283</v>
      </c>
      <c r="EB61" t="s">
        <v>275</v>
      </c>
      <c r="EC61" t="s">
        <v>344</v>
      </c>
      <c r="ED61" t="s">
        <v>329</v>
      </c>
      <c r="EE61">
        <f t="shared" si="177"/>
        <v>0.21800353327104194</v>
      </c>
      <c r="EF61">
        <f t="shared" si="178"/>
        <v>0.43177931144828863</v>
      </c>
      <c r="EG61">
        <f t="shared" si="115"/>
        <v>0.18643337379475822</v>
      </c>
      <c r="EH61">
        <f t="shared" si="179"/>
        <v>4.3604577179788393</v>
      </c>
      <c r="EI61">
        <f t="shared" si="180"/>
        <v>4.1629719948594701</v>
      </c>
      <c r="EJ61">
        <f t="shared" si="116"/>
        <v>17.330335829984236</v>
      </c>
      <c r="EK61">
        <f t="shared" si="117"/>
        <v>6.3545925931514635E-8</v>
      </c>
      <c r="EL61">
        <f t="shared" si="181"/>
        <v>1.1290297941503226E-4</v>
      </c>
      <c r="EM61">
        <f t="shared" si="182"/>
        <v>2.520831726464792E-4</v>
      </c>
      <c r="EN61">
        <f t="shared" si="183"/>
        <v>6.0261846418309117E-3</v>
      </c>
      <c r="EO61">
        <f t="shared" si="184"/>
        <v>7.2685689940195815E-3</v>
      </c>
      <c r="EP61">
        <f t="shared" si="118"/>
        <v>5.2832095220822829E-5</v>
      </c>
      <c r="EQ61">
        <f t="shared" si="185"/>
        <v>-2.6327933993670671E-2</v>
      </c>
      <c r="ER61">
        <f t="shared" si="186"/>
        <v>1.9988844294552034E-2</v>
      </c>
      <c r="ES61">
        <f t="shared" si="119"/>
        <v>3.9955389623184538E-4</v>
      </c>
      <c r="ET61">
        <f t="shared" si="187"/>
        <v>-2.8797652331476586E-2</v>
      </c>
      <c r="EU61">
        <f t="shared" si="188"/>
        <v>2.1249395686151883E-2</v>
      </c>
      <c r="EV61">
        <f t="shared" si="120"/>
        <v>4.5153681702665021E-4</v>
      </c>
      <c r="EW61">
        <f t="shared" si="189"/>
        <v>7.5419851760631555</v>
      </c>
      <c r="EY61">
        <f t="shared" si="190"/>
        <v>1.6441794162595893</v>
      </c>
      <c r="EZ61">
        <f t="shared" si="191"/>
        <v>1.4060777414835077</v>
      </c>
      <c r="FA61">
        <f t="shared" si="192"/>
        <v>32.886507469846585</v>
      </c>
      <c r="FB61">
        <f t="shared" si="193"/>
        <v>130.70513592593727</v>
      </c>
      <c r="FD61">
        <f t="shared" si="121"/>
        <v>136.60940535350713</v>
      </c>
      <c r="FE61">
        <f t="shared" si="122"/>
        <v>6.0199894774959333</v>
      </c>
      <c r="FG61" s="6">
        <f t="shared" si="123"/>
        <v>8.2646563845930498E-5</v>
      </c>
      <c r="FH61" s="6">
        <f t="shared" si="124"/>
        <v>1.8456435382288377E-4</v>
      </c>
      <c r="FI61" s="6">
        <f t="shared" si="125"/>
        <v>4.4112516456951282E-3</v>
      </c>
      <c r="FJ61" s="6">
        <f t="shared" si="126"/>
        <v>5.324244266122046E-3</v>
      </c>
      <c r="FK61" s="6">
        <f t="shared" si="127"/>
        <v>-1.9272416804349088E-2</v>
      </c>
      <c r="FL61" s="6">
        <f t="shared" si="128"/>
        <v>1.4656740630047235E-2</v>
      </c>
      <c r="FM61" s="6">
        <f t="shared" si="129"/>
        <v>-2.1080285253388134E-2</v>
      </c>
      <c r="FN61" s="6">
        <f t="shared" si="130"/>
        <v>1.5582569645675424E-2</v>
      </c>
      <c r="FP61" t="s">
        <v>282</v>
      </c>
      <c r="FQ61">
        <f t="shared" si="131"/>
        <v>3.4838142391227955</v>
      </c>
      <c r="FR61">
        <f t="shared" si="132"/>
        <v>0.59517066749505265</v>
      </c>
      <c r="FT61">
        <v>3.4838142391227955</v>
      </c>
      <c r="FU61">
        <v>0.59517066749505265</v>
      </c>
      <c r="FW61">
        <f t="shared" si="133"/>
        <v>3.2883285825235</v>
      </c>
      <c r="FX61">
        <f t="shared" si="134"/>
        <v>6.5298059020825159</v>
      </c>
      <c r="FY61">
        <f t="shared" si="135"/>
        <v>42.638365118871661</v>
      </c>
      <c r="FZ61">
        <f t="shared" si="136"/>
        <v>65.772409886072495</v>
      </c>
      <c r="GA61">
        <f t="shared" si="137"/>
        <v>63.492662260300477</v>
      </c>
      <c r="GB61">
        <f t="shared" si="138"/>
        <v>4031.3181609005846</v>
      </c>
    </row>
    <row r="62" spans="1:184" x14ac:dyDescent="0.25">
      <c r="A62" t="s">
        <v>115</v>
      </c>
      <c r="B62" t="s">
        <v>116</v>
      </c>
      <c r="C62" t="s">
        <v>147</v>
      </c>
      <c r="D62" t="s">
        <v>341</v>
      </c>
      <c r="E62" t="s">
        <v>331</v>
      </c>
      <c r="F62" t="s">
        <v>445</v>
      </c>
      <c r="G62">
        <v>3.132656617637041</v>
      </c>
      <c r="H62">
        <v>5.74989033176068</v>
      </c>
      <c r="I62">
        <v>21.067598175571131</v>
      </c>
      <c r="J62">
        <v>36.629843806078149</v>
      </c>
      <c r="K62">
        <v>1.2214137182566644</v>
      </c>
      <c r="L62">
        <v>1.6579318845559607</v>
      </c>
      <c r="M62">
        <v>1.6246181448862613</v>
      </c>
      <c r="N62">
        <v>1.5393784570152895</v>
      </c>
      <c r="O62">
        <v>1.6232708041875565</v>
      </c>
      <c r="P62">
        <v>1.6897605086290628</v>
      </c>
      <c r="Q62">
        <v>1.1137228775074144</v>
      </c>
      <c r="R62">
        <v>1.1523297796771568</v>
      </c>
      <c r="S62">
        <v>1.261678755528314</v>
      </c>
      <c r="T62">
        <v>1.2456836932865165</v>
      </c>
      <c r="U62">
        <v>1.2512749062312558</v>
      </c>
      <c r="V62">
        <v>1.4406165004533091</v>
      </c>
      <c r="W62">
        <v>1.6012523325743251</v>
      </c>
      <c r="X62">
        <v>1.6012523325743251</v>
      </c>
      <c r="Y62">
        <f t="shared" si="195"/>
        <v>33.734540720371868</v>
      </c>
      <c r="Z62">
        <f t="shared" si="196"/>
        <v>33.734540720371868</v>
      </c>
      <c r="AA62">
        <v>0</v>
      </c>
      <c r="AB62">
        <v>0</v>
      </c>
      <c r="AC62">
        <f t="shared" si="51"/>
        <v>44.740193722342759</v>
      </c>
      <c r="AD62">
        <f t="shared" si="194"/>
        <v>23.463466062267035</v>
      </c>
      <c r="AE62">
        <f t="shared" si="53"/>
        <v>23.463466062267035</v>
      </c>
      <c r="AF62">
        <f t="shared" si="54"/>
        <v>23.463466062267035</v>
      </c>
      <c r="AG62">
        <f t="shared" si="143"/>
        <v>0</v>
      </c>
      <c r="AH62">
        <f t="shared" si="144"/>
        <v>0</v>
      </c>
      <c r="AI62">
        <f t="shared" si="145"/>
        <v>0</v>
      </c>
      <c r="AJ62">
        <f t="shared" si="146"/>
        <v>0</v>
      </c>
      <c r="AK62">
        <f t="shared" si="147"/>
        <v>1.1442639437059343</v>
      </c>
      <c r="AL62">
        <f t="shared" si="56"/>
        <v>0</v>
      </c>
      <c r="AM62">
        <f t="shared" si="57"/>
        <v>0</v>
      </c>
      <c r="AN62">
        <f t="shared" si="58"/>
        <v>19.75100651571287</v>
      </c>
      <c r="AO62">
        <f t="shared" si="148"/>
        <v>18.240649267525651</v>
      </c>
      <c r="AP62">
        <f t="shared" si="60"/>
        <v>-2.6052026078737751E-2</v>
      </c>
      <c r="AQ62">
        <f t="shared" si="61"/>
        <v>-7.2538854015995025E-2</v>
      </c>
      <c r="AR62">
        <f t="shared" si="62"/>
        <v>5.2228167947413837</v>
      </c>
      <c r="AT62">
        <f t="shared" si="149"/>
        <v>60.729785972401629</v>
      </c>
      <c r="AU62">
        <f t="shared" si="150"/>
        <v>24.276820763982752</v>
      </c>
      <c r="AV62">
        <f t="shared" si="151"/>
        <v>24.276820763982752</v>
      </c>
      <c r="AW62">
        <f t="shared" si="152"/>
        <v>24.276820763982752</v>
      </c>
      <c r="AX62">
        <f t="shared" si="153"/>
        <v>0</v>
      </c>
      <c r="AY62">
        <f t="shared" si="154"/>
        <v>0</v>
      </c>
      <c r="AZ62">
        <f t="shared" si="155"/>
        <v>0</v>
      </c>
      <c r="BA62">
        <f t="shared" si="156"/>
        <v>0</v>
      </c>
      <c r="BB62">
        <f t="shared" si="157"/>
        <v>1.016187650864111</v>
      </c>
      <c r="BC62">
        <f t="shared" si="63"/>
        <v>0</v>
      </c>
      <c r="BD62">
        <f t="shared" si="64"/>
        <v>0</v>
      </c>
      <c r="BE62">
        <f t="shared" si="65"/>
        <v>22.4616807929057</v>
      </c>
      <c r="BF62">
        <f t="shared" si="66"/>
        <v>21.090412336766175</v>
      </c>
      <c r="BG62">
        <f t="shared" si="67"/>
        <v>-3.8609242105598681E-3</v>
      </c>
      <c r="BH62">
        <f t="shared" si="68"/>
        <v>-2.0886479361065882E-2</v>
      </c>
      <c r="BI62">
        <f t="shared" si="69"/>
        <v>3.1864084272165769</v>
      </c>
      <c r="BK62">
        <f t="shared" si="70"/>
        <v>59.509508891704193</v>
      </c>
      <c r="BL62">
        <f t="shared" si="71"/>
        <v>26.580541048125163</v>
      </c>
      <c r="BM62">
        <f t="shared" si="158"/>
        <v>26.580541048125163</v>
      </c>
      <c r="BN62">
        <f t="shared" si="159"/>
        <v>26.580541048125163</v>
      </c>
      <c r="BO62">
        <f t="shared" si="160"/>
        <v>0</v>
      </c>
      <c r="BP62">
        <f t="shared" si="161"/>
        <v>0</v>
      </c>
      <c r="BQ62">
        <f t="shared" si="162"/>
        <v>0</v>
      </c>
      <c r="BR62">
        <f t="shared" si="163"/>
        <v>0</v>
      </c>
      <c r="BS62">
        <f t="shared" si="164"/>
        <v>1.1239671280824199</v>
      </c>
      <c r="BT62">
        <f t="shared" si="72"/>
        <v>0</v>
      </c>
      <c r="BU62">
        <f t="shared" si="73"/>
        <v>0</v>
      </c>
      <c r="BV62">
        <f t="shared" si="74"/>
        <v>23.607218937969122</v>
      </c>
      <c r="BW62">
        <f t="shared" si="75"/>
        <v>22.12530510957405</v>
      </c>
      <c r="BX62">
        <f t="shared" si="76"/>
        <v>-1.3871626995798841E-2</v>
      </c>
      <c r="BY62">
        <f t="shared" si="77"/>
        <v>-7.0011149048046645E-2</v>
      </c>
      <c r="BZ62">
        <f t="shared" si="78"/>
        <v>4.4552359385511124</v>
      </c>
      <c r="CB62">
        <f t="shared" si="79"/>
        <v>56.38719243891164</v>
      </c>
      <c r="CC62">
        <f t="shared" si="80"/>
        <v>26.243563504021726</v>
      </c>
      <c r="CD62">
        <f t="shared" si="165"/>
        <v>26.243563504021726</v>
      </c>
      <c r="CE62">
        <f t="shared" si="166"/>
        <v>26.243563504021726</v>
      </c>
      <c r="CF62">
        <f t="shared" si="167"/>
        <v>0</v>
      </c>
      <c r="CG62">
        <f t="shared" si="168"/>
        <v>0</v>
      </c>
      <c r="CH62">
        <f t="shared" si="169"/>
        <v>0</v>
      </c>
      <c r="CI62">
        <f t="shared" si="170"/>
        <v>0</v>
      </c>
      <c r="CJ62">
        <f t="shared" si="171"/>
        <v>1.1400280741454185</v>
      </c>
      <c r="CK62">
        <f t="shared" si="81"/>
        <v>0</v>
      </c>
      <c r="CL62">
        <f t="shared" si="82"/>
        <v>0</v>
      </c>
      <c r="CM62">
        <f t="shared" si="83"/>
        <v>22.721574286248934</v>
      </c>
      <c r="CN62">
        <f t="shared" si="84"/>
        <v>21.364547976436917</v>
      </c>
      <c r="CO62">
        <f t="shared" si="85"/>
        <v>-2.2409992672245495E-2</v>
      </c>
      <c r="CP62">
        <f t="shared" si="86"/>
        <v>-5.9576398950781657E-2</v>
      </c>
      <c r="CQ62">
        <f t="shared" si="87"/>
        <v>4.8790155275848086</v>
      </c>
      <c r="CS62">
        <f t="shared" si="88"/>
        <v>59.460156012357061</v>
      </c>
      <c r="CT62">
        <f t="shared" si="89"/>
        <v>26.361356931655543</v>
      </c>
      <c r="CU62">
        <f t="shared" si="172"/>
        <v>26.361356931655543</v>
      </c>
      <c r="CV62">
        <f t="shared" si="173"/>
        <v>26.361356931655543</v>
      </c>
      <c r="CW62">
        <f t="shared" si="174"/>
        <v>0</v>
      </c>
      <c r="CX62">
        <f t="shared" si="90"/>
        <v>0</v>
      </c>
      <c r="CY62">
        <f t="shared" si="91"/>
        <v>0</v>
      </c>
      <c r="CZ62">
        <f t="shared" si="92"/>
        <v>0</v>
      </c>
      <c r="DA62">
        <f t="shared" si="93"/>
        <v>1.1151613668910785</v>
      </c>
      <c r="DB62">
        <f t="shared" si="94"/>
        <v>0</v>
      </c>
      <c r="DC62">
        <f t="shared" si="95"/>
        <v>0</v>
      </c>
      <c r="DD62">
        <f t="shared" si="96"/>
        <v>23.013130405510339</v>
      </c>
      <c r="DE62">
        <f t="shared" si="97"/>
        <v>21.563523801113611</v>
      </c>
      <c r="DF62">
        <f t="shared" si="98"/>
        <v>-2.0122308738932743E-2</v>
      </c>
      <c r="DG62">
        <f t="shared" si="99"/>
        <v>-5.9206409832445184E-2</v>
      </c>
      <c r="DH62">
        <f t="shared" si="100"/>
        <v>4.7978331305419317</v>
      </c>
      <c r="DJ62">
        <f t="shared" si="101"/>
        <v>61.895663500761742</v>
      </c>
      <c r="DK62">
        <f t="shared" si="102"/>
        <v>30.350329556647804</v>
      </c>
      <c r="DL62">
        <f t="shared" si="175"/>
        <v>30.350329556647804</v>
      </c>
      <c r="DM62">
        <f t="shared" si="176"/>
        <v>30.350329556647804</v>
      </c>
      <c r="DN62">
        <f t="shared" si="103"/>
        <v>0</v>
      </c>
      <c r="DO62">
        <f t="shared" si="104"/>
        <v>0</v>
      </c>
      <c r="DP62">
        <f t="shared" si="105"/>
        <v>0</v>
      </c>
      <c r="DQ62">
        <f t="shared" si="106"/>
        <v>0</v>
      </c>
      <c r="DR62">
        <f t="shared" si="107"/>
        <v>1.2583929485028158</v>
      </c>
      <c r="DS62">
        <f t="shared" si="108"/>
        <v>0</v>
      </c>
      <c r="DT62">
        <f t="shared" si="109"/>
        <v>0</v>
      </c>
      <c r="DU62">
        <f t="shared" si="110"/>
        <v>24.919698390826589</v>
      </c>
      <c r="DV62">
        <f t="shared" si="111"/>
        <v>23.336546706559847</v>
      </c>
      <c r="DW62">
        <f t="shared" si="112"/>
        <v>-6.7425955852469868E-2</v>
      </c>
      <c r="DX62">
        <f t="shared" si="113"/>
        <v>-0.14525568417604084</v>
      </c>
      <c r="DY62">
        <f t="shared" si="114"/>
        <v>7.0137828500879564</v>
      </c>
      <c r="DZ62" t="s">
        <v>115</v>
      </c>
      <c r="EA62" t="s">
        <v>116</v>
      </c>
      <c r="EB62" t="s">
        <v>147</v>
      </c>
      <c r="EC62" t="s">
        <v>341</v>
      </c>
      <c r="ED62" t="s">
        <v>327</v>
      </c>
      <c r="EE62">
        <f t="shared" si="177"/>
        <v>0</v>
      </c>
      <c r="EF62">
        <f t="shared" si="178"/>
        <v>0</v>
      </c>
      <c r="EG62">
        <f t="shared" si="115"/>
        <v>0</v>
      </c>
      <c r="EH62">
        <f t="shared" si="179"/>
        <v>0</v>
      </c>
      <c r="EI62">
        <f t="shared" si="180"/>
        <v>0</v>
      </c>
      <c r="EJ62">
        <f t="shared" si="116"/>
        <v>0</v>
      </c>
      <c r="EK62">
        <f t="shared" si="117"/>
        <v>0</v>
      </c>
      <c r="EL62">
        <f t="shared" si="181"/>
        <v>0</v>
      </c>
      <c r="EM62">
        <f t="shared" si="182"/>
        <v>0</v>
      </c>
      <c r="EN62">
        <f t="shared" si="183"/>
        <v>0</v>
      </c>
      <c r="EO62">
        <f t="shared" si="184"/>
        <v>0</v>
      </c>
      <c r="EP62">
        <f t="shared" si="118"/>
        <v>0</v>
      </c>
      <c r="EQ62">
        <f t="shared" si="185"/>
        <v>-2.5623805758124094E-2</v>
      </c>
      <c r="ER62">
        <f t="shared" si="186"/>
        <v>2.1908605195544939E-2</v>
      </c>
      <c r="ES62">
        <f t="shared" si="119"/>
        <v>4.7998698161425869E-4</v>
      </c>
      <c r="ET62">
        <f t="shared" si="187"/>
        <v>-7.124582923072921E-2</v>
      </c>
      <c r="EU62">
        <f t="shared" si="188"/>
        <v>4.0737801411162039E-2</v>
      </c>
      <c r="EV62">
        <f t="shared" si="120"/>
        <v>1.6595684638152758E-3</v>
      </c>
      <c r="EW62">
        <f t="shared" si="189"/>
        <v>7.1541156234852625</v>
      </c>
      <c r="EY62">
        <f t="shared" si="190"/>
        <v>0</v>
      </c>
      <c r="EZ62">
        <f t="shared" si="191"/>
        <v>0</v>
      </c>
      <c r="FA62">
        <f t="shared" si="192"/>
        <v>0</v>
      </c>
      <c r="FB62">
        <f t="shared" si="193"/>
        <v>0</v>
      </c>
      <c r="FD62">
        <f t="shared" si="121"/>
        <v>57.120416756413171</v>
      </c>
      <c r="FE62">
        <f t="shared" si="122"/>
        <v>2.834220943374417</v>
      </c>
      <c r="FG62" s="6">
        <f t="shared" si="123"/>
        <v>0</v>
      </c>
      <c r="FH62" s="6">
        <f t="shared" si="124"/>
        <v>0</v>
      </c>
      <c r="FI62" s="6">
        <f t="shared" si="125"/>
        <v>0</v>
      </c>
      <c r="FJ62" s="6">
        <f t="shared" si="126"/>
        <v>0</v>
      </c>
      <c r="FK62" s="6">
        <f t="shared" si="127"/>
        <v>-4.4859276618018008E-2</v>
      </c>
      <c r="FL62" s="6">
        <f t="shared" si="128"/>
        <v>3.841965274362729E-2</v>
      </c>
      <c r="FM62" s="6">
        <f t="shared" si="129"/>
        <v>-0.12472918314751287</v>
      </c>
      <c r="FN62" s="6">
        <f t="shared" si="130"/>
        <v>7.1587181296744337E-2</v>
      </c>
      <c r="FP62" t="s">
        <v>115</v>
      </c>
      <c r="FQ62">
        <f t="shared" si="131"/>
        <v>4.9258487781206286</v>
      </c>
      <c r="FR62">
        <f t="shared" si="132"/>
        <v>1.2420442206523381</v>
      </c>
      <c r="FT62">
        <v>4.9258487781206286</v>
      </c>
      <c r="FU62">
        <v>1.2420442206523381</v>
      </c>
      <c r="FW62">
        <f t="shared" si="133"/>
        <v>0</v>
      </c>
      <c r="FX62">
        <f t="shared" si="134"/>
        <v>0</v>
      </c>
      <c r="FY62">
        <f t="shared" si="135"/>
        <v>0</v>
      </c>
      <c r="FZ62">
        <f t="shared" si="136"/>
        <v>0</v>
      </c>
      <c r="GA62">
        <f t="shared" si="137"/>
        <v>0</v>
      </c>
      <c r="GB62">
        <f t="shared" si="138"/>
        <v>0</v>
      </c>
    </row>
    <row r="63" spans="1:184" x14ac:dyDescent="0.25">
      <c r="A63" t="s">
        <v>217</v>
      </c>
      <c r="B63" t="s">
        <v>218</v>
      </c>
      <c r="C63" t="s">
        <v>173</v>
      </c>
      <c r="D63" t="s">
        <v>342</v>
      </c>
      <c r="E63" t="s">
        <v>327</v>
      </c>
      <c r="F63" t="s">
        <v>173</v>
      </c>
      <c r="G63">
        <v>11.923589504032199</v>
      </c>
      <c r="H63">
        <v>5.7131410482770804</v>
      </c>
      <c r="I63">
        <v>20.932948800887225</v>
      </c>
      <c r="J63">
        <v>19.955120004660376</v>
      </c>
      <c r="K63">
        <v>1.1764228653088502</v>
      </c>
      <c r="L63">
        <v>1.2067690036967176</v>
      </c>
      <c r="M63">
        <v>1.1866174178280724</v>
      </c>
      <c r="N63">
        <v>1.1300269287366023</v>
      </c>
      <c r="O63">
        <v>1.1919270064378424</v>
      </c>
      <c r="P63">
        <v>1.2529274166703845</v>
      </c>
      <c r="Q63">
        <v>1.234033450224737</v>
      </c>
      <c r="R63">
        <v>0.90947003354549738</v>
      </c>
      <c r="S63">
        <v>1.0160301239037073</v>
      </c>
      <c r="T63">
        <v>1.0683930558484569</v>
      </c>
      <c r="U63">
        <v>1.0727560349127803</v>
      </c>
      <c r="V63">
        <v>1.2137481184144505</v>
      </c>
      <c r="W63">
        <v>0.74053100327153687</v>
      </c>
      <c r="X63">
        <v>0.70062216708694358</v>
      </c>
      <c r="Y63">
        <f t="shared" si="195"/>
        <v>15.501497576952731</v>
      </c>
      <c r="Z63">
        <f t="shared" si="196"/>
        <v>14.666087952397644</v>
      </c>
      <c r="AA63">
        <v>0</v>
      </c>
      <c r="AB63">
        <v>0</v>
      </c>
      <c r="AC63">
        <f t="shared" si="51"/>
        <v>23.475659453464516</v>
      </c>
      <c r="AD63">
        <f t="shared" si="194"/>
        <v>25.831959032136634</v>
      </c>
      <c r="AE63">
        <f t="shared" si="53"/>
        <v>15.501497576952731</v>
      </c>
      <c r="AF63">
        <f t="shared" si="54"/>
        <v>14.666087952397644</v>
      </c>
      <c r="AG63">
        <f t="shared" si="143"/>
        <v>0.46245480399242278</v>
      </c>
      <c r="AH63">
        <f t="shared" si="144"/>
        <v>134.2983968330939</v>
      </c>
      <c r="AI63">
        <f t="shared" si="145"/>
        <v>0.58396653242287389</v>
      </c>
      <c r="AJ63">
        <f t="shared" si="146"/>
        <v>156.89770952554949</v>
      </c>
      <c r="AK63">
        <f t="shared" si="147"/>
        <v>0.89142396903551002</v>
      </c>
      <c r="AL63">
        <f t="shared" si="56"/>
        <v>10.330461455183903</v>
      </c>
      <c r="AM63">
        <f t="shared" si="57"/>
        <v>11.16587107973899</v>
      </c>
      <c r="AN63">
        <f t="shared" si="58"/>
        <v>22.939815622325966</v>
      </c>
      <c r="AO63">
        <f t="shared" si="148"/>
        <v>21.763191417529207</v>
      </c>
      <c r="AP63">
        <f t="shared" si="60"/>
        <v>8.8444864435680809E-2</v>
      </c>
      <c r="AQ63">
        <f t="shared" si="61"/>
        <v>0.17611100186914358</v>
      </c>
      <c r="AR63">
        <f t="shared" si="62"/>
        <v>-7.0971034651315623</v>
      </c>
      <c r="AT63">
        <f t="shared" si="149"/>
        <v>24.081220286672441</v>
      </c>
      <c r="AU63">
        <f t="shared" si="150"/>
        <v>19.037889648149083</v>
      </c>
      <c r="AV63">
        <f t="shared" si="151"/>
        <v>15.501497576952731</v>
      </c>
      <c r="AW63">
        <f t="shared" si="152"/>
        <v>14.666087952397644</v>
      </c>
      <c r="AX63">
        <f t="shared" si="153"/>
        <v>3.5037178107296556E-2</v>
      </c>
      <c r="AY63">
        <f t="shared" si="154"/>
        <v>29.72281698571129</v>
      </c>
      <c r="AZ63">
        <f t="shared" si="155"/>
        <v>6.6195620712464945E-2</v>
      </c>
      <c r="BA63">
        <f t="shared" si="156"/>
        <v>45.424489937497299</v>
      </c>
      <c r="BB63">
        <f t="shared" si="157"/>
        <v>0.64865747099270477</v>
      </c>
      <c r="BC63">
        <f t="shared" si="63"/>
        <v>3.5363920711963512</v>
      </c>
      <c r="BD63">
        <f t="shared" si="64"/>
        <v>4.3718016957514383</v>
      </c>
      <c r="BE63">
        <f t="shared" si="65"/>
        <v>17.879241339310248</v>
      </c>
      <c r="BF63">
        <f t="shared" si="66"/>
        <v>17.003927091931658</v>
      </c>
      <c r="BG63">
        <f t="shared" si="67"/>
        <v>8.8186914488763233E-3</v>
      </c>
      <c r="BH63">
        <f t="shared" si="68"/>
        <v>2.9652508157718256E-2</v>
      </c>
      <c r="BI63">
        <f t="shared" si="69"/>
        <v>-2.3378391395340135</v>
      </c>
      <c r="BK63">
        <f t="shared" si="70"/>
        <v>23.679092972379408</v>
      </c>
      <c r="BL63">
        <f t="shared" si="71"/>
        <v>21.268506563835409</v>
      </c>
      <c r="BM63">
        <f t="shared" si="158"/>
        <v>15.501497576952731</v>
      </c>
      <c r="BN63">
        <f t="shared" si="159"/>
        <v>14.666087952397644</v>
      </c>
      <c r="BO63">
        <f t="shared" si="160"/>
        <v>0.11971538654475156</v>
      </c>
      <c r="BP63">
        <f t="shared" si="161"/>
        <v>62.275984041493409</v>
      </c>
      <c r="BQ63">
        <f t="shared" si="162"/>
        <v>0.17964174149423828</v>
      </c>
      <c r="BR63">
        <f t="shared" si="163"/>
        <v>81.625424893402311</v>
      </c>
      <c r="BS63">
        <f t="shared" si="164"/>
        <v>0.73078618519903904</v>
      </c>
      <c r="BT63">
        <f t="shared" si="72"/>
        <v>5.7670089868826775</v>
      </c>
      <c r="BU63">
        <f t="shared" si="73"/>
        <v>6.6024186114377645</v>
      </c>
      <c r="BV63">
        <f t="shared" si="74"/>
        <v>19.335298138108605</v>
      </c>
      <c r="BW63">
        <f t="shared" si="75"/>
        <v>18.371780499212743</v>
      </c>
      <c r="BX63">
        <f t="shared" si="76"/>
        <v>3.1338666542750235E-2</v>
      </c>
      <c r="BY63">
        <f t="shared" si="77"/>
        <v>5.8298786429945751E-2</v>
      </c>
      <c r="BZ63">
        <f t="shared" si="78"/>
        <v>-3.705692546815099</v>
      </c>
      <c r="CB63">
        <f t="shared" si="79"/>
        <v>22.549822971436697</v>
      </c>
      <c r="CC63">
        <f t="shared" si="80"/>
        <v>22.364617137299195</v>
      </c>
      <c r="CD63">
        <f t="shared" si="165"/>
        <v>15.501497576952731</v>
      </c>
      <c r="CE63">
        <f t="shared" si="166"/>
        <v>14.666087952397644</v>
      </c>
      <c r="CF63">
        <f t="shared" si="167"/>
        <v>0.17377684622306075</v>
      </c>
      <c r="CG63">
        <f t="shared" si="168"/>
        <v>75.96116227980508</v>
      </c>
      <c r="CH63">
        <f t="shared" si="169"/>
        <v>0.24527342675233899</v>
      </c>
      <c r="CI63">
        <f t="shared" si="170"/>
        <v>95.579332439255623</v>
      </c>
      <c r="CJ63">
        <f t="shared" si="171"/>
        <v>0.78745503467366762</v>
      </c>
      <c r="CK63">
        <f t="shared" si="81"/>
        <v>6.8631195603464636</v>
      </c>
      <c r="CL63">
        <f t="shared" si="82"/>
        <v>7.6985291849015507</v>
      </c>
      <c r="CM63">
        <f t="shared" si="83"/>
        <v>19.931862888084286</v>
      </c>
      <c r="CN63">
        <f t="shared" si="84"/>
        <v>18.994520006728372</v>
      </c>
      <c r="CO63">
        <f t="shared" si="85"/>
        <v>5.002448127802564E-2</v>
      </c>
      <c r="CP63">
        <f t="shared" si="86"/>
        <v>9.9855742448988441E-2</v>
      </c>
      <c r="CQ63">
        <f t="shared" si="87"/>
        <v>-4.3284320543307278</v>
      </c>
      <c r="CS63">
        <f t="shared" si="88"/>
        <v>23.785046450262747</v>
      </c>
      <c r="CT63">
        <f t="shared" si="89"/>
        <v>22.455947154672018</v>
      </c>
      <c r="CU63">
        <f t="shared" si="172"/>
        <v>15.501497576952731</v>
      </c>
      <c r="CV63">
        <f t="shared" si="173"/>
        <v>14.666087952397644</v>
      </c>
      <c r="CW63">
        <f t="shared" si="174"/>
        <v>0.18916315670246583</v>
      </c>
      <c r="CX63">
        <f t="shared" si="90"/>
        <v>81.60091805475507</v>
      </c>
      <c r="CY63">
        <f t="shared" si="91"/>
        <v>0.2658502597813831</v>
      </c>
      <c r="CZ63">
        <f t="shared" si="92"/>
        <v>102.38320855803038</v>
      </c>
      <c r="DA63">
        <f t="shared" si="93"/>
        <v>0.76986617760241349</v>
      </c>
      <c r="DB63">
        <f t="shared" si="94"/>
        <v>6.9544495777192861</v>
      </c>
      <c r="DC63">
        <f t="shared" si="95"/>
        <v>7.7898592022743731</v>
      </c>
      <c r="DD63">
        <f t="shared" si="96"/>
        <v>20.14445535271275</v>
      </c>
      <c r="DE63">
        <f t="shared" si="97"/>
        <v>19.143700548351667</v>
      </c>
      <c r="DF63">
        <f t="shared" si="98"/>
        <v>4.8801005339950333E-2</v>
      </c>
      <c r="DG63">
        <f t="shared" si="99"/>
        <v>0.10331917579726896</v>
      </c>
      <c r="DH63">
        <f t="shared" si="100"/>
        <v>-4.4776125959540227</v>
      </c>
      <c r="DJ63">
        <f t="shared" si="101"/>
        <v>25.002316956786636</v>
      </c>
      <c r="DK63">
        <f t="shared" si="102"/>
        <v>25.407327219942896</v>
      </c>
      <c r="DL63">
        <f t="shared" si="175"/>
        <v>15.501497576952731</v>
      </c>
      <c r="DM63">
        <f t="shared" si="176"/>
        <v>14.666087952397644</v>
      </c>
      <c r="DN63">
        <f t="shared" si="103"/>
        <v>0.44889201007197577</v>
      </c>
      <c r="DO63">
        <f t="shared" si="104"/>
        <v>135.94782857677137</v>
      </c>
      <c r="DP63">
        <f t="shared" si="105"/>
        <v>0.57231151405650305</v>
      </c>
      <c r="DQ63">
        <f t="shared" si="106"/>
        <v>159.84510719887246</v>
      </c>
      <c r="DR63">
        <f t="shared" si="107"/>
        <v>0.84958085515152426</v>
      </c>
      <c r="DS63">
        <f t="shared" si="108"/>
        <v>9.9058296429901649</v>
      </c>
      <c r="DT63">
        <f t="shared" si="109"/>
        <v>10.741239267545252</v>
      </c>
      <c r="DU63">
        <f t="shared" si="110"/>
        <v>21.74093646707022</v>
      </c>
      <c r="DV63">
        <f t="shared" si="111"/>
        <v>20.672100724344421</v>
      </c>
      <c r="DW63">
        <f t="shared" si="112"/>
        <v>0.13896269590061511</v>
      </c>
      <c r="DX63">
        <f t="shared" si="113"/>
        <v>0.23561044860283434</v>
      </c>
      <c r="DY63">
        <f t="shared" si="114"/>
        <v>-6.0060127719467769</v>
      </c>
      <c r="DZ63" t="s">
        <v>217</v>
      </c>
      <c r="EA63" t="s">
        <v>218</v>
      </c>
      <c r="EB63" t="s">
        <v>173</v>
      </c>
      <c r="EC63" t="s">
        <v>342</v>
      </c>
      <c r="ED63" t="s">
        <v>329</v>
      </c>
      <c r="EE63">
        <f t="shared" si="177"/>
        <v>86.634517795271691</v>
      </c>
      <c r="EF63">
        <f t="shared" si="178"/>
        <v>41.653776503801076</v>
      </c>
      <c r="EG63">
        <f t="shared" si="115"/>
        <v>1735.0370970286106</v>
      </c>
      <c r="EH63">
        <f t="shared" si="179"/>
        <v>106.95921209210125</v>
      </c>
      <c r="EI63">
        <f t="shared" si="180"/>
        <v>44.428674751527922</v>
      </c>
      <c r="EJ63">
        <f t="shared" si="116"/>
        <v>1973.9071401770545</v>
      </c>
      <c r="EK63">
        <f t="shared" si="117"/>
        <v>3.131000529806801E-2</v>
      </c>
      <c r="EL63">
        <f t="shared" si="181"/>
        <v>0.23817323027366222</v>
      </c>
      <c r="EM63">
        <f t="shared" si="182"/>
        <v>0.17694633451436062</v>
      </c>
      <c r="EN63">
        <f t="shared" si="183"/>
        <v>0.31887318253663371</v>
      </c>
      <c r="EO63">
        <f t="shared" si="184"/>
        <v>0.21258653336966074</v>
      </c>
      <c r="EP63">
        <f t="shared" si="118"/>
        <v>4.5193034170129882E-2</v>
      </c>
      <c r="EQ63">
        <f t="shared" si="185"/>
        <v>6.1065067490983081E-2</v>
      </c>
      <c r="ER63">
        <f t="shared" si="186"/>
        <v>4.6267349783224991E-2</v>
      </c>
      <c r="ES63">
        <f t="shared" si="119"/>
        <v>2.1406676559632895E-3</v>
      </c>
      <c r="ET63">
        <f t="shared" si="187"/>
        <v>0.11714127721764989</v>
      </c>
      <c r="EU63">
        <f t="shared" si="188"/>
        <v>7.6313742704446325E-2</v>
      </c>
      <c r="EV63">
        <f t="shared" si="120"/>
        <v>5.8237873255604349E-3</v>
      </c>
      <c r="EW63">
        <f t="shared" si="189"/>
        <v>6.2029770176508023</v>
      </c>
      <c r="EY63">
        <f t="shared" si="190"/>
        <v>537.39192281932981</v>
      </c>
      <c r="EZ63">
        <f t="shared" si="191"/>
        <v>10762.395237640036</v>
      </c>
      <c r="FA63">
        <f t="shared" si="192"/>
        <v>663.46553443334187</v>
      </c>
      <c r="FB63">
        <f t="shared" si="193"/>
        <v>12244.10062549509</v>
      </c>
      <c r="FD63">
        <f t="shared" si="121"/>
        <v>23.762193181833748</v>
      </c>
      <c r="FE63">
        <f t="shared" si="122"/>
        <v>0.3577181176326279</v>
      </c>
      <c r="FG63" s="6">
        <f t="shared" si="123"/>
        <v>1.0023200655390101</v>
      </c>
      <c r="FH63" s="6">
        <f t="shared" si="124"/>
        <v>0.74480775363843432</v>
      </c>
      <c r="FI63" s="6">
        <f t="shared" si="125"/>
        <v>1.3419349809024068</v>
      </c>
      <c r="FJ63" s="6">
        <f t="shared" si="126"/>
        <v>0.89486994030129141</v>
      </c>
      <c r="FK63" s="6">
        <f t="shared" si="127"/>
        <v>0.25698413872700721</v>
      </c>
      <c r="FL63" s="6">
        <f t="shared" si="128"/>
        <v>0.19474835943140187</v>
      </c>
      <c r="FM63" s="6">
        <f t="shared" si="129"/>
        <v>0.49297333929262332</v>
      </c>
      <c r="FN63" s="6">
        <f t="shared" si="130"/>
        <v>0.32124187495969592</v>
      </c>
      <c r="FP63" t="s">
        <v>217</v>
      </c>
      <c r="FQ63">
        <f t="shared" si="131"/>
        <v>-4.6587820956187</v>
      </c>
      <c r="FR63">
        <f t="shared" si="132"/>
        <v>1.6850846285624943</v>
      </c>
      <c r="FT63">
        <v>-4.6587820956187</v>
      </c>
      <c r="FU63">
        <v>1.6850846285624943</v>
      </c>
      <c r="FW63">
        <f t="shared" si="133"/>
        <v>0</v>
      </c>
      <c r="FX63">
        <f t="shared" si="134"/>
        <v>0</v>
      </c>
      <c r="FY63">
        <f t="shared" si="135"/>
        <v>0</v>
      </c>
      <c r="FZ63">
        <f t="shared" si="136"/>
        <v>0</v>
      </c>
      <c r="GA63">
        <f t="shared" si="137"/>
        <v>0</v>
      </c>
      <c r="GB63">
        <f t="shared" si="138"/>
        <v>0</v>
      </c>
    </row>
    <row r="64" spans="1:184" x14ac:dyDescent="0.25">
      <c r="A64" t="s">
        <v>258</v>
      </c>
      <c r="B64" t="s">
        <v>259</v>
      </c>
      <c r="C64" t="s">
        <v>270</v>
      </c>
      <c r="D64" t="s">
        <v>344</v>
      </c>
      <c r="E64" t="s">
        <v>329</v>
      </c>
      <c r="F64" t="s">
        <v>444</v>
      </c>
      <c r="G64">
        <v>3.4834646567431236</v>
      </c>
      <c r="H64">
        <v>5.5916487586139398</v>
      </c>
      <c r="I64">
        <v>20.487801051561476</v>
      </c>
      <c r="J64">
        <v>18.981800705079376</v>
      </c>
      <c r="K64">
        <v>1.4311390552424275</v>
      </c>
      <c r="L64">
        <v>2.0296271411120403</v>
      </c>
      <c r="M64">
        <v>1.9316060191224753</v>
      </c>
      <c r="N64">
        <v>1.6983616501964178</v>
      </c>
      <c r="O64">
        <v>1.8445328013429623</v>
      </c>
      <c r="P64">
        <v>2.1098824387060988</v>
      </c>
      <c r="Q64">
        <v>1.39378218396165</v>
      </c>
      <c r="R64">
        <v>1.154133732123878</v>
      </c>
      <c r="S64">
        <v>1.2154822023485663</v>
      </c>
      <c r="T64">
        <v>1.2953811605285075</v>
      </c>
      <c r="U64">
        <v>1.2357210310006459</v>
      </c>
      <c r="V64">
        <v>1.3448954049704989</v>
      </c>
      <c r="W64">
        <v>0.86291125314886119</v>
      </c>
      <c r="X64">
        <v>0.86291125314886119</v>
      </c>
      <c r="Y64">
        <f t="shared" si="195"/>
        <v>17.67915407966747</v>
      </c>
      <c r="Z64">
        <f t="shared" si="196"/>
        <v>17.67915407966747</v>
      </c>
      <c r="AA64">
        <v>0</v>
      </c>
      <c r="AB64">
        <v>0</v>
      </c>
      <c r="AC64">
        <f t="shared" si="51"/>
        <v>27.165596327867341</v>
      </c>
      <c r="AD64">
        <f t="shared" si="194"/>
        <v>28.555532094217142</v>
      </c>
      <c r="AE64">
        <f t="shared" si="53"/>
        <v>17.67915407966747</v>
      </c>
      <c r="AF64">
        <f t="shared" si="54"/>
        <v>17.67915407966747</v>
      </c>
      <c r="AG64">
        <f t="shared" si="143"/>
        <v>0.14931485514709528</v>
      </c>
      <c r="AH64">
        <f t="shared" si="144"/>
        <v>41.185086141917488</v>
      </c>
      <c r="AI64">
        <f t="shared" si="145"/>
        <v>0.14931485514709528</v>
      </c>
      <c r="AJ64">
        <f t="shared" si="146"/>
        <v>41.185086141917488</v>
      </c>
      <c r="AK64">
        <f t="shared" si="147"/>
        <v>1.6947837997734272</v>
      </c>
      <c r="AL64">
        <f t="shared" si="56"/>
        <v>10.876378014549672</v>
      </c>
      <c r="AM64">
        <f t="shared" si="57"/>
        <v>10.876378014549672</v>
      </c>
      <c r="AN64">
        <f t="shared" si="58"/>
        <v>23.056961304302309</v>
      </c>
      <c r="AO64">
        <f t="shared" si="148"/>
        <v>20.819952080881475</v>
      </c>
      <c r="AP64">
        <f t="shared" si="60"/>
        <v>7.5900790935966328E-2</v>
      </c>
      <c r="AQ64">
        <f t="shared" si="61"/>
        <v>0.1191521569051523</v>
      </c>
      <c r="AR64">
        <f t="shared" si="62"/>
        <v>-3.1407980012140051</v>
      </c>
      <c r="AT64">
        <f t="shared" si="149"/>
        <v>38.525977898208765</v>
      </c>
      <c r="AU64">
        <f t="shared" si="150"/>
        <v>23.645662290650158</v>
      </c>
      <c r="AV64">
        <f t="shared" si="151"/>
        <v>17.67915407966747</v>
      </c>
      <c r="AW64">
        <f t="shared" si="152"/>
        <v>17.67915407966747</v>
      </c>
      <c r="AX64">
        <f t="shared" si="153"/>
        <v>5.0982701249152329E-2</v>
      </c>
      <c r="AY64">
        <f t="shared" si="154"/>
        <v>25.634441173804454</v>
      </c>
      <c r="AZ64">
        <f t="shared" si="155"/>
        <v>5.0982701249152329E-2</v>
      </c>
      <c r="BA64">
        <f t="shared" si="156"/>
        <v>25.634441173804454</v>
      </c>
      <c r="BB64">
        <f t="shared" si="157"/>
        <v>1.1784422794105471</v>
      </c>
      <c r="BC64">
        <f t="shared" si="63"/>
        <v>5.9665082109826884</v>
      </c>
      <c r="BD64">
        <f t="shared" si="64"/>
        <v>5.9665082109826884</v>
      </c>
      <c r="BE64">
        <f t="shared" si="65"/>
        <v>21.540699016252645</v>
      </c>
      <c r="BF64">
        <f t="shared" si="66"/>
        <v>19.95048019814093</v>
      </c>
      <c r="BG64">
        <f t="shared" si="67"/>
        <v>1.4559345702849051E-2</v>
      </c>
      <c r="BH64">
        <f t="shared" si="68"/>
        <v>3.4443067769179679E-2</v>
      </c>
      <c r="BI64">
        <f t="shared" si="69"/>
        <v>-2.2713261184734606</v>
      </c>
      <c r="BK64">
        <f t="shared" si="70"/>
        <v>36.665360495714566</v>
      </c>
      <c r="BL64">
        <f t="shared" si="71"/>
        <v>24.902557543431215</v>
      </c>
      <c r="BM64">
        <f t="shared" si="158"/>
        <v>17.67915407966747</v>
      </c>
      <c r="BN64">
        <f t="shared" si="159"/>
        <v>17.67915407966747</v>
      </c>
      <c r="BO64">
        <f t="shared" si="160"/>
        <v>7.7625620108007623E-2</v>
      </c>
      <c r="BP64">
        <f t="shared" si="161"/>
        <v>32.239215418639056</v>
      </c>
      <c r="BQ64">
        <f t="shared" si="162"/>
        <v>7.7625620108007623E-2</v>
      </c>
      <c r="BR64">
        <f t="shared" si="163"/>
        <v>32.239215418639056</v>
      </c>
      <c r="BS64">
        <f t="shared" si="164"/>
        <v>1.2721831556720842</v>
      </c>
      <c r="BT64">
        <f t="shared" si="72"/>
        <v>7.223403463763745</v>
      </c>
      <c r="BU64">
        <f t="shared" si="73"/>
        <v>7.223403463763745</v>
      </c>
      <c r="BV64">
        <f t="shared" si="74"/>
        <v>21.537147461215255</v>
      </c>
      <c r="BW64">
        <f t="shared" si="75"/>
        <v>19.859815657163157</v>
      </c>
      <c r="BX64">
        <f t="shared" si="76"/>
        <v>3.4848839293903339E-2</v>
      </c>
      <c r="BY64">
        <f t="shared" si="77"/>
        <v>3.3284649646762969E-2</v>
      </c>
      <c r="BZ64">
        <f t="shared" si="78"/>
        <v>-2.1806615774956875</v>
      </c>
      <c r="CB64">
        <f t="shared" si="79"/>
        <v>32.237962369178135</v>
      </c>
      <c r="CC64">
        <f t="shared" si="80"/>
        <v>26.539511502848882</v>
      </c>
      <c r="CD64">
        <f t="shared" si="165"/>
        <v>17.67915407966747</v>
      </c>
      <c r="CE64">
        <f t="shared" si="166"/>
        <v>17.67915407966747</v>
      </c>
      <c r="CF64">
        <f t="shared" si="167"/>
        <v>0.11090391246618306</v>
      </c>
      <c r="CG64">
        <f t="shared" si="168"/>
        <v>37.550599993638315</v>
      </c>
      <c r="CH64">
        <f t="shared" si="169"/>
        <v>0.11090391246618306</v>
      </c>
      <c r="CI64">
        <f t="shared" si="170"/>
        <v>37.550599993638315</v>
      </c>
      <c r="CJ64">
        <f t="shared" si="171"/>
        <v>1.445915126599324</v>
      </c>
      <c r="CK64">
        <f t="shared" si="81"/>
        <v>8.8603574231814122</v>
      </c>
      <c r="CL64">
        <f t="shared" si="82"/>
        <v>8.8603574231814122</v>
      </c>
      <c r="CM64">
        <f t="shared" si="83"/>
        <v>22.072518451370907</v>
      </c>
      <c r="CN64">
        <f t="shared" si="84"/>
        <v>20.351381127606924</v>
      </c>
      <c r="CO64">
        <f t="shared" si="85"/>
        <v>5.6143140598512858E-2</v>
      </c>
      <c r="CP64">
        <f t="shared" si="86"/>
        <v>8.6725643041672643E-2</v>
      </c>
      <c r="CQ64">
        <f t="shared" si="87"/>
        <v>-2.6722270479394545</v>
      </c>
      <c r="CS64">
        <f t="shared" si="88"/>
        <v>35.012554029073875</v>
      </c>
      <c r="CT64">
        <f t="shared" si="89"/>
        <v>25.317206638371665</v>
      </c>
      <c r="CU64">
        <f t="shared" si="172"/>
        <v>17.67915407966747</v>
      </c>
      <c r="CV64">
        <f t="shared" si="173"/>
        <v>17.67915407966747</v>
      </c>
      <c r="CW64">
        <f t="shared" si="174"/>
        <v>8.4791351072797255E-2</v>
      </c>
      <c r="CX64">
        <f t="shared" si="90"/>
        <v>33.303522234671114</v>
      </c>
      <c r="CY64">
        <f t="shared" si="91"/>
        <v>8.4791351072797255E-2</v>
      </c>
      <c r="CZ64">
        <f t="shared" si="92"/>
        <v>33.303522234671114</v>
      </c>
      <c r="DA64">
        <f t="shared" si="93"/>
        <v>1.3235414860285333</v>
      </c>
      <c r="DB64">
        <f t="shared" si="94"/>
        <v>7.6380525587041959</v>
      </c>
      <c r="DC64">
        <f t="shared" si="95"/>
        <v>7.6380525587041959</v>
      </c>
      <c r="DD64">
        <f t="shared" si="96"/>
        <v>21.343327302568582</v>
      </c>
      <c r="DE64">
        <f t="shared" si="97"/>
        <v>19.622845822216675</v>
      </c>
      <c r="DF64">
        <f t="shared" si="98"/>
        <v>4.4972838475396681E-2</v>
      </c>
      <c r="DG64">
        <f t="shared" si="99"/>
        <v>7.1113320465767765E-2</v>
      </c>
      <c r="DH64">
        <f t="shared" si="100"/>
        <v>-1.9436917425492055</v>
      </c>
      <c r="DJ64">
        <f t="shared" si="101"/>
        <v>40.049367962666018</v>
      </c>
      <c r="DK64">
        <f t="shared" si="102"/>
        <v>27.553949492194786</v>
      </c>
      <c r="DL64">
        <f t="shared" si="175"/>
        <v>17.67915407966747</v>
      </c>
      <c r="DM64">
        <f t="shared" si="176"/>
        <v>17.67915407966747</v>
      </c>
      <c r="DN64">
        <f t="shared" si="103"/>
        <v>0.17693904507089556</v>
      </c>
      <c r="DO64">
        <f t="shared" si="104"/>
        <v>53.754747621331369</v>
      </c>
      <c r="DP64">
        <f t="shared" si="105"/>
        <v>0.17693904507089556</v>
      </c>
      <c r="DQ64">
        <f t="shared" si="106"/>
        <v>53.754747621331369</v>
      </c>
      <c r="DR64">
        <f t="shared" si="107"/>
        <v>1.3468514340298279</v>
      </c>
      <c r="DS64">
        <f t="shared" si="108"/>
        <v>9.8747954125273161</v>
      </c>
      <c r="DT64">
        <f t="shared" si="109"/>
        <v>9.8747954125273161</v>
      </c>
      <c r="DU64">
        <f t="shared" si="110"/>
        <v>21.74157317359289</v>
      </c>
      <c r="DV64">
        <f t="shared" si="111"/>
        <v>20.047134152158225</v>
      </c>
      <c r="DW64">
        <f t="shared" si="112"/>
        <v>0.11174046473069629</v>
      </c>
      <c r="DX64">
        <f t="shared" si="113"/>
        <v>0.1512946251827729</v>
      </c>
      <c r="DY64">
        <f t="shared" si="114"/>
        <v>-2.3679800724907558</v>
      </c>
      <c r="DZ64" t="s">
        <v>258</v>
      </c>
      <c r="EA64" t="s">
        <v>259</v>
      </c>
      <c r="EB64" t="s">
        <v>270</v>
      </c>
      <c r="EC64" t="s">
        <v>344</v>
      </c>
      <c r="ED64" t="s">
        <v>329</v>
      </c>
      <c r="EE64">
        <f t="shared" si="177"/>
        <v>37.277935430666965</v>
      </c>
      <c r="EF64">
        <f t="shared" si="178"/>
        <v>9.6289265313684922</v>
      </c>
      <c r="EG64">
        <f t="shared" si="115"/>
        <v>92.716226146492062</v>
      </c>
      <c r="EH64">
        <f t="shared" si="179"/>
        <v>37.277935430666965</v>
      </c>
      <c r="EI64">
        <f t="shared" si="180"/>
        <v>9.6289265313684922</v>
      </c>
      <c r="EJ64">
        <f t="shared" si="116"/>
        <v>92.716226146492062</v>
      </c>
      <c r="EK64">
        <f t="shared" si="117"/>
        <v>2.2358136945463012E-3</v>
      </c>
      <c r="EL64">
        <f t="shared" si="181"/>
        <v>0.10842624751902184</v>
      </c>
      <c r="EM64">
        <f t="shared" si="182"/>
        <v>4.7284391658837077E-2</v>
      </c>
      <c r="EN64">
        <f t="shared" si="183"/>
        <v>0.10842624751902184</v>
      </c>
      <c r="EO64">
        <f t="shared" si="184"/>
        <v>4.7284391658837077E-2</v>
      </c>
      <c r="EP64">
        <f t="shared" si="118"/>
        <v>2.2358136945463012E-3</v>
      </c>
      <c r="EQ64">
        <f t="shared" si="185"/>
        <v>5.6360903289554086E-2</v>
      </c>
      <c r="ER64">
        <f t="shared" si="186"/>
        <v>3.4025218851541028E-2</v>
      </c>
      <c r="ES64">
        <f t="shared" si="119"/>
        <v>1.157715517895263E-3</v>
      </c>
      <c r="ET64">
        <f t="shared" si="187"/>
        <v>8.2668910501884699E-2</v>
      </c>
      <c r="EU64">
        <f t="shared" si="188"/>
        <v>4.6808208363603707E-2</v>
      </c>
      <c r="EV64">
        <f t="shared" si="120"/>
        <v>2.1910083702105401E-3</v>
      </c>
      <c r="EW64">
        <f t="shared" si="189"/>
        <v>7.119469594328323</v>
      </c>
      <c r="EY64">
        <f t="shared" si="190"/>
        <v>265.39912783796797</v>
      </c>
      <c r="EZ64">
        <f t="shared" si="191"/>
        <v>660.0903529508189</v>
      </c>
      <c r="FA64">
        <f t="shared" si="192"/>
        <v>265.39912783796797</v>
      </c>
      <c r="FB64">
        <f t="shared" si="193"/>
        <v>660.0903529508189</v>
      </c>
      <c r="FD64">
        <f t="shared" si="121"/>
        <v>34.942803180451456</v>
      </c>
      <c r="FE64">
        <f t="shared" si="122"/>
        <v>2.0946534229832889</v>
      </c>
      <c r="FG64" s="6">
        <f t="shared" si="123"/>
        <v>0.31029636334293942</v>
      </c>
      <c r="FH64" s="6">
        <f t="shared" si="124"/>
        <v>0.13659183363094674</v>
      </c>
      <c r="FI64" s="6">
        <f t="shared" si="125"/>
        <v>0.31029636334293942</v>
      </c>
      <c r="FJ64" s="6">
        <f t="shared" si="126"/>
        <v>0.13659183363094674</v>
      </c>
      <c r="FK64" s="6">
        <f t="shared" si="127"/>
        <v>0.16129473928721569</v>
      </c>
      <c r="FL64" s="6">
        <f t="shared" si="128"/>
        <v>9.7852900222643105E-2</v>
      </c>
      <c r="FM64" s="6">
        <f t="shared" si="129"/>
        <v>0.23658351070166381</v>
      </c>
      <c r="FN64" s="6">
        <f t="shared" si="130"/>
        <v>0.1347052871083447</v>
      </c>
      <c r="FP64" t="s">
        <v>258</v>
      </c>
      <c r="FQ64">
        <f t="shared" si="131"/>
        <v>-2.4294474266937613</v>
      </c>
      <c r="FR64">
        <f t="shared" si="132"/>
        <v>0.42227838011161567</v>
      </c>
      <c r="FT64">
        <v>-2.4294474266937613</v>
      </c>
      <c r="FU64">
        <v>0.42227838011161567</v>
      </c>
      <c r="FW64">
        <f t="shared" si="133"/>
        <v>0</v>
      </c>
      <c r="FX64">
        <f t="shared" si="134"/>
        <v>0</v>
      </c>
      <c r="FY64">
        <f t="shared" si="135"/>
        <v>0</v>
      </c>
      <c r="FZ64">
        <f t="shared" si="136"/>
        <v>0</v>
      </c>
      <c r="GA64">
        <f t="shared" si="137"/>
        <v>0</v>
      </c>
      <c r="GB64">
        <f t="shared" si="138"/>
        <v>0</v>
      </c>
    </row>
    <row r="65" spans="1:184" x14ac:dyDescent="0.25">
      <c r="A65" t="s">
        <v>85</v>
      </c>
      <c r="B65" t="s">
        <v>86</v>
      </c>
      <c r="C65" t="s">
        <v>87</v>
      </c>
      <c r="D65" t="s">
        <v>340</v>
      </c>
      <c r="E65" t="s">
        <v>330</v>
      </c>
      <c r="F65" t="s">
        <v>52</v>
      </c>
      <c r="G65">
        <v>1.4376801994745512</v>
      </c>
      <c r="H65">
        <v>5.5337696202614302</v>
      </c>
      <c r="I65">
        <v>20.275731888637882</v>
      </c>
      <c r="J65">
        <v>53.619071176139009</v>
      </c>
      <c r="K65">
        <v>1.3263572562220902</v>
      </c>
      <c r="L65">
        <v>1.5963240717558658</v>
      </c>
      <c r="M65">
        <v>1.5284720537489731</v>
      </c>
      <c r="N65">
        <v>1.3785984406327738</v>
      </c>
      <c r="O65">
        <v>1.5276666559417871</v>
      </c>
      <c r="P65">
        <v>1.6721470135847669</v>
      </c>
      <c r="Q65">
        <v>1.3070253557120981</v>
      </c>
      <c r="R65">
        <v>1.2095558465202498</v>
      </c>
      <c r="S65">
        <v>1.2971210859341129</v>
      </c>
      <c r="T65">
        <v>1.3393743599143302</v>
      </c>
      <c r="U65">
        <v>1.3313443191676493</v>
      </c>
      <c r="V65">
        <v>1.3335057494131222</v>
      </c>
      <c r="W65">
        <v>0.95708766303545423</v>
      </c>
      <c r="X65">
        <v>0.77536215776522732</v>
      </c>
      <c r="Y65">
        <f t="shared" si="195"/>
        <v>19.405652849629867</v>
      </c>
      <c r="Z65">
        <f t="shared" si="196"/>
        <v>15.721035227443496</v>
      </c>
      <c r="AA65">
        <v>14.018331216771319</v>
      </c>
      <c r="AB65">
        <v>2.002618745253046</v>
      </c>
      <c r="AC65">
        <f t="shared" si="51"/>
        <v>71.118044126360701</v>
      </c>
      <c r="AD65">
        <f t="shared" si="194"/>
        <v>26.500895684070059</v>
      </c>
      <c r="AE65">
        <f t="shared" si="53"/>
        <v>19.405652849629867</v>
      </c>
      <c r="AF65">
        <f t="shared" si="54"/>
        <v>15.721035227443496</v>
      </c>
      <c r="AG65">
        <f t="shared" si="143"/>
        <v>5.2002327470645281E-2</v>
      </c>
      <c r="AH65">
        <f t="shared" si="144"/>
        <v>21.987546593145556</v>
      </c>
      <c r="AI65">
        <f t="shared" si="145"/>
        <v>0.18237294346480082</v>
      </c>
      <c r="AJ65">
        <f t="shared" si="146"/>
        <v>50.753795245844692</v>
      </c>
      <c r="AK65">
        <f t="shared" si="147"/>
        <v>1.5131391824130966</v>
      </c>
      <c r="AL65">
        <f t="shared" si="56"/>
        <v>7.0952428344401923</v>
      </c>
      <c r="AM65">
        <f t="shared" si="57"/>
        <v>10.779860456626563</v>
      </c>
      <c r="AN65">
        <f t="shared" si="58"/>
        <v>21.591654215863574</v>
      </c>
      <c r="AO65">
        <f t="shared" si="148"/>
        <v>19.594404591557467</v>
      </c>
      <c r="AP65">
        <f t="shared" si="60"/>
        <v>4.0235452644548836E-2</v>
      </c>
      <c r="AQ65">
        <f t="shared" si="61"/>
        <v>0.12865646321694865</v>
      </c>
      <c r="AR65">
        <f t="shared" si="62"/>
        <v>-3.8733693641139713</v>
      </c>
      <c r="AT65">
        <f t="shared" si="149"/>
        <v>85.593414023661808</v>
      </c>
      <c r="AU65">
        <f t="shared" si="150"/>
        <v>24.524630048379017</v>
      </c>
      <c r="AV65">
        <f t="shared" si="151"/>
        <v>19.405652849629867</v>
      </c>
      <c r="AW65">
        <f t="shared" si="152"/>
        <v>15.721035227443496</v>
      </c>
      <c r="AX65">
        <f t="shared" si="153"/>
        <v>2.7443992774628626E-2</v>
      </c>
      <c r="AY65">
        <f t="shared" si="154"/>
        <v>16.083677486198638</v>
      </c>
      <c r="AZ65">
        <f t="shared" si="155"/>
        <v>0.13959756719680011</v>
      </c>
      <c r="BA65">
        <f t="shared" si="156"/>
        <v>47.570647003708537</v>
      </c>
      <c r="BB65">
        <f t="shared" si="157"/>
        <v>1.2764109379109803</v>
      </c>
      <c r="BC65">
        <f t="shared" si="63"/>
        <v>5.1189771987491497</v>
      </c>
      <c r="BD65">
        <f t="shared" si="64"/>
        <v>8.8035948209355208</v>
      </c>
      <c r="BE65">
        <f t="shared" si="65"/>
        <v>22.244672689172738</v>
      </c>
      <c r="BF65">
        <f t="shared" si="66"/>
        <v>20.522252568498736</v>
      </c>
      <c r="BG65">
        <f t="shared" si="67"/>
        <v>1.1482988785906333E-2</v>
      </c>
      <c r="BH65">
        <f t="shared" si="68"/>
        <v>6.0324525891107608E-2</v>
      </c>
      <c r="BI65">
        <f t="shared" si="69"/>
        <v>-4.8012173410552403</v>
      </c>
      <c r="BK65">
        <f t="shared" si="70"/>
        <v>81.955251840705557</v>
      </c>
      <c r="BL65">
        <f t="shared" si="71"/>
        <v>26.300079365498892</v>
      </c>
      <c r="BM65">
        <f t="shared" si="158"/>
        <v>19.405652849629867</v>
      </c>
      <c r="BN65">
        <f t="shared" si="159"/>
        <v>15.721035227443496</v>
      </c>
      <c r="BO65">
        <f t="shared" si="160"/>
        <v>5.5823800957500593E-2</v>
      </c>
      <c r="BP65">
        <f t="shared" si="161"/>
        <v>24.290838764765979</v>
      </c>
      <c r="BQ65">
        <f t="shared" si="162"/>
        <v>0.20168065810118224</v>
      </c>
      <c r="BR65">
        <f t="shared" si="163"/>
        <v>57.192499285172993</v>
      </c>
      <c r="BS65">
        <f t="shared" si="164"/>
        <v>1.3988685020567948</v>
      </c>
      <c r="BT65">
        <f t="shared" si="72"/>
        <v>6.894426515869025</v>
      </c>
      <c r="BU65">
        <f t="shared" si="73"/>
        <v>10.579044138055396</v>
      </c>
      <c r="BV65">
        <f t="shared" si="74"/>
        <v>22.599538182001456</v>
      </c>
      <c r="BW65">
        <f t="shared" si="75"/>
        <v>20.755175899947023</v>
      </c>
      <c r="BX65">
        <f t="shared" si="76"/>
        <v>3.0983135722963118E-2</v>
      </c>
      <c r="BY65">
        <f t="shared" si="77"/>
        <v>7.8533998634323629E-2</v>
      </c>
      <c r="BZ65">
        <f t="shared" si="78"/>
        <v>-5.0341406725035274</v>
      </c>
      <c r="CB65">
        <f t="shared" si="79"/>
        <v>73.919167911602941</v>
      </c>
      <c r="CC65">
        <f t="shared" si="80"/>
        <v>27.156795420138938</v>
      </c>
      <c r="CD65">
        <f t="shared" si="165"/>
        <v>19.405652849629867</v>
      </c>
      <c r="CE65">
        <f t="shared" si="166"/>
        <v>15.721035227443496</v>
      </c>
      <c r="CF65">
        <f t="shared" si="167"/>
        <v>6.7105713000915612E-2</v>
      </c>
      <c r="CG65">
        <f t="shared" si="168"/>
        <v>25.972575935927466</v>
      </c>
      <c r="CH65">
        <f t="shared" si="169"/>
        <v>0.21550504356541472</v>
      </c>
      <c r="CI65">
        <f t="shared" si="170"/>
        <v>56.534512774166416</v>
      </c>
      <c r="CJ65">
        <f t="shared" si="171"/>
        <v>1.5209264505421605</v>
      </c>
      <c r="CK65">
        <f t="shared" si="81"/>
        <v>7.7511425705090709</v>
      </c>
      <c r="CL65">
        <f t="shared" si="82"/>
        <v>11.435760192695442</v>
      </c>
      <c r="CM65">
        <f t="shared" si="83"/>
        <v>22.458063273695629</v>
      </c>
      <c r="CN65">
        <f t="shared" si="84"/>
        <v>20.64763662238542</v>
      </c>
      <c r="CO65">
        <f t="shared" si="85"/>
        <v>4.4081912163688647E-2</v>
      </c>
      <c r="CP65">
        <f t="shared" si="86"/>
        <v>0.12997701531464537</v>
      </c>
      <c r="CQ65">
        <f t="shared" si="87"/>
        <v>-4.9266013949419243</v>
      </c>
      <c r="CS65">
        <f t="shared" si="88"/>
        <v>81.912067158356948</v>
      </c>
      <c r="CT65">
        <f t="shared" si="89"/>
        <v>26.993980466904397</v>
      </c>
      <c r="CU65">
        <f t="shared" si="172"/>
        <v>19.405652849629867</v>
      </c>
      <c r="CV65">
        <f t="shared" si="173"/>
        <v>15.721035227443496</v>
      </c>
      <c r="CW65">
        <f t="shared" si="174"/>
        <v>7.0617857509007106E-2</v>
      </c>
      <c r="CX65">
        <f t="shared" si="90"/>
        <v>27.918348180532558</v>
      </c>
      <c r="CY65">
        <f t="shared" si="91"/>
        <v>0.23151999848155</v>
      </c>
      <c r="CZ65">
        <f t="shared" si="92"/>
        <v>61.613001810152113</v>
      </c>
      <c r="DA65">
        <f t="shared" si="93"/>
        <v>1.4361546647317733</v>
      </c>
      <c r="DB65">
        <f t="shared" si="94"/>
        <v>7.5883276172745298</v>
      </c>
      <c r="DC65">
        <f t="shared" si="95"/>
        <v>11.272945239460901</v>
      </c>
      <c r="DD65">
        <f t="shared" si="96"/>
        <v>22.681984654578372</v>
      </c>
      <c r="DE65">
        <f t="shared" si="97"/>
        <v>20.815116460664612</v>
      </c>
      <c r="DF65">
        <f t="shared" si="98"/>
        <v>4.2492553763273183E-2</v>
      </c>
      <c r="DG65">
        <f t="shared" si="99"/>
        <v>0.13241760433531644</v>
      </c>
      <c r="DH65">
        <f t="shared" si="100"/>
        <v>-5.0940812332211163</v>
      </c>
      <c r="DJ65">
        <f t="shared" si="101"/>
        <v>89.658969738369905</v>
      </c>
      <c r="DK65">
        <f t="shared" si="102"/>
        <v>27.037805047057599</v>
      </c>
      <c r="DL65">
        <f t="shared" si="175"/>
        <v>19.405652849629867</v>
      </c>
      <c r="DM65">
        <f t="shared" si="176"/>
        <v>15.721035227443496</v>
      </c>
      <c r="DN65">
        <f t="shared" si="103"/>
        <v>7.8388840024222264E-2</v>
      </c>
      <c r="DO65">
        <f t="shared" si="104"/>
        <v>30.812608814578549</v>
      </c>
      <c r="DP65">
        <f t="shared" si="105"/>
        <v>0.25555278520265379</v>
      </c>
      <c r="DQ65">
        <f t="shared" si="106"/>
        <v>67.74533438677858</v>
      </c>
      <c r="DR65">
        <f t="shared" si="107"/>
        <v>1.3749369620777794</v>
      </c>
      <c r="DS65">
        <f t="shared" si="108"/>
        <v>7.6321521974277324</v>
      </c>
      <c r="DT65">
        <f t="shared" si="109"/>
        <v>11.316769819614104</v>
      </c>
      <c r="DU65">
        <f t="shared" si="110"/>
        <v>21.104224819845747</v>
      </c>
      <c r="DV65">
        <f t="shared" si="111"/>
        <v>19.374452120575761</v>
      </c>
      <c r="DW65">
        <f t="shared" si="112"/>
        <v>6.8469097952693958E-2</v>
      </c>
      <c r="DX65">
        <f t="shared" si="113"/>
        <v>0.19284773576653846</v>
      </c>
      <c r="DY65">
        <f t="shared" si="114"/>
        <v>-3.653416893132265</v>
      </c>
      <c r="DZ65" t="s">
        <v>85</v>
      </c>
      <c r="EA65" t="s">
        <v>86</v>
      </c>
      <c r="EB65" t="s">
        <v>87</v>
      </c>
      <c r="EC65" t="s">
        <v>340</v>
      </c>
      <c r="ED65" t="s">
        <v>329</v>
      </c>
      <c r="EE65">
        <f t="shared" si="177"/>
        <v>24.510932629191458</v>
      </c>
      <c r="EF65">
        <f t="shared" si="178"/>
        <v>5.1164939613428668</v>
      </c>
      <c r="EG65">
        <f t="shared" si="115"/>
        <v>26.178510456458021</v>
      </c>
      <c r="EH65">
        <f t="shared" si="179"/>
        <v>56.901631750970559</v>
      </c>
      <c r="EI65">
        <f t="shared" si="180"/>
        <v>7.2782613995563539</v>
      </c>
      <c r="EJ65">
        <f t="shared" si="116"/>
        <v>52.973089000272012</v>
      </c>
      <c r="EK65">
        <f t="shared" si="117"/>
        <v>3.2605994206926636E-4</v>
      </c>
      <c r="EL65">
        <f t="shared" si="181"/>
        <v>5.8563755289486576E-2</v>
      </c>
      <c r="EM65">
        <f t="shared" si="182"/>
        <v>1.8057129951054414E-2</v>
      </c>
      <c r="EN65">
        <f t="shared" si="183"/>
        <v>0.2043714993354003</v>
      </c>
      <c r="EO65">
        <f t="shared" si="184"/>
        <v>4.0416234875780506E-2</v>
      </c>
      <c r="EP65">
        <f t="shared" si="118"/>
        <v>1.6334720415342565E-3</v>
      </c>
      <c r="EQ65">
        <f t="shared" si="185"/>
        <v>3.9624190172179018E-2</v>
      </c>
      <c r="ER65">
        <f t="shared" si="186"/>
        <v>1.8585457643964055E-2</v>
      </c>
      <c r="ES65">
        <f t="shared" si="119"/>
        <v>3.4541923583558193E-4</v>
      </c>
      <c r="ET65">
        <f t="shared" si="187"/>
        <v>0.1204595571931467</v>
      </c>
      <c r="EU65">
        <f t="shared" si="188"/>
        <v>4.6722133975775647E-2</v>
      </c>
      <c r="EV65">
        <f t="shared" si="120"/>
        <v>2.1829578032503292E-3</v>
      </c>
      <c r="EW65">
        <f t="shared" si="189"/>
        <v>7.2104342263486583</v>
      </c>
      <c r="EY65">
        <f t="shared" si="190"/>
        <v>176.73446754924819</v>
      </c>
      <c r="EZ65">
        <f t="shared" si="191"/>
        <v>188.75842779007115</v>
      </c>
      <c r="FA65">
        <f t="shared" si="192"/>
        <v>410.28547311228567</v>
      </c>
      <c r="FB65">
        <f t="shared" si="193"/>
        <v>381.95897400297497</v>
      </c>
      <c r="FD65">
        <f t="shared" si="121"/>
        <v>80.6928191331763</v>
      </c>
      <c r="FE65">
        <f t="shared" si="122"/>
        <v>3.1307932307725195</v>
      </c>
      <c r="FG65" s="6">
        <f t="shared" si="123"/>
        <v>7.2576167146710197E-2</v>
      </c>
      <c r="FH65" s="6">
        <f t="shared" si="124"/>
        <v>2.2554088251629238E-2</v>
      </c>
      <c r="FI65" s="6">
        <f t="shared" si="125"/>
        <v>0.25327098684965188</v>
      </c>
      <c r="FJ65" s="6">
        <f t="shared" si="126"/>
        <v>5.1041390254971473E-2</v>
      </c>
      <c r="FK65" s="6">
        <f t="shared" si="127"/>
        <v>4.9104976871340716E-2</v>
      </c>
      <c r="FL65" s="6">
        <f t="shared" si="128"/>
        <v>2.3111021175670616E-2</v>
      </c>
      <c r="FM65" s="6">
        <f t="shared" si="129"/>
        <v>0.14928163185665747</v>
      </c>
      <c r="FN65" s="6">
        <f t="shared" si="130"/>
        <v>5.8190198203534174E-2</v>
      </c>
      <c r="FP65" t="s">
        <v>85</v>
      </c>
      <c r="FQ65">
        <f t="shared" si="131"/>
        <v>-4.5638044831613405</v>
      </c>
      <c r="FR65">
        <f t="shared" si="132"/>
        <v>0.63180728780898399</v>
      </c>
      <c r="FT65">
        <v>-4.5638044831613405</v>
      </c>
      <c r="FU65">
        <v>0.63180728780898399</v>
      </c>
      <c r="FW65">
        <f t="shared" si="133"/>
        <v>343.60237202797333</v>
      </c>
      <c r="FX65">
        <f t="shared" si="134"/>
        <v>86.913026701733074</v>
      </c>
      <c r="FY65">
        <f t="shared" si="135"/>
        <v>7553.8742104561661</v>
      </c>
      <c r="FZ65">
        <f t="shared" si="136"/>
        <v>797.66592065985662</v>
      </c>
      <c r="GA65">
        <f t="shared" si="137"/>
        <v>152.95441737369563</v>
      </c>
      <c r="GB65">
        <f t="shared" si="138"/>
        <v>23395.053794126685</v>
      </c>
    </row>
    <row r="66" spans="1:184" x14ac:dyDescent="0.25">
      <c r="A66" t="s">
        <v>33</v>
      </c>
      <c r="B66" t="s">
        <v>7</v>
      </c>
      <c r="C66" t="s">
        <v>52</v>
      </c>
      <c r="D66" t="s">
        <v>340</v>
      </c>
      <c r="E66" t="s">
        <v>330</v>
      </c>
      <c r="F66" t="s">
        <v>52</v>
      </c>
      <c r="G66">
        <v>1.2387522562916637</v>
      </c>
      <c r="H66">
        <v>5.36417880620521</v>
      </c>
      <c r="I66">
        <v>19.654351145935891</v>
      </c>
      <c r="J66">
        <v>70.043199813688531</v>
      </c>
      <c r="K66">
        <v>1.3263572562220902</v>
      </c>
      <c r="L66">
        <v>2.0979296596808372</v>
      </c>
      <c r="M66">
        <v>2.0136520356178611</v>
      </c>
      <c r="N66">
        <v>1.7093478279150662</v>
      </c>
      <c r="O66">
        <v>1.9043674208763655</v>
      </c>
      <c r="P66">
        <v>2.1813285449614694</v>
      </c>
      <c r="Q66">
        <v>1.3070253557120981</v>
      </c>
      <c r="R66">
        <v>1.2095558465202498</v>
      </c>
      <c r="S66">
        <v>1.2971210859341129</v>
      </c>
      <c r="T66">
        <v>1.3393743599143302</v>
      </c>
      <c r="U66">
        <v>1.3313443191676493</v>
      </c>
      <c r="V66">
        <v>1.3335057494131222</v>
      </c>
      <c r="W66">
        <v>1.6994901063457826</v>
      </c>
      <c r="X66">
        <v>1.463760925295805</v>
      </c>
      <c r="Y66">
        <f t="shared" si="195"/>
        <v>33.402375319163944</v>
      </c>
      <c r="Z66">
        <f t="shared" si="196"/>
        <v>28.769271219463786</v>
      </c>
      <c r="AA66">
        <v>6.4310476295912284</v>
      </c>
      <c r="AB66">
        <v>0.91872108994160406</v>
      </c>
      <c r="AC66">
        <f t="shared" si="51"/>
        <v>92.902306321899545</v>
      </c>
      <c r="AD66">
        <f t="shared" si="194"/>
        <v>25.688735297807341</v>
      </c>
      <c r="AE66">
        <f t="shared" si="53"/>
        <v>25.688735297807341</v>
      </c>
      <c r="AF66">
        <f t="shared" si="54"/>
        <v>25.688735297807341</v>
      </c>
      <c r="AG66">
        <f t="shared" si="143"/>
        <v>0</v>
      </c>
      <c r="AH66">
        <f t="shared" si="144"/>
        <v>0</v>
      </c>
      <c r="AI66">
        <f t="shared" si="145"/>
        <v>0</v>
      </c>
      <c r="AJ66">
        <f t="shared" si="146"/>
        <v>0</v>
      </c>
      <c r="AK66">
        <f t="shared" si="147"/>
        <v>1.3825365428303666</v>
      </c>
      <c r="AL66">
        <f t="shared" si="56"/>
        <v>0</v>
      </c>
      <c r="AM66">
        <f t="shared" si="57"/>
        <v>0</v>
      </c>
      <c r="AN66">
        <f t="shared" si="58"/>
        <v>21.203222130043294</v>
      </c>
      <c r="AO66">
        <f t="shared" si="148"/>
        <v>19.378359868295604</v>
      </c>
      <c r="AP66">
        <f t="shared" si="60"/>
        <v>-3.1476896800552254E-2</v>
      </c>
      <c r="AQ66">
        <f t="shared" si="61"/>
        <v>-8.7643779220507714E-2</v>
      </c>
      <c r="AR66">
        <f t="shared" si="62"/>
        <v>6.3103754295117369</v>
      </c>
      <c r="AT66">
        <f t="shared" si="149"/>
        <v>146.94570634808846</v>
      </c>
      <c r="AU66">
        <f t="shared" si="150"/>
        <v>23.773035338128729</v>
      </c>
      <c r="AV66">
        <f t="shared" si="151"/>
        <v>23.773035338128729</v>
      </c>
      <c r="AW66">
        <f t="shared" si="152"/>
        <v>23.773035338128729</v>
      </c>
      <c r="AX66">
        <f t="shared" si="153"/>
        <v>0</v>
      </c>
      <c r="AY66">
        <f t="shared" si="154"/>
        <v>0</v>
      </c>
      <c r="AZ66">
        <f t="shared" si="155"/>
        <v>0</v>
      </c>
      <c r="BA66">
        <f t="shared" si="156"/>
        <v>0</v>
      </c>
      <c r="BB66">
        <f t="shared" si="157"/>
        <v>1.0173100359277314</v>
      </c>
      <c r="BC66">
        <f t="shared" si="63"/>
        <v>0</v>
      </c>
      <c r="BD66">
        <f t="shared" si="64"/>
        <v>0</v>
      </c>
      <c r="BE66">
        <f t="shared" si="65"/>
        <v>21.955890534587727</v>
      </c>
      <c r="BF66">
        <f t="shared" si="66"/>
        <v>20.583107504607359</v>
      </c>
      <c r="BG66">
        <f t="shared" si="67"/>
        <v>-3.8651886233993836E-3</v>
      </c>
      <c r="BH66">
        <f t="shared" si="68"/>
        <v>-2.0909548596798611E-2</v>
      </c>
      <c r="BI66">
        <f t="shared" si="69"/>
        <v>3.1899278335213701</v>
      </c>
      <c r="BK66">
        <f t="shared" si="70"/>
        <v>141.04263188602249</v>
      </c>
      <c r="BL66">
        <f t="shared" si="71"/>
        <v>25.494073301746738</v>
      </c>
      <c r="BM66">
        <f t="shared" si="158"/>
        <v>25.494073301746738</v>
      </c>
      <c r="BN66">
        <f t="shared" si="159"/>
        <v>25.494073301746738</v>
      </c>
      <c r="BO66">
        <f t="shared" si="160"/>
        <v>0</v>
      </c>
      <c r="BP66">
        <f t="shared" si="161"/>
        <v>0</v>
      </c>
      <c r="BQ66">
        <f t="shared" si="162"/>
        <v>0</v>
      </c>
      <c r="BR66">
        <f t="shared" si="163"/>
        <v>0</v>
      </c>
      <c r="BS66">
        <f t="shared" si="164"/>
        <v>1.1135537168460714</v>
      </c>
      <c r="BT66">
        <f t="shared" si="72"/>
        <v>0</v>
      </c>
      <c r="BU66">
        <f t="shared" si="73"/>
        <v>0</v>
      </c>
      <c r="BV66">
        <f t="shared" si="74"/>
        <v>22.548298639463134</v>
      </c>
      <c r="BW66">
        <f t="shared" si="75"/>
        <v>21.080114552558133</v>
      </c>
      <c r="BX66">
        <f t="shared" si="76"/>
        <v>-1.3743108151416857E-2</v>
      </c>
      <c r="BY66">
        <f t="shared" si="77"/>
        <v>-6.953312099641086E-2</v>
      </c>
      <c r="BZ66">
        <f t="shared" si="78"/>
        <v>4.4139587491886054</v>
      </c>
      <c r="CB66">
        <f t="shared" si="79"/>
        <v>119.72819146174946</v>
      </c>
      <c r="CC66">
        <f t="shared" si="80"/>
        <v>26.324533985619365</v>
      </c>
      <c r="CD66">
        <f t="shared" si="165"/>
        <v>26.324533985619365</v>
      </c>
      <c r="CE66">
        <f t="shared" si="166"/>
        <v>26.324533985619365</v>
      </c>
      <c r="CF66">
        <f t="shared" si="167"/>
        <v>0</v>
      </c>
      <c r="CG66">
        <f t="shared" si="168"/>
        <v>0</v>
      </c>
      <c r="CH66">
        <f t="shared" si="169"/>
        <v>0</v>
      </c>
      <c r="CI66">
        <f t="shared" si="170"/>
        <v>0</v>
      </c>
      <c r="CJ66">
        <f t="shared" si="171"/>
        <v>1.2479857428671932</v>
      </c>
      <c r="CK66">
        <f t="shared" si="81"/>
        <v>0</v>
      </c>
      <c r="CL66">
        <f t="shared" si="82"/>
        <v>0</v>
      </c>
      <c r="CM66">
        <f t="shared" si="83"/>
        <v>22.469021625884476</v>
      </c>
      <c r="CN66">
        <f t="shared" si="84"/>
        <v>20.983488483544466</v>
      </c>
      <c r="CO66">
        <f t="shared" si="85"/>
        <v>-2.4532160204638276E-2</v>
      </c>
      <c r="CP66">
        <f t="shared" si="86"/>
        <v>-6.521812768310789E-2</v>
      </c>
      <c r="CQ66">
        <f t="shared" si="87"/>
        <v>5.3410455020748984</v>
      </c>
      <c r="CS66">
        <f t="shared" si="88"/>
        <v>133.38798777912194</v>
      </c>
      <c r="CT66">
        <f t="shared" si="89"/>
        <v>26.166708745067925</v>
      </c>
      <c r="CU66">
        <f t="shared" si="172"/>
        <v>26.166708745067925</v>
      </c>
      <c r="CV66">
        <f t="shared" si="173"/>
        <v>26.166708745067925</v>
      </c>
      <c r="CW66">
        <f t="shared" si="174"/>
        <v>0</v>
      </c>
      <c r="CX66">
        <f t="shared" si="90"/>
        <v>0</v>
      </c>
      <c r="CY66">
        <f t="shared" si="91"/>
        <v>0</v>
      </c>
      <c r="CZ66">
        <f t="shared" si="92"/>
        <v>0</v>
      </c>
      <c r="DA66">
        <f t="shared" si="93"/>
        <v>1.175270629948838</v>
      </c>
      <c r="DB66">
        <f t="shared" si="94"/>
        <v>0</v>
      </c>
      <c r="DC66">
        <f t="shared" si="95"/>
        <v>0</v>
      </c>
      <c r="DD66">
        <f t="shared" si="96"/>
        <v>22.638006607937275</v>
      </c>
      <c r="DE66">
        <f t="shared" si="97"/>
        <v>21.11026352275762</v>
      </c>
      <c r="DF66">
        <f t="shared" si="98"/>
        <v>-2.1206938448344214E-2</v>
      </c>
      <c r="DG66">
        <f t="shared" si="99"/>
        <v>-6.2397744978178904E-2</v>
      </c>
      <c r="DH66">
        <f t="shared" si="100"/>
        <v>5.0564452223103054</v>
      </c>
      <c r="DJ66">
        <f t="shared" si="101"/>
        <v>152.78723113403868</v>
      </c>
      <c r="DK66">
        <f t="shared" si="102"/>
        <v>26.209190254089897</v>
      </c>
      <c r="DL66">
        <f t="shared" si="175"/>
        <v>26.209190254089897</v>
      </c>
      <c r="DM66">
        <f t="shared" si="176"/>
        <v>26.209190254089897</v>
      </c>
      <c r="DN66">
        <f t="shared" si="103"/>
        <v>0</v>
      </c>
      <c r="DO66">
        <f t="shared" si="104"/>
        <v>0</v>
      </c>
      <c r="DP66">
        <f t="shared" si="105"/>
        <v>0</v>
      </c>
      <c r="DQ66">
        <f t="shared" si="106"/>
        <v>0</v>
      </c>
      <c r="DR66">
        <f t="shared" si="107"/>
        <v>1.0999101671675595</v>
      </c>
      <c r="DS66">
        <f t="shared" si="108"/>
        <v>0</v>
      </c>
      <c r="DT66">
        <f t="shared" si="109"/>
        <v>0</v>
      </c>
      <c r="DU66">
        <f t="shared" si="110"/>
        <v>21.462496114925777</v>
      </c>
      <c r="DV66">
        <f t="shared" si="111"/>
        <v>20.078727526771186</v>
      </c>
      <c r="DW66">
        <f t="shared" si="112"/>
        <v>-5.8934289532818901E-2</v>
      </c>
      <c r="DX66">
        <f t="shared" si="113"/>
        <v>-0.12696209403763187</v>
      </c>
      <c r="DY66">
        <f t="shared" si="114"/>
        <v>6.1304627273187116</v>
      </c>
      <c r="DZ66" t="s">
        <v>33</v>
      </c>
      <c r="EA66" t="s">
        <v>7</v>
      </c>
      <c r="EB66" t="s">
        <v>52</v>
      </c>
      <c r="EC66" t="s">
        <v>340</v>
      </c>
      <c r="ED66" t="s">
        <v>329</v>
      </c>
      <c r="EE66">
        <f t="shared" si="177"/>
        <v>0</v>
      </c>
      <c r="EF66">
        <f t="shared" si="178"/>
        <v>0</v>
      </c>
      <c r="EG66">
        <f t="shared" si="115"/>
        <v>0</v>
      </c>
      <c r="EH66">
        <f t="shared" si="179"/>
        <v>0</v>
      </c>
      <c r="EI66">
        <f t="shared" si="180"/>
        <v>0</v>
      </c>
      <c r="EJ66">
        <f t="shared" si="116"/>
        <v>0</v>
      </c>
      <c r="EK66">
        <f t="shared" si="117"/>
        <v>0</v>
      </c>
      <c r="EL66">
        <f t="shared" si="181"/>
        <v>0</v>
      </c>
      <c r="EM66">
        <f t="shared" si="182"/>
        <v>0</v>
      </c>
      <c r="EN66">
        <f t="shared" si="183"/>
        <v>0</v>
      </c>
      <c r="EO66">
        <f t="shared" si="184"/>
        <v>0</v>
      </c>
      <c r="EP66">
        <f t="shared" si="118"/>
        <v>0</v>
      </c>
      <c r="EQ66">
        <f t="shared" si="185"/>
        <v>-2.5626430293528315E-2</v>
      </c>
      <c r="ER66">
        <f t="shared" si="186"/>
        <v>1.8863381270653706E-2</v>
      </c>
      <c r="ES66">
        <f t="shared" si="119"/>
        <v>3.5582715296204903E-4</v>
      </c>
      <c r="ET66">
        <f t="shared" si="187"/>
        <v>-7.2110735918772637E-2</v>
      </c>
      <c r="EU66">
        <f t="shared" si="188"/>
        <v>3.4698711344564932E-2</v>
      </c>
      <c r="EV66">
        <f t="shared" si="120"/>
        <v>1.2040005689734391E-3</v>
      </c>
      <c r="EW66">
        <f t="shared" si="189"/>
        <v>6.989459466996907</v>
      </c>
      <c r="EY66">
        <f t="shared" si="190"/>
        <v>0</v>
      </c>
      <c r="EZ66">
        <f t="shared" si="191"/>
        <v>0</v>
      </c>
      <c r="FA66">
        <f t="shared" si="192"/>
        <v>0</v>
      </c>
      <c r="FB66">
        <f t="shared" si="193"/>
        <v>0</v>
      </c>
      <c r="FD66">
        <f t="shared" si="121"/>
        <v>131.13234248848678</v>
      </c>
      <c r="FE66">
        <f t="shared" si="122"/>
        <v>9.8262684196325196</v>
      </c>
      <c r="FG66" s="6">
        <f t="shared" si="123"/>
        <v>0</v>
      </c>
      <c r="FH66" s="6">
        <f t="shared" si="124"/>
        <v>0</v>
      </c>
      <c r="FI66" s="6">
        <f t="shared" si="125"/>
        <v>0</v>
      </c>
      <c r="FJ66" s="6">
        <f t="shared" si="126"/>
        <v>0</v>
      </c>
      <c r="FK66" s="6">
        <f t="shared" si="127"/>
        <v>-1.9542417840799475E-2</v>
      </c>
      <c r="FL66" s="6">
        <f t="shared" si="128"/>
        <v>1.4459340597952171E-2</v>
      </c>
      <c r="FM66" s="6">
        <f t="shared" si="129"/>
        <v>-5.4990808941816807E-2</v>
      </c>
      <c r="FN66" s="6">
        <f t="shared" si="130"/>
        <v>2.6779763563251301E-2</v>
      </c>
      <c r="FP66" t="s">
        <v>33</v>
      </c>
      <c r="FQ66">
        <f t="shared" si="131"/>
        <v>5.0737025773209377</v>
      </c>
      <c r="FR66">
        <f t="shared" si="132"/>
        <v>1.1577340815422881</v>
      </c>
      <c r="FT66">
        <v>5.0737025773209377</v>
      </c>
      <c r="FU66">
        <v>1.1577340815422881</v>
      </c>
      <c r="FW66">
        <f t="shared" si="133"/>
        <v>0</v>
      </c>
      <c r="FX66">
        <f t="shared" si="134"/>
        <v>0</v>
      </c>
      <c r="FY66">
        <f t="shared" si="135"/>
        <v>0</v>
      </c>
      <c r="FZ66">
        <f t="shared" si="136"/>
        <v>0</v>
      </c>
      <c r="GA66">
        <f t="shared" si="137"/>
        <v>0</v>
      </c>
      <c r="GB66">
        <f t="shared" si="138"/>
        <v>0</v>
      </c>
    </row>
    <row r="67" spans="1:184" x14ac:dyDescent="0.25">
      <c r="A67" t="s">
        <v>254</v>
      </c>
      <c r="B67" t="s">
        <v>255</v>
      </c>
      <c r="C67" t="s">
        <v>270</v>
      </c>
      <c r="D67" t="s">
        <v>344</v>
      </c>
      <c r="E67" t="s">
        <v>329</v>
      </c>
      <c r="F67" t="s">
        <v>444</v>
      </c>
      <c r="G67">
        <v>2.7278176255200264</v>
      </c>
      <c r="H67">
        <v>5.1046079890792901</v>
      </c>
      <c r="I67">
        <v>18.703283671986519</v>
      </c>
      <c r="J67">
        <v>25.872798012193755</v>
      </c>
      <c r="K67">
        <v>1.4311390552424275</v>
      </c>
      <c r="L67">
        <v>1.9197494835248701</v>
      </c>
      <c r="M67">
        <v>1.8266929962428891</v>
      </c>
      <c r="N67">
        <v>1.6384628905057175</v>
      </c>
      <c r="O67">
        <v>1.6979149740520523</v>
      </c>
      <c r="P67">
        <v>1.9859439222738493</v>
      </c>
      <c r="Q67">
        <v>1.39378218396165</v>
      </c>
      <c r="R67">
        <v>1.154133732123878</v>
      </c>
      <c r="S67">
        <v>1.2154822023485663</v>
      </c>
      <c r="T67">
        <v>1.2953811605285075</v>
      </c>
      <c r="U67">
        <v>1.2357210310006459</v>
      </c>
      <c r="V67">
        <v>1.3448954049704989</v>
      </c>
      <c r="W67">
        <v>1.6838553728856025</v>
      </c>
      <c r="X67">
        <v>1.1190042624559478</v>
      </c>
      <c r="Y67">
        <f t="shared" si="195"/>
        <v>31.493624701678062</v>
      </c>
      <c r="Z67">
        <f t="shared" si="196"/>
        <v>20.929054150875643</v>
      </c>
      <c r="AA67">
        <v>1.3767021809085354</v>
      </c>
      <c r="AB67">
        <v>0.1966717401297908</v>
      </c>
      <c r="AC67">
        <f t="shared" si="51"/>
        <v>37.027571703649123</v>
      </c>
      <c r="AD67">
        <f t="shared" si="194"/>
        <v>26.068303563595638</v>
      </c>
      <c r="AE67">
        <f t="shared" si="53"/>
        <v>26.068303563595638</v>
      </c>
      <c r="AF67">
        <f t="shared" si="54"/>
        <v>20.929054150875643</v>
      </c>
      <c r="AG67">
        <f t="shared" si="143"/>
        <v>0</v>
      </c>
      <c r="AH67">
        <f t="shared" si="144"/>
        <v>0</v>
      </c>
      <c r="AI67">
        <f t="shared" si="145"/>
        <v>2.0175026239665304E-2</v>
      </c>
      <c r="AJ67">
        <f t="shared" si="146"/>
        <v>11.777026927160257</v>
      </c>
      <c r="AK67">
        <f t="shared" si="147"/>
        <v>1.4975518256349583</v>
      </c>
      <c r="AL67">
        <f t="shared" si="56"/>
        <v>0</v>
      </c>
      <c r="AM67">
        <f t="shared" si="57"/>
        <v>5.1392494127199946</v>
      </c>
      <c r="AN67">
        <f t="shared" si="58"/>
        <v>21.209633846596425</v>
      </c>
      <c r="AO67">
        <f t="shared" si="148"/>
        <v>19.232958563917908</v>
      </c>
      <c r="AP67">
        <f t="shared" si="60"/>
        <v>-3.4095506924169551E-2</v>
      </c>
      <c r="AQ67">
        <f t="shared" si="61"/>
        <v>1.2132304034642848E-2</v>
      </c>
      <c r="AR67">
        <f t="shared" si="62"/>
        <v>1.6960955869577354</v>
      </c>
      <c r="AT67">
        <f t="shared" si="149"/>
        <v>49.669290621252244</v>
      </c>
      <c r="AU67">
        <f t="shared" si="150"/>
        <v>21.58609058732139</v>
      </c>
      <c r="AV67">
        <f t="shared" si="151"/>
        <v>21.58609058732139</v>
      </c>
      <c r="AW67">
        <f t="shared" si="152"/>
        <v>20.929054150875643</v>
      </c>
      <c r="AX67">
        <f t="shared" si="153"/>
        <v>0</v>
      </c>
      <c r="AY67">
        <f t="shared" si="154"/>
        <v>0</v>
      </c>
      <c r="AZ67">
        <f t="shared" si="155"/>
        <v>8.2475253891096148E-5</v>
      </c>
      <c r="BA67">
        <f t="shared" si="156"/>
        <v>0.37657844823910164</v>
      </c>
      <c r="BB67">
        <f t="shared" si="157"/>
        <v>1.0706850128734648</v>
      </c>
      <c r="BC67">
        <f t="shared" si="63"/>
        <v>0</v>
      </c>
      <c r="BD67">
        <f t="shared" si="64"/>
        <v>0.65703643644574683</v>
      </c>
      <c r="BE67">
        <f t="shared" si="65"/>
        <v>19.673606055899292</v>
      </c>
      <c r="BF67">
        <f t="shared" si="66"/>
        <v>18.228797527310846</v>
      </c>
      <c r="BG67">
        <f t="shared" si="67"/>
        <v>-4.067982605940523E-3</v>
      </c>
      <c r="BH67">
        <f t="shared" si="68"/>
        <v>-1.5546426763719583E-2</v>
      </c>
      <c r="BI67">
        <f t="shared" si="69"/>
        <v>2.7002566235647976</v>
      </c>
      <c r="BK67">
        <f t="shared" si="70"/>
        <v>47.261658922081274</v>
      </c>
      <c r="BL67">
        <f t="shared" si="71"/>
        <v>22.733508428776155</v>
      </c>
      <c r="BM67">
        <f t="shared" si="158"/>
        <v>22.733508428776155</v>
      </c>
      <c r="BN67">
        <f t="shared" si="159"/>
        <v>20.929054150875643</v>
      </c>
      <c r="BO67">
        <f t="shared" si="160"/>
        <v>0</v>
      </c>
      <c r="BP67">
        <f t="shared" si="161"/>
        <v>0</v>
      </c>
      <c r="BQ67">
        <f t="shared" si="162"/>
        <v>1.4656457383500543E-3</v>
      </c>
      <c r="BR67">
        <f t="shared" si="163"/>
        <v>2.4367130100774927</v>
      </c>
      <c r="BS67">
        <f t="shared" si="164"/>
        <v>1.1559623550793476</v>
      </c>
      <c r="BT67">
        <f t="shared" si="72"/>
        <v>0</v>
      </c>
      <c r="BU67">
        <f t="shared" si="73"/>
        <v>1.8044542779005113</v>
      </c>
      <c r="BV67">
        <f t="shared" si="74"/>
        <v>19.675546729549808</v>
      </c>
      <c r="BW67">
        <f t="shared" si="75"/>
        <v>18.151448242773956</v>
      </c>
      <c r="BX67">
        <f t="shared" si="76"/>
        <v>-1.4266501404007283E-2</v>
      </c>
      <c r="BY67">
        <f t="shared" si="77"/>
        <v>-4.4521790520525135E-2</v>
      </c>
      <c r="BZ67">
        <f t="shared" si="78"/>
        <v>2.7776059081016875</v>
      </c>
      <c r="CB67">
        <f t="shared" si="79"/>
        <v>42.391619416529558</v>
      </c>
      <c r="CC67">
        <f t="shared" si="80"/>
        <v>24.227881308711783</v>
      </c>
      <c r="CD67">
        <f t="shared" si="165"/>
        <v>24.227881308711783</v>
      </c>
      <c r="CE67">
        <f t="shared" si="166"/>
        <v>20.929054150875643</v>
      </c>
      <c r="CF67">
        <f t="shared" si="167"/>
        <v>0</v>
      </c>
      <c r="CG67">
        <f t="shared" si="168"/>
        <v>0</v>
      </c>
      <c r="CH67">
        <f t="shared" si="169"/>
        <v>7.072014585498978E-3</v>
      </c>
      <c r="CI67">
        <f t="shared" si="170"/>
        <v>6.4313899278110593</v>
      </c>
      <c r="CJ67">
        <f t="shared" si="171"/>
        <v>1.300789853603955</v>
      </c>
      <c r="CK67">
        <f t="shared" si="81"/>
        <v>0</v>
      </c>
      <c r="CL67">
        <f t="shared" si="82"/>
        <v>3.2988271578361399</v>
      </c>
      <c r="CM67">
        <f t="shared" si="83"/>
        <v>20.20923655523443</v>
      </c>
      <c r="CN67">
        <f t="shared" si="84"/>
        <v>18.660848322602252</v>
      </c>
      <c r="CO67">
        <f t="shared" si="85"/>
        <v>-2.5570151953711928E-2</v>
      </c>
      <c r="CP67">
        <f t="shared" si="86"/>
        <v>-7.5559123980679585E-3</v>
      </c>
      <c r="CQ67">
        <f t="shared" si="87"/>
        <v>2.2682058282733912</v>
      </c>
      <c r="CS67">
        <f t="shared" si="88"/>
        <v>43.929811165527951</v>
      </c>
      <c r="CT67">
        <f t="shared" si="89"/>
        <v>23.112040982244729</v>
      </c>
      <c r="CU67">
        <f t="shared" si="172"/>
        <v>23.112040982244729</v>
      </c>
      <c r="CV67">
        <f t="shared" si="173"/>
        <v>20.929054150875643</v>
      </c>
      <c r="CW67">
        <f t="shared" si="174"/>
        <v>0</v>
      </c>
      <c r="CX67">
        <f t="shared" si="90"/>
        <v>0</v>
      </c>
      <c r="CY67">
        <f t="shared" si="91"/>
        <v>2.3337343437637632E-3</v>
      </c>
      <c r="CZ67">
        <f t="shared" si="92"/>
        <v>3.207166864538713</v>
      </c>
      <c r="DA67">
        <f t="shared" si="93"/>
        <v>1.2189624789552382</v>
      </c>
      <c r="DB67">
        <f t="shared" si="94"/>
        <v>0</v>
      </c>
      <c r="DC67">
        <f t="shared" si="95"/>
        <v>2.1829868313690852</v>
      </c>
      <c r="DD67">
        <f t="shared" si="96"/>
        <v>19.452155850291188</v>
      </c>
      <c r="DE67">
        <f t="shared" si="97"/>
        <v>17.867617403688143</v>
      </c>
      <c r="DF67">
        <f t="shared" si="98"/>
        <v>-2.1995327376784821E-2</v>
      </c>
      <c r="DG67">
        <f t="shared" si="99"/>
        <v>-2.4309572479541908E-2</v>
      </c>
      <c r="DH67">
        <f t="shared" si="100"/>
        <v>3.0614367471874999</v>
      </c>
      <c r="DJ67">
        <f t="shared" si="101"/>
        <v>51.381925964535114</v>
      </c>
      <c r="DK67">
        <f t="shared" si="102"/>
        <v>25.153960268314428</v>
      </c>
      <c r="DL67">
        <f t="shared" si="175"/>
        <v>25.153960268314428</v>
      </c>
      <c r="DM67">
        <f t="shared" si="176"/>
        <v>20.929054150875643</v>
      </c>
      <c r="DN67">
        <f t="shared" si="103"/>
        <v>0</v>
      </c>
      <c r="DO67">
        <f t="shared" si="104"/>
        <v>0</v>
      </c>
      <c r="DP67">
        <f t="shared" si="105"/>
        <v>1.6705679976747635E-2</v>
      </c>
      <c r="DQ67">
        <f t="shared" si="106"/>
        <v>11.862284873829285</v>
      </c>
      <c r="DR67">
        <f t="shared" si="107"/>
        <v>1.2266845294283157</v>
      </c>
      <c r="DS67">
        <f t="shared" si="108"/>
        <v>0</v>
      </c>
      <c r="DT67">
        <f t="shared" si="109"/>
        <v>4.2249061174387847</v>
      </c>
      <c r="DU67">
        <f t="shared" si="110"/>
        <v>19.860167702113287</v>
      </c>
      <c r="DV67">
        <f t="shared" si="111"/>
        <v>18.3169075613608</v>
      </c>
      <c r="DW67">
        <f t="shared" si="112"/>
        <v>-6.5726986967422837E-2</v>
      </c>
      <c r="DX67">
        <f t="shared" si="113"/>
        <v>-1.0348670217687844E-2</v>
      </c>
      <c r="DY67">
        <f t="shared" si="114"/>
        <v>2.6121465895148432</v>
      </c>
      <c r="DZ67" t="s">
        <v>254</v>
      </c>
      <c r="EA67" t="s">
        <v>255</v>
      </c>
      <c r="EB67" t="s">
        <v>270</v>
      </c>
      <c r="EC67" t="s">
        <v>344</v>
      </c>
      <c r="ED67" t="s">
        <v>329</v>
      </c>
      <c r="EE67">
        <f t="shared" si="177"/>
        <v>0</v>
      </c>
      <c r="EF67">
        <f t="shared" si="178"/>
        <v>0</v>
      </c>
      <c r="EG67">
        <f t="shared" si="115"/>
        <v>0</v>
      </c>
      <c r="EH67">
        <f t="shared" si="179"/>
        <v>6.0151933419426511</v>
      </c>
      <c r="EI67">
        <f t="shared" si="180"/>
        <v>4.8998966794603609</v>
      </c>
      <c r="EJ67">
        <f t="shared" si="116"/>
        <v>24.008987469386671</v>
      </c>
      <c r="EK67">
        <f t="shared" si="117"/>
        <v>0</v>
      </c>
      <c r="EL67">
        <f t="shared" si="181"/>
        <v>0</v>
      </c>
      <c r="EM67">
        <f t="shared" si="182"/>
        <v>0</v>
      </c>
      <c r="EN67">
        <f t="shared" si="183"/>
        <v>7.9724293563194718E-3</v>
      </c>
      <c r="EO67">
        <f t="shared" si="184"/>
        <v>8.5131460000435113E-3</v>
      </c>
      <c r="EP67">
        <f t="shared" si="118"/>
        <v>7.2473654818056842E-5</v>
      </c>
      <c r="EQ67">
        <f t="shared" si="185"/>
        <v>-2.7620409538672824E-2</v>
      </c>
      <c r="ER67">
        <f t="shared" si="186"/>
        <v>2.1274054206325825E-2</v>
      </c>
      <c r="ES67">
        <f t="shared" si="119"/>
        <v>4.5258538237368955E-4</v>
      </c>
      <c r="ET67">
        <f t="shared" si="187"/>
        <v>-1.5025011390816597E-2</v>
      </c>
      <c r="EU67">
        <f t="shared" si="188"/>
        <v>1.8823975750499978E-2</v>
      </c>
      <c r="EV67">
        <f t="shared" si="120"/>
        <v>3.5434206305541121E-4</v>
      </c>
      <c r="EW67">
        <f t="shared" si="189"/>
        <v>6.4993533996981503</v>
      </c>
      <c r="EY67">
        <f t="shared" si="190"/>
        <v>0</v>
      </c>
      <c r="EZ67">
        <f t="shared" si="191"/>
        <v>0</v>
      </c>
      <c r="FA67">
        <f t="shared" si="192"/>
        <v>39.09486729679665</v>
      </c>
      <c r="FB67">
        <f t="shared" si="193"/>
        <v>156.04289433246856</v>
      </c>
      <c r="FD67">
        <f t="shared" si="121"/>
        <v>45.276979632262545</v>
      </c>
      <c r="FE67">
        <f t="shared" si="122"/>
        <v>2.3553735589271785</v>
      </c>
      <c r="FG67" s="6">
        <f t="shared" si="123"/>
        <v>0</v>
      </c>
      <c r="FH67" s="6">
        <f t="shared" si="124"/>
        <v>0</v>
      </c>
      <c r="FI67" s="6">
        <f t="shared" si="125"/>
        <v>1.7608129829045929E-2</v>
      </c>
      <c r="FJ67" s="6">
        <f t="shared" si="126"/>
        <v>1.8824670980971049E-2</v>
      </c>
      <c r="FK67" s="6">
        <f t="shared" si="127"/>
        <v>-6.1003206845961153E-2</v>
      </c>
      <c r="FL67" s="6">
        <f t="shared" si="128"/>
        <v>4.7093516034871358E-2</v>
      </c>
      <c r="FM67" s="6">
        <f t="shared" si="129"/>
        <v>-3.3184659208385849E-2</v>
      </c>
      <c r="FN67" s="6">
        <f t="shared" si="130"/>
        <v>4.1610983032069122E-2</v>
      </c>
      <c r="FP67" t="s">
        <v>254</v>
      </c>
      <c r="FQ67">
        <f t="shared" si="131"/>
        <v>2.5192912139333257</v>
      </c>
      <c r="FR67">
        <f t="shared" si="132"/>
        <v>0.4780614546001285</v>
      </c>
      <c r="FT67">
        <v>2.5192912139333257</v>
      </c>
      <c r="FU67">
        <v>0.4780614546001285</v>
      </c>
      <c r="FW67">
        <f t="shared" si="133"/>
        <v>0</v>
      </c>
      <c r="FX67">
        <f t="shared" si="134"/>
        <v>0</v>
      </c>
      <c r="FY67">
        <f t="shared" si="135"/>
        <v>0</v>
      </c>
      <c r="FZ67">
        <f t="shared" si="136"/>
        <v>8.2811297924389482</v>
      </c>
      <c r="GA67">
        <f t="shared" si="137"/>
        <v>6.848648069429407</v>
      </c>
      <c r="GB67">
        <f t="shared" si="138"/>
        <v>46.903980378899142</v>
      </c>
    </row>
    <row r="68" spans="1:184" x14ac:dyDescent="0.25">
      <c r="A68" t="s">
        <v>39</v>
      </c>
      <c r="B68" t="s">
        <v>13</v>
      </c>
      <c r="C68" t="s">
        <v>52</v>
      </c>
      <c r="D68" t="s">
        <v>340</v>
      </c>
      <c r="E68" t="s">
        <v>330</v>
      </c>
      <c r="F68" t="s">
        <v>52</v>
      </c>
      <c r="G68">
        <v>0.88595419253631469</v>
      </c>
      <c r="H68">
        <v>4.9879464126366502</v>
      </c>
      <c r="I68">
        <v>18.275835655900686</v>
      </c>
      <c r="J68">
        <v>100.66654266571975</v>
      </c>
      <c r="K68">
        <v>1.3263572562220902</v>
      </c>
      <c r="L68">
        <v>1.822465136135637</v>
      </c>
      <c r="M68">
        <v>1.732238414357423</v>
      </c>
      <c r="N68">
        <v>1.625699819132387</v>
      </c>
      <c r="O68">
        <v>1.6504389939139021</v>
      </c>
      <c r="P68">
        <v>1.8888622033605165</v>
      </c>
      <c r="Q68">
        <v>1.3070253557120981</v>
      </c>
      <c r="R68">
        <v>1.2095558465202498</v>
      </c>
      <c r="S68">
        <v>1.2971210859341129</v>
      </c>
      <c r="T68">
        <v>1.3393743599143302</v>
      </c>
      <c r="U68">
        <v>1.3313443191676493</v>
      </c>
      <c r="V68">
        <v>1.3335057494131222</v>
      </c>
      <c r="W68">
        <v>1.6774879925325168</v>
      </c>
      <c r="X68">
        <v>1.2228686070244539</v>
      </c>
      <c r="Y68">
        <f t="shared" si="195"/>
        <v>30.657494866271033</v>
      </c>
      <c r="Z68">
        <f t="shared" si="196"/>
        <v>22.348945690739118</v>
      </c>
      <c r="AA68">
        <v>4.6377677775607724</v>
      </c>
      <c r="AB68">
        <v>0.6625382539372533</v>
      </c>
      <c r="AC68">
        <f t="shared" si="51"/>
        <v>133.51979932346802</v>
      </c>
      <c r="AD68">
        <f t="shared" si="194"/>
        <v>23.886980599089441</v>
      </c>
      <c r="AE68">
        <f t="shared" si="53"/>
        <v>23.886980599089441</v>
      </c>
      <c r="AF68">
        <f t="shared" si="54"/>
        <v>22.348945690739118</v>
      </c>
      <c r="AG68">
        <f t="shared" si="143"/>
        <v>0</v>
      </c>
      <c r="AH68">
        <f t="shared" si="144"/>
        <v>0</v>
      </c>
      <c r="AI68">
        <f t="shared" si="145"/>
        <v>7.5428071290817625E-4</v>
      </c>
      <c r="AJ68">
        <f t="shared" si="146"/>
        <v>1.4712553833720361</v>
      </c>
      <c r="AK68">
        <f t="shared" si="147"/>
        <v>1.2680084864121766</v>
      </c>
      <c r="AL68">
        <f t="shared" si="56"/>
        <v>0</v>
      </c>
      <c r="AM68">
        <f t="shared" si="57"/>
        <v>1.5380349083503226</v>
      </c>
      <c r="AN68">
        <f t="shared" si="58"/>
        <v>19.77304321918162</v>
      </c>
      <c r="AO68">
        <f t="shared" si="148"/>
        <v>18.099350869833494</v>
      </c>
      <c r="AP68">
        <f t="shared" si="60"/>
        <v>-2.8869379602299423E-2</v>
      </c>
      <c r="AQ68">
        <f t="shared" si="61"/>
        <v>-4.8341173627006219E-2</v>
      </c>
      <c r="AR68">
        <f t="shared" si="62"/>
        <v>4.2495948209056245</v>
      </c>
      <c r="AT68">
        <f t="shared" si="149"/>
        <v>183.46126438358485</v>
      </c>
      <c r="AU68">
        <f t="shared" si="150"/>
        <v>22.105643867637919</v>
      </c>
      <c r="AV68">
        <f t="shared" si="151"/>
        <v>22.105643867637919</v>
      </c>
      <c r="AW68">
        <f t="shared" si="152"/>
        <v>22.105643867637919</v>
      </c>
      <c r="AX68">
        <f t="shared" si="153"/>
        <v>0</v>
      </c>
      <c r="AY68">
        <f t="shared" si="154"/>
        <v>0</v>
      </c>
      <c r="AZ68">
        <f t="shared" si="155"/>
        <v>0</v>
      </c>
      <c r="BA68">
        <f t="shared" si="156"/>
        <v>0</v>
      </c>
      <c r="BB68">
        <f t="shared" si="157"/>
        <v>1.0010706225228254</v>
      </c>
      <c r="BC68">
        <f t="shared" si="63"/>
        <v>0</v>
      </c>
      <c r="BD68">
        <f t="shared" si="64"/>
        <v>0</v>
      </c>
      <c r="BE68">
        <f t="shared" si="65"/>
        <v>20.317506313253137</v>
      </c>
      <c r="BF68">
        <f t="shared" si="66"/>
        <v>18.966637144683524</v>
      </c>
      <c r="BG68">
        <f t="shared" si="67"/>
        <v>-3.8034882629128385E-3</v>
      </c>
      <c r="BH68">
        <f t="shared" si="68"/>
        <v>-2.0575767554853297E-2</v>
      </c>
      <c r="BI68">
        <f t="shared" si="69"/>
        <v>3.1390067229543952</v>
      </c>
      <c r="BK68">
        <f t="shared" si="70"/>
        <v>174.37845224611024</v>
      </c>
      <c r="BL68">
        <f t="shared" si="71"/>
        <v>23.705971792335276</v>
      </c>
      <c r="BM68">
        <f t="shared" si="158"/>
        <v>23.705971792335276</v>
      </c>
      <c r="BN68">
        <f t="shared" si="159"/>
        <v>22.348945690739118</v>
      </c>
      <c r="BO68">
        <f t="shared" si="160"/>
        <v>0</v>
      </c>
      <c r="BP68">
        <f t="shared" si="161"/>
        <v>0</v>
      </c>
      <c r="BQ68">
        <f t="shared" si="162"/>
        <v>6.8699434645791326E-4</v>
      </c>
      <c r="BR68">
        <f t="shared" si="163"/>
        <v>1.518749740295765</v>
      </c>
      <c r="BS68">
        <f t="shared" si="164"/>
        <v>1.1011464748399096</v>
      </c>
      <c r="BT68">
        <f t="shared" si="72"/>
        <v>0</v>
      </c>
      <c r="BU68">
        <f t="shared" si="73"/>
        <v>1.3570261015961584</v>
      </c>
      <c r="BV68">
        <f t="shared" si="74"/>
        <v>20.793019021423099</v>
      </c>
      <c r="BW68">
        <f t="shared" si="75"/>
        <v>19.341193476544632</v>
      </c>
      <c r="BX68">
        <f t="shared" si="76"/>
        <v>-1.3589982113425231E-2</v>
      </c>
      <c r="BY68">
        <f t="shared" si="77"/>
        <v>-4.7513931839319429E-2</v>
      </c>
      <c r="BZ68">
        <f t="shared" si="78"/>
        <v>3.0077522141944861</v>
      </c>
      <c r="CB68">
        <f t="shared" si="79"/>
        <v>163.65358020434331</v>
      </c>
      <c r="CC68">
        <f t="shared" si="80"/>
        <v>24.478185683521474</v>
      </c>
      <c r="CD68">
        <f t="shared" si="165"/>
        <v>24.478185683521474</v>
      </c>
      <c r="CE68">
        <f t="shared" si="166"/>
        <v>22.348945690739118</v>
      </c>
      <c r="CF68">
        <f t="shared" si="167"/>
        <v>0</v>
      </c>
      <c r="CG68">
        <f t="shared" si="168"/>
        <v>0</v>
      </c>
      <c r="CH68">
        <f t="shared" si="169"/>
        <v>2.3358888462511923E-3</v>
      </c>
      <c r="CI68">
        <f t="shared" si="170"/>
        <v>3.2911586117619374</v>
      </c>
      <c r="CJ68">
        <f t="shared" si="171"/>
        <v>1.1736813627527474</v>
      </c>
      <c r="CK68">
        <f t="shared" si="81"/>
        <v>0</v>
      </c>
      <c r="CL68">
        <f t="shared" si="82"/>
        <v>2.129239992782356</v>
      </c>
      <c r="CM68">
        <f t="shared" si="83"/>
        <v>20.852228394868973</v>
      </c>
      <c r="CN68">
        <f t="shared" si="84"/>
        <v>19.455143073276851</v>
      </c>
      <c r="CO68">
        <f t="shared" si="85"/>
        <v>-2.307152896963233E-2</v>
      </c>
      <c r="CP68">
        <f t="shared" si="86"/>
        <v>-2.2335676730406418E-2</v>
      </c>
      <c r="CQ68">
        <f t="shared" si="87"/>
        <v>2.8938026174622671</v>
      </c>
      <c r="CS68">
        <f t="shared" si="88"/>
        <v>166.1439873980014</v>
      </c>
      <c r="CT68">
        <f t="shared" si="89"/>
        <v>24.331429978524948</v>
      </c>
      <c r="CU68">
        <f t="shared" si="172"/>
        <v>24.331429978524948</v>
      </c>
      <c r="CV68">
        <f t="shared" si="173"/>
        <v>22.348945690739118</v>
      </c>
      <c r="CW68">
        <f t="shared" si="174"/>
        <v>0</v>
      </c>
      <c r="CX68">
        <f t="shared" si="90"/>
        <v>0</v>
      </c>
      <c r="CY68">
        <f t="shared" si="91"/>
        <v>1.9372688339413906E-3</v>
      </c>
      <c r="CZ68">
        <f t="shared" si="92"/>
        <v>2.9315775855732924</v>
      </c>
      <c r="DA68">
        <f t="shared" si="93"/>
        <v>1.1578680166781594</v>
      </c>
      <c r="DB68">
        <f t="shared" si="94"/>
        <v>0</v>
      </c>
      <c r="DC68">
        <f t="shared" si="95"/>
        <v>1.9824842877858302</v>
      </c>
      <c r="DD68">
        <f t="shared" si="96"/>
        <v>20.854978478034962</v>
      </c>
      <c r="DE68">
        <f t="shared" si="97"/>
        <v>19.349857180051245</v>
      </c>
      <c r="DF68">
        <f t="shared" si="98"/>
        <v>-2.0892920434903602E-2</v>
      </c>
      <c r="DG68">
        <f t="shared" si="99"/>
        <v>-2.4777305012194276E-2</v>
      </c>
      <c r="DH68">
        <f t="shared" si="100"/>
        <v>2.9990885106878729</v>
      </c>
      <c r="DJ68">
        <f t="shared" si="101"/>
        <v>190.14522758425684</v>
      </c>
      <c r="DK68">
        <f t="shared" si="102"/>
        <v>24.370931922472902</v>
      </c>
      <c r="DL68">
        <f t="shared" si="175"/>
        <v>24.370931922472902</v>
      </c>
      <c r="DM68">
        <f t="shared" si="176"/>
        <v>22.348945690739118</v>
      </c>
      <c r="DN68">
        <f t="shared" si="103"/>
        <v>0</v>
      </c>
      <c r="DO68">
        <f t="shared" si="104"/>
        <v>0</v>
      </c>
      <c r="DP68">
        <f t="shared" si="105"/>
        <v>2.3446985038665536E-3</v>
      </c>
      <c r="DQ68">
        <f t="shared" si="106"/>
        <v>3.4788048509945395</v>
      </c>
      <c r="DR68">
        <f t="shared" si="107"/>
        <v>1.0840845636856482</v>
      </c>
      <c r="DS68">
        <f t="shared" si="108"/>
        <v>0</v>
      </c>
      <c r="DT68">
        <f t="shared" si="109"/>
        <v>2.0219862317337842</v>
      </c>
      <c r="DU68">
        <f t="shared" si="110"/>
        <v>19.692533632859629</v>
      </c>
      <c r="DV68">
        <f t="shared" si="111"/>
        <v>18.328674827922384</v>
      </c>
      <c r="DW68">
        <f t="shared" si="112"/>
        <v>-5.8086337831421045E-2</v>
      </c>
      <c r="DX68">
        <f t="shared" si="113"/>
        <v>-6.2322245691346478E-2</v>
      </c>
      <c r="DY68">
        <f t="shared" si="114"/>
        <v>4.0202708628167336</v>
      </c>
      <c r="DZ68" t="s">
        <v>39</v>
      </c>
      <c r="EA68" t="s">
        <v>13</v>
      </c>
      <c r="EB68" t="s">
        <v>52</v>
      </c>
      <c r="EC68" t="s">
        <v>340</v>
      </c>
      <c r="ED68" t="s">
        <v>329</v>
      </c>
      <c r="EE68">
        <f t="shared" si="177"/>
        <v>0</v>
      </c>
      <c r="EF68">
        <f t="shared" si="178"/>
        <v>0</v>
      </c>
      <c r="EG68">
        <f t="shared" si="115"/>
        <v>0</v>
      </c>
      <c r="EH68">
        <f t="shared" si="179"/>
        <v>2.1152576953329283</v>
      </c>
      <c r="EI68">
        <f t="shared" si="180"/>
        <v>1.3530157286648414</v>
      </c>
      <c r="EJ68">
        <f t="shared" si="116"/>
        <v>1.8306515620144519</v>
      </c>
      <c r="EK68">
        <f t="shared" si="117"/>
        <v>0</v>
      </c>
      <c r="EL68">
        <f t="shared" si="181"/>
        <v>0</v>
      </c>
      <c r="EM68">
        <f t="shared" si="182"/>
        <v>0</v>
      </c>
      <c r="EN68">
        <f t="shared" si="183"/>
        <v>1.3431885405708708E-3</v>
      </c>
      <c r="EO68">
        <f t="shared" si="184"/>
        <v>9.9226671856314725E-4</v>
      </c>
      <c r="EP68">
        <f t="shared" si="118"/>
        <v>9.8459324076807603E-7</v>
      </c>
      <c r="EQ68">
        <f t="shared" si="185"/>
        <v>-2.4718939535765747E-2</v>
      </c>
      <c r="ER68">
        <f t="shared" si="186"/>
        <v>1.8489302857358957E-2</v>
      </c>
      <c r="ES68">
        <f t="shared" si="119"/>
        <v>3.4185432015114208E-4</v>
      </c>
      <c r="ET68">
        <f t="shared" si="187"/>
        <v>-3.7644350075854351E-2</v>
      </c>
      <c r="EU68">
        <f t="shared" si="188"/>
        <v>1.739012390883652E-2</v>
      </c>
      <c r="EV68">
        <f t="shared" si="120"/>
        <v>3.0241640956468757E-4</v>
      </c>
      <c r="EW68">
        <f t="shared" si="189"/>
        <v>6.499233253438045</v>
      </c>
      <c r="EY68">
        <f t="shared" si="190"/>
        <v>0</v>
      </c>
      <c r="EZ68">
        <f t="shared" si="191"/>
        <v>0</v>
      </c>
      <c r="FA68">
        <f t="shared" si="192"/>
        <v>13.747553153098488</v>
      </c>
      <c r="FB68">
        <f t="shared" si="193"/>
        <v>11.897831507302625</v>
      </c>
      <c r="FD68">
        <f t="shared" si="121"/>
        <v>168.55038518996076</v>
      </c>
      <c r="FE68">
        <f t="shared" si="122"/>
        <v>8.8984252483736697</v>
      </c>
      <c r="FG68" s="6">
        <f t="shared" si="123"/>
        <v>0</v>
      </c>
      <c r="FH68" s="6">
        <f t="shared" si="124"/>
        <v>0</v>
      </c>
      <c r="FI68" s="6">
        <f t="shared" si="125"/>
        <v>7.9690624204570141E-4</v>
      </c>
      <c r="FJ68" s="6">
        <f t="shared" si="126"/>
        <v>5.9020769895344193E-4</v>
      </c>
      <c r="FK68" s="6">
        <f t="shared" si="127"/>
        <v>-1.4665608451684548E-2</v>
      </c>
      <c r="FL68" s="6">
        <f t="shared" si="128"/>
        <v>1.09968900584174E-2</v>
      </c>
      <c r="FM68" s="6">
        <f t="shared" si="129"/>
        <v>-2.2334182169579837E-2</v>
      </c>
      <c r="FN68" s="6">
        <f t="shared" si="130"/>
        <v>1.0384620410385159E-2</v>
      </c>
      <c r="FP68" t="s">
        <v>39</v>
      </c>
      <c r="FQ68">
        <f t="shared" si="131"/>
        <v>3.3849192915035631</v>
      </c>
      <c r="FR68">
        <f t="shared" si="132"/>
        <v>0.59061397965835649</v>
      </c>
      <c r="FT68">
        <v>3.3849192915035631</v>
      </c>
      <c r="FU68">
        <v>0.59061397965835649</v>
      </c>
      <c r="FW68">
        <f t="shared" si="133"/>
        <v>0</v>
      </c>
      <c r="FX68">
        <f t="shared" si="134"/>
        <v>0</v>
      </c>
      <c r="FY68">
        <f t="shared" si="135"/>
        <v>0</v>
      </c>
      <c r="FZ68">
        <f t="shared" si="136"/>
        <v>9.8100739806525166</v>
      </c>
      <c r="GA68">
        <f t="shared" si="137"/>
        <v>6.429565666766182</v>
      </c>
      <c r="GB68">
        <f t="shared" si="138"/>
        <v>41.339314663258456</v>
      </c>
    </row>
    <row r="69" spans="1:184" x14ac:dyDescent="0.25">
      <c r="A69" t="s">
        <v>129</v>
      </c>
      <c r="B69" t="s">
        <v>130</v>
      </c>
      <c r="C69" t="s">
        <v>147</v>
      </c>
      <c r="D69" t="s">
        <v>341</v>
      </c>
      <c r="E69" t="s">
        <v>331</v>
      </c>
      <c r="F69" t="s">
        <v>445</v>
      </c>
      <c r="G69">
        <v>1.6651265536365503</v>
      </c>
      <c r="H69">
        <v>4.8022867311649202</v>
      </c>
      <c r="I69">
        <v>17.595578582988267</v>
      </c>
      <c r="J69">
        <v>77.604632620647266</v>
      </c>
      <c r="K69">
        <v>1.2214137182566644</v>
      </c>
      <c r="L69">
        <v>1.5365066732899422</v>
      </c>
      <c r="M69">
        <v>1.4830073958208669</v>
      </c>
      <c r="N69">
        <v>1.454856850954938</v>
      </c>
      <c r="O69">
        <v>1.4052063622467872</v>
      </c>
      <c r="P69">
        <v>1.5711559849968426</v>
      </c>
      <c r="Q69">
        <v>1.1137228775074144</v>
      </c>
      <c r="R69">
        <v>1.1523297796771568</v>
      </c>
      <c r="S69">
        <v>1.261678755528314</v>
      </c>
      <c r="T69">
        <v>1.2456836932865165</v>
      </c>
      <c r="U69">
        <v>1.2512749062312558</v>
      </c>
      <c r="V69">
        <v>1.4406165004533091</v>
      </c>
      <c r="W69">
        <v>1.7813724467305092</v>
      </c>
      <c r="X69">
        <v>1.5415169420402739</v>
      </c>
      <c r="Y69">
        <f t="shared" si="195"/>
        <v>31.344278872016755</v>
      </c>
      <c r="Z69">
        <f t="shared" si="196"/>
        <v>27.12388249067741</v>
      </c>
      <c r="AA69">
        <v>3.1283624552503873</v>
      </c>
      <c r="AB69">
        <v>0.44690892217862682</v>
      </c>
      <c r="AC69">
        <f t="shared" si="51"/>
        <v>94.787362883127216</v>
      </c>
      <c r="AD69">
        <f t="shared" si="194"/>
        <v>19.596598410853527</v>
      </c>
      <c r="AE69">
        <f t="shared" si="53"/>
        <v>19.596598410853527</v>
      </c>
      <c r="AF69">
        <f t="shared" si="54"/>
        <v>19.596598410853527</v>
      </c>
      <c r="AG69">
        <f t="shared" ref="AG69:AG100" si="197">G69*((AD69-AE69)/AD69)^3*AC69*AD69/10^3</f>
        <v>0</v>
      </c>
      <c r="AH69">
        <f t="shared" ref="AH69:AH100" si="198">G69*3*((AD69-AE69)/AD69)^2*AC69</f>
        <v>0</v>
      </c>
      <c r="AI69">
        <f t="shared" ref="AI69:AI100" si="199">G69*((AD69-AF69)/AD69)^3*AC69*AD69/10^3</f>
        <v>0</v>
      </c>
      <c r="AJ69">
        <f t="shared" ref="AJ69:AJ100" si="200">G69*3*((AD69-AF69)/AD69)^2*AC69</f>
        <v>0</v>
      </c>
      <c r="AK69">
        <f t="shared" ref="AK69:AK100" si="201">AD69/((3*G69*AC69)^0.5)</f>
        <v>0.90057776841799653</v>
      </c>
      <c r="AL69">
        <f t="shared" si="56"/>
        <v>0</v>
      </c>
      <c r="AM69">
        <f t="shared" si="57"/>
        <v>0</v>
      </c>
      <c r="AN69">
        <f t="shared" si="58"/>
        <v>16.674756337468185</v>
      </c>
      <c r="AO69">
        <f t="shared" ref="AO69:AO100" si="202">AD69-(($AM$1/(AC69*3*G69))^0.5)*AD69</f>
        <v>15.486049686727165</v>
      </c>
      <c r="AP69">
        <f t="shared" si="60"/>
        <v>-2.0503901777041901E-2</v>
      </c>
      <c r="AQ69">
        <f t="shared" si="61"/>
        <v>-5.7090743471081562E-2</v>
      </c>
      <c r="AR69">
        <f t="shared" si="62"/>
        <v>4.1105487241263621</v>
      </c>
      <c r="AT69">
        <f t="shared" ref="AT69:AT100" si="203">$J69*L69</f>
        <v>119.24003589983886</v>
      </c>
      <c r="AU69">
        <f t="shared" ref="AU69:AU100" si="204">I69*R69</f>
        <v>20.275909191826969</v>
      </c>
      <c r="AV69">
        <f t="shared" ref="AV69:AV100" si="205">MAX(MIN(AU69,$Y69)-ABS($AA$2*AA69),0)</f>
        <v>20.275909191826969</v>
      </c>
      <c r="AW69">
        <f t="shared" ref="AW69:AW100" si="206">MAX(MIN(AU69,$Z69)-ABS($AA$2*AA69),0)</f>
        <v>20.275909191826969</v>
      </c>
      <c r="AX69">
        <f t="shared" ref="AX69:AX100" si="207">G69*((AU69-AV69)/AU69)^3*AT69*AU69/10^3</f>
        <v>0</v>
      </c>
      <c r="AY69">
        <f t="shared" ref="AY69:AY100" si="208">G69*3*((AU69-AV69)/AU69)^2*AT69</f>
        <v>0</v>
      </c>
      <c r="AZ69">
        <f t="shared" ref="AZ69:AZ100" si="209">G69*((AU69-AW69)/AU69)^3*AT69*AU69/10^3</f>
        <v>0</v>
      </c>
      <c r="BA69">
        <f t="shared" ref="BA69:BA100" si="210">G69*3*((AU69-AW69)/AU69)^2*AT69</f>
        <v>0</v>
      </c>
      <c r="BB69">
        <f t="shared" ref="BB69:BB100" si="211">AU69/((3*G69*AT69)^0.5)</f>
        <v>0.8307780965244651</v>
      </c>
      <c r="BC69">
        <f t="shared" si="63"/>
        <v>0</v>
      </c>
      <c r="BD69">
        <f t="shared" si="64"/>
        <v>0</v>
      </c>
      <c r="BE69">
        <f t="shared" si="65"/>
        <v>18.791952435597388</v>
      </c>
      <c r="BF69">
        <f t="shared" si="66"/>
        <v>17.670880164302901</v>
      </c>
      <c r="BG69">
        <f t="shared" si="67"/>
        <v>-3.1564753456181103E-3</v>
      </c>
      <c r="BH69">
        <f t="shared" si="68"/>
        <v>-1.707561546524268E-2</v>
      </c>
      <c r="BI69">
        <f t="shared" si="69"/>
        <v>2.6050290275240684</v>
      </c>
      <c r="BK69">
        <f t="shared" si="70"/>
        <v>115.0882441263812</v>
      </c>
      <c r="BL69">
        <f t="shared" si="71"/>
        <v>22.199967689385293</v>
      </c>
      <c r="BM69">
        <f t="shared" ref="BM69:BM100" si="212">MAX(MIN(BL69,Y69)-ABS($AA$2*AA69),0)</f>
        <v>22.199967689385293</v>
      </c>
      <c r="BN69">
        <f t="shared" ref="BN69:BN100" si="213">MAX(MIN(BL69,Z69)-ABS($AA$2*AA69),0)</f>
        <v>22.199967689385293</v>
      </c>
      <c r="BO69">
        <f t="shared" ref="BO69:BO100" si="214">G69*((BL69-BM69)/BL69)^3*BK69*BL69/10^3</f>
        <v>0</v>
      </c>
      <c r="BP69">
        <f t="shared" ref="BP69:BP100" si="215">G69*3*((BL69-BM69)/BL69)^2*BK69</f>
        <v>0</v>
      </c>
      <c r="BQ69">
        <f t="shared" ref="BQ69:BQ100" si="216">G69*((BL69-BN69)/BL69)^3*BK69*BL69/10^3</f>
        <v>0</v>
      </c>
      <c r="BR69">
        <f t="shared" ref="BR69:BR100" si="217">G69*3*((BL69-BN69)/BL69)^2*BK69</f>
        <v>0</v>
      </c>
      <c r="BS69">
        <f t="shared" ref="BS69:BS100" si="218">BL69/((3*G69*BK69)^0.5)</f>
        <v>0.92587553721399107</v>
      </c>
      <c r="BT69">
        <f t="shared" si="72"/>
        <v>0</v>
      </c>
      <c r="BU69">
        <f t="shared" si="73"/>
        <v>0</v>
      </c>
      <c r="BV69">
        <f t="shared" si="74"/>
        <v>19.750673455355798</v>
      </c>
      <c r="BW69">
        <f t="shared" si="75"/>
        <v>18.529936898486035</v>
      </c>
      <c r="BX69">
        <f t="shared" si="76"/>
        <v>-1.1426846725205605E-2</v>
      </c>
      <c r="BY69">
        <f t="shared" si="77"/>
        <v>-5.7670880214086666E-2</v>
      </c>
      <c r="BZ69">
        <f t="shared" si="78"/>
        <v>3.6700307908992578</v>
      </c>
      <c r="CB69">
        <f t="shared" si="79"/>
        <v>112.90363143398974</v>
      </c>
      <c r="CC69">
        <f t="shared" si="80"/>
        <v>21.918525314769955</v>
      </c>
      <c r="CD69">
        <f t="shared" ref="CD69:CD100" si="219">MAX(MIN(CC69,Y69)-ABS($AA$2*AA69),0)</f>
        <v>21.918525314769955</v>
      </c>
      <c r="CE69">
        <f t="shared" ref="CE69:CE100" si="220">MAX(MIN(CC69,Z69)-ABS($AA$2*AA69),0)</f>
        <v>21.918525314769955</v>
      </c>
      <c r="CF69">
        <f t="shared" ref="CF69:CF100" si="221">G69*((CC69-CD69)/CC69)^3*CB69*CC69/10^3</f>
        <v>0</v>
      </c>
      <c r="CG69">
        <f t="shared" ref="CG69:CG100" si="222">G69*3*((CC69-CD69)/CC69)^2*CB69</f>
        <v>0</v>
      </c>
      <c r="CH69">
        <f t="shared" ref="CH69:CH100" si="223">G69*((CC69-CE69)/CC69)^3*CB69*CC69/10^3</f>
        <v>0</v>
      </c>
      <c r="CI69">
        <f t="shared" ref="CI69:CI100" si="224">G69*3*((CC69-CE69)/CC69)^2*CB69</f>
        <v>0</v>
      </c>
      <c r="CJ69">
        <f t="shared" ref="CJ69:CJ100" si="225">CC69/((3*G69*CB69)^0.5)</f>
        <v>0.92293927041201251</v>
      </c>
      <c r="CK69">
        <f t="shared" si="81"/>
        <v>0</v>
      </c>
      <c r="CL69">
        <f t="shared" si="82"/>
        <v>0</v>
      </c>
      <c r="CM69">
        <f t="shared" si="83"/>
        <v>19.067207673766351</v>
      </c>
      <c r="CN69">
        <f t="shared" si="84"/>
        <v>17.968591858321048</v>
      </c>
      <c r="CO69">
        <f t="shared" si="85"/>
        <v>-1.8142590306265159E-2</v>
      </c>
      <c r="CP69">
        <f t="shared" si="86"/>
        <v>-4.8231617649089259E-2</v>
      </c>
      <c r="CQ69">
        <f t="shared" si="87"/>
        <v>3.9499334564489068</v>
      </c>
      <c r="CS69">
        <f t="shared" si="88"/>
        <v>109.0505234983581</v>
      </c>
      <c r="CT69">
        <f t="shared" si="89"/>
        <v>22.016905941513336</v>
      </c>
      <c r="CU69">
        <f t="shared" ref="CU69:CU100" si="226">MAX(MIN(CT69,$Y69)-ABS($AA$2*AA69),0)</f>
        <v>22.016905941513336</v>
      </c>
      <c r="CV69">
        <f t="shared" ref="CV69:CV100" si="227">MAX(MIN(CT69,$Z69)-ABS($AA$2*AA69),0)</f>
        <v>22.016905941513336</v>
      </c>
      <c r="CW69">
        <f t="shared" ref="CW69:CW100" si="228">G69*((CT69-CU69)/CT69)^3*CS69*CT69/10^3</f>
        <v>0</v>
      </c>
      <c r="CX69">
        <f t="shared" si="90"/>
        <v>0</v>
      </c>
      <c r="CY69">
        <f t="shared" si="91"/>
        <v>0</v>
      </c>
      <c r="CZ69">
        <f t="shared" si="92"/>
        <v>0</v>
      </c>
      <c r="DA69">
        <f t="shared" si="93"/>
        <v>0.94331808151458785</v>
      </c>
      <c r="DB69">
        <f t="shared" si="94"/>
        <v>0</v>
      </c>
      <c r="DC69">
        <f t="shared" si="95"/>
        <v>0</v>
      </c>
      <c r="DD69">
        <f t="shared" si="96"/>
        <v>19.184631871685337</v>
      </c>
      <c r="DE69">
        <f t="shared" si="97"/>
        <v>17.958405639671369</v>
      </c>
      <c r="DF69">
        <f t="shared" si="98"/>
        <v>-1.7021516561475603E-2</v>
      </c>
      <c r="DG69">
        <f t="shared" si="99"/>
        <v>-5.0082865668322332E-2</v>
      </c>
      <c r="DH69">
        <f t="shared" si="100"/>
        <v>4.058500301841967</v>
      </c>
      <c r="DJ69">
        <f t="shared" si="101"/>
        <v>121.92898300541115</v>
      </c>
      <c r="DK69">
        <f t="shared" si="102"/>
        <v>25.348480841675755</v>
      </c>
      <c r="DL69">
        <f t="shared" ref="DL69:DL100" si="229">MAX(MIN(DK69,$Y69)-ABS($AA$2*AA69),0)</f>
        <v>25.348480841675755</v>
      </c>
      <c r="DM69">
        <f t="shared" ref="DM69:DM100" si="230">MAX(MIN(DK69,$Z69)-ABS($AA$2*AA69),0)</f>
        <v>25.348480841675755</v>
      </c>
      <c r="DN69">
        <f t="shared" si="103"/>
        <v>0</v>
      </c>
      <c r="DO69">
        <f t="shared" si="104"/>
        <v>0</v>
      </c>
      <c r="DP69">
        <f t="shared" si="105"/>
        <v>0</v>
      </c>
      <c r="DQ69">
        <f t="shared" si="106"/>
        <v>0</v>
      </c>
      <c r="DR69">
        <f t="shared" si="107"/>
        <v>1.0271035030696711</v>
      </c>
      <c r="DS69">
        <f t="shared" si="108"/>
        <v>0</v>
      </c>
      <c r="DT69">
        <f t="shared" si="109"/>
        <v>0</v>
      </c>
      <c r="DU69">
        <f t="shared" si="110"/>
        <v>20.915985967216578</v>
      </c>
      <c r="DV69">
        <f t="shared" si="111"/>
        <v>19.623813563727158</v>
      </c>
      <c r="DW69">
        <f t="shared" si="112"/>
        <v>-5.5033235474092335E-2</v>
      </c>
      <c r="DX69">
        <f t="shared" si="113"/>
        <v>-0.1185580563173821</v>
      </c>
      <c r="DY69">
        <f t="shared" si="114"/>
        <v>5.7246672779485976</v>
      </c>
      <c r="DZ69" t="s">
        <v>129</v>
      </c>
      <c r="EA69" t="s">
        <v>130</v>
      </c>
      <c r="EB69" t="s">
        <v>147</v>
      </c>
      <c r="EC69" t="s">
        <v>341</v>
      </c>
      <c r="ED69" t="s">
        <v>329</v>
      </c>
      <c r="EE69">
        <f t="shared" ref="EE69:EE100" si="231">AVERAGE(AH69,AY69,BP69,CG69,CX69,DO69)</f>
        <v>0</v>
      </c>
      <c r="EF69">
        <f t="shared" ref="EF69:EF100" si="232">_xlfn.STDEV.S(AH69,AY69,BP69,CG69,CX69,DO69)</f>
        <v>0</v>
      </c>
      <c r="EG69">
        <f t="shared" si="115"/>
        <v>0</v>
      </c>
      <c r="EH69">
        <f t="shared" ref="EH69:EH100" si="233">AVERAGE(AJ69,BA69,BR69,CI69,CZ69,DQ69)</f>
        <v>0</v>
      </c>
      <c r="EI69">
        <f t="shared" ref="EI69:EI100" si="234">_xlfn.STDEV.S(AJ69,BA69,BR69,CI69,CZ69,DQ69)</f>
        <v>0</v>
      </c>
      <c r="EJ69">
        <f t="shared" si="116"/>
        <v>0</v>
      </c>
      <c r="EK69">
        <f t="shared" si="117"/>
        <v>0</v>
      </c>
      <c r="EL69">
        <f t="shared" ref="EL69:EL100" si="235">AVERAGE(AG69,AX69,BO69,CF69,CW69,DN69)</f>
        <v>0</v>
      </c>
      <c r="EM69">
        <f t="shared" ref="EM69:EM100" si="236">_xlfn.STDEV.S(AG69,AX69,BO69,CF69,CW69,DN69)</f>
        <v>0</v>
      </c>
      <c r="EN69">
        <f t="shared" ref="EN69:EN100" si="237">AVERAGE(AI69,AZ69,BQ69,CH69,CY69,DP69)</f>
        <v>0</v>
      </c>
      <c r="EO69">
        <f t="shared" ref="EO69:EO100" si="238">_xlfn.STDEV.S(AI69,AZ69,BQ69,CH69,CY69,DP69)</f>
        <v>0</v>
      </c>
      <c r="EP69">
        <f t="shared" si="118"/>
        <v>0</v>
      </c>
      <c r="EQ69">
        <f t="shared" ref="EQ69:EQ100" si="239">AVERAGE(DW69,DF69,CO69,BX69,BG69,AP69)</f>
        <v>-2.0880761031616454E-2</v>
      </c>
      <c r="ER69">
        <f t="shared" ref="ER69:ER100" si="240">_xlfn.STDEV.S(DW69,DF69,CO69,BX69,BG69,AP69)</f>
        <v>1.7846297537781081E-2</v>
      </c>
      <c r="ES69">
        <f t="shared" si="119"/>
        <v>3.1849033580701105E-4</v>
      </c>
      <c r="ET69">
        <f t="shared" ref="ET69:ET100" si="241">AVERAGE(DX69,DG69,CP69,BY69,BH69,AQ69)</f>
        <v>-5.8118296464200768E-2</v>
      </c>
      <c r="EU69">
        <f t="shared" ref="EU69:EU100" si="242">_xlfn.STDEV.S(DX69,DG69,CP69,BY69,BH69,AQ69)</f>
        <v>3.3169373968212089E-2</v>
      </c>
      <c r="EV69">
        <f t="shared" si="120"/>
        <v>1.1002073694431058E-3</v>
      </c>
      <c r="EW69">
        <f t="shared" ref="EW69:EW100" si="243">H69*AVERAGE(Q69:V69)</f>
        <v>5.9750904016568791</v>
      </c>
      <c r="EY69">
        <f t="shared" ref="EY69:EY100" si="244">EE69*EW69</f>
        <v>0</v>
      </c>
      <c r="EZ69">
        <f t="shared" ref="EZ69:EZ100" si="245">EG69*EW69</f>
        <v>0</v>
      </c>
      <c r="FA69">
        <f t="shared" ref="FA69:FA100" si="246">EH69*EW69</f>
        <v>0</v>
      </c>
      <c r="FB69">
        <f t="shared" ref="FB69:FB100" si="247">EJ69*EW69</f>
        <v>0</v>
      </c>
      <c r="FD69">
        <f t="shared" si="121"/>
        <v>112.16646347451771</v>
      </c>
      <c r="FE69">
        <f t="shared" si="122"/>
        <v>4.3181692997200312</v>
      </c>
      <c r="FG69" s="6">
        <f t="shared" si="123"/>
        <v>0</v>
      </c>
      <c r="FH69" s="6">
        <f t="shared" si="124"/>
        <v>0</v>
      </c>
      <c r="FI69" s="6">
        <f t="shared" si="125"/>
        <v>0</v>
      </c>
      <c r="FJ69" s="6">
        <f t="shared" si="126"/>
        <v>0</v>
      </c>
      <c r="FK69" s="6">
        <f t="shared" si="127"/>
        <v>-1.8615868223713947E-2</v>
      </c>
      <c r="FL69" s="6">
        <f t="shared" si="128"/>
        <v>1.5926679297070548E-2</v>
      </c>
      <c r="FM69" s="6">
        <f t="shared" si="129"/>
        <v>-5.181432548009704E-2</v>
      </c>
      <c r="FN69" s="6">
        <f t="shared" si="130"/>
        <v>2.9638761792763913E-2</v>
      </c>
      <c r="FP69" t="s">
        <v>129</v>
      </c>
      <c r="FQ69">
        <f t="shared" si="131"/>
        <v>4.0197849297981927</v>
      </c>
      <c r="FR69">
        <f t="shared" si="132"/>
        <v>1.0045000962124024</v>
      </c>
      <c r="FT69">
        <v>4.0197849297981927</v>
      </c>
      <c r="FU69">
        <v>1.0045000962124024</v>
      </c>
      <c r="FW69">
        <f t="shared" si="133"/>
        <v>0</v>
      </c>
      <c r="FX69">
        <f t="shared" si="134"/>
        <v>0</v>
      </c>
      <c r="FY69">
        <f t="shared" si="135"/>
        <v>0</v>
      </c>
      <c r="FZ69">
        <f t="shared" si="136"/>
        <v>0</v>
      </c>
      <c r="GA69">
        <f t="shared" si="137"/>
        <v>0</v>
      </c>
      <c r="GB69">
        <f t="shared" si="138"/>
        <v>0</v>
      </c>
    </row>
    <row r="70" spans="1:184" x14ac:dyDescent="0.25">
      <c r="A70" t="s">
        <v>38</v>
      </c>
      <c r="B70" t="s">
        <v>12</v>
      </c>
      <c r="C70" t="s">
        <v>52</v>
      </c>
      <c r="D70" t="s">
        <v>340</v>
      </c>
      <c r="E70" t="s">
        <v>330</v>
      </c>
      <c r="F70" t="s">
        <v>52</v>
      </c>
      <c r="G70">
        <v>0.83484303240100854</v>
      </c>
      <c r="H70">
        <v>4.6508602242449602</v>
      </c>
      <c r="I70">
        <v>17.040751861633535</v>
      </c>
      <c r="J70">
        <v>107.65773439244585</v>
      </c>
      <c r="K70">
        <v>1.3263572562220902</v>
      </c>
      <c r="L70">
        <v>1.991703124625734</v>
      </c>
      <c r="M70">
        <v>1.8880682940212914</v>
      </c>
      <c r="N70">
        <v>1.6893247888130589</v>
      </c>
      <c r="O70">
        <v>1.7719683166723696</v>
      </c>
      <c r="P70">
        <v>2.0866175231152391</v>
      </c>
      <c r="Q70">
        <v>1.3070253557120981</v>
      </c>
      <c r="R70">
        <v>1.2095558465202498</v>
      </c>
      <c r="S70">
        <v>1.2971210859341129</v>
      </c>
      <c r="T70">
        <v>1.3393743599143302</v>
      </c>
      <c r="U70">
        <v>1.3313443191676493</v>
      </c>
      <c r="V70">
        <v>1.3335057494131222</v>
      </c>
      <c r="W70">
        <v>1.4254992525195211</v>
      </c>
      <c r="X70">
        <v>1.2592375001708647</v>
      </c>
      <c r="Y70">
        <f t="shared" si="195"/>
        <v>24.291579041129243</v>
      </c>
      <c r="Z70">
        <f t="shared" si="196"/>
        <v>21.45835377527542</v>
      </c>
      <c r="AA70">
        <v>0</v>
      </c>
      <c r="AB70">
        <v>0</v>
      </c>
      <c r="AC70">
        <f t="shared" ref="AC70:AC133" si="248">J70*K70</f>
        <v>142.79261719985104</v>
      </c>
      <c r="AD70">
        <f t="shared" ref="AD70:AD101" si="249">I70*Q70</f>
        <v>22.272694763553169</v>
      </c>
      <c r="AE70">
        <f t="shared" ref="AE70:AE133" si="250">MAX(MIN(AD70,Y70)-ABS($AA$2*AA70),0)</f>
        <v>22.272694763553169</v>
      </c>
      <c r="AF70">
        <f t="shared" ref="AF70:AF133" si="251">MAX(MIN(AD70,Z70)-ABS($AA$2*AA70),0)</f>
        <v>21.45835377527542</v>
      </c>
      <c r="AG70">
        <f t="shared" si="197"/>
        <v>0</v>
      </c>
      <c r="AH70">
        <f t="shared" si="198"/>
        <v>0</v>
      </c>
      <c r="AI70">
        <f t="shared" si="199"/>
        <v>1.297728773880771E-4</v>
      </c>
      <c r="AJ70">
        <f t="shared" si="200"/>
        <v>0.47807814879563149</v>
      </c>
      <c r="AK70">
        <f t="shared" si="201"/>
        <v>1.1777601281627814</v>
      </c>
      <c r="AL70">
        <f t="shared" ref="AL70:AL133" si="252">AD70-AE70</f>
        <v>0</v>
      </c>
      <c r="AM70">
        <f t="shared" ref="AM70:AM133" si="253">AD70-AF70</f>
        <v>0.81434098827774903</v>
      </c>
      <c r="AN70">
        <f t="shared" ref="AN70:AN133" si="254">AD70-(($AL$1/(AC70*3*G70))^0.5)*AD70</f>
        <v>18.451559914902866</v>
      </c>
      <c r="AO70">
        <f t="shared" si="202"/>
        <v>16.896989786235324</v>
      </c>
      <c r="AP70">
        <f t="shared" ref="AP70:AP133" si="255">G70*((AD70-AN70)/AD70)^3*AC70*AD70/10^3+(AN70-AE70)*$AL$1/10^3</f>
        <v>-2.6814650362940694E-2</v>
      </c>
      <c r="AQ70">
        <f t="shared" ref="AQ70:AQ133" si="256">G70*((AD70-AO70)/AD70)^3*AC70*AD70/10^3+(AO70-AF70)*$AM$1/10^3</f>
        <v>-5.769691860228409E-2</v>
      </c>
      <c r="AR70">
        <f t="shared" ref="AR70:AR133" si="257">AF70-AO70</f>
        <v>4.5613639890400961</v>
      </c>
      <c r="AT70">
        <f t="shared" si="203"/>
        <v>214.42224597956172</v>
      </c>
      <c r="AU70">
        <f t="shared" si="204"/>
        <v>20.611741043339673</v>
      </c>
      <c r="AV70">
        <f t="shared" si="205"/>
        <v>20.611741043339673</v>
      </c>
      <c r="AW70">
        <f t="shared" si="206"/>
        <v>20.611741043339673</v>
      </c>
      <c r="AX70">
        <f t="shared" si="207"/>
        <v>0</v>
      </c>
      <c r="AY70">
        <f t="shared" si="208"/>
        <v>0</v>
      </c>
      <c r="AZ70">
        <f t="shared" si="209"/>
        <v>0</v>
      </c>
      <c r="BA70">
        <f t="shared" si="210"/>
        <v>0</v>
      </c>
      <c r="BB70">
        <f t="shared" si="211"/>
        <v>0.88944012219915958</v>
      </c>
      <c r="BC70">
        <f t="shared" ref="BC70:BC133" si="258">AU70-AV70</f>
        <v>0</v>
      </c>
      <c r="BD70">
        <f t="shared" ref="BD70:BD133" si="259">AU70-AW70</f>
        <v>0</v>
      </c>
      <c r="BE70">
        <f t="shared" ref="BE70:BE133" si="260">AU70-(($BC$1/(AT70*3*G70))^0.5)*AU70</f>
        <v>19.02300069965364</v>
      </c>
      <c r="BF70">
        <f t="shared" ref="BF70:BF133" si="261">AU70-(($BD$1/(AT70*3*G70))^0.5)*AU70</f>
        <v>17.822768456957657</v>
      </c>
      <c r="BG70">
        <f t="shared" ref="BG70:BG133" si="262">G70*((AU70-BE70)/AU70)^3*AT70*AU70/10^3+(BE70-AV70)*$BC$1/10^3</f>
        <v>-3.3793570495783166E-3</v>
      </c>
      <c r="BH70">
        <f t="shared" ref="BH70:BH133" si="263">G70*((AU70-BF70)/AU70)^3*AT70*AU70/10^3+(BF70-AW70)*$BD$1/10^3</f>
        <v>-1.8281340793129652E-2</v>
      </c>
      <c r="BI70">
        <f t="shared" ref="BI70:BI133" si="264">AW70-BF70</f>
        <v>2.7889725863820161</v>
      </c>
      <c r="BK70">
        <f t="shared" ref="BK70:BK133" si="265">$J70*$M70</f>
        <v>203.26515491254253</v>
      </c>
      <c r="BL70">
        <f t="shared" ref="BL70:BL133" si="266">$I70*$S70</f>
        <v>22.103918559895845</v>
      </c>
      <c r="BM70">
        <f t="shared" si="212"/>
        <v>22.103918559895845</v>
      </c>
      <c r="BN70">
        <f t="shared" si="213"/>
        <v>21.45835377527542</v>
      </c>
      <c r="BO70">
        <f t="shared" si="214"/>
        <v>0</v>
      </c>
      <c r="BP70">
        <f t="shared" si="215"/>
        <v>0</v>
      </c>
      <c r="BQ70">
        <f t="shared" si="216"/>
        <v>9.3443417566524929E-5</v>
      </c>
      <c r="BR70">
        <f t="shared" si="217"/>
        <v>0.4342403107759375</v>
      </c>
      <c r="BS70">
        <f t="shared" si="218"/>
        <v>0.97965861805198673</v>
      </c>
      <c r="BT70">
        <f t="shared" ref="BT70:BT133" si="267">BL70-BM70</f>
        <v>0</v>
      </c>
      <c r="BU70">
        <f t="shared" ref="BU70:BU133" si="268">BL70-BN70</f>
        <v>0.64556478462042577</v>
      </c>
      <c r="BV70">
        <f t="shared" ref="BV70:BV133" si="269">BL70-(($BT$1/(BK70*3*G70))^0.5)*BL70</f>
        <v>19.512347546223559</v>
      </c>
      <c r="BW70">
        <f t="shared" ref="BW70:BW133" si="270">BL70-(($BU$1/(BK70*3*G70))^0.5)*BL70</f>
        <v>18.220699759624601</v>
      </c>
      <c r="BX70">
        <f t="shared" ref="BX70:BX133" si="271">G70*((BL70-BV70)/BL70)^3*BK70*BL70/10^3+(BV70-BM70)*$BT$1/10^3</f>
        <v>-1.209061955043263E-2</v>
      </c>
      <c r="BY70">
        <f t="shared" ref="BY70:BY133" si="272">G70*((BW70-BE70)/BL70)^3*BK70*BL70/10^3+(BW70-BN70)*$BU$1/10^3</f>
        <v>-5.1049705622729535E-2</v>
      </c>
      <c r="BZ70">
        <f t="shared" ref="BZ70:BZ133" si="273">BN70-BW70</f>
        <v>3.2376540156508185</v>
      </c>
      <c r="CB70">
        <f t="shared" ref="CB70:CB133" si="274">$J70*$N70</f>
        <v>181.86887941661098</v>
      </c>
      <c r="CC70">
        <f t="shared" ref="CC70:CC133" si="275">$I70*$T70</f>
        <v>22.823946117134344</v>
      </c>
      <c r="CD70">
        <f t="shared" si="219"/>
        <v>22.823946117134344</v>
      </c>
      <c r="CE70">
        <f t="shared" si="220"/>
        <v>21.45835377527542</v>
      </c>
      <c r="CF70">
        <f t="shared" si="221"/>
        <v>0</v>
      </c>
      <c r="CG70">
        <f t="shared" si="222"/>
        <v>0</v>
      </c>
      <c r="CH70">
        <f t="shared" si="223"/>
        <v>7.4224104896244731E-4</v>
      </c>
      <c r="CI70">
        <f t="shared" si="224"/>
        <v>1.6305914134346973</v>
      </c>
      <c r="CJ70">
        <f t="shared" si="225"/>
        <v>1.0694204806875258</v>
      </c>
      <c r="CK70">
        <f t="shared" ref="CK70:CK133" si="276">CC70-CD70</f>
        <v>0</v>
      </c>
      <c r="CL70">
        <f t="shared" ref="CL70:CL133" si="277">CC70-CE70</f>
        <v>1.3655923418589246</v>
      </c>
      <c r="CM70">
        <f t="shared" ref="CM70:CM133" si="278">CC70-(($CK$1/(CB70*3*G70))^0.5)*CC70</f>
        <v>19.520091161570839</v>
      </c>
      <c r="CN70">
        <f t="shared" ref="CN70:CN133" si="279">CC70-(($CL$1/(CB70*3*G70))^0.5)*CC70</f>
        <v>18.247112222317391</v>
      </c>
      <c r="CO70">
        <f t="shared" ref="CO70:CO133" si="280">G70*((CC70-CM70)/CC70)^3*CB70*CC70/10^3+(CM70-CD70)*$CK$1/10^3</f>
        <v>-2.1022030666851557E-2</v>
      </c>
      <c r="CP70">
        <f t="shared" ref="CP70:CP133" si="281">G70*((CC70-CN70)/CC70)^3*CB70*CC70/10^3+(CN70-CE70)*$CL$1/10^3</f>
        <v>-3.0874193769898205E-2</v>
      </c>
      <c r="CQ70">
        <f t="shared" ref="CQ70:CQ133" si="282">CE70-CN70</f>
        <v>3.2112415529580289</v>
      </c>
      <c r="CS70">
        <f t="shared" ref="CS70:CS133" si="283">$J70*$O70</f>
        <v>190.76609438814333</v>
      </c>
      <c r="CT70">
        <f t="shared" ref="CT70:CT133" si="284">$I70*$U70</f>
        <v>22.687108185331351</v>
      </c>
      <c r="CU70">
        <f t="shared" si="226"/>
        <v>22.687108185331351</v>
      </c>
      <c r="CV70">
        <f t="shared" si="227"/>
        <v>21.45835377527542</v>
      </c>
      <c r="CW70">
        <f t="shared" si="228"/>
        <v>0</v>
      </c>
      <c r="CX70">
        <f t="shared" ref="CX70:CX133" si="285">$G70*3*((CT70-CU70)/CT70)^2*CS70</f>
        <v>0</v>
      </c>
      <c r="CY70">
        <f t="shared" ref="CY70:CY133" si="286">$G70*((CT70-CV70)/CT70)^3*CS70*CT70/10^3</f>
        <v>5.7404111568344998E-4</v>
      </c>
      <c r="CZ70">
        <f t="shared" ref="CZ70:CZ133" si="287">$G70*3*((CT70-CV70)/CT70)^2*CS70</f>
        <v>1.401519565632291</v>
      </c>
      <c r="DA70">
        <f t="shared" ref="DA70:DA133" si="288">CT70/((3*$G70*CS70)^0.5)</f>
        <v>1.0379238870584917</v>
      </c>
      <c r="DB70">
        <f t="shared" ref="DB70:DB133" si="289">CT70-CU70</f>
        <v>0</v>
      </c>
      <c r="DC70">
        <f t="shared" ref="DC70:DC133" si="290">CT70-CV70</f>
        <v>1.2287544100559309</v>
      </c>
      <c r="DD70">
        <f t="shared" ref="DD70:DD133" si="291">CT70-(($DB$1/(CS70*3*G70))^0.5)*CT70</f>
        <v>19.570784042523758</v>
      </c>
      <c r="DE70">
        <f t="shared" ref="DE70:DE133" si="292">CT70-(($DC$1/(CS70*3*G70))^0.5)*CT70</f>
        <v>18.221579016047919</v>
      </c>
      <c r="DF70">
        <f t="shared" ref="DF70:DF133" si="293">G70*((CT70-DD70)/CT70)^3*CS70*CT70/10^3+(DD70-CU70)*$DB$1/10^3</f>
        <v>-1.8728612309382553E-2</v>
      </c>
      <c r="DG70">
        <f t="shared" ref="DG70:DG133" si="294">G70*((CT70-DE70)/CT70)^3*CS70*CT70/10^3+(DE70-CV70)*$DC$1/10^3</f>
        <v>-3.2361013839595963E-2</v>
      </c>
      <c r="DH70">
        <f t="shared" ref="DH70:DH133" si="295">CV70-DE70</f>
        <v>3.2367747592275009</v>
      </c>
      <c r="DJ70">
        <f t="shared" ref="DJ70:DJ133" si="296">$J70*$P70</f>
        <v>224.64051508216363</v>
      </c>
      <c r="DK70">
        <f t="shared" ref="DK70:DK133" si="297">$I70*$V70</f>
        <v>22.723940581810684</v>
      </c>
      <c r="DL70">
        <f t="shared" si="229"/>
        <v>22.723940581810684</v>
      </c>
      <c r="DM70">
        <f t="shared" si="230"/>
        <v>21.45835377527542</v>
      </c>
      <c r="DN70">
        <f t="shared" ref="DN70:DN133" si="298">$G70*((DK70-DL70)/DK70)^3*DJ70*DK70/10^3</f>
        <v>0</v>
      </c>
      <c r="DO70">
        <f t="shared" ref="DO70:DO133" si="299">$G70*3*((DK70-DL70)/DK70)^2*DJ70</f>
        <v>0</v>
      </c>
      <c r="DP70">
        <f t="shared" ref="DP70:DP133" si="300">$G70*((DK70-DM70)/DK70)^3*DJ70*DK70/10^3</f>
        <v>7.3620953748084719E-4</v>
      </c>
      <c r="DQ70">
        <f t="shared" ref="DQ70:DQ133" si="301">$G70*3*((DK70-DM70)/DK70)^2*DJ70</f>
        <v>1.7451419381409305</v>
      </c>
      <c r="DR70">
        <f t="shared" ref="DR70:DR133" si="302">DK70/((3*$G70*DJ70)^0.5)</f>
        <v>0.95802437967493181</v>
      </c>
      <c r="DS70">
        <f t="shared" ref="DS70:DS133" si="303">DK70-DL70</f>
        <v>0</v>
      </c>
      <c r="DT70">
        <f t="shared" ref="DT70:DT133" si="304">DK70-DM70</f>
        <v>1.2655868065352642</v>
      </c>
      <c r="DU70">
        <f t="shared" ref="DU70:DU133" si="305">DK70-(($DS$1/(DJ70*3*G70))^0.5)*DK70</f>
        <v>18.589558662340178</v>
      </c>
      <c r="DV70">
        <f t="shared" ref="DV70:DV133" si="306">DK70-(($DT$1/(DJ70*3*G70))^0.5)*DK70</f>
        <v>17.3842929207803</v>
      </c>
      <c r="DW70">
        <f t="shared" ref="DW70:DW133" si="307">G70*((DK70-DU70)/DK70)^3*DJ70*DK70/10^3+(DU70-DL70)*$DS$1/10^3</f>
        <v>-5.1331906783493267E-2</v>
      </c>
      <c r="DX70">
        <f t="shared" ref="DX70:DX133" si="308">G70*((DK70-DV70)/DK70)^3*DJ70*DK70/10^3+(DV70-DM70)*$DT$1/10^3</f>
        <v>-7.1268767332099622E-2</v>
      </c>
      <c r="DY70">
        <f t="shared" ref="DY70:DY133" si="309">DM70-DV70</f>
        <v>4.0740608544951193</v>
      </c>
      <c r="DZ70" t="s">
        <v>38</v>
      </c>
      <c r="EA70" t="s">
        <v>12</v>
      </c>
      <c r="EB70" t="s">
        <v>52</v>
      </c>
      <c r="EC70" t="s">
        <v>340</v>
      </c>
      <c r="ED70" t="s">
        <v>331</v>
      </c>
      <c r="EE70">
        <f t="shared" si="231"/>
        <v>0</v>
      </c>
      <c r="EF70">
        <f t="shared" si="232"/>
        <v>0</v>
      </c>
      <c r="EG70">
        <f t="shared" ref="EG70:EG133" si="310">EF70^2</f>
        <v>0</v>
      </c>
      <c r="EH70">
        <f t="shared" si="233"/>
        <v>0.94826189612991463</v>
      </c>
      <c r="EI70">
        <f t="shared" si="234"/>
        <v>0.73355646771364624</v>
      </c>
      <c r="EJ70">
        <f t="shared" ref="EJ70:EJ133" si="311">EI70^2</f>
        <v>0.53810509132452178</v>
      </c>
      <c r="EK70">
        <f t="shared" ref="EK70:EK133" si="312">EM70^2</f>
        <v>0</v>
      </c>
      <c r="EL70">
        <f t="shared" si="235"/>
        <v>0</v>
      </c>
      <c r="EM70">
        <f t="shared" si="236"/>
        <v>0</v>
      </c>
      <c r="EN70">
        <f t="shared" si="237"/>
        <v>3.792846661802244E-4</v>
      </c>
      <c r="EO70">
        <f t="shared" si="238"/>
        <v>3.4201783121152156E-4</v>
      </c>
      <c r="EP70">
        <f t="shared" ref="EP70:EP133" si="313">EO70^2</f>
        <v>1.1697619686663285E-7</v>
      </c>
      <c r="EQ70">
        <f t="shared" si="239"/>
        <v>-2.2227862787113167E-2</v>
      </c>
      <c r="ER70">
        <f t="shared" si="240"/>
        <v>1.6369561088768737E-2</v>
      </c>
      <c r="ES70">
        <f t="shared" ref="ES70:ES133" si="314">ER70^2</f>
        <v>2.6796253023893149E-4</v>
      </c>
      <c r="ET70">
        <f t="shared" si="241"/>
        <v>-4.3588656659956176E-2</v>
      </c>
      <c r="EU70">
        <f t="shared" si="242"/>
        <v>1.9743741285520977E-2</v>
      </c>
      <c r="EV70">
        <f t="shared" ref="EV70:EV133" si="315">EU70^2</f>
        <v>3.8981531994958555E-4</v>
      </c>
      <c r="EW70">
        <f t="shared" si="243"/>
        <v>6.0600140670972102</v>
      </c>
      <c r="EY70">
        <f t="shared" si="244"/>
        <v>0</v>
      </c>
      <c r="EZ70">
        <f t="shared" si="245"/>
        <v>0</v>
      </c>
      <c r="FA70">
        <f t="shared" si="246"/>
        <v>5.746480429839556</v>
      </c>
      <c r="FB70">
        <f t="shared" si="247"/>
        <v>3.2609244230032308</v>
      </c>
      <c r="FD70">
        <f t="shared" ref="FD70:FD133" si="316">AVERAGE(K70:P70)*J70</f>
        <v>192.95925116314552</v>
      </c>
      <c r="FE70">
        <f t="shared" ref="FE70:FE133" si="317">(1/25*((J70*K70-FD70)^2+(J70*L70-FD70)^2+(J70*M70-FD70)^2+(J70*N70-FD70)^2+(J70*O70-FD70)^2+(J70*P70-FD70)^2))^0.5</f>
        <v>12.984716750720541</v>
      </c>
      <c r="FG70" s="6">
        <f t="shared" ref="FG70:FG133" si="318">100*EL70/FD70</f>
        <v>0</v>
      </c>
      <c r="FH70" s="6">
        <f t="shared" ref="FH70:FH133" si="319">IFERROR(FG70*((EM70/EL70)^2+(FE70/FD70)^2)^0.5,0)</f>
        <v>0</v>
      </c>
      <c r="FI70" s="6">
        <f t="shared" ref="FI70:FI133" si="320">100*EN70/FD70</f>
        <v>1.9656205333194531E-4</v>
      </c>
      <c r="FJ70" s="6">
        <f t="shared" ref="FJ70:FJ133" si="321">IFERROR(FI70*((EO70/EN70)^2+(FE70/FD70)^2)^0.5,0)</f>
        <v>1.7774158680516626E-4</v>
      </c>
      <c r="FK70" s="6">
        <f t="shared" ref="FK70:FK133" si="322">100*EQ70/FD70</f>
        <v>-1.1519459498896835E-2</v>
      </c>
      <c r="FL70" s="6">
        <f t="shared" ref="FL70:FL133" si="323">IFERROR(ABS(FK70*((ER70/EQ70)^2+(FE70/FD70)^2)^0.5),0)</f>
        <v>8.5187711480014042E-3</v>
      </c>
      <c r="FM70" s="6">
        <f t="shared" ref="FM70:FM133" si="324">100*ET70/FD70</f>
        <v>-2.2589565619272802E-2</v>
      </c>
      <c r="FN70" s="6">
        <f t="shared" ref="FN70:FN133" si="325">IFERROR(ABS(FM70*((EU70/ET70)^2+(FE70/FD70)^2)^0.5),0)</f>
        <v>1.0344377890285637E-2</v>
      </c>
      <c r="FP70" t="s">
        <v>38</v>
      </c>
      <c r="FQ70">
        <f t="shared" ref="FQ70:FQ133" si="326">AVERAGE(DY70,DH70,CQ70,BZ70,BI70,AR70)</f>
        <v>3.5183446262922633</v>
      </c>
      <c r="FR70">
        <f t="shared" ref="FR70:FR133" si="327">_xlfn.STDEV.S(DY70,DH70,CQ70,BZ70,BI70,AR70)</f>
        <v>0.66046568367330094</v>
      </c>
      <c r="FT70">
        <v>3.5183446262922633</v>
      </c>
      <c r="FU70">
        <v>0.66046568367330094</v>
      </c>
      <c r="FW70">
        <f t="shared" ref="FW70:FW133" si="328">AA70*EE70</f>
        <v>0</v>
      </c>
      <c r="FX70">
        <f t="shared" ref="FX70:FX133" si="329">IFERROR(FW70*((AB70/AA70)^2+(EF70/EE70)^2)^0.5,0)</f>
        <v>0</v>
      </c>
      <c r="FY70">
        <f t="shared" ref="FY70:FY133" si="330">FX70^2</f>
        <v>0</v>
      </c>
      <c r="FZ70">
        <f t="shared" ref="FZ70:FZ133" si="331">AA70*EH70</f>
        <v>0</v>
      </c>
      <c r="GA70">
        <f t="shared" ref="GA70:GA133" si="332">IFERROR(FZ70*((AB70/AA70)^2+(EI70/EH70)^2)^0.5,0)</f>
        <v>0</v>
      </c>
      <c r="GB70">
        <f t="shared" ref="GB70:GB133" si="333">GA70^2</f>
        <v>0</v>
      </c>
    </row>
    <row r="71" spans="1:184" x14ac:dyDescent="0.25">
      <c r="A71" t="s">
        <v>278</v>
      </c>
      <c r="B71" t="s">
        <v>279</v>
      </c>
      <c r="C71" t="s">
        <v>275</v>
      </c>
      <c r="D71" t="s">
        <v>344</v>
      </c>
      <c r="E71" t="s">
        <v>329</v>
      </c>
      <c r="F71" t="s">
        <v>444</v>
      </c>
      <c r="G71">
        <v>2.203159353343314</v>
      </c>
      <c r="H71">
        <v>3.8058116764274201</v>
      </c>
      <c r="I71">
        <v>13.944493982430068</v>
      </c>
      <c r="J71">
        <v>33.433670511936363</v>
      </c>
      <c r="K71">
        <v>1.4311390552424275</v>
      </c>
      <c r="L71">
        <v>1.7195614227274498</v>
      </c>
      <c r="M71">
        <v>1.6240397240225755</v>
      </c>
      <c r="N71">
        <v>1.5353898439311913</v>
      </c>
      <c r="O71">
        <v>1.5368699558576204</v>
      </c>
      <c r="P71">
        <v>1.7997175356399142</v>
      </c>
      <c r="Q71">
        <v>1.39378218396165</v>
      </c>
      <c r="R71">
        <v>1.154133732123878</v>
      </c>
      <c r="S71">
        <v>1.2154822023485663</v>
      </c>
      <c r="T71">
        <v>1.2953811605285075</v>
      </c>
      <c r="U71">
        <v>1.2357210310006459</v>
      </c>
      <c r="V71">
        <v>1.3448954049704989</v>
      </c>
      <c r="W71">
        <v>1.2426090336223197</v>
      </c>
      <c r="X71">
        <v>1.2426090336223197</v>
      </c>
      <c r="Y71">
        <f t="shared" si="195"/>
        <v>17.327554191859679</v>
      </c>
      <c r="Z71">
        <f t="shared" si="196"/>
        <v>17.327554191859679</v>
      </c>
      <c r="AA71">
        <v>0</v>
      </c>
      <c r="AB71">
        <v>0</v>
      </c>
      <c r="AC71">
        <f t="shared" si="248"/>
        <v>47.84823162973921</v>
      </c>
      <c r="AD71">
        <f t="shared" si="249"/>
        <v>19.435587277071466</v>
      </c>
      <c r="AE71">
        <f t="shared" si="250"/>
        <v>17.327554191859679</v>
      </c>
      <c r="AF71">
        <f t="shared" si="251"/>
        <v>17.327554191859679</v>
      </c>
      <c r="AG71">
        <f t="shared" si="197"/>
        <v>2.614259738830936E-3</v>
      </c>
      <c r="AH71">
        <f t="shared" si="198"/>
        <v>3.7204251069450711</v>
      </c>
      <c r="AI71">
        <f t="shared" si="199"/>
        <v>2.614259738830936E-3</v>
      </c>
      <c r="AJ71">
        <f t="shared" si="200"/>
        <v>3.7204251069450711</v>
      </c>
      <c r="AK71">
        <f t="shared" si="201"/>
        <v>1.0929017956571485</v>
      </c>
      <c r="AL71">
        <f t="shared" si="252"/>
        <v>2.1080330852117868</v>
      </c>
      <c r="AM71">
        <f t="shared" si="253"/>
        <v>2.1080330852117868</v>
      </c>
      <c r="AN71">
        <f t="shared" si="254"/>
        <v>15.889767514899292</v>
      </c>
      <c r="AO71">
        <f t="shared" si="202"/>
        <v>14.447205108116151</v>
      </c>
      <c r="AP71">
        <f t="shared" si="255"/>
        <v>-2.6930905032282147E-3</v>
      </c>
      <c r="AQ71">
        <f t="shared" si="256"/>
        <v>-2.5365635976286237E-2</v>
      </c>
      <c r="AR71">
        <f t="shared" si="257"/>
        <v>2.8803490837435284</v>
      </c>
      <c r="AT71">
        <f t="shared" si="203"/>
        <v>57.49125003250608</v>
      </c>
      <c r="AU71">
        <f t="shared" si="204"/>
        <v>16.093810882520973</v>
      </c>
      <c r="AV71">
        <f t="shared" si="205"/>
        <v>16.093810882520973</v>
      </c>
      <c r="AW71">
        <f t="shared" si="206"/>
        <v>16.093810882520973</v>
      </c>
      <c r="AX71">
        <f t="shared" si="207"/>
        <v>0</v>
      </c>
      <c r="AY71">
        <f t="shared" si="208"/>
        <v>0</v>
      </c>
      <c r="AZ71">
        <f t="shared" si="209"/>
        <v>0</v>
      </c>
      <c r="BA71">
        <f t="shared" si="210"/>
        <v>0</v>
      </c>
      <c r="BB71">
        <f t="shared" si="211"/>
        <v>0.82560903160094923</v>
      </c>
      <c r="BC71">
        <f t="shared" si="258"/>
        <v>0</v>
      </c>
      <c r="BD71">
        <f t="shared" si="259"/>
        <v>0</v>
      </c>
      <c r="BE71">
        <f t="shared" si="260"/>
        <v>14.619087240222452</v>
      </c>
      <c r="BF71">
        <f t="shared" si="261"/>
        <v>13.504990231490275</v>
      </c>
      <c r="BG71">
        <f t="shared" si="262"/>
        <v>-3.1368358942902106E-3</v>
      </c>
      <c r="BH71">
        <f t="shared" si="263"/>
        <v>-1.6969371733832228E-2</v>
      </c>
      <c r="BI71">
        <f t="shared" si="264"/>
        <v>2.5888206510306979</v>
      </c>
      <c r="BK71">
        <f t="shared" si="265"/>
        <v>54.297609031266852</v>
      </c>
      <c r="BL71">
        <f t="shared" si="266"/>
        <v>16.949284256400428</v>
      </c>
      <c r="BM71">
        <f t="shared" si="212"/>
        <v>16.949284256400428</v>
      </c>
      <c r="BN71">
        <f t="shared" si="213"/>
        <v>16.949284256400428</v>
      </c>
      <c r="BO71">
        <f t="shared" si="214"/>
        <v>0</v>
      </c>
      <c r="BP71">
        <f t="shared" si="215"/>
        <v>0</v>
      </c>
      <c r="BQ71">
        <f t="shared" si="216"/>
        <v>0</v>
      </c>
      <c r="BR71">
        <f t="shared" si="217"/>
        <v>0</v>
      </c>
      <c r="BS71">
        <f t="shared" si="218"/>
        <v>0.89469997997476469</v>
      </c>
      <c r="BT71">
        <f t="shared" si="267"/>
        <v>0</v>
      </c>
      <c r="BU71">
        <f t="shared" si="268"/>
        <v>0</v>
      </c>
      <c r="BV71">
        <f t="shared" si="269"/>
        <v>14.582461272036367</v>
      </c>
      <c r="BW71">
        <f t="shared" si="270"/>
        <v>13.402828665830672</v>
      </c>
      <c r="BX71">
        <f t="shared" si="271"/>
        <v>-1.1042088407454329E-2</v>
      </c>
      <c r="BY71">
        <f t="shared" si="272"/>
        <v>-5.6471466680951612E-2</v>
      </c>
      <c r="BZ71">
        <f t="shared" si="273"/>
        <v>3.5464555905697566</v>
      </c>
      <c r="CB71">
        <f t="shared" si="274"/>
        <v>51.333718149368842</v>
      </c>
      <c r="CC71">
        <f t="shared" si="275"/>
        <v>18.063434797943049</v>
      </c>
      <c r="CD71">
        <f t="shared" si="219"/>
        <v>17.327554191859679</v>
      </c>
      <c r="CE71">
        <f t="shared" si="220"/>
        <v>17.327554191859679</v>
      </c>
      <c r="CF71">
        <f t="shared" si="221"/>
        <v>1.3812428180969851E-4</v>
      </c>
      <c r="CG71">
        <f t="shared" si="222"/>
        <v>0.56309792920694257</v>
      </c>
      <c r="CH71">
        <f t="shared" si="223"/>
        <v>1.3812428180969851E-4</v>
      </c>
      <c r="CI71">
        <f t="shared" si="224"/>
        <v>0.56309792920694257</v>
      </c>
      <c r="CJ71">
        <f t="shared" si="225"/>
        <v>0.98065307000281143</v>
      </c>
      <c r="CK71">
        <f t="shared" si="276"/>
        <v>0.73588060608337003</v>
      </c>
      <c r="CL71">
        <f t="shared" si="277"/>
        <v>0.73588060608337003</v>
      </c>
      <c r="CM71">
        <f t="shared" si="278"/>
        <v>15.03381682865335</v>
      </c>
      <c r="CN71">
        <f t="shared" si="279"/>
        <v>13.866501701094492</v>
      </c>
      <c r="CO71">
        <f t="shared" si="280"/>
        <v>-1.2253614459902556E-2</v>
      </c>
      <c r="CP71">
        <f t="shared" si="281"/>
        <v>-3.7769194349451127E-2</v>
      </c>
      <c r="CQ71">
        <f t="shared" si="282"/>
        <v>3.4610524907651872</v>
      </c>
      <c r="CS71">
        <f t="shared" si="283"/>
        <v>51.383203723837866</v>
      </c>
      <c r="CT71">
        <f t="shared" si="284"/>
        <v>17.231504480750786</v>
      </c>
      <c r="CU71">
        <f t="shared" si="226"/>
        <v>17.231504480750786</v>
      </c>
      <c r="CV71">
        <f t="shared" si="227"/>
        <v>17.231504480750786</v>
      </c>
      <c r="CW71">
        <f t="shared" si="228"/>
        <v>0</v>
      </c>
      <c r="CX71">
        <f t="shared" si="285"/>
        <v>0</v>
      </c>
      <c r="CY71">
        <f t="shared" si="286"/>
        <v>0</v>
      </c>
      <c r="CZ71">
        <f t="shared" si="287"/>
        <v>0</v>
      </c>
      <c r="DA71">
        <f t="shared" si="288"/>
        <v>0.93503749240014511</v>
      </c>
      <c r="DB71">
        <f t="shared" si="289"/>
        <v>0</v>
      </c>
      <c r="DC71">
        <f t="shared" si="290"/>
        <v>0</v>
      </c>
      <c r="DD71">
        <f t="shared" si="291"/>
        <v>14.424092542044116</v>
      </c>
      <c r="DE71">
        <f t="shared" si="292"/>
        <v>13.208630309774914</v>
      </c>
      <c r="DF71">
        <f t="shared" si="293"/>
        <v>-1.6872099108855634E-2</v>
      </c>
      <c r="DG71">
        <f t="shared" si="294"/>
        <v>-4.9643230681566508E-2</v>
      </c>
      <c r="DH71">
        <f t="shared" si="295"/>
        <v>4.0228741709758715</v>
      </c>
      <c r="DJ71">
        <f t="shared" si="296"/>
        <v>60.17116310113898</v>
      </c>
      <c r="DK71">
        <f t="shared" si="297"/>
        <v>18.753885881608969</v>
      </c>
      <c r="DL71">
        <f t="shared" si="229"/>
        <v>17.327554191859679</v>
      </c>
      <c r="DM71">
        <f t="shared" si="230"/>
        <v>17.327554191859679</v>
      </c>
      <c r="DN71">
        <f t="shared" si="298"/>
        <v>1.0937381809347758E-3</v>
      </c>
      <c r="DO71">
        <f t="shared" si="299"/>
        <v>2.3004568757643424</v>
      </c>
      <c r="DP71">
        <f t="shared" si="300"/>
        <v>1.0937381809347758E-3</v>
      </c>
      <c r="DQ71">
        <f t="shared" si="301"/>
        <v>2.3004568757643424</v>
      </c>
      <c r="DR71">
        <f t="shared" si="302"/>
        <v>0.94040186796110492</v>
      </c>
      <c r="DS71">
        <f t="shared" si="303"/>
        <v>1.4263316897492899</v>
      </c>
      <c r="DT71">
        <f t="shared" si="304"/>
        <v>1.4263316897492899</v>
      </c>
      <c r="DU71">
        <f t="shared" si="305"/>
        <v>14.695554421136201</v>
      </c>
      <c r="DV71">
        <f t="shared" si="306"/>
        <v>13.512459106654724</v>
      </c>
      <c r="DW71">
        <f t="shared" si="307"/>
        <v>-2.3823973240307546E-2</v>
      </c>
      <c r="DX71">
        <f t="shared" si="308"/>
        <v>-6.42410613074791E-2</v>
      </c>
      <c r="DY71">
        <f t="shared" si="309"/>
        <v>3.8150950852049554</v>
      </c>
      <c r="DZ71" t="s">
        <v>278</v>
      </c>
      <c r="EA71" t="s">
        <v>279</v>
      </c>
      <c r="EB71" t="s">
        <v>275</v>
      </c>
      <c r="EC71" t="s">
        <v>344</v>
      </c>
      <c r="ED71" t="s">
        <v>327</v>
      </c>
      <c r="EE71">
        <f t="shared" si="231"/>
        <v>1.0973299853193927</v>
      </c>
      <c r="EF71">
        <f t="shared" si="232"/>
        <v>1.5637100441852689</v>
      </c>
      <c r="EG71">
        <f t="shared" si="310"/>
        <v>2.4451891022858958</v>
      </c>
      <c r="EH71">
        <f t="shared" si="233"/>
        <v>1.0973299853193927</v>
      </c>
      <c r="EI71">
        <f t="shared" si="234"/>
        <v>1.5637100441852689</v>
      </c>
      <c r="EJ71">
        <f t="shared" si="311"/>
        <v>2.4451891022858958</v>
      </c>
      <c r="EK71">
        <f t="shared" si="312"/>
        <v>1.116850568564761E-6</v>
      </c>
      <c r="EL71">
        <f t="shared" si="235"/>
        <v>6.41020366929235E-4</v>
      </c>
      <c r="EM71">
        <f t="shared" si="236"/>
        <v>1.0568115104240495E-3</v>
      </c>
      <c r="EN71">
        <f t="shared" si="237"/>
        <v>6.41020366929235E-4</v>
      </c>
      <c r="EO71">
        <f t="shared" si="238"/>
        <v>1.0568115104240495E-3</v>
      </c>
      <c r="EP71">
        <f t="shared" si="313"/>
        <v>1.116850568564761E-6</v>
      </c>
      <c r="EQ71">
        <f t="shared" si="239"/>
        <v>-1.1636950269006416E-2</v>
      </c>
      <c r="ER71">
        <f t="shared" si="240"/>
        <v>8.1105982458783126E-3</v>
      </c>
      <c r="ES71">
        <f t="shared" si="314"/>
        <v>6.5781803906044366E-5</v>
      </c>
      <c r="ET71">
        <f t="shared" si="241"/>
        <v>-4.1743326788261127E-2</v>
      </c>
      <c r="EU71">
        <f t="shared" si="242"/>
        <v>1.8348002500174508E-2</v>
      </c>
      <c r="EV71">
        <f t="shared" si="315"/>
        <v>3.3664919574640998E-4</v>
      </c>
      <c r="EW71">
        <f t="shared" si="243"/>
        <v>4.8456835687907418</v>
      </c>
      <c r="EY71">
        <f t="shared" si="244"/>
        <v>5.3173138794035673</v>
      </c>
      <c r="EZ71">
        <f t="shared" si="245"/>
        <v>11.84861265553295</v>
      </c>
      <c r="FA71">
        <f t="shared" si="246"/>
        <v>5.3173138794035673</v>
      </c>
      <c r="FB71">
        <f t="shared" si="247"/>
        <v>11.84861265553295</v>
      </c>
      <c r="FD71">
        <f t="shared" si="316"/>
        <v>53.754195944642966</v>
      </c>
      <c r="FE71">
        <f t="shared" si="317"/>
        <v>2.0179105023100208</v>
      </c>
      <c r="FG71" s="6">
        <f t="shared" si="318"/>
        <v>1.1925029398437458E-3</v>
      </c>
      <c r="FH71" s="6">
        <f t="shared" si="319"/>
        <v>1.9665170716651908E-3</v>
      </c>
      <c r="FI71" s="6">
        <f t="shared" si="320"/>
        <v>1.1925029398437458E-3</v>
      </c>
      <c r="FJ71" s="6">
        <f t="shared" si="321"/>
        <v>1.9665170716651908E-3</v>
      </c>
      <c r="FK71" s="6">
        <f t="shared" si="322"/>
        <v>-2.1648450068884589E-2</v>
      </c>
      <c r="FL71" s="6">
        <f t="shared" si="323"/>
        <v>1.5110177190586637E-2</v>
      </c>
      <c r="FM71" s="6">
        <f t="shared" si="324"/>
        <v>-7.7655941186896643E-2</v>
      </c>
      <c r="FN71" s="6">
        <f t="shared" si="325"/>
        <v>3.4257414281738507E-2</v>
      </c>
      <c r="FP71" t="s">
        <v>278</v>
      </c>
      <c r="FQ71">
        <f t="shared" si="326"/>
        <v>3.3857745120483327</v>
      </c>
      <c r="FR71">
        <f t="shared" si="327"/>
        <v>0.54996138649611259</v>
      </c>
      <c r="FT71">
        <v>3.3857745120483327</v>
      </c>
      <c r="FU71">
        <v>0.54996138649611259</v>
      </c>
      <c r="FW71">
        <f t="shared" si="328"/>
        <v>0</v>
      </c>
      <c r="FX71">
        <f t="shared" si="329"/>
        <v>0</v>
      </c>
      <c r="FY71">
        <f t="shared" si="330"/>
        <v>0</v>
      </c>
      <c r="FZ71">
        <f t="shared" si="331"/>
        <v>0</v>
      </c>
      <c r="GA71">
        <f t="shared" si="332"/>
        <v>0</v>
      </c>
      <c r="GB71">
        <f t="shared" si="333"/>
        <v>0</v>
      </c>
    </row>
    <row r="72" spans="1:184" x14ac:dyDescent="0.25">
      <c r="A72" t="s">
        <v>36</v>
      </c>
      <c r="B72" t="s">
        <v>10</v>
      </c>
      <c r="C72" t="s">
        <v>52</v>
      </c>
      <c r="D72" t="s">
        <v>340</v>
      </c>
      <c r="E72" t="s">
        <v>330</v>
      </c>
      <c r="F72" t="s">
        <v>52</v>
      </c>
      <c r="G72">
        <v>3.3307646079938311</v>
      </c>
      <c r="H72">
        <v>3.4781321088488801</v>
      </c>
      <c r="I72">
        <v>12.743876046822297</v>
      </c>
      <c r="J72">
        <v>24.493157583228221</v>
      </c>
      <c r="K72">
        <v>1.3263572562220902</v>
      </c>
      <c r="L72">
        <v>1.7425056026033656</v>
      </c>
      <c r="M72">
        <v>1.673167946262363</v>
      </c>
      <c r="N72">
        <v>1.621657218090395</v>
      </c>
      <c r="O72">
        <v>1.6074934428803378</v>
      </c>
      <c r="P72">
        <v>1.7924852131164424</v>
      </c>
      <c r="Q72">
        <v>1.3070253557120981</v>
      </c>
      <c r="R72">
        <v>1.2095558465202498</v>
      </c>
      <c r="S72">
        <v>1.2971210859341129</v>
      </c>
      <c r="T72">
        <v>1.3393743599143302</v>
      </c>
      <c r="U72">
        <v>1.3313443191676493</v>
      </c>
      <c r="V72">
        <v>1.3335057494131222</v>
      </c>
      <c r="W72">
        <v>1.4693025359341001</v>
      </c>
      <c r="X72">
        <v>1.1138261142303212</v>
      </c>
      <c r="Y72">
        <f t="shared" si="195"/>
        <v>18.724609393225837</v>
      </c>
      <c r="Z72">
        <f t="shared" si="196"/>
        <v>14.194461937464947</v>
      </c>
      <c r="AA72">
        <v>6.2781485565729058</v>
      </c>
      <c r="AB72">
        <v>0.89687836522470088</v>
      </c>
      <c r="AC72">
        <f t="shared" si="248"/>
        <v>32.486677288305863</v>
      </c>
      <c r="AD72">
        <f t="shared" si="249"/>
        <v>16.656569123248801</v>
      </c>
      <c r="AE72">
        <f t="shared" si="250"/>
        <v>16.656569123248801</v>
      </c>
      <c r="AF72">
        <f t="shared" si="251"/>
        <v>14.194461937464947</v>
      </c>
      <c r="AG72">
        <f t="shared" si="197"/>
        <v>0</v>
      </c>
      <c r="AH72">
        <f t="shared" si="198"/>
        <v>0</v>
      </c>
      <c r="AI72">
        <f t="shared" si="199"/>
        <v>5.8210187703203655E-3</v>
      </c>
      <c r="AJ72">
        <f t="shared" si="200"/>
        <v>7.0927278925110775</v>
      </c>
      <c r="AK72">
        <f t="shared" si="201"/>
        <v>0.9244859307883927</v>
      </c>
      <c r="AL72">
        <f t="shared" si="252"/>
        <v>0</v>
      </c>
      <c r="AM72">
        <f t="shared" si="253"/>
        <v>2.4621071857838537</v>
      </c>
      <c r="AN72">
        <f t="shared" si="254"/>
        <v>13.657159207128604</v>
      </c>
      <c r="AO72">
        <f t="shared" si="202"/>
        <v>12.436895268818063</v>
      </c>
      <c r="AP72">
        <f t="shared" si="255"/>
        <v>-2.1048230795704333E-2</v>
      </c>
      <c r="AQ72">
        <f t="shared" si="256"/>
        <v>-7.3126545771538161E-3</v>
      </c>
      <c r="AR72">
        <f t="shared" si="257"/>
        <v>1.7575666686468843</v>
      </c>
      <c r="AT72">
        <f t="shared" si="203"/>
        <v>42.679464314222287</v>
      </c>
      <c r="AU72">
        <f t="shared" si="204"/>
        <v>15.414429779763278</v>
      </c>
      <c r="AV72">
        <f t="shared" si="205"/>
        <v>15.414429779763278</v>
      </c>
      <c r="AW72">
        <f t="shared" si="206"/>
        <v>14.194461937464947</v>
      </c>
      <c r="AX72">
        <f t="shared" si="207"/>
        <v>0</v>
      </c>
      <c r="AY72">
        <f t="shared" si="208"/>
        <v>0</v>
      </c>
      <c r="AZ72">
        <f t="shared" si="209"/>
        <v>1.0863083628203521E-3</v>
      </c>
      <c r="BA72">
        <f t="shared" si="210"/>
        <v>2.6713204852362966</v>
      </c>
      <c r="BB72">
        <f t="shared" si="211"/>
        <v>0.74642364044290788</v>
      </c>
      <c r="BC72">
        <f t="shared" si="258"/>
        <v>0</v>
      </c>
      <c r="BD72">
        <f t="shared" si="259"/>
        <v>1.2199678422983311</v>
      </c>
      <c r="BE72">
        <f t="shared" si="260"/>
        <v>14.081149077156171</v>
      </c>
      <c r="BF72">
        <f t="shared" si="261"/>
        <v>13.073906770889389</v>
      </c>
      <c r="BG72">
        <f t="shared" si="262"/>
        <v>-2.8359772944196457E-3</v>
      </c>
      <c r="BH72">
        <f t="shared" si="263"/>
        <v>-3.3467259529147688E-3</v>
      </c>
      <c r="BI72">
        <f t="shared" si="264"/>
        <v>1.1205551665755582</v>
      </c>
      <c r="BK72">
        <f t="shared" si="265"/>
        <v>40.981166171010386</v>
      </c>
      <c r="BL72">
        <f t="shared" si="266"/>
        <v>16.530350336863869</v>
      </c>
      <c r="BM72">
        <f t="shared" si="212"/>
        <v>16.530350336863869</v>
      </c>
      <c r="BN72">
        <f t="shared" si="213"/>
        <v>14.194461937464947</v>
      </c>
      <c r="BO72">
        <f t="shared" si="214"/>
        <v>0</v>
      </c>
      <c r="BP72">
        <f t="shared" si="215"/>
        <v>0</v>
      </c>
      <c r="BQ72">
        <f t="shared" si="216"/>
        <v>6.366788273112752E-3</v>
      </c>
      <c r="BR72">
        <f t="shared" si="217"/>
        <v>8.176916681573152</v>
      </c>
      <c r="BS72">
        <f t="shared" si="218"/>
        <v>0.8168781950628089</v>
      </c>
      <c r="BT72">
        <f t="shared" si="267"/>
        <v>0</v>
      </c>
      <c r="BU72">
        <f t="shared" si="268"/>
        <v>2.3358883993989217</v>
      </c>
      <c r="BV72">
        <f t="shared" si="269"/>
        <v>14.369395680806967</v>
      </c>
      <c r="BW72">
        <f t="shared" si="270"/>
        <v>13.292368547955432</v>
      </c>
      <c r="BX72">
        <f t="shared" si="271"/>
        <v>-1.0081637923206023E-2</v>
      </c>
      <c r="BY72">
        <f t="shared" si="272"/>
        <v>-1.4418930749070795E-2</v>
      </c>
      <c r="BZ72">
        <f t="shared" si="273"/>
        <v>0.90209338950951512</v>
      </c>
      <c r="CB72">
        <f t="shared" si="274"/>
        <v>39.71950578866754</v>
      </c>
      <c r="CC72">
        <f t="shared" si="275"/>
        <v>17.068820823040181</v>
      </c>
      <c r="CD72">
        <f t="shared" si="219"/>
        <v>17.068820823040181</v>
      </c>
      <c r="CE72">
        <f t="shared" si="220"/>
        <v>14.194461937464947</v>
      </c>
      <c r="CF72">
        <f t="shared" si="221"/>
        <v>0</v>
      </c>
      <c r="CG72">
        <f t="shared" si="222"/>
        <v>0</v>
      </c>
      <c r="CH72">
        <f t="shared" si="223"/>
        <v>1.0783598630781497E-2</v>
      </c>
      <c r="CI72">
        <f t="shared" si="224"/>
        <v>11.254960559968579</v>
      </c>
      <c r="CJ72">
        <f t="shared" si="225"/>
        <v>0.85677937522512593</v>
      </c>
      <c r="CK72">
        <f t="shared" si="276"/>
        <v>0</v>
      </c>
      <c r="CL72">
        <f t="shared" si="277"/>
        <v>2.8743588855752336</v>
      </c>
      <c r="CM72">
        <f t="shared" si="278"/>
        <v>14.421896777932769</v>
      </c>
      <c r="CN72">
        <f t="shared" si="279"/>
        <v>13.402034039239819</v>
      </c>
      <c r="CO72">
        <f t="shared" si="280"/>
        <v>-1.6842058503619792E-2</v>
      </c>
      <c r="CP72">
        <f t="shared" si="281"/>
        <v>7.8728946497126674E-3</v>
      </c>
      <c r="CQ72">
        <f t="shared" si="282"/>
        <v>0.79242789822512805</v>
      </c>
      <c r="CS72">
        <f t="shared" si="283"/>
        <v>39.372590210474186</v>
      </c>
      <c r="CT72">
        <f t="shared" si="284"/>
        <v>16.966486979113544</v>
      </c>
      <c r="CU72">
        <f t="shared" si="226"/>
        <v>16.966486979113544</v>
      </c>
      <c r="CV72">
        <f t="shared" si="227"/>
        <v>14.194461937464947</v>
      </c>
      <c r="CW72">
        <f t="shared" si="228"/>
        <v>0</v>
      </c>
      <c r="CX72">
        <f t="shared" si="285"/>
        <v>0</v>
      </c>
      <c r="CY72">
        <f t="shared" si="286"/>
        <v>9.703882282114289E-3</v>
      </c>
      <c r="CZ72">
        <f t="shared" si="287"/>
        <v>10.501942229580076</v>
      </c>
      <c r="DA72">
        <f t="shared" si="288"/>
        <v>0.85538639164216723</v>
      </c>
      <c r="DB72">
        <f t="shared" si="289"/>
        <v>0</v>
      </c>
      <c r="DC72">
        <f t="shared" si="290"/>
        <v>2.7720250416485968</v>
      </c>
      <c r="DD72">
        <f t="shared" si="291"/>
        <v>14.398224222141911</v>
      </c>
      <c r="DE72">
        <f t="shared" si="292"/>
        <v>13.286301051693089</v>
      </c>
      <c r="DF72">
        <f t="shared" si="293"/>
        <v>-1.5434850573860053E-2</v>
      </c>
      <c r="DG72">
        <f t="shared" si="294"/>
        <v>5.8968036140980042E-3</v>
      </c>
      <c r="DH72">
        <f t="shared" si="295"/>
        <v>0.90816088577185816</v>
      </c>
      <c r="DJ72">
        <f t="shared" si="296"/>
        <v>43.903622790467445</v>
      </c>
      <c r="DK72">
        <f t="shared" si="297"/>
        <v>16.994031978245705</v>
      </c>
      <c r="DL72">
        <f t="shared" si="229"/>
        <v>16.994031978245705</v>
      </c>
      <c r="DM72">
        <f t="shared" si="230"/>
        <v>14.194461937464947</v>
      </c>
      <c r="DN72">
        <f t="shared" si="298"/>
        <v>0</v>
      </c>
      <c r="DO72">
        <f t="shared" si="299"/>
        <v>0</v>
      </c>
      <c r="DP72">
        <f t="shared" si="300"/>
        <v>1.1110291389296374E-2</v>
      </c>
      <c r="DQ72">
        <f t="shared" si="301"/>
        <v>11.905711835162249</v>
      </c>
      <c r="DR72">
        <f t="shared" si="302"/>
        <v>0.81136011351493098</v>
      </c>
      <c r="DS72">
        <f t="shared" si="303"/>
        <v>0</v>
      </c>
      <c r="DT72">
        <f t="shared" si="304"/>
        <v>2.7995700407807576</v>
      </c>
      <c r="DU72">
        <f t="shared" si="305"/>
        <v>13.49258394136602</v>
      </c>
      <c r="DV72">
        <f t="shared" si="306"/>
        <v>12.47183272706029</v>
      </c>
      <c r="DW72">
        <f t="shared" si="307"/>
        <v>-4.3473488356240791E-2</v>
      </c>
      <c r="DX72">
        <f t="shared" si="308"/>
        <v>-6.6861142845612218E-3</v>
      </c>
      <c r="DY72">
        <f t="shared" si="309"/>
        <v>1.7226292104046568</v>
      </c>
      <c r="DZ72" t="s">
        <v>36</v>
      </c>
      <c r="EA72" t="s">
        <v>10</v>
      </c>
      <c r="EB72" t="s">
        <v>52</v>
      </c>
      <c r="EC72" t="s">
        <v>340</v>
      </c>
      <c r="ED72" t="s">
        <v>329</v>
      </c>
      <c r="EE72">
        <f t="shared" si="231"/>
        <v>0</v>
      </c>
      <c r="EF72">
        <f t="shared" si="232"/>
        <v>0</v>
      </c>
      <c r="EG72">
        <f t="shared" si="310"/>
        <v>0</v>
      </c>
      <c r="EH72">
        <f t="shared" si="233"/>
        <v>8.600596614005239</v>
      </c>
      <c r="EI72">
        <f t="shared" si="234"/>
        <v>3.4407568327394129</v>
      </c>
      <c r="EJ72">
        <f t="shared" si="311"/>
        <v>11.838807582042957</v>
      </c>
      <c r="EK72">
        <f t="shared" si="312"/>
        <v>0</v>
      </c>
      <c r="EL72">
        <f t="shared" si="235"/>
        <v>0</v>
      </c>
      <c r="EM72">
        <f t="shared" si="236"/>
        <v>0</v>
      </c>
      <c r="EN72">
        <f t="shared" si="237"/>
        <v>7.4786479514076043E-3</v>
      </c>
      <c r="EO72">
        <f t="shared" si="238"/>
        <v>3.8447151452777324E-3</v>
      </c>
      <c r="EP72">
        <f t="shared" si="313"/>
        <v>1.4781834548327975E-5</v>
      </c>
      <c r="EQ72">
        <f t="shared" si="239"/>
        <v>-1.8286040574508441E-2</v>
      </c>
      <c r="ER72">
        <f t="shared" si="240"/>
        <v>1.3843903116100285E-2</v>
      </c>
      <c r="ES72">
        <f t="shared" si="314"/>
        <v>1.9165365348797119E-4</v>
      </c>
      <c r="ET72">
        <f t="shared" si="241"/>
        <v>-2.9991212166483217E-3</v>
      </c>
      <c r="EU72">
        <f t="shared" si="242"/>
        <v>8.4861248439698049E-3</v>
      </c>
      <c r="EV72">
        <f t="shared" si="315"/>
        <v>7.2014314867441546E-5</v>
      </c>
      <c r="EW72">
        <f t="shared" si="243"/>
        <v>4.5319636563080143</v>
      </c>
      <c r="EY72">
        <f t="shared" si="244"/>
        <v>0</v>
      </c>
      <c r="EZ72">
        <f t="shared" si="245"/>
        <v>0</v>
      </c>
      <c r="FA72">
        <f t="shared" si="246"/>
        <v>38.977591277237508</v>
      </c>
      <c r="FB72">
        <f t="shared" si="247"/>
        <v>53.653045695842444</v>
      </c>
      <c r="FD72">
        <f t="shared" si="316"/>
        <v>39.857171093857943</v>
      </c>
      <c r="FE72">
        <f t="shared" si="317"/>
        <v>1.7908704542165756</v>
      </c>
      <c r="FG72" s="6">
        <f t="shared" si="318"/>
        <v>0</v>
      </c>
      <c r="FH72" s="6">
        <f t="shared" si="319"/>
        <v>0</v>
      </c>
      <c r="FI72" s="6">
        <f t="shared" si="320"/>
        <v>1.8763619559944326E-2</v>
      </c>
      <c r="FJ72" s="6">
        <f t="shared" si="321"/>
        <v>9.6830052935907539E-3</v>
      </c>
      <c r="FK72" s="6">
        <f t="shared" si="322"/>
        <v>-4.5878922343603933E-2</v>
      </c>
      <c r="FL72" s="6">
        <f t="shared" si="323"/>
        <v>3.4794901714756639E-2</v>
      </c>
      <c r="FM72" s="6">
        <f t="shared" si="324"/>
        <v>-7.5246715568092369E-3</v>
      </c>
      <c r="FN72" s="6">
        <f t="shared" si="325"/>
        <v>2.1294021865931562E-2</v>
      </c>
      <c r="FP72" t="s">
        <v>36</v>
      </c>
      <c r="FQ72">
        <f t="shared" si="326"/>
        <v>1.2005722031889334</v>
      </c>
      <c r="FR72">
        <f t="shared" si="327"/>
        <v>0.43136175860306897</v>
      </c>
      <c r="FT72">
        <v>1.2005722031889334</v>
      </c>
      <c r="FU72">
        <v>0.43136175860306897</v>
      </c>
      <c r="FW72">
        <f t="shared" si="328"/>
        <v>0</v>
      </c>
      <c r="FX72">
        <f t="shared" si="329"/>
        <v>0</v>
      </c>
      <c r="FY72">
        <f t="shared" si="330"/>
        <v>0</v>
      </c>
      <c r="FZ72">
        <f t="shared" si="331"/>
        <v>53.995823217882815</v>
      </c>
      <c r="GA72">
        <f t="shared" si="332"/>
        <v>22.937510039892086</v>
      </c>
      <c r="GB72">
        <f t="shared" si="333"/>
        <v>526.12936683015027</v>
      </c>
    </row>
    <row r="73" spans="1:184" x14ac:dyDescent="0.25">
      <c r="A73" t="s">
        <v>45</v>
      </c>
      <c r="B73" t="s">
        <v>19</v>
      </c>
      <c r="C73" t="s">
        <v>52</v>
      </c>
      <c r="D73" t="s">
        <v>340</v>
      </c>
      <c r="E73" t="s">
        <v>329</v>
      </c>
      <c r="F73" t="s">
        <v>52</v>
      </c>
      <c r="G73">
        <v>1.4179617701265095</v>
      </c>
      <c r="H73">
        <v>3.35539836684445</v>
      </c>
      <c r="I73">
        <v>12.294179616118065</v>
      </c>
      <c r="J73">
        <v>62.409709110953784</v>
      </c>
      <c r="K73">
        <v>1.3263572562220902</v>
      </c>
      <c r="L73">
        <v>2.0106251980038574</v>
      </c>
      <c r="M73">
        <v>1.9493296972871639</v>
      </c>
      <c r="N73">
        <v>1.8124018298604763</v>
      </c>
      <c r="O73">
        <v>1.8402951754268988</v>
      </c>
      <c r="P73">
        <v>2.0968076397656472</v>
      </c>
      <c r="Q73">
        <v>1.3070253557120981</v>
      </c>
      <c r="R73">
        <v>1.154133732123878</v>
      </c>
      <c r="S73">
        <v>1.2154822023485663</v>
      </c>
      <c r="T73">
        <v>1.2953811605285075</v>
      </c>
      <c r="U73">
        <v>1.2357210310006459</v>
      </c>
      <c r="V73">
        <v>1.3448954049704989</v>
      </c>
      <c r="W73">
        <v>1.491517311980145</v>
      </c>
      <c r="X73">
        <v>1.2634479695831811</v>
      </c>
      <c r="Y73">
        <f t="shared" si="195"/>
        <v>18.336981734033508</v>
      </c>
      <c r="Z73">
        <f t="shared" si="196"/>
        <v>15.533056273675301</v>
      </c>
      <c r="AA73">
        <v>6.829652560184698</v>
      </c>
      <c r="AB73">
        <v>0.97566465145495695</v>
      </c>
      <c r="AC73">
        <f t="shared" si="248"/>
        <v>82.77757053802344</v>
      </c>
      <c r="AD73">
        <f t="shared" si="249"/>
        <v>16.06880448594514</v>
      </c>
      <c r="AE73">
        <f t="shared" si="250"/>
        <v>16.06880448594514</v>
      </c>
      <c r="AF73">
        <f t="shared" si="251"/>
        <v>15.533056273675301</v>
      </c>
      <c r="AG73">
        <f t="shared" si="197"/>
        <v>0</v>
      </c>
      <c r="AH73">
        <f t="shared" si="198"/>
        <v>0</v>
      </c>
      <c r="AI73">
        <f t="shared" si="199"/>
        <v>6.9902427275143105E-5</v>
      </c>
      <c r="AJ73">
        <f t="shared" si="200"/>
        <v>0.39142880372283279</v>
      </c>
      <c r="AK73">
        <f t="shared" si="201"/>
        <v>0.85631655504529758</v>
      </c>
      <c r="AL73">
        <f t="shared" si="252"/>
        <v>0</v>
      </c>
      <c r="AM73">
        <f t="shared" si="253"/>
        <v>0.53574821226983893</v>
      </c>
      <c r="AN73">
        <f t="shared" si="254"/>
        <v>13.290563864857043</v>
      </c>
      <c r="AO73">
        <f t="shared" si="202"/>
        <v>12.160279263328297</v>
      </c>
      <c r="AP73">
        <f t="shared" si="255"/>
        <v>-1.9496184727662895E-2</v>
      </c>
      <c r="AQ73">
        <f t="shared" si="256"/>
        <v>-4.3123492045374703E-2</v>
      </c>
      <c r="AR73">
        <f t="shared" si="257"/>
        <v>3.3727770103470043</v>
      </c>
      <c r="AT73">
        <f t="shared" si="203"/>
        <v>125.4825337385746</v>
      </c>
      <c r="AU73">
        <f t="shared" si="204"/>
        <v>14.189127403751648</v>
      </c>
      <c r="AV73">
        <f t="shared" si="205"/>
        <v>14.189127403751648</v>
      </c>
      <c r="AW73">
        <f t="shared" si="206"/>
        <v>14.189127403751648</v>
      </c>
      <c r="AX73">
        <f t="shared" si="207"/>
        <v>0</v>
      </c>
      <c r="AY73">
        <f t="shared" si="208"/>
        <v>0</v>
      </c>
      <c r="AZ73">
        <f t="shared" si="209"/>
        <v>0</v>
      </c>
      <c r="BA73">
        <f t="shared" si="210"/>
        <v>0</v>
      </c>
      <c r="BB73">
        <f t="shared" si="211"/>
        <v>0.61414533910460989</v>
      </c>
      <c r="BC73">
        <f t="shared" si="258"/>
        <v>0</v>
      </c>
      <c r="BD73">
        <f t="shared" si="259"/>
        <v>0</v>
      </c>
      <c r="BE73">
        <f t="shared" si="260"/>
        <v>13.092125533957702</v>
      </c>
      <c r="BF73">
        <f t="shared" si="261"/>
        <v>12.263382800976112</v>
      </c>
      <c r="BG73">
        <f t="shared" si="262"/>
        <v>-2.3333964022640655E-3</v>
      </c>
      <c r="BH73">
        <f t="shared" si="263"/>
        <v>-1.2622997277122561E-2</v>
      </c>
      <c r="BI73">
        <f t="shared" si="264"/>
        <v>1.9257446027755361</v>
      </c>
      <c r="BK73">
        <f t="shared" si="265"/>
        <v>121.65709936903549</v>
      </c>
      <c r="BL73">
        <f t="shared" si="266"/>
        <v>14.943356515868036</v>
      </c>
      <c r="BM73">
        <f t="shared" si="212"/>
        <v>14.943356515868036</v>
      </c>
      <c r="BN73">
        <f t="shared" si="213"/>
        <v>14.943356515868036</v>
      </c>
      <c r="BO73">
        <f t="shared" si="214"/>
        <v>0</v>
      </c>
      <c r="BP73">
        <f t="shared" si="215"/>
        <v>0</v>
      </c>
      <c r="BQ73">
        <f t="shared" si="216"/>
        <v>0</v>
      </c>
      <c r="BR73">
        <f t="shared" si="217"/>
        <v>0</v>
      </c>
      <c r="BS73">
        <f t="shared" si="218"/>
        <v>0.65688075882485797</v>
      </c>
      <c r="BT73">
        <f t="shared" si="267"/>
        <v>0</v>
      </c>
      <c r="BU73">
        <f t="shared" si="268"/>
        <v>0</v>
      </c>
      <c r="BV73">
        <f t="shared" si="269"/>
        <v>13.205656155109081</v>
      </c>
      <c r="BW73">
        <f t="shared" si="270"/>
        <v>12.339580399165957</v>
      </c>
      <c r="BX73">
        <f t="shared" si="271"/>
        <v>-8.1070029892080144E-3</v>
      </c>
      <c r="BY73">
        <f t="shared" si="272"/>
        <v>-4.1240020116014478E-2</v>
      </c>
      <c r="BZ73">
        <f t="shared" si="273"/>
        <v>2.603776116702079</v>
      </c>
      <c r="CB73">
        <f t="shared" si="274"/>
        <v>113.11147099375268</v>
      </c>
      <c r="CC73">
        <f t="shared" si="275"/>
        <v>15.925648658872939</v>
      </c>
      <c r="CD73">
        <f t="shared" si="219"/>
        <v>15.925648658872939</v>
      </c>
      <c r="CE73">
        <f t="shared" si="220"/>
        <v>15.533056273675301</v>
      </c>
      <c r="CF73">
        <f t="shared" si="221"/>
        <v>0</v>
      </c>
      <c r="CG73">
        <f t="shared" si="222"/>
        <v>0</v>
      </c>
      <c r="CH73">
        <f t="shared" si="223"/>
        <v>3.8265071270203268E-5</v>
      </c>
      <c r="CI73">
        <f t="shared" si="224"/>
        <v>0.29240305757030899</v>
      </c>
      <c r="CJ73">
        <f t="shared" si="225"/>
        <v>0.72602389899052167</v>
      </c>
      <c r="CK73">
        <f t="shared" si="276"/>
        <v>0</v>
      </c>
      <c r="CL73">
        <f t="shared" si="277"/>
        <v>0.39259238519763784</v>
      </c>
      <c r="CM73">
        <f t="shared" si="278"/>
        <v>13.682679032000566</v>
      </c>
      <c r="CN73">
        <f t="shared" si="279"/>
        <v>12.818460373858322</v>
      </c>
      <c r="CO73">
        <f t="shared" si="280"/>
        <v>-1.4271745253685145E-2</v>
      </c>
      <c r="CP73">
        <f t="shared" si="281"/>
        <v>-3.0750307554182683E-2</v>
      </c>
      <c r="CQ73">
        <f t="shared" si="282"/>
        <v>2.7145958998169792</v>
      </c>
      <c r="CS73">
        <f t="shared" si="283"/>
        <v>114.85228657668442</v>
      </c>
      <c r="CT73">
        <f t="shared" si="284"/>
        <v>15.19217631053654</v>
      </c>
      <c r="CU73">
        <f t="shared" si="226"/>
        <v>15.19217631053654</v>
      </c>
      <c r="CV73">
        <f t="shared" si="227"/>
        <v>15.19217631053654</v>
      </c>
      <c r="CW73">
        <f t="shared" si="228"/>
        <v>0</v>
      </c>
      <c r="CX73">
        <f t="shared" si="285"/>
        <v>0</v>
      </c>
      <c r="CY73">
        <f t="shared" si="286"/>
        <v>0</v>
      </c>
      <c r="CZ73">
        <f t="shared" si="287"/>
        <v>0</v>
      </c>
      <c r="DA73">
        <f t="shared" si="288"/>
        <v>0.68731730828367921</v>
      </c>
      <c r="DB73">
        <f t="shared" si="289"/>
        <v>0</v>
      </c>
      <c r="DC73">
        <f t="shared" si="290"/>
        <v>0</v>
      </c>
      <c r="DD73">
        <f t="shared" si="291"/>
        <v>13.128534122240655</v>
      </c>
      <c r="DE73">
        <f t="shared" si="292"/>
        <v>12.235085210733018</v>
      </c>
      <c r="DF73">
        <f t="shared" si="293"/>
        <v>-1.2402161238291241E-2</v>
      </c>
      <c r="DG73">
        <f t="shared" si="294"/>
        <v>-3.6491212345909088E-2</v>
      </c>
      <c r="DH73">
        <f t="shared" si="295"/>
        <v>2.957091099803522</v>
      </c>
      <c r="DJ73">
        <f t="shared" si="296"/>
        <v>130.86115485939962</v>
      </c>
      <c r="DK73">
        <f t="shared" si="297"/>
        <v>16.534385673599157</v>
      </c>
      <c r="DL73">
        <f t="shared" si="229"/>
        <v>16.534385673599157</v>
      </c>
      <c r="DM73">
        <f t="shared" si="230"/>
        <v>15.533056273675301</v>
      </c>
      <c r="DN73">
        <f t="shared" si="298"/>
        <v>0</v>
      </c>
      <c r="DO73">
        <f t="shared" si="299"/>
        <v>0</v>
      </c>
      <c r="DP73">
        <f t="shared" si="300"/>
        <v>6.8144380282210719E-4</v>
      </c>
      <c r="DQ73">
        <f t="shared" si="301"/>
        <v>2.0416172826062819</v>
      </c>
      <c r="DR73">
        <f t="shared" si="302"/>
        <v>0.70079307384185963</v>
      </c>
      <c r="DS73">
        <f t="shared" si="303"/>
        <v>0</v>
      </c>
      <c r="DT73">
        <f t="shared" si="304"/>
        <v>1.0013293999238559</v>
      </c>
      <c r="DU73">
        <f t="shared" si="305"/>
        <v>13.510092894364201</v>
      </c>
      <c r="DV73">
        <f t="shared" si="306"/>
        <v>12.628443218485774</v>
      </c>
      <c r="DW73">
        <f t="shared" si="307"/>
        <v>-3.7549195515435743E-2</v>
      </c>
      <c r="DX73">
        <f t="shared" si="308"/>
        <v>-4.9785853158837684E-2</v>
      </c>
      <c r="DY73">
        <f t="shared" si="309"/>
        <v>2.9046130551895271</v>
      </c>
      <c r="DZ73" t="s">
        <v>45</v>
      </c>
      <c r="EA73" t="s">
        <v>19</v>
      </c>
      <c r="EB73" t="s">
        <v>52</v>
      </c>
      <c r="EC73" t="s">
        <v>340</v>
      </c>
      <c r="ED73" t="s">
        <v>327</v>
      </c>
      <c r="EE73">
        <f t="shared" si="231"/>
        <v>0</v>
      </c>
      <c r="EF73">
        <f t="shared" si="232"/>
        <v>0</v>
      </c>
      <c r="EG73">
        <f t="shared" si="310"/>
        <v>0</v>
      </c>
      <c r="EH73">
        <f t="shared" si="233"/>
        <v>0.45424152398323731</v>
      </c>
      <c r="EI73">
        <f t="shared" si="234"/>
        <v>0.79610363803129647</v>
      </c>
      <c r="EJ73">
        <f t="shared" si="311"/>
        <v>0.63378100248666547</v>
      </c>
      <c r="EK73">
        <f t="shared" si="312"/>
        <v>0</v>
      </c>
      <c r="EL73">
        <f t="shared" si="235"/>
        <v>0</v>
      </c>
      <c r="EM73">
        <f t="shared" si="236"/>
        <v>0</v>
      </c>
      <c r="EN73">
        <f t="shared" si="237"/>
        <v>1.3160188356124225E-4</v>
      </c>
      <c r="EO73">
        <f t="shared" si="238"/>
        <v>2.7085120892538943E-4</v>
      </c>
      <c r="EP73">
        <f t="shared" si="313"/>
        <v>7.3360377376344952E-8</v>
      </c>
      <c r="EQ73">
        <f t="shared" si="239"/>
        <v>-1.5693281021091184E-2</v>
      </c>
      <c r="ER73">
        <f t="shared" si="240"/>
        <v>1.2174016919272916E-2</v>
      </c>
      <c r="ES73">
        <f t="shared" si="314"/>
        <v>1.482066879507432E-4</v>
      </c>
      <c r="ET73">
        <f t="shared" si="241"/>
        <v>-3.5668980416240198E-2</v>
      </c>
      <c r="EU73">
        <f t="shared" si="242"/>
        <v>1.2975970637410201E-2</v>
      </c>
      <c r="EV73">
        <f t="shared" si="315"/>
        <v>1.6837581398293169E-4</v>
      </c>
      <c r="EW73">
        <f t="shared" si="243"/>
        <v>4.2236853642910051</v>
      </c>
      <c r="EY73">
        <f t="shared" si="244"/>
        <v>0</v>
      </c>
      <c r="EZ73">
        <f t="shared" si="245"/>
        <v>0</v>
      </c>
      <c r="FA73">
        <f t="shared" si="246"/>
        <v>1.9185732767012409</v>
      </c>
      <c r="FB73">
        <f t="shared" si="247"/>
        <v>2.6768915443686101</v>
      </c>
      <c r="FD73">
        <f t="shared" si="316"/>
        <v>114.79035267924502</v>
      </c>
      <c r="FE73">
        <f t="shared" si="317"/>
        <v>7.6089061725421354</v>
      </c>
      <c r="FG73" s="6">
        <f t="shared" si="318"/>
        <v>0</v>
      </c>
      <c r="FH73" s="6">
        <f t="shared" si="319"/>
        <v>0</v>
      </c>
      <c r="FI73" s="6">
        <f t="shared" si="320"/>
        <v>1.1464542140485721E-4</v>
      </c>
      <c r="FJ73" s="6">
        <f t="shared" si="321"/>
        <v>2.3607528034192687E-4</v>
      </c>
      <c r="FK73" s="6">
        <f t="shared" si="322"/>
        <v>-1.3671254295160511E-2</v>
      </c>
      <c r="FL73" s="6">
        <f t="shared" si="323"/>
        <v>1.0644081306371424E-2</v>
      </c>
      <c r="FM73" s="6">
        <f t="shared" si="324"/>
        <v>-3.1073151692380351E-2</v>
      </c>
      <c r="FN73" s="6">
        <f t="shared" si="325"/>
        <v>1.1490174356807076E-2</v>
      </c>
      <c r="FP73" t="s">
        <v>45</v>
      </c>
      <c r="FQ73">
        <f t="shared" si="326"/>
        <v>2.7464329641057748</v>
      </c>
      <c r="FR73">
        <f t="shared" si="327"/>
        <v>0.48095709097784484</v>
      </c>
      <c r="FT73">
        <v>2.7464329641057748</v>
      </c>
      <c r="FU73">
        <v>0.48095709097784484</v>
      </c>
      <c r="FW73">
        <f t="shared" si="328"/>
        <v>0</v>
      </c>
      <c r="FX73">
        <f t="shared" si="329"/>
        <v>0</v>
      </c>
      <c r="FY73">
        <f t="shared" si="330"/>
        <v>0</v>
      </c>
      <c r="FZ73">
        <f t="shared" si="331"/>
        <v>3.1023117872143158</v>
      </c>
      <c r="GA73">
        <f t="shared" si="332"/>
        <v>5.4551437937968936</v>
      </c>
      <c r="GB73">
        <f t="shared" si="333"/>
        <v>29.758593811000765</v>
      </c>
    </row>
    <row r="74" spans="1:184" x14ac:dyDescent="0.25">
      <c r="A74" t="s">
        <v>355</v>
      </c>
      <c r="B74" t="s">
        <v>247</v>
      </c>
      <c r="C74" t="s">
        <v>270</v>
      </c>
      <c r="D74" t="s">
        <v>344</v>
      </c>
      <c r="E74" t="s">
        <v>329</v>
      </c>
      <c r="F74" t="s">
        <v>444</v>
      </c>
      <c r="G74">
        <v>3.5595344723165279</v>
      </c>
      <c r="H74">
        <v>3.18825479532505</v>
      </c>
      <c r="I74">
        <v>11.681765570070983</v>
      </c>
      <c r="J74">
        <v>20.116137325820553</v>
      </c>
      <c r="K74">
        <v>1.4311390552424275</v>
      </c>
      <c r="L74">
        <v>1.6075990253515033</v>
      </c>
      <c r="M74">
        <v>1.5477783159783653</v>
      </c>
      <c r="N74">
        <v>1.4279094998340851</v>
      </c>
      <c r="O74">
        <v>1.5230249577532384</v>
      </c>
      <c r="P74">
        <v>1.6751514690397891</v>
      </c>
      <c r="Q74">
        <v>1.39378218396165</v>
      </c>
      <c r="R74">
        <v>1.154133732123878</v>
      </c>
      <c r="S74">
        <v>1.2154822023485663</v>
      </c>
      <c r="T74">
        <v>1.2953811605285075</v>
      </c>
      <c r="U74">
        <v>1.2357210310006459</v>
      </c>
      <c r="V74">
        <v>1.3448954049704989</v>
      </c>
      <c r="W74">
        <v>1.6120709394136787</v>
      </c>
      <c r="X74">
        <v>1.3928292935607733</v>
      </c>
      <c r="Y74">
        <f t="shared" si="195"/>
        <v>18.831834796554698</v>
      </c>
      <c r="Z74">
        <f t="shared" si="196"/>
        <v>16.270705286504533</v>
      </c>
      <c r="AA74">
        <v>0</v>
      </c>
      <c r="AB74">
        <v>0</v>
      </c>
      <c r="AC74">
        <f t="shared" si="248"/>
        <v>28.788989767601759</v>
      </c>
      <c r="AD74">
        <f t="shared" si="249"/>
        <v>16.281836728781542</v>
      </c>
      <c r="AE74">
        <f t="shared" si="250"/>
        <v>16.281836728781542</v>
      </c>
      <c r="AF74">
        <f t="shared" si="251"/>
        <v>16.270705286504533</v>
      </c>
      <c r="AG74">
        <f t="shared" si="197"/>
        <v>0</v>
      </c>
      <c r="AH74">
        <f t="shared" si="198"/>
        <v>0</v>
      </c>
      <c r="AI74">
        <f t="shared" si="199"/>
        <v>5.3317177843119303E-10</v>
      </c>
      <c r="AJ74">
        <f t="shared" si="200"/>
        <v>1.4369344919456636E-4</v>
      </c>
      <c r="AK74">
        <f t="shared" si="201"/>
        <v>0.92860913954967073</v>
      </c>
      <c r="AL74">
        <f t="shared" si="252"/>
        <v>0</v>
      </c>
      <c r="AM74">
        <f t="shared" si="253"/>
        <v>1.1131442277008574E-2</v>
      </c>
      <c r="AN74">
        <f t="shared" si="254"/>
        <v>13.269049439536518</v>
      </c>
      <c r="AO74">
        <f t="shared" si="202"/>
        <v>12.043343122068055</v>
      </c>
      <c r="AP74">
        <f t="shared" si="255"/>
        <v>-2.1142105939431225E-2</v>
      </c>
      <c r="AQ74">
        <f t="shared" si="256"/>
        <v>-5.8635844970473056E-2</v>
      </c>
      <c r="AR74">
        <f t="shared" si="257"/>
        <v>4.2273621644364781</v>
      </c>
      <c r="AT74">
        <f t="shared" si="203"/>
        <v>32.338682758826117</v>
      </c>
      <c r="AU74">
        <f t="shared" si="204"/>
        <v>13.482319695182245</v>
      </c>
      <c r="AV74">
        <f t="shared" si="205"/>
        <v>13.482319695182245</v>
      </c>
      <c r="AW74">
        <f t="shared" si="206"/>
        <v>13.482319695182245</v>
      </c>
      <c r="AX74">
        <f t="shared" si="207"/>
        <v>0</v>
      </c>
      <c r="AY74">
        <f t="shared" si="208"/>
        <v>0</v>
      </c>
      <c r="AZ74">
        <f t="shared" si="209"/>
        <v>0</v>
      </c>
      <c r="BA74">
        <f t="shared" si="210"/>
        <v>0</v>
      </c>
      <c r="BB74">
        <f t="shared" si="211"/>
        <v>0.72551472127753969</v>
      </c>
      <c r="BC74">
        <f t="shared" si="258"/>
        <v>0</v>
      </c>
      <c r="BD74">
        <f t="shared" si="259"/>
        <v>0</v>
      </c>
      <c r="BE74">
        <f t="shared" si="260"/>
        <v>12.186387030505736</v>
      </c>
      <c r="BF74">
        <f t="shared" si="261"/>
        <v>11.207359730865987</v>
      </c>
      <c r="BG74">
        <f t="shared" si="262"/>
        <v>-2.7565355179391283E-3</v>
      </c>
      <c r="BH74">
        <f t="shared" si="263"/>
        <v>-1.4912057078460977E-2</v>
      </c>
      <c r="BI74">
        <f t="shared" si="264"/>
        <v>2.2749599643162579</v>
      </c>
      <c r="BK74">
        <f t="shared" si="265"/>
        <v>31.135321154148073</v>
      </c>
      <c r="BL74">
        <f t="shared" si="266"/>
        <v>14.198978142429533</v>
      </c>
      <c r="BM74">
        <f t="shared" si="212"/>
        <v>14.198978142429533</v>
      </c>
      <c r="BN74">
        <f t="shared" si="213"/>
        <v>14.198978142429533</v>
      </c>
      <c r="BO74">
        <f t="shared" si="214"/>
        <v>0</v>
      </c>
      <c r="BP74">
        <f t="shared" si="215"/>
        <v>0</v>
      </c>
      <c r="BQ74">
        <f t="shared" si="216"/>
        <v>0</v>
      </c>
      <c r="BR74">
        <f t="shared" si="217"/>
        <v>0</v>
      </c>
      <c r="BS74">
        <f t="shared" si="218"/>
        <v>0.77870540080613804</v>
      </c>
      <c r="BT74">
        <f t="shared" si="267"/>
        <v>0</v>
      </c>
      <c r="BU74">
        <f t="shared" si="268"/>
        <v>0</v>
      </c>
      <c r="BV74">
        <f t="shared" si="269"/>
        <v>12.139005099031925</v>
      </c>
      <c r="BW74">
        <f t="shared" si="270"/>
        <v>11.112307544567573</v>
      </c>
      <c r="BX74">
        <f t="shared" si="271"/>
        <v>-9.6105220426025463E-3</v>
      </c>
      <c r="BY74">
        <f t="shared" si="272"/>
        <v>-4.9179221097264421E-2</v>
      </c>
      <c r="BZ74">
        <f t="shared" si="273"/>
        <v>3.0866705978619606</v>
      </c>
      <c r="CB74">
        <f t="shared" si="274"/>
        <v>28.724023587506196</v>
      </c>
      <c r="CC74">
        <f t="shared" si="275"/>
        <v>15.132339041180511</v>
      </c>
      <c r="CD74">
        <f t="shared" si="219"/>
        <v>15.132339041180511</v>
      </c>
      <c r="CE74">
        <f t="shared" si="220"/>
        <v>15.132339041180511</v>
      </c>
      <c r="CF74">
        <f t="shared" si="221"/>
        <v>0</v>
      </c>
      <c r="CG74">
        <f t="shared" si="222"/>
        <v>0</v>
      </c>
      <c r="CH74">
        <f t="shared" si="223"/>
        <v>0</v>
      </c>
      <c r="CI74">
        <f t="shared" si="224"/>
        <v>0</v>
      </c>
      <c r="CJ74">
        <f t="shared" si="225"/>
        <v>0.86402477743221451</v>
      </c>
      <c r="CK74">
        <f t="shared" si="276"/>
        <v>0</v>
      </c>
      <c r="CL74">
        <f t="shared" si="277"/>
        <v>0</v>
      </c>
      <c r="CM74">
        <f t="shared" si="278"/>
        <v>12.463031136385327</v>
      </c>
      <c r="CN74">
        <f t="shared" si="279"/>
        <v>11.434543871995885</v>
      </c>
      <c r="CO74">
        <f t="shared" si="280"/>
        <v>-1.6984484303519537E-2</v>
      </c>
      <c r="CP74">
        <f t="shared" si="281"/>
        <v>-4.5152822119971653E-2</v>
      </c>
      <c r="CQ74">
        <f t="shared" si="282"/>
        <v>3.6977951691846265</v>
      </c>
      <c r="CS74">
        <f t="shared" si="283"/>
        <v>30.637379200816191</v>
      </c>
      <c r="CT74">
        <f t="shared" si="284"/>
        <v>14.435403394155962</v>
      </c>
      <c r="CU74">
        <f t="shared" si="226"/>
        <v>14.435403394155962</v>
      </c>
      <c r="CV74">
        <f t="shared" si="227"/>
        <v>14.435403394155962</v>
      </c>
      <c r="CW74">
        <f t="shared" si="228"/>
        <v>0</v>
      </c>
      <c r="CX74">
        <f t="shared" si="285"/>
        <v>0</v>
      </c>
      <c r="CY74">
        <f t="shared" si="286"/>
        <v>0</v>
      </c>
      <c r="CZ74">
        <f t="shared" si="287"/>
        <v>0</v>
      </c>
      <c r="DA74">
        <f t="shared" si="288"/>
        <v>0.79807901184138319</v>
      </c>
      <c r="DB74">
        <f t="shared" si="289"/>
        <v>0</v>
      </c>
      <c r="DC74">
        <f t="shared" si="290"/>
        <v>0</v>
      </c>
      <c r="DD74">
        <f t="shared" si="291"/>
        <v>12.039203707955686</v>
      </c>
      <c r="DE74">
        <f t="shared" si="292"/>
        <v>11.001774829280516</v>
      </c>
      <c r="DF74">
        <f t="shared" si="293"/>
        <v>-1.4400778892749459E-2</v>
      </c>
      <c r="DG74">
        <f t="shared" si="294"/>
        <v>-4.2371798787725574E-2</v>
      </c>
      <c r="DH74">
        <f t="shared" si="295"/>
        <v>3.4336285648754465</v>
      </c>
      <c r="DJ74">
        <f t="shared" si="296"/>
        <v>33.697576992754435</v>
      </c>
      <c r="DK74">
        <f t="shared" si="297"/>
        <v>15.710752837131045</v>
      </c>
      <c r="DL74">
        <f t="shared" si="229"/>
        <v>15.710752837131045</v>
      </c>
      <c r="DM74">
        <f t="shared" si="230"/>
        <v>15.710752837131045</v>
      </c>
      <c r="DN74">
        <f t="shared" si="298"/>
        <v>0</v>
      </c>
      <c r="DO74">
        <f t="shared" si="299"/>
        <v>0</v>
      </c>
      <c r="DP74">
        <f t="shared" si="300"/>
        <v>0</v>
      </c>
      <c r="DQ74">
        <f t="shared" si="301"/>
        <v>0</v>
      </c>
      <c r="DR74">
        <f t="shared" si="302"/>
        <v>0.828209924184093</v>
      </c>
      <c r="DS74">
        <f t="shared" si="303"/>
        <v>0</v>
      </c>
      <c r="DT74">
        <f t="shared" si="304"/>
        <v>0</v>
      </c>
      <c r="DU74">
        <f t="shared" si="305"/>
        <v>12.13658895496074</v>
      </c>
      <c r="DV74">
        <f t="shared" si="306"/>
        <v>11.094639428814343</v>
      </c>
      <c r="DW74">
        <f t="shared" si="307"/>
        <v>-4.4376318105607299E-2</v>
      </c>
      <c r="DX74">
        <f t="shared" si="308"/>
        <v>-9.5599867530947263E-2</v>
      </c>
      <c r="DY74">
        <f t="shared" si="309"/>
        <v>4.6161134083167017</v>
      </c>
      <c r="DZ74" t="s">
        <v>355</v>
      </c>
      <c r="EA74" t="s">
        <v>247</v>
      </c>
      <c r="EB74" t="s">
        <v>270</v>
      </c>
      <c r="EC74" t="s">
        <v>344</v>
      </c>
      <c r="ED74" t="s">
        <v>327</v>
      </c>
      <c r="EE74">
        <f t="shared" si="231"/>
        <v>0</v>
      </c>
      <c r="EF74">
        <f t="shared" si="232"/>
        <v>0</v>
      </c>
      <c r="EG74">
        <f t="shared" si="310"/>
        <v>0</v>
      </c>
      <c r="EH74">
        <f t="shared" si="233"/>
        <v>2.3948908199094392E-5</v>
      </c>
      <c r="EI74">
        <f t="shared" si="234"/>
        <v>5.8662604984537661E-5</v>
      </c>
      <c r="EJ74">
        <f t="shared" si="311"/>
        <v>3.4413012235719029E-9</v>
      </c>
      <c r="EK74">
        <f t="shared" si="312"/>
        <v>0</v>
      </c>
      <c r="EL74">
        <f t="shared" si="235"/>
        <v>0</v>
      </c>
      <c r="EM74">
        <f t="shared" si="236"/>
        <v>0</v>
      </c>
      <c r="EN74">
        <f t="shared" si="237"/>
        <v>8.8861963071865509E-11</v>
      </c>
      <c r="EO74">
        <f t="shared" si="238"/>
        <v>2.1766646706811209E-10</v>
      </c>
      <c r="EP74">
        <f t="shared" si="313"/>
        <v>4.7378690885913526E-20</v>
      </c>
      <c r="EQ74">
        <f t="shared" si="239"/>
        <v>-1.8211790800308197E-2</v>
      </c>
      <c r="ER74">
        <f t="shared" si="240"/>
        <v>1.4297175028699973E-2</v>
      </c>
      <c r="ES74">
        <f t="shared" si="314"/>
        <v>2.0440921380128209E-4</v>
      </c>
      <c r="ET74">
        <f t="shared" si="241"/>
        <v>-5.0975268597473818E-2</v>
      </c>
      <c r="EU74">
        <f t="shared" si="242"/>
        <v>2.6312509754026166E-2</v>
      </c>
      <c r="EV74">
        <f t="shared" si="315"/>
        <v>6.9234816955572208E-4</v>
      </c>
      <c r="EW74">
        <f t="shared" si="243"/>
        <v>4.0593900035871924</v>
      </c>
      <c r="EY74">
        <f t="shared" si="244"/>
        <v>0</v>
      </c>
      <c r="EZ74">
        <f t="shared" si="245"/>
        <v>0</v>
      </c>
      <c r="FA74">
        <f t="shared" si="246"/>
        <v>9.7217958540231131E-5</v>
      </c>
      <c r="FB74">
        <f t="shared" si="247"/>
        <v>1.3969583786300157E-8</v>
      </c>
      <c r="FD74">
        <f t="shared" si="316"/>
        <v>30.88699557694213</v>
      </c>
      <c r="FE74">
        <f t="shared" si="317"/>
        <v>0.87660284506932951</v>
      </c>
      <c r="FG74" s="6">
        <f t="shared" si="318"/>
        <v>0</v>
      </c>
      <c r="FH74" s="6">
        <f t="shared" si="319"/>
        <v>0</v>
      </c>
      <c r="FI74" s="6">
        <f t="shared" si="320"/>
        <v>2.8770024863863114E-10</v>
      </c>
      <c r="FJ74" s="6">
        <f t="shared" si="321"/>
        <v>7.0476610948729896E-10</v>
      </c>
      <c r="FK74" s="6">
        <f t="shared" si="322"/>
        <v>-5.8962649037654302E-2</v>
      </c>
      <c r="FL74" s="6">
        <f t="shared" si="323"/>
        <v>4.6318894289897099E-2</v>
      </c>
      <c r="FM74" s="6">
        <f t="shared" si="324"/>
        <v>-0.16503796385922384</v>
      </c>
      <c r="FN74" s="6">
        <f t="shared" si="325"/>
        <v>8.5318275841452768E-2</v>
      </c>
      <c r="FP74" t="s">
        <v>355</v>
      </c>
      <c r="FQ74">
        <f t="shared" si="326"/>
        <v>3.5560883114985784</v>
      </c>
      <c r="FR74">
        <f t="shared" si="327"/>
        <v>0.83318447494064207</v>
      </c>
      <c r="FT74">
        <v>3.5560883114985784</v>
      </c>
      <c r="FU74">
        <v>0.83318447494064207</v>
      </c>
      <c r="FW74">
        <f t="shared" si="328"/>
        <v>0</v>
      </c>
      <c r="FX74">
        <f t="shared" si="329"/>
        <v>0</v>
      </c>
      <c r="FY74">
        <f t="shared" si="330"/>
        <v>0</v>
      </c>
      <c r="FZ74">
        <f t="shared" si="331"/>
        <v>0</v>
      </c>
      <c r="GA74">
        <f t="shared" si="332"/>
        <v>0</v>
      </c>
      <c r="GB74">
        <f t="shared" si="333"/>
        <v>0</v>
      </c>
    </row>
    <row r="75" spans="1:184" x14ac:dyDescent="0.25">
      <c r="A75" t="s">
        <v>135</v>
      </c>
      <c r="B75" t="s">
        <v>136</v>
      </c>
      <c r="C75" t="s">
        <v>147</v>
      </c>
      <c r="D75" t="s">
        <v>341</v>
      </c>
      <c r="E75" t="s">
        <v>331</v>
      </c>
      <c r="F75" t="s">
        <v>445</v>
      </c>
      <c r="G75">
        <v>2.4706177103539075</v>
      </c>
      <c r="H75">
        <v>3.1813212575562799</v>
      </c>
      <c r="I75">
        <v>11.656361087686211</v>
      </c>
      <c r="J75">
        <v>53.977037000000003</v>
      </c>
      <c r="K75">
        <v>1.2214137182566644</v>
      </c>
      <c r="L75">
        <v>1.7532688281816013</v>
      </c>
      <c r="M75">
        <v>1.7310958276706785</v>
      </c>
      <c r="N75">
        <v>1.5002149723106233</v>
      </c>
      <c r="O75">
        <v>1.7038816693011756</v>
      </c>
      <c r="P75">
        <v>1.8057807542637647</v>
      </c>
      <c r="Q75">
        <v>1.1137228775074144</v>
      </c>
      <c r="R75">
        <v>1.1523297796771568</v>
      </c>
      <c r="S75">
        <v>1.261678755528314</v>
      </c>
      <c r="T75">
        <v>1.2456836932865165</v>
      </c>
      <c r="U75">
        <v>1.2512749062312558</v>
      </c>
      <c r="V75">
        <v>1.4406165004533091</v>
      </c>
      <c r="W75">
        <v>2.2344150231289865</v>
      </c>
      <c r="X75">
        <v>1.9774572055150985</v>
      </c>
      <c r="Y75">
        <f t="shared" si="195"/>
        <v>26.045148329342204</v>
      </c>
      <c r="Z75">
        <f t="shared" si="196"/>
        <v>23.049955222930908</v>
      </c>
      <c r="AA75">
        <v>9.3651700641583187</v>
      </c>
      <c r="AB75">
        <v>1.337881437736903</v>
      </c>
      <c r="AC75">
        <f t="shared" si="248"/>
        <v>65.928293462647559</v>
      </c>
      <c r="AD75">
        <f t="shared" si="249"/>
        <v>12.981956011843341</v>
      </c>
      <c r="AE75">
        <f t="shared" si="250"/>
        <v>12.981956011843341</v>
      </c>
      <c r="AF75">
        <f t="shared" si="251"/>
        <v>12.981956011843341</v>
      </c>
      <c r="AG75">
        <f t="shared" si="197"/>
        <v>0</v>
      </c>
      <c r="AH75">
        <f t="shared" si="198"/>
        <v>0</v>
      </c>
      <c r="AI75">
        <f t="shared" si="199"/>
        <v>0</v>
      </c>
      <c r="AJ75">
        <f t="shared" si="200"/>
        <v>0</v>
      </c>
      <c r="AK75">
        <f t="shared" si="201"/>
        <v>0.58727405348595618</v>
      </c>
      <c r="AL75">
        <f t="shared" si="252"/>
        <v>0</v>
      </c>
      <c r="AM75">
        <f t="shared" si="253"/>
        <v>0</v>
      </c>
      <c r="AN75">
        <f t="shared" si="254"/>
        <v>11.07659914177858</v>
      </c>
      <c r="AO75">
        <f t="shared" si="202"/>
        <v>10.301433911558977</v>
      </c>
      <c r="AP75">
        <f t="shared" si="255"/>
        <v>-1.3370760339813725E-2</v>
      </c>
      <c r="AQ75">
        <f t="shared" si="256"/>
        <v>-3.7229336000250031E-2</v>
      </c>
      <c r="AR75">
        <f t="shared" si="257"/>
        <v>2.6805221002843638</v>
      </c>
      <c r="AT75">
        <f t="shared" si="203"/>
        <v>94.636256409704941</v>
      </c>
      <c r="AU75">
        <f t="shared" si="204"/>
        <v>13.431972004010834</v>
      </c>
      <c r="AV75">
        <f t="shared" si="205"/>
        <v>13.431972004010834</v>
      </c>
      <c r="AW75">
        <f t="shared" si="206"/>
        <v>13.431972004010834</v>
      </c>
      <c r="AX75">
        <f t="shared" si="207"/>
        <v>0</v>
      </c>
      <c r="AY75">
        <f t="shared" si="208"/>
        <v>0</v>
      </c>
      <c r="AZ75">
        <f t="shared" si="209"/>
        <v>0</v>
      </c>
      <c r="BA75">
        <f t="shared" si="210"/>
        <v>0</v>
      </c>
      <c r="BB75">
        <f t="shared" si="211"/>
        <v>0.5071630433893346</v>
      </c>
      <c r="BC75">
        <f t="shared" si="258"/>
        <v>0</v>
      </c>
      <c r="BD75">
        <f t="shared" si="259"/>
        <v>0</v>
      </c>
      <c r="BE75">
        <f t="shared" si="260"/>
        <v>12.526064604795481</v>
      </c>
      <c r="BF75">
        <f t="shared" si="261"/>
        <v>11.841686396766542</v>
      </c>
      <c r="BG75">
        <f t="shared" si="262"/>
        <v>-1.926925672889283E-3</v>
      </c>
      <c r="BH75">
        <f t="shared" si="263"/>
        <v>-1.0424108607735107E-2</v>
      </c>
      <c r="BI75">
        <f t="shared" si="264"/>
        <v>1.5902856072442919</v>
      </c>
      <c r="BK75">
        <f t="shared" si="265"/>
        <v>93.439423540725841</v>
      </c>
      <c r="BL75">
        <f t="shared" si="266"/>
        <v>14.706583151100602</v>
      </c>
      <c r="BM75">
        <f t="shared" si="212"/>
        <v>14.706583151100602</v>
      </c>
      <c r="BN75">
        <f t="shared" si="213"/>
        <v>14.706583151100602</v>
      </c>
      <c r="BO75">
        <f t="shared" si="214"/>
        <v>0</v>
      </c>
      <c r="BP75">
        <f t="shared" si="215"/>
        <v>0</v>
      </c>
      <c r="BQ75">
        <f t="shared" si="216"/>
        <v>0</v>
      </c>
      <c r="BR75">
        <f t="shared" si="217"/>
        <v>0</v>
      </c>
      <c r="BS75">
        <f t="shared" si="218"/>
        <v>0.55883462267822381</v>
      </c>
      <c r="BT75">
        <f t="shared" si="267"/>
        <v>0</v>
      </c>
      <c r="BU75">
        <f t="shared" si="268"/>
        <v>0</v>
      </c>
      <c r="BV75">
        <f t="shared" si="269"/>
        <v>13.228252247985411</v>
      </c>
      <c r="BW75">
        <f t="shared" si="270"/>
        <v>12.491447109790947</v>
      </c>
      <c r="BX75">
        <f t="shared" si="271"/>
        <v>-6.8969503150468122E-3</v>
      </c>
      <c r="BY75">
        <f t="shared" si="272"/>
        <v>-3.4804480229857215E-2</v>
      </c>
      <c r="BZ75">
        <f t="shared" si="273"/>
        <v>2.2151360413096555</v>
      </c>
      <c r="CB75">
        <f t="shared" si="274"/>
        <v>80.977159068364486</v>
      </c>
      <c r="CC75">
        <f t="shared" si="275"/>
        <v>14.520138929990196</v>
      </c>
      <c r="CD75">
        <f t="shared" si="219"/>
        <v>14.520138929990196</v>
      </c>
      <c r="CE75">
        <f t="shared" si="220"/>
        <v>14.520138929990196</v>
      </c>
      <c r="CF75">
        <f t="shared" si="221"/>
        <v>0</v>
      </c>
      <c r="CG75">
        <f t="shared" si="222"/>
        <v>0</v>
      </c>
      <c r="CH75">
        <f t="shared" si="223"/>
        <v>0</v>
      </c>
      <c r="CI75">
        <f t="shared" si="224"/>
        <v>0</v>
      </c>
      <c r="CJ75">
        <f t="shared" si="225"/>
        <v>0.59268795472146674</v>
      </c>
      <c r="CK75">
        <f t="shared" si="276"/>
        <v>0</v>
      </c>
      <c r="CL75">
        <f t="shared" si="277"/>
        <v>0</v>
      </c>
      <c r="CM75">
        <f t="shared" si="278"/>
        <v>12.689095788708267</v>
      </c>
      <c r="CN75">
        <f t="shared" si="279"/>
        <v>11.983592857415445</v>
      </c>
      <c r="CO75">
        <f t="shared" si="280"/>
        <v>-1.1650706700528157E-2</v>
      </c>
      <c r="CP75">
        <f t="shared" si="281"/>
        <v>-3.0973109210734099E-2</v>
      </c>
      <c r="CQ75">
        <f t="shared" si="282"/>
        <v>2.5365460725747511</v>
      </c>
      <c r="CS75">
        <f t="shared" si="283"/>
        <v>91.970483907491328</v>
      </c>
      <c r="CT75">
        <f t="shared" si="284"/>
        <v>14.585312126992223</v>
      </c>
      <c r="CU75">
        <f t="shared" si="226"/>
        <v>14.585312126992223</v>
      </c>
      <c r="CV75">
        <f t="shared" si="227"/>
        <v>14.585312126992223</v>
      </c>
      <c r="CW75">
        <f t="shared" si="228"/>
        <v>0</v>
      </c>
      <c r="CX75">
        <f t="shared" si="285"/>
        <v>0</v>
      </c>
      <c r="CY75">
        <f t="shared" si="286"/>
        <v>0</v>
      </c>
      <c r="CZ75">
        <f t="shared" si="287"/>
        <v>0</v>
      </c>
      <c r="DA75">
        <f t="shared" si="288"/>
        <v>0.55863493217500471</v>
      </c>
      <c r="DB75">
        <f t="shared" si="289"/>
        <v>0</v>
      </c>
      <c r="DC75">
        <f t="shared" si="290"/>
        <v>0</v>
      </c>
      <c r="DD75">
        <f t="shared" si="291"/>
        <v>12.908033525103237</v>
      </c>
      <c r="DE75">
        <f t="shared" si="292"/>
        <v>12.181859797093612</v>
      </c>
      <c r="DF75">
        <f t="shared" si="293"/>
        <v>-1.0080177552165996E-2</v>
      </c>
      <c r="DG75">
        <f t="shared" si="294"/>
        <v>-2.9659177337968221E-2</v>
      </c>
      <c r="DH75">
        <f t="shared" si="295"/>
        <v>2.4034523298986112</v>
      </c>
      <c r="DJ75">
        <f t="shared" si="296"/>
        <v>97.470694586783139</v>
      </c>
      <c r="DK75">
        <f t="shared" si="297"/>
        <v>16.792346118162637</v>
      </c>
      <c r="DL75">
        <f t="shared" si="229"/>
        <v>16.792346118162637</v>
      </c>
      <c r="DM75">
        <f t="shared" si="230"/>
        <v>16.792346118162637</v>
      </c>
      <c r="DN75">
        <f t="shared" si="298"/>
        <v>0</v>
      </c>
      <c r="DO75">
        <f t="shared" si="299"/>
        <v>0</v>
      </c>
      <c r="DP75">
        <f t="shared" si="300"/>
        <v>0</v>
      </c>
      <c r="DQ75">
        <f t="shared" si="301"/>
        <v>0</v>
      </c>
      <c r="DR75">
        <f t="shared" si="302"/>
        <v>0.62475673160220391</v>
      </c>
      <c r="DS75">
        <f t="shared" si="303"/>
        <v>0</v>
      </c>
      <c r="DT75">
        <f t="shared" si="304"/>
        <v>0</v>
      </c>
      <c r="DU75">
        <f t="shared" si="305"/>
        <v>14.09619037306555</v>
      </c>
      <c r="DV75">
        <f t="shared" si="306"/>
        <v>13.310200056551313</v>
      </c>
      <c r="DW75">
        <f t="shared" si="307"/>
        <v>-3.3475092063780201E-2</v>
      </c>
      <c r="DX75">
        <f t="shared" si="308"/>
        <v>-7.2115364759819445E-2</v>
      </c>
      <c r="DY75">
        <f t="shared" si="309"/>
        <v>3.4821460616113242</v>
      </c>
      <c r="DZ75" t="s">
        <v>135</v>
      </c>
      <c r="EA75" t="s">
        <v>136</v>
      </c>
      <c r="EB75" t="s">
        <v>147</v>
      </c>
      <c r="EC75" t="s">
        <v>341</v>
      </c>
      <c r="ED75" t="s">
        <v>327</v>
      </c>
      <c r="EE75">
        <f t="shared" si="231"/>
        <v>0</v>
      </c>
      <c r="EF75">
        <f t="shared" si="232"/>
        <v>0</v>
      </c>
      <c r="EG75">
        <f t="shared" si="310"/>
        <v>0</v>
      </c>
      <c r="EH75">
        <f t="shared" si="233"/>
        <v>0</v>
      </c>
      <c r="EI75">
        <f t="shared" si="234"/>
        <v>0</v>
      </c>
      <c r="EJ75">
        <f t="shared" si="311"/>
        <v>0</v>
      </c>
      <c r="EK75">
        <f t="shared" si="312"/>
        <v>0</v>
      </c>
      <c r="EL75">
        <f t="shared" si="235"/>
        <v>0</v>
      </c>
      <c r="EM75">
        <f t="shared" si="236"/>
        <v>0</v>
      </c>
      <c r="EN75">
        <f t="shared" si="237"/>
        <v>0</v>
      </c>
      <c r="EO75">
        <f t="shared" si="238"/>
        <v>0</v>
      </c>
      <c r="EP75">
        <f t="shared" si="313"/>
        <v>0</v>
      </c>
      <c r="EQ75">
        <f t="shared" si="239"/>
        <v>-1.2900102107370697E-2</v>
      </c>
      <c r="ER75">
        <f t="shared" si="240"/>
        <v>1.085829753471274E-2</v>
      </c>
      <c r="ES75">
        <f t="shared" si="314"/>
        <v>1.1790262535234877E-4</v>
      </c>
      <c r="ET75">
        <f t="shared" si="241"/>
        <v>-3.5867596024394016E-2</v>
      </c>
      <c r="EU75">
        <f t="shared" si="242"/>
        <v>2.0133339538824936E-2</v>
      </c>
      <c r="EV75">
        <f t="shared" si="315"/>
        <v>4.053513609856115E-4</v>
      </c>
      <c r="EW75">
        <f t="shared" si="243"/>
        <v>3.95825638382914</v>
      </c>
      <c r="EY75">
        <f t="shared" si="244"/>
        <v>0</v>
      </c>
      <c r="EZ75">
        <f t="shared" si="245"/>
        <v>0</v>
      </c>
      <c r="FA75">
        <f t="shared" si="246"/>
        <v>0</v>
      </c>
      <c r="FB75">
        <f t="shared" si="247"/>
        <v>0</v>
      </c>
      <c r="FD75">
        <f t="shared" si="316"/>
        <v>87.403718495952887</v>
      </c>
      <c r="FE75">
        <f t="shared" si="317"/>
        <v>5.3420342209168705</v>
      </c>
      <c r="FG75" s="6">
        <f t="shared" si="318"/>
        <v>0</v>
      </c>
      <c r="FH75" s="6">
        <f t="shared" si="319"/>
        <v>0</v>
      </c>
      <c r="FI75" s="6">
        <f t="shared" si="320"/>
        <v>0</v>
      </c>
      <c r="FJ75" s="6">
        <f t="shared" si="321"/>
        <v>0</v>
      </c>
      <c r="FK75" s="6">
        <f t="shared" si="322"/>
        <v>-1.4759214286710261E-2</v>
      </c>
      <c r="FL75" s="6">
        <f t="shared" si="323"/>
        <v>1.2455860299385025E-2</v>
      </c>
      <c r="FM75" s="6">
        <f t="shared" si="324"/>
        <v>-4.1036693451497512E-2</v>
      </c>
      <c r="FN75" s="6">
        <f t="shared" si="325"/>
        <v>2.3171022279508596E-2</v>
      </c>
      <c r="FP75" t="s">
        <v>135</v>
      </c>
      <c r="FQ75">
        <f t="shared" si="326"/>
        <v>2.4846813688204996</v>
      </c>
      <c r="FR75">
        <f t="shared" si="327"/>
        <v>0.61889837156559058</v>
      </c>
      <c r="FT75">
        <v>2.4846813688204996</v>
      </c>
      <c r="FU75">
        <v>0.61889837156559058</v>
      </c>
      <c r="FW75">
        <f t="shared" si="328"/>
        <v>0</v>
      </c>
      <c r="FX75">
        <f t="shared" si="329"/>
        <v>0</v>
      </c>
      <c r="FY75">
        <f t="shared" si="330"/>
        <v>0</v>
      </c>
      <c r="FZ75">
        <f t="shared" si="331"/>
        <v>0</v>
      </c>
      <c r="GA75">
        <f t="shared" si="332"/>
        <v>0</v>
      </c>
      <c r="GB75">
        <f t="shared" si="333"/>
        <v>0</v>
      </c>
    </row>
    <row r="76" spans="1:184" x14ac:dyDescent="0.25">
      <c r="A76" t="s">
        <v>32</v>
      </c>
      <c r="B76" t="s">
        <v>6</v>
      </c>
      <c r="C76" t="s">
        <v>52</v>
      </c>
      <c r="D76" t="s">
        <v>340</v>
      </c>
      <c r="E76" t="s">
        <v>329</v>
      </c>
      <c r="F76" t="s">
        <v>52</v>
      </c>
      <c r="G76">
        <v>1.4199489951684896</v>
      </c>
      <c r="H76">
        <v>2.99231671634029</v>
      </c>
      <c r="I76">
        <v>10.963848448670824</v>
      </c>
      <c r="J76">
        <v>61.348579465101658</v>
      </c>
      <c r="K76">
        <v>1.3263572562220902</v>
      </c>
      <c r="L76">
        <v>2.1156780596029505</v>
      </c>
      <c r="M76">
        <v>2.0284508678993793</v>
      </c>
      <c r="N76">
        <v>1.992983227363728</v>
      </c>
      <c r="O76">
        <v>1.8948686407308271</v>
      </c>
      <c r="P76">
        <v>2.1818268464760164</v>
      </c>
      <c r="Q76">
        <v>1.3070253557120981</v>
      </c>
      <c r="R76">
        <v>1.154133732123878</v>
      </c>
      <c r="S76">
        <v>1.2154822023485663</v>
      </c>
      <c r="T76">
        <v>1.2953811605285075</v>
      </c>
      <c r="U76">
        <v>1.2357210310006459</v>
      </c>
      <c r="V76">
        <v>1.3448954049704989</v>
      </c>
      <c r="W76">
        <v>1.362531416343266</v>
      </c>
      <c r="X76">
        <v>1.2249899459922819</v>
      </c>
      <c r="Y76">
        <f t="shared" si="195"/>
        <v>14.938587955340378</v>
      </c>
      <c r="Z76">
        <f t="shared" si="196"/>
        <v>13.430604119004837</v>
      </c>
      <c r="AA76">
        <v>4.8558164834679882</v>
      </c>
      <c r="AB76">
        <v>0.69368806906685554</v>
      </c>
      <c r="AC76">
        <f t="shared" si="248"/>
        <v>81.3701335324551</v>
      </c>
      <c r="AD76">
        <f t="shared" si="249"/>
        <v>14.330027918597517</v>
      </c>
      <c r="AE76">
        <f t="shared" si="250"/>
        <v>14.330027918597517</v>
      </c>
      <c r="AF76">
        <f t="shared" si="251"/>
        <v>13.430604119004837</v>
      </c>
      <c r="AG76">
        <f t="shared" si="197"/>
        <v>0</v>
      </c>
      <c r="AH76">
        <f t="shared" si="198"/>
        <v>0</v>
      </c>
      <c r="AI76">
        <f t="shared" si="199"/>
        <v>4.093896190980793E-4</v>
      </c>
      <c r="AJ76">
        <f t="shared" si="200"/>
        <v>1.3655062917508245</v>
      </c>
      <c r="AK76">
        <f t="shared" si="201"/>
        <v>0.76969297443517426</v>
      </c>
      <c r="AL76">
        <f t="shared" si="252"/>
        <v>0</v>
      </c>
      <c r="AM76">
        <f t="shared" si="253"/>
        <v>0.8994237995926806</v>
      </c>
      <c r="AN76">
        <f t="shared" si="254"/>
        <v>11.83282956975933</v>
      </c>
      <c r="AO76">
        <f t="shared" si="202"/>
        <v>10.816882707838719</v>
      </c>
      <c r="AP76">
        <f t="shared" si="255"/>
        <v>-1.7523982602880638E-2</v>
      </c>
      <c r="AQ76">
        <f t="shared" si="256"/>
        <v>-3.0055576560243828E-2</v>
      </c>
      <c r="AR76">
        <f t="shared" si="257"/>
        <v>2.613721411166118</v>
      </c>
      <c r="AT76">
        <f t="shared" si="203"/>
        <v>129.7938435621237</v>
      </c>
      <c r="AU76">
        <f t="shared" si="204"/>
        <v>12.653747328505048</v>
      </c>
      <c r="AV76">
        <f t="shared" si="205"/>
        <v>12.653747328505048</v>
      </c>
      <c r="AW76">
        <f t="shared" si="206"/>
        <v>12.653747328505048</v>
      </c>
      <c r="AX76">
        <f t="shared" si="207"/>
        <v>0</v>
      </c>
      <c r="AY76">
        <f t="shared" si="208"/>
        <v>0</v>
      </c>
      <c r="AZ76">
        <f t="shared" si="209"/>
        <v>0</v>
      </c>
      <c r="BA76">
        <f t="shared" si="210"/>
        <v>0</v>
      </c>
      <c r="BB76">
        <f t="shared" si="211"/>
        <v>0.53813979851031191</v>
      </c>
      <c r="BC76">
        <f t="shared" si="258"/>
        <v>0</v>
      </c>
      <c r="BD76">
        <f t="shared" si="259"/>
        <v>0</v>
      </c>
      <c r="BE76">
        <f t="shared" si="260"/>
        <v>11.692508469252232</v>
      </c>
      <c r="BF76">
        <f t="shared" si="261"/>
        <v>10.966329470655888</v>
      </c>
      <c r="BG76">
        <f t="shared" si="262"/>
        <v>-2.0446193918687108E-3</v>
      </c>
      <c r="BH76">
        <f t="shared" si="263"/>
        <v>-1.1060797467274893E-2</v>
      </c>
      <c r="BI76">
        <f t="shared" si="264"/>
        <v>1.6874178578491605</v>
      </c>
      <c r="BK76">
        <f t="shared" si="265"/>
        <v>124.4425792603795</v>
      </c>
      <c r="BL76">
        <f t="shared" si="266"/>
        <v>13.326362658606325</v>
      </c>
      <c r="BM76">
        <f t="shared" si="212"/>
        <v>13.326362658606325</v>
      </c>
      <c r="BN76">
        <f t="shared" si="213"/>
        <v>13.326362658606325</v>
      </c>
      <c r="BO76">
        <f t="shared" si="214"/>
        <v>0</v>
      </c>
      <c r="BP76">
        <f t="shared" si="215"/>
        <v>0</v>
      </c>
      <c r="BQ76">
        <f t="shared" si="216"/>
        <v>0</v>
      </c>
      <c r="BR76">
        <f t="shared" si="217"/>
        <v>0</v>
      </c>
      <c r="BS76">
        <f t="shared" si="218"/>
        <v>0.57880213728700047</v>
      </c>
      <c r="BT76">
        <f t="shared" si="267"/>
        <v>0</v>
      </c>
      <c r="BU76">
        <f t="shared" si="268"/>
        <v>0</v>
      </c>
      <c r="BV76">
        <f t="shared" si="269"/>
        <v>11.795210057073289</v>
      </c>
      <c r="BW76">
        <f t="shared" si="270"/>
        <v>11.032078405159595</v>
      </c>
      <c r="BX76">
        <f t="shared" si="271"/>
        <v>-7.1433827130820355E-3</v>
      </c>
      <c r="BY76">
        <f t="shared" si="272"/>
        <v>-3.633463552035681E-2</v>
      </c>
      <c r="BZ76">
        <f t="shared" si="273"/>
        <v>2.2942842534467296</v>
      </c>
      <c r="CB76">
        <f t="shared" si="274"/>
        <v>122.26668989653844</v>
      </c>
      <c r="CC76">
        <f t="shared" si="275"/>
        <v>14.202362727297889</v>
      </c>
      <c r="CD76">
        <f t="shared" si="219"/>
        <v>14.202362727297889</v>
      </c>
      <c r="CE76">
        <f t="shared" si="220"/>
        <v>13.430604119004837</v>
      </c>
      <c r="CF76">
        <f t="shared" si="221"/>
        <v>0</v>
      </c>
      <c r="CG76">
        <f t="shared" si="222"/>
        <v>0</v>
      </c>
      <c r="CH76">
        <f t="shared" si="223"/>
        <v>3.9564360098614951E-4</v>
      </c>
      <c r="CI76">
        <f t="shared" si="224"/>
        <v>1.5379560269287571</v>
      </c>
      <c r="CJ76">
        <f t="shared" si="225"/>
        <v>0.62231393108516664</v>
      </c>
      <c r="CK76">
        <f t="shared" si="276"/>
        <v>0</v>
      </c>
      <c r="CL76">
        <f t="shared" si="277"/>
        <v>0.77175860829305165</v>
      </c>
      <c r="CM76">
        <f t="shared" si="278"/>
        <v>12.279793445839843</v>
      </c>
      <c r="CN76">
        <f t="shared" si="279"/>
        <v>11.539025392317864</v>
      </c>
      <c r="CO76">
        <f t="shared" si="280"/>
        <v>-1.2233076493233755E-2</v>
      </c>
      <c r="CP76">
        <f t="shared" si="281"/>
        <v>-1.8385706909532281E-2</v>
      </c>
      <c r="CQ76">
        <f t="shared" si="282"/>
        <v>1.8915787266869728</v>
      </c>
      <c r="CS76">
        <f t="shared" si="283"/>
        <v>116.2474993818043</v>
      </c>
      <c r="CT76">
        <f t="shared" si="284"/>
        <v>13.548258108726342</v>
      </c>
      <c r="CU76">
        <f t="shared" si="226"/>
        <v>13.548258108726342</v>
      </c>
      <c r="CV76">
        <f t="shared" si="227"/>
        <v>13.430604119004837</v>
      </c>
      <c r="CW76">
        <f t="shared" si="228"/>
        <v>0</v>
      </c>
      <c r="CX76">
        <f t="shared" si="285"/>
        <v>0</v>
      </c>
      <c r="CY76">
        <f t="shared" si="286"/>
        <v>1.464567584007397E-6</v>
      </c>
      <c r="CZ76">
        <f t="shared" si="287"/>
        <v>3.7344273342726143E-2</v>
      </c>
      <c r="DA76">
        <f t="shared" si="288"/>
        <v>0.60882804897159115</v>
      </c>
      <c r="DB76">
        <f t="shared" si="289"/>
        <v>0</v>
      </c>
      <c r="DC76">
        <f t="shared" si="290"/>
        <v>0.11765398972150543</v>
      </c>
      <c r="DD76">
        <f t="shared" si="291"/>
        <v>11.720276720605836</v>
      </c>
      <c r="DE76">
        <f t="shared" si="292"/>
        <v>10.928856584530235</v>
      </c>
      <c r="DF76">
        <f t="shared" si="293"/>
        <v>-1.0985877321488147E-2</v>
      </c>
      <c r="DG76">
        <f t="shared" si="294"/>
        <v>-3.0146224497836691E-2</v>
      </c>
      <c r="DH76">
        <f t="shared" si="295"/>
        <v>2.5017475344746014</v>
      </c>
      <c r="DJ76">
        <f t="shared" si="296"/>
        <v>133.85197767012605</v>
      </c>
      <c r="DK76">
        <f t="shared" si="297"/>
        <v>14.745229399410324</v>
      </c>
      <c r="DL76">
        <f t="shared" si="229"/>
        <v>14.745229399410324</v>
      </c>
      <c r="DM76">
        <f t="shared" si="230"/>
        <v>13.430604119004837</v>
      </c>
      <c r="DN76">
        <f t="shared" si="298"/>
        <v>0</v>
      </c>
      <c r="DO76">
        <f t="shared" si="299"/>
        <v>0</v>
      </c>
      <c r="DP76">
        <f t="shared" si="300"/>
        <v>1.9860967864909073E-3</v>
      </c>
      <c r="DQ76">
        <f t="shared" si="301"/>
        <v>4.5323108023869194</v>
      </c>
      <c r="DR76">
        <f t="shared" si="302"/>
        <v>0.61750735908007992</v>
      </c>
      <c r="DS76">
        <f t="shared" si="303"/>
        <v>0</v>
      </c>
      <c r="DT76">
        <f t="shared" si="304"/>
        <v>1.3146252804054868</v>
      </c>
      <c r="DU76">
        <f t="shared" si="305"/>
        <v>12.080358531106398</v>
      </c>
      <c r="DV76">
        <f t="shared" si="306"/>
        <v>11.303488463026429</v>
      </c>
      <c r="DW76">
        <f t="shared" si="307"/>
        <v>-3.3086663415784041E-2</v>
      </c>
      <c r="DX76">
        <f t="shared" si="308"/>
        <v>-3.0439671033987717E-2</v>
      </c>
      <c r="DY76">
        <f t="shared" si="309"/>
        <v>2.1271156559784075</v>
      </c>
      <c r="DZ76" t="s">
        <v>32</v>
      </c>
      <c r="EA76" t="s">
        <v>6</v>
      </c>
      <c r="EB76" t="s">
        <v>52</v>
      </c>
      <c r="EC76" t="s">
        <v>340</v>
      </c>
      <c r="ED76" t="s">
        <v>328</v>
      </c>
      <c r="EE76">
        <f t="shared" si="231"/>
        <v>0</v>
      </c>
      <c r="EF76">
        <f t="shared" si="232"/>
        <v>0</v>
      </c>
      <c r="EG76">
        <f t="shared" si="310"/>
        <v>0</v>
      </c>
      <c r="EH76">
        <f t="shared" si="233"/>
        <v>1.2455195657348712</v>
      </c>
      <c r="EI76">
        <f t="shared" si="234"/>
        <v>1.758706231636878</v>
      </c>
      <c r="EJ76">
        <f t="shared" si="311"/>
        <v>3.0930476091983881</v>
      </c>
      <c r="EK76">
        <f t="shared" si="312"/>
        <v>0</v>
      </c>
      <c r="EL76">
        <f t="shared" si="235"/>
        <v>0</v>
      </c>
      <c r="EM76">
        <f t="shared" si="236"/>
        <v>0</v>
      </c>
      <c r="EN76">
        <f t="shared" si="237"/>
        <v>4.6543242902652394E-4</v>
      </c>
      <c r="EO76">
        <f t="shared" si="238"/>
        <v>7.705779952162004E-4</v>
      </c>
      <c r="EP76">
        <f t="shared" si="313"/>
        <v>5.9379044671141853E-7</v>
      </c>
      <c r="EQ76">
        <f t="shared" si="239"/>
        <v>-1.3836266989722889E-2</v>
      </c>
      <c r="ER76">
        <f t="shared" si="240"/>
        <v>1.0758341907983164E-2</v>
      </c>
      <c r="ES76">
        <f t="shared" si="314"/>
        <v>1.1574192060906682E-4</v>
      </c>
      <c r="ET76">
        <f t="shared" si="241"/>
        <v>-2.6070435331538702E-2</v>
      </c>
      <c r="EU76">
        <f t="shared" si="242"/>
        <v>9.3944846991930488E-3</v>
      </c>
      <c r="EV76">
        <f t="shared" si="315"/>
        <v>8.8256342763372308E-5</v>
      </c>
      <c r="EW76">
        <f t="shared" si="243"/>
        <v>3.7666479321844721</v>
      </c>
      <c r="EY76">
        <f t="shared" si="244"/>
        <v>0</v>
      </c>
      <c r="EZ76">
        <f t="shared" si="245"/>
        <v>0</v>
      </c>
      <c r="FA76">
        <f t="shared" si="246"/>
        <v>4.6914336967705541</v>
      </c>
      <c r="FB76">
        <f t="shared" si="247"/>
        <v>11.650421381335233</v>
      </c>
      <c r="FD76">
        <f t="shared" si="316"/>
        <v>117.99545388390453</v>
      </c>
      <c r="FE76">
        <f t="shared" si="317"/>
        <v>8.4732748428584195</v>
      </c>
      <c r="FG76" s="6">
        <f t="shared" si="318"/>
        <v>0</v>
      </c>
      <c r="FH76" s="6">
        <f t="shared" si="319"/>
        <v>0</v>
      </c>
      <c r="FI76" s="6">
        <f t="shared" si="320"/>
        <v>3.9444945860750018E-4</v>
      </c>
      <c r="FJ76" s="6">
        <f t="shared" si="321"/>
        <v>6.536713606441661E-4</v>
      </c>
      <c r="FK76" s="6">
        <f t="shared" si="322"/>
        <v>-1.1726101755866258E-2</v>
      </c>
      <c r="FL76" s="6">
        <f t="shared" si="323"/>
        <v>9.1563914635365649E-3</v>
      </c>
      <c r="FM76" s="6">
        <f t="shared" si="324"/>
        <v>-2.2094440483435361E-2</v>
      </c>
      <c r="FN76" s="6">
        <f t="shared" si="325"/>
        <v>8.1182838863598731E-3</v>
      </c>
      <c r="FP76" t="s">
        <v>32</v>
      </c>
      <c r="FQ76">
        <f t="shared" si="326"/>
        <v>2.1859775732669982</v>
      </c>
      <c r="FR76">
        <f t="shared" si="327"/>
        <v>0.35583788225688584</v>
      </c>
      <c r="FT76">
        <v>2.1859775732669982</v>
      </c>
      <c r="FU76">
        <v>0.35583788225688584</v>
      </c>
      <c r="FW76">
        <f t="shared" si="328"/>
        <v>0</v>
      </c>
      <c r="FX76">
        <f t="shared" si="329"/>
        <v>0</v>
      </c>
      <c r="FY76">
        <f t="shared" si="330"/>
        <v>0</v>
      </c>
      <c r="FZ76">
        <f t="shared" si="331"/>
        <v>6.0480144377772778</v>
      </c>
      <c r="GA76">
        <f t="shared" si="332"/>
        <v>8.5835497318172838</v>
      </c>
      <c r="GB76">
        <f t="shared" si="333"/>
        <v>73.677325998580571</v>
      </c>
    </row>
    <row r="77" spans="1:184" x14ac:dyDescent="0.25">
      <c r="A77" t="s">
        <v>297</v>
      </c>
      <c r="B77" t="s">
        <v>298</v>
      </c>
      <c r="C77" t="s">
        <v>299</v>
      </c>
      <c r="D77" t="s">
        <v>163</v>
      </c>
      <c r="E77" t="s">
        <v>328</v>
      </c>
      <c r="F77" t="s">
        <v>444</v>
      </c>
      <c r="G77">
        <v>4.4331259601978283</v>
      </c>
      <c r="H77">
        <v>2.9177367598916999</v>
      </c>
      <c r="I77">
        <v>10.690587488243189</v>
      </c>
      <c r="J77">
        <v>15.842922532720198</v>
      </c>
      <c r="K77">
        <v>1.4311390552424275</v>
      </c>
      <c r="L77">
        <v>1.6385401287675738</v>
      </c>
      <c r="M77">
        <v>1.5387495645198555</v>
      </c>
      <c r="N77">
        <v>1.3627150455585981</v>
      </c>
      <c r="O77">
        <v>1.5397445115196426</v>
      </c>
      <c r="P77">
        <v>1.6930786061153571</v>
      </c>
      <c r="Q77">
        <v>1.39378218396165</v>
      </c>
      <c r="R77">
        <v>1.0901307546951258</v>
      </c>
      <c r="S77">
        <v>1.0599826962241754</v>
      </c>
      <c r="T77">
        <v>1.1372607799723293</v>
      </c>
      <c r="U77">
        <v>1.0615175586333341</v>
      </c>
      <c r="V77">
        <v>1.1250789639924195</v>
      </c>
      <c r="W77">
        <v>0.87639335267023544</v>
      </c>
      <c r="X77">
        <v>0.70173587869642251</v>
      </c>
      <c r="Y77">
        <f t="shared" si="195"/>
        <v>9.3691598108359191</v>
      </c>
      <c r="Z77">
        <f t="shared" si="196"/>
        <v>7.5019688048433144</v>
      </c>
      <c r="AA77">
        <v>0.64885141583745953</v>
      </c>
      <c r="AB77">
        <v>9.2693059405351372E-2</v>
      </c>
      <c r="AC77">
        <f t="shared" si="248"/>
        <v>22.673425185756152</v>
      </c>
      <c r="AD77">
        <f t="shared" si="249"/>
        <v>14.900350377196682</v>
      </c>
      <c r="AE77">
        <f t="shared" si="250"/>
        <v>9.3691598108359191</v>
      </c>
      <c r="AF77">
        <f t="shared" si="251"/>
        <v>7.5019688048433144</v>
      </c>
      <c r="AG77">
        <f t="shared" si="197"/>
        <v>7.6610819208478911E-2</v>
      </c>
      <c r="AH77">
        <f t="shared" si="198"/>
        <v>41.55207723690031</v>
      </c>
      <c r="AI77">
        <f t="shared" si="199"/>
        <v>0.1833345938908835</v>
      </c>
      <c r="AJ77">
        <f t="shared" si="200"/>
        <v>74.341094237141178</v>
      </c>
      <c r="AK77">
        <f t="shared" si="201"/>
        <v>0.85806907803197729</v>
      </c>
      <c r="AL77">
        <f t="shared" si="252"/>
        <v>5.5311905663607632</v>
      </c>
      <c r="AM77">
        <f t="shared" si="253"/>
        <v>7.3983815723533679</v>
      </c>
      <c r="AN77">
        <f t="shared" si="254"/>
        <v>12.116423855815876</v>
      </c>
      <c r="AO77">
        <f t="shared" si="202"/>
        <v>10.983826032927578</v>
      </c>
      <c r="AP77">
        <f t="shared" si="255"/>
        <v>3.8686254539514707E-2</v>
      </c>
      <c r="AQ77">
        <f t="shared" si="256"/>
        <v>9.9736409309398172E-2</v>
      </c>
      <c r="AR77">
        <f t="shared" si="257"/>
        <v>-3.4818572280842632</v>
      </c>
      <c r="AT77">
        <f t="shared" si="203"/>
        <v>25.959264326818051</v>
      </c>
      <c r="AU77">
        <f t="shared" si="204"/>
        <v>11.654138206692817</v>
      </c>
      <c r="AV77">
        <f t="shared" si="205"/>
        <v>9.3691598108359191</v>
      </c>
      <c r="AW77">
        <f t="shared" si="206"/>
        <v>7.5019688048433144</v>
      </c>
      <c r="AX77">
        <f t="shared" si="207"/>
        <v>1.0108539637390553E-2</v>
      </c>
      <c r="AY77">
        <f t="shared" si="208"/>
        <v>13.271731131969473</v>
      </c>
      <c r="AZ77">
        <f t="shared" si="209"/>
        <v>6.0655098849968572E-2</v>
      </c>
      <c r="BA77">
        <f t="shared" si="210"/>
        <v>43.824150447439081</v>
      </c>
      <c r="BB77">
        <f t="shared" si="211"/>
        <v>0.62721770753844219</v>
      </c>
      <c r="BC77">
        <f t="shared" si="258"/>
        <v>2.2849783958568981</v>
      </c>
      <c r="BD77">
        <f t="shared" si="259"/>
        <v>4.1521694018495028</v>
      </c>
      <c r="BE77">
        <f t="shared" si="260"/>
        <v>10.533786143220844</v>
      </c>
      <c r="BF77">
        <f t="shared" si="261"/>
        <v>9.6874032367288763</v>
      </c>
      <c r="BG77">
        <f t="shared" si="262"/>
        <v>4.9073891542700506E-3</v>
      </c>
      <c r="BH77">
        <f t="shared" si="263"/>
        <v>2.7933685667527935E-2</v>
      </c>
      <c r="BI77">
        <f t="shared" si="264"/>
        <v>-2.1854344318855619</v>
      </c>
      <c r="BK77">
        <f t="shared" si="265"/>
        <v>24.378290147945009</v>
      </c>
      <c r="BL77">
        <f t="shared" si="266"/>
        <v>11.33183775000845</v>
      </c>
      <c r="BM77">
        <f t="shared" si="212"/>
        <v>9.3691598108359191</v>
      </c>
      <c r="BN77">
        <f t="shared" si="213"/>
        <v>7.5019688048433144</v>
      </c>
      <c r="BO77">
        <f t="shared" si="214"/>
        <v>6.3629680204734208E-3</v>
      </c>
      <c r="BP77">
        <f t="shared" si="215"/>
        <v>9.7259482467450482</v>
      </c>
      <c r="BQ77">
        <f t="shared" si="216"/>
        <v>4.7278572665218351E-2</v>
      </c>
      <c r="BR77">
        <f t="shared" si="217"/>
        <v>37.034091773482189</v>
      </c>
      <c r="BS77">
        <f t="shared" si="218"/>
        <v>0.62933670765745908</v>
      </c>
      <c r="BT77">
        <f t="shared" si="267"/>
        <v>1.9626779391725311</v>
      </c>
      <c r="BU77">
        <f t="shared" si="268"/>
        <v>3.8298689451651358</v>
      </c>
      <c r="BV77">
        <f t="shared" si="269"/>
        <v>9.6670019190858962</v>
      </c>
      <c r="BW77">
        <f t="shared" si="270"/>
        <v>8.8372420920477648</v>
      </c>
      <c r="BX77">
        <f t="shared" si="271"/>
        <v>5.9678440863230381E-3</v>
      </c>
      <c r="BY77">
        <f t="shared" si="272"/>
        <v>1.6870265270229935E-2</v>
      </c>
      <c r="BZ77">
        <f t="shared" si="273"/>
        <v>-1.3352732872044504</v>
      </c>
      <c r="CB77">
        <f t="shared" si="274"/>
        <v>21.589388900957147</v>
      </c>
      <c r="CC77">
        <f t="shared" si="275"/>
        <v>12.157985865241875</v>
      </c>
      <c r="CD77">
        <f t="shared" si="219"/>
        <v>9.3691598108359191</v>
      </c>
      <c r="CE77">
        <f t="shared" si="220"/>
        <v>7.5019688048433144</v>
      </c>
      <c r="CF77">
        <f t="shared" si="221"/>
        <v>1.4044019829516034E-2</v>
      </c>
      <c r="CG77">
        <f t="shared" si="222"/>
        <v>15.107453339366696</v>
      </c>
      <c r="CH77">
        <f t="shared" si="223"/>
        <v>6.5353799508373639E-2</v>
      </c>
      <c r="CI77">
        <f t="shared" si="224"/>
        <v>42.109252604056792</v>
      </c>
      <c r="CJ77">
        <f t="shared" si="225"/>
        <v>0.71750642830217515</v>
      </c>
      <c r="CK77">
        <f t="shared" si="276"/>
        <v>2.7888260544059555</v>
      </c>
      <c r="CL77">
        <f t="shared" si="277"/>
        <v>4.6560170603985602</v>
      </c>
      <c r="CM77">
        <f t="shared" si="278"/>
        <v>9.9413300113435028</v>
      </c>
      <c r="CN77">
        <f t="shared" si="279"/>
        <v>9.0872500787987018</v>
      </c>
      <c r="CO77">
        <f t="shared" si="280"/>
        <v>1.2513131925549715E-2</v>
      </c>
      <c r="CP77">
        <f t="shared" si="281"/>
        <v>4.7784171471524819E-2</v>
      </c>
      <c r="CQ77">
        <f t="shared" si="282"/>
        <v>-1.5852812739553874</v>
      </c>
      <c r="CS77">
        <f t="shared" si="283"/>
        <v>24.394053016186803</v>
      </c>
      <c r="CT77">
        <f t="shared" si="284"/>
        <v>11.348246330875977</v>
      </c>
      <c r="CU77">
        <f t="shared" si="226"/>
        <v>9.3691598108359191</v>
      </c>
      <c r="CV77">
        <f t="shared" si="227"/>
        <v>7.5019688048433144</v>
      </c>
      <c r="CW77">
        <f t="shared" si="228"/>
        <v>6.5092487496967617E-3</v>
      </c>
      <c r="CX77">
        <f t="shared" si="285"/>
        <v>9.8670503039427668</v>
      </c>
      <c r="CY77">
        <f t="shared" si="286"/>
        <v>4.778134582296048E-2</v>
      </c>
      <c r="CZ77">
        <f t="shared" si="287"/>
        <v>37.26825131537953</v>
      </c>
      <c r="DA77">
        <f t="shared" si="288"/>
        <v>0.63004433295903894</v>
      </c>
      <c r="DB77">
        <f t="shared" si="289"/>
        <v>1.9790865200400578</v>
      </c>
      <c r="DC77">
        <f t="shared" si="290"/>
        <v>3.8462775260326625</v>
      </c>
      <c r="DD77">
        <f t="shared" si="291"/>
        <v>9.4565639153148915</v>
      </c>
      <c r="DE77">
        <f t="shared" si="292"/>
        <v>8.6375645729449548</v>
      </c>
      <c r="DF77">
        <f t="shared" si="293"/>
        <v>6.4722823246305744E-3</v>
      </c>
      <c r="DG77">
        <f t="shared" si="294"/>
        <v>3.7745516630247458E-2</v>
      </c>
      <c r="DH77">
        <f t="shared" si="295"/>
        <v>-1.1355957681016404</v>
      </c>
      <c r="DJ77">
        <f t="shared" si="296"/>
        <v>26.823313198491498</v>
      </c>
      <c r="DK77">
        <f t="shared" si="297"/>
        <v>12.027755095742968</v>
      </c>
      <c r="DL77">
        <f t="shared" si="229"/>
        <v>9.3691598108359191</v>
      </c>
      <c r="DM77">
        <f t="shared" si="230"/>
        <v>7.5019688048433144</v>
      </c>
      <c r="DN77">
        <f t="shared" si="298"/>
        <v>1.5445786561863108E-2</v>
      </c>
      <c r="DO77">
        <f t="shared" si="299"/>
        <v>17.429264224099228</v>
      </c>
      <c r="DP77">
        <f t="shared" si="300"/>
        <v>7.6196577800985807E-2</v>
      </c>
      <c r="DQ77">
        <f t="shared" si="301"/>
        <v>50.508291534357326</v>
      </c>
      <c r="DR77">
        <f t="shared" si="302"/>
        <v>0.63681414772082789</v>
      </c>
      <c r="DS77">
        <f t="shared" si="303"/>
        <v>2.6585952849070491</v>
      </c>
      <c r="DT77">
        <f t="shared" si="304"/>
        <v>4.5257862908996538</v>
      </c>
      <c r="DU77">
        <f t="shared" si="305"/>
        <v>9.2795652226487579</v>
      </c>
      <c r="DV77">
        <f t="shared" si="306"/>
        <v>8.4784057821666714</v>
      </c>
      <c r="DW77">
        <f t="shared" si="307"/>
        <v>1.539197946883504E-2</v>
      </c>
      <c r="DX77">
        <f t="shared" si="308"/>
        <v>6.708663831096176E-2</v>
      </c>
      <c r="DY77">
        <f t="shared" si="309"/>
        <v>-0.97643697732335699</v>
      </c>
      <c r="DZ77" t="s">
        <v>297</v>
      </c>
      <c r="EA77" t="s">
        <v>298</v>
      </c>
      <c r="EB77" t="s">
        <v>299</v>
      </c>
      <c r="EC77" t="s">
        <v>163</v>
      </c>
      <c r="ED77" t="s">
        <v>328</v>
      </c>
      <c r="EE77">
        <f t="shared" si="231"/>
        <v>17.825587413837251</v>
      </c>
      <c r="EF77">
        <f t="shared" si="232"/>
        <v>12.001430905054661</v>
      </c>
      <c r="EG77">
        <f t="shared" si="310"/>
        <v>144.03434376880116</v>
      </c>
      <c r="EH77">
        <f t="shared" si="233"/>
        <v>47.514188651976013</v>
      </c>
      <c r="EI77">
        <f t="shared" si="234"/>
        <v>14.044848831274532</v>
      </c>
      <c r="EJ77">
        <f t="shared" si="311"/>
        <v>197.25777869335357</v>
      </c>
      <c r="EK77">
        <f t="shared" si="312"/>
        <v>7.4261283200777487E-4</v>
      </c>
      <c r="EL77">
        <f t="shared" si="235"/>
        <v>2.1513563667903132E-2</v>
      </c>
      <c r="EM77">
        <f t="shared" si="236"/>
        <v>2.7250923507429522E-2</v>
      </c>
      <c r="EN77">
        <f t="shared" si="237"/>
        <v>8.0099998089731714E-2</v>
      </c>
      <c r="EO77">
        <f t="shared" si="238"/>
        <v>5.1749230314006675E-2</v>
      </c>
      <c r="EP77">
        <f t="shared" si="313"/>
        <v>2.6779828380921072E-3</v>
      </c>
      <c r="EQ77">
        <f t="shared" si="239"/>
        <v>1.3989813583187188E-2</v>
      </c>
      <c r="ER77">
        <f t="shared" si="240"/>
        <v>1.2786059268885267E-2</v>
      </c>
      <c r="ES77">
        <f t="shared" si="314"/>
        <v>1.6348331162744685E-4</v>
      </c>
      <c r="ET77">
        <f t="shared" si="241"/>
        <v>4.9526114443315013E-2</v>
      </c>
      <c r="EU77">
        <f t="shared" si="242"/>
        <v>3.0012997267344525E-2</v>
      </c>
      <c r="EV77">
        <f t="shared" si="315"/>
        <v>9.0078000496962986E-4</v>
      </c>
      <c r="EW77">
        <f t="shared" si="243"/>
        <v>3.33971586725613</v>
      </c>
      <c r="EY77">
        <f t="shared" si="244"/>
        <v>59.532397129153431</v>
      </c>
      <c r="EZ77">
        <f t="shared" si="245"/>
        <v>481.03378331448937</v>
      </c>
      <c r="FA77">
        <f t="shared" si="246"/>
        <v>158.68388976080544</v>
      </c>
      <c r="FB77">
        <f t="shared" si="247"/>
        <v>658.7849334418911</v>
      </c>
      <c r="FD77">
        <f t="shared" si="316"/>
        <v>24.302955796025778</v>
      </c>
      <c r="FE77">
        <f t="shared" si="317"/>
        <v>0.8747193528728463</v>
      </c>
      <c r="FG77" s="6">
        <f t="shared" si="318"/>
        <v>8.8522416155738581E-2</v>
      </c>
      <c r="FH77" s="6">
        <f t="shared" si="319"/>
        <v>0.11217533592173495</v>
      </c>
      <c r="FI77" s="6">
        <f t="shared" si="320"/>
        <v>0.32958953125705942</v>
      </c>
      <c r="FJ77" s="6">
        <f t="shared" si="321"/>
        <v>0.21326407774666439</v>
      </c>
      <c r="FK77" s="6">
        <f t="shared" si="322"/>
        <v>5.7564247331079448E-2</v>
      </c>
      <c r="FL77" s="6">
        <f t="shared" si="323"/>
        <v>5.2651908529990958E-2</v>
      </c>
      <c r="FM77" s="6">
        <f t="shared" si="324"/>
        <v>0.20378638244247615</v>
      </c>
      <c r="FN77" s="6">
        <f t="shared" si="325"/>
        <v>0.12371287916748196</v>
      </c>
      <c r="FP77" t="s">
        <v>297</v>
      </c>
      <c r="FQ77">
        <f t="shared" si="326"/>
        <v>-1.7833131610924433</v>
      </c>
      <c r="FR77">
        <f t="shared" si="327"/>
        <v>0.93351987852113627</v>
      </c>
      <c r="FT77">
        <v>-1.7833131610924433</v>
      </c>
      <c r="FU77">
        <v>0.93351987852113627</v>
      </c>
      <c r="FW77">
        <f t="shared" si="328"/>
        <v>11.566157631602699</v>
      </c>
      <c r="FX77">
        <f t="shared" si="329"/>
        <v>7.9605123277440235</v>
      </c>
      <c r="FY77">
        <f t="shared" si="330"/>
        <v>63.369756520164572</v>
      </c>
      <c r="FZ77">
        <f t="shared" si="331"/>
        <v>30.829648579202789</v>
      </c>
      <c r="GA77">
        <f t="shared" si="332"/>
        <v>10.12148333298094</v>
      </c>
      <c r="GB77">
        <f t="shared" si="333"/>
        <v>102.44442485981097</v>
      </c>
    </row>
    <row r="78" spans="1:184" x14ac:dyDescent="0.25">
      <c r="A78" t="s">
        <v>48</v>
      </c>
      <c r="B78" t="s">
        <v>22</v>
      </c>
      <c r="C78" t="s">
        <v>52</v>
      </c>
      <c r="D78" t="s">
        <v>340</v>
      </c>
      <c r="E78" t="s">
        <v>330</v>
      </c>
      <c r="F78" t="s">
        <v>52</v>
      </c>
      <c r="G78">
        <v>4.3470756360201461</v>
      </c>
      <c r="H78">
        <v>2.8951684500248001</v>
      </c>
      <c r="I78">
        <v>10.607897200890868</v>
      </c>
      <c r="J78">
        <v>18.051170798941047</v>
      </c>
      <c r="K78">
        <v>1.3263572562220902</v>
      </c>
      <c r="L78">
        <v>1.6051535466884974</v>
      </c>
      <c r="M78">
        <v>1.5164929955507502</v>
      </c>
      <c r="N78">
        <v>1.4903932245970317</v>
      </c>
      <c r="O78">
        <v>1.3980038852067109</v>
      </c>
      <c r="P78">
        <v>1.6265490311154138</v>
      </c>
      <c r="Q78">
        <v>1.3070253557120981</v>
      </c>
      <c r="R78">
        <v>1.2095558465202498</v>
      </c>
      <c r="S78">
        <v>1.2971210859341129</v>
      </c>
      <c r="T78">
        <v>1.3393743599143302</v>
      </c>
      <c r="U78">
        <v>1.3313443191676493</v>
      </c>
      <c r="V78">
        <v>1.3335057494131222</v>
      </c>
      <c r="W78">
        <v>1.5379783790143096</v>
      </c>
      <c r="X78">
        <v>1.3519609119039526</v>
      </c>
      <c r="Y78">
        <f t="shared" si="195"/>
        <v>16.314716541776569</v>
      </c>
      <c r="Z78">
        <f t="shared" si="196"/>
        <v>14.341462373099803</v>
      </c>
      <c r="AA78">
        <v>0</v>
      </c>
      <c r="AB78">
        <v>0</v>
      </c>
      <c r="AC78">
        <f t="shared" si="248"/>
        <v>23.942301372479765</v>
      </c>
      <c r="AD78">
        <f t="shared" si="249"/>
        <v>13.864790612351756</v>
      </c>
      <c r="AE78">
        <f t="shared" si="250"/>
        <v>13.864790612351756</v>
      </c>
      <c r="AF78">
        <f t="shared" si="251"/>
        <v>13.864790612351756</v>
      </c>
      <c r="AG78">
        <f t="shared" si="197"/>
        <v>0</v>
      </c>
      <c r="AH78">
        <f t="shared" si="198"/>
        <v>0</v>
      </c>
      <c r="AI78">
        <f t="shared" si="199"/>
        <v>0</v>
      </c>
      <c r="AJ78">
        <f t="shared" si="200"/>
        <v>0</v>
      </c>
      <c r="AK78">
        <f t="shared" si="201"/>
        <v>0.78464126244509869</v>
      </c>
      <c r="AL78">
        <f t="shared" si="252"/>
        <v>0</v>
      </c>
      <c r="AM78">
        <f t="shared" si="253"/>
        <v>0</v>
      </c>
      <c r="AN78">
        <f t="shared" si="254"/>
        <v>11.31909391238371</v>
      </c>
      <c r="AO78">
        <f t="shared" si="202"/>
        <v>10.28341623986825</v>
      </c>
      <c r="AP78">
        <f t="shared" si="255"/>
        <v>-1.7864317707564414E-2</v>
      </c>
      <c r="AQ78">
        <f t="shared" si="256"/>
        <v>-4.9741126865444775E-2</v>
      </c>
      <c r="AR78">
        <f t="shared" si="257"/>
        <v>3.5813743724835057</v>
      </c>
      <c r="AT78">
        <f t="shared" si="203"/>
        <v>28.97490082980006</v>
      </c>
      <c r="AU78">
        <f t="shared" si="204"/>
        <v>12.830844078623342</v>
      </c>
      <c r="AV78">
        <f t="shared" si="205"/>
        <v>12.830844078623342</v>
      </c>
      <c r="AW78">
        <f t="shared" si="206"/>
        <v>12.830844078623342</v>
      </c>
      <c r="AX78">
        <f t="shared" si="207"/>
        <v>0</v>
      </c>
      <c r="AY78">
        <f t="shared" si="208"/>
        <v>0</v>
      </c>
      <c r="AZ78">
        <f t="shared" si="209"/>
        <v>0</v>
      </c>
      <c r="BA78">
        <f t="shared" si="210"/>
        <v>0</v>
      </c>
      <c r="BB78">
        <f t="shared" si="211"/>
        <v>0.66006244325227137</v>
      </c>
      <c r="BC78">
        <f t="shared" si="258"/>
        <v>0</v>
      </c>
      <c r="BD78">
        <f t="shared" si="259"/>
        <v>0</v>
      </c>
      <c r="BE78">
        <f t="shared" si="260"/>
        <v>11.651823921140448</v>
      </c>
      <c r="BF78">
        <f t="shared" si="261"/>
        <v>10.761119525407477</v>
      </c>
      <c r="BG78">
        <f t="shared" si="262"/>
        <v>-2.5078547898775665E-3</v>
      </c>
      <c r="BH78">
        <f t="shared" si="263"/>
        <v>-1.3566766518250926E-2</v>
      </c>
      <c r="BI78">
        <f t="shared" si="264"/>
        <v>2.069724553215865</v>
      </c>
      <c r="BK78">
        <f t="shared" si="265"/>
        <v>27.37447407808434</v>
      </c>
      <c r="BL78">
        <f t="shared" si="266"/>
        <v>13.759727136696998</v>
      </c>
      <c r="BM78">
        <f t="shared" si="212"/>
        <v>13.759727136696998</v>
      </c>
      <c r="BN78">
        <f t="shared" si="213"/>
        <v>13.759727136696998</v>
      </c>
      <c r="BO78">
        <f t="shared" si="214"/>
        <v>0</v>
      </c>
      <c r="BP78">
        <f t="shared" si="215"/>
        <v>0</v>
      </c>
      <c r="BQ78">
        <f t="shared" si="216"/>
        <v>0</v>
      </c>
      <c r="BR78">
        <f t="shared" si="217"/>
        <v>0</v>
      </c>
      <c r="BS78">
        <f t="shared" si="218"/>
        <v>0.72824532254972707</v>
      </c>
      <c r="BT78">
        <f t="shared" si="267"/>
        <v>0</v>
      </c>
      <c r="BU78">
        <f t="shared" si="268"/>
        <v>0</v>
      </c>
      <c r="BV78">
        <f t="shared" si="269"/>
        <v>11.833240262611085</v>
      </c>
      <c r="BW78">
        <f t="shared" si="270"/>
        <v>10.873072667859745</v>
      </c>
      <c r="BX78">
        <f t="shared" si="271"/>
        <v>-8.9877606056680479E-3</v>
      </c>
      <c r="BY78">
        <f t="shared" si="272"/>
        <v>-4.5652237792768537E-2</v>
      </c>
      <c r="BZ78">
        <f t="shared" si="273"/>
        <v>2.8866544688372535</v>
      </c>
      <c r="CB78">
        <f t="shared" si="274"/>
        <v>26.903342654785526</v>
      </c>
      <c r="CC78">
        <f t="shared" si="275"/>
        <v>14.207945523480221</v>
      </c>
      <c r="CD78">
        <f t="shared" si="219"/>
        <v>14.207945523480221</v>
      </c>
      <c r="CE78">
        <f t="shared" si="220"/>
        <v>14.207945523480221</v>
      </c>
      <c r="CF78">
        <f t="shared" si="221"/>
        <v>0</v>
      </c>
      <c r="CG78">
        <f t="shared" si="222"/>
        <v>0</v>
      </c>
      <c r="CH78">
        <f t="shared" si="223"/>
        <v>0</v>
      </c>
      <c r="CI78">
        <f t="shared" si="224"/>
        <v>0</v>
      </c>
      <c r="CJ78">
        <f t="shared" si="225"/>
        <v>0.75852331785499305</v>
      </c>
      <c r="CK78">
        <f t="shared" si="276"/>
        <v>0</v>
      </c>
      <c r="CL78">
        <f t="shared" si="277"/>
        <v>0</v>
      </c>
      <c r="CM78">
        <f t="shared" si="278"/>
        <v>11.864572577233146</v>
      </c>
      <c r="CN78">
        <f t="shared" si="279"/>
        <v>10.961668409976797</v>
      </c>
      <c r="CO78">
        <f t="shared" si="280"/>
        <v>-1.4910599467122818E-2</v>
      </c>
      <c r="CP78">
        <f t="shared" si="281"/>
        <v>-3.963945171427008E-2</v>
      </c>
      <c r="CQ78">
        <f t="shared" si="282"/>
        <v>3.2462771135034245</v>
      </c>
      <c r="CS78">
        <f t="shared" si="283"/>
        <v>25.235606909449512</v>
      </c>
      <c r="CT78">
        <f t="shared" si="284"/>
        <v>14.122763676720465</v>
      </c>
      <c r="CU78">
        <f t="shared" si="226"/>
        <v>14.122763676720465</v>
      </c>
      <c r="CV78">
        <f t="shared" si="227"/>
        <v>14.122763676720465</v>
      </c>
      <c r="CW78">
        <f t="shared" si="228"/>
        <v>0</v>
      </c>
      <c r="CX78">
        <f t="shared" si="285"/>
        <v>0</v>
      </c>
      <c r="CY78">
        <f t="shared" si="286"/>
        <v>0</v>
      </c>
      <c r="CZ78">
        <f t="shared" si="287"/>
        <v>0</v>
      </c>
      <c r="DA78">
        <f t="shared" si="288"/>
        <v>0.77849098772590608</v>
      </c>
      <c r="DB78">
        <f t="shared" si="289"/>
        <v>0</v>
      </c>
      <c r="DC78">
        <f t="shared" si="290"/>
        <v>0</v>
      </c>
      <c r="DD78">
        <f t="shared" si="291"/>
        <v>11.785376234098045</v>
      </c>
      <c r="DE78">
        <f t="shared" si="292"/>
        <v>10.773409974527084</v>
      </c>
      <c r="DF78">
        <f t="shared" si="293"/>
        <v>-1.4047326665529511E-2</v>
      </c>
      <c r="DG78">
        <f t="shared" si="294"/>
        <v>-4.1331826799795308E-2</v>
      </c>
      <c r="DH78">
        <f t="shared" si="295"/>
        <v>3.3493537021933815</v>
      </c>
      <c r="DJ78">
        <f t="shared" si="296"/>
        <v>29.361114373516411</v>
      </c>
      <c r="DK78">
        <f t="shared" si="297"/>
        <v>14.145691906571338</v>
      </c>
      <c r="DL78">
        <f t="shared" si="229"/>
        <v>14.145691906571338</v>
      </c>
      <c r="DM78">
        <f t="shared" si="230"/>
        <v>14.145691906571338</v>
      </c>
      <c r="DN78">
        <f t="shared" si="298"/>
        <v>0</v>
      </c>
      <c r="DO78">
        <f t="shared" si="299"/>
        <v>0</v>
      </c>
      <c r="DP78">
        <f t="shared" si="300"/>
        <v>0</v>
      </c>
      <c r="DQ78">
        <f t="shared" si="301"/>
        <v>0</v>
      </c>
      <c r="DR78">
        <f t="shared" si="302"/>
        <v>0.72290079409737784</v>
      </c>
      <c r="DS78">
        <f t="shared" si="303"/>
        <v>0</v>
      </c>
      <c r="DT78">
        <f t="shared" si="304"/>
        <v>0</v>
      </c>
      <c r="DU78">
        <f t="shared" si="305"/>
        <v>11.025992621151081</v>
      </c>
      <c r="DV78">
        <f t="shared" si="306"/>
        <v>10.116529793109441</v>
      </c>
      <c r="DW78">
        <f t="shared" si="307"/>
        <v>-3.8733749332048276E-2</v>
      </c>
      <c r="DX78">
        <f t="shared" si="308"/>
        <v>-8.3444086016970315E-2</v>
      </c>
      <c r="DY78">
        <f t="shared" si="309"/>
        <v>4.0291621134618971</v>
      </c>
      <c r="DZ78" t="s">
        <v>48</v>
      </c>
      <c r="EA78" t="s">
        <v>22</v>
      </c>
      <c r="EB78" t="s">
        <v>52</v>
      </c>
      <c r="EC78" t="s">
        <v>340</v>
      </c>
      <c r="ED78" t="s">
        <v>327</v>
      </c>
      <c r="EE78">
        <f t="shared" si="231"/>
        <v>0</v>
      </c>
      <c r="EF78">
        <f t="shared" si="232"/>
        <v>0</v>
      </c>
      <c r="EG78">
        <f t="shared" si="310"/>
        <v>0</v>
      </c>
      <c r="EH78">
        <f t="shared" si="233"/>
        <v>0</v>
      </c>
      <c r="EI78">
        <f t="shared" si="234"/>
        <v>0</v>
      </c>
      <c r="EJ78">
        <f t="shared" si="311"/>
        <v>0</v>
      </c>
      <c r="EK78">
        <f t="shared" si="312"/>
        <v>0</v>
      </c>
      <c r="EL78">
        <f t="shared" si="235"/>
        <v>0</v>
      </c>
      <c r="EM78">
        <f t="shared" si="236"/>
        <v>0</v>
      </c>
      <c r="EN78">
        <f t="shared" si="237"/>
        <v>0</v>
      </c>
      <c r="EO78">
        <f t="shared" si="238"/>
        <v>0</v>
      </c>
      <c r="EP78">
        <f t="shared" si="313"/>
        <v>0</v>
      </c>
      <c r="EQ78">
        <f t="shared" si="239"/>
        <v>-1.6175268094635105E-2</v>
      </c>
      <c r="ER78">
        <f t="shared" si="240"/>
        <v>1.2298975047895636E-2</v>
      </c>
      <c r="ES78">
        <f t="shared" si="314"/>
        <v>1.5126478722875944E-4</v>
      </c>
      <c r="ET78">
        <f t="shared" si="241"/>
        <v>-4.5562582617916653E-2</v>
      </c>
      <c r="EU78">
        <f t="shared" si="242"/>
        <v>2.2490849660381323E-2</v>
      </c>
      <c r="EV78">
        <f t="shared" si="315"/>
        <v>5.058383184458747E-4</v>
      </c>
      <c r="EW78">
        <f t="shared" si="243"/>
        <v>3.7723691291140886</v>
      </c>
      <c r="EY78">
        <f t="shared" si="244"/>
        <v>0</v>
      </c>
      <c r="EZ78">
        <f t="shared" si="245"/>
        <v>0</v>
      </c>
      <c r="FA78">
        <f t="shared" si="246"/>
        <v>0</v>
      </c>
      <c r="FB78">
        <f t="shared" si="247"/>
        <v>0</v>
      </c>
      <c r="FD78">
        <f t="shared" si="316"/>
        <v>26.965290036352599</v>
      </c>
      <c r="FE78">
        <f t="shared" si="317"/>
        <v>0.93978812580655213</v>
      </c>
      <c r="FG78" s="6">
        <f t="shared" si="318"/>
        <v>0</v>
      </c>
      <c r="FH78" s="6">
        <f t="shared" si="319"/>
        <v>0</v>
      </c>
      <c r="FI78" s="6">
        <f t="shared" si="320"/>
        <v>0</v>
      </c>
      <c r="FJ78" s="6">
        <f t="shared" si="321"/>
        <v>0</v>
      </c>
      <c r="FK78" s="6">
        <f t="shared" si="322"/>
        <v>-5.998551498177402E-2</v>
      </c>
      <c r="FL78" s="6">
        <f t="shared" si="323"/>
        <v>4.565828141475383E-2</v>
      </c>
      <c r="FM78" s="6">
        <f t="shared" si="324"/>
        <v>-0.16896752290256314</v>
      </c>
      <c r="FN78" s="6">
        <f t="shared" si="325"/>
        <v>8.3614294638611947E-2</v>
      </c>
      <c r="FP78" t="s">
        <v>48</v>
      </c>
      <c r="FQ78">
        <f t="shared" si="326"/>
        <v>3.193757720615888</v>
      </c>
      <c r="FR78">
        <f t="shared" si="327"/>
        <v>0.66826320161627151</v>
      </c>
      <c r="FT78">
        <v>3.193757720615888</v>
      </c>
      <c r="FU78">
        <v>0.66826320161627151</v>
      </c>
      <c r="FW78">
        <f t="shared" si="328"/>
        <v>0</v>
      </c>
      <c r="FX78">
        <f t="shared" si="329"/>
        <v>0</v>
      </c>
      <c r="FY78">
        <f t="shared" si="330"/>
        <v>0</v>
      </c>
      <c r="FZ78">
        <f t="shared" si="331"/>
        <v>0</v>
      </c>
      <c r="GA78">
        <f t="shared" si="332"/>
        <v>0</v>
      </c>
      <c r="GB78">
        <f t="shared" si="333"/>
        <v>0</v>
      </c>
    </row>
    <row r="79" spans="1:184" x14ac:dyDescent="0.25">
      <c r="A79" t="s">
        <v>252</v>
      </c>
      <c r="B79" t="s">
        <v>253</v>
      </c>
      <c r="C79" t="s">
        <v>270</v>
      </c>
      <c r="D79" t="s">
        <v>344</v>
      </c>
      <c r="E79" t="s">
        <v>329</v>
      </c>
      <c r="F79" t="s">
        <v>444</v>
      </c>
      <c r="G79">
        <v>5.7072837896202602</v>
      </c>
      <c r="H79">
        <v>2.8802310064768002</v>
      </c>
      <c r="I79">
        <v>10.553166407730997</v>
      </c>
      <c r="J79">
        <v>12.005825769508663</v>
      </c>
      <c r="K79">
        <v>1.4311390552424275</v>
      </c>
      <c r="L79">
        <v>1.3235677743018206</v>
      </c>
      <c r="M79">
        <v>1.3327547910260205</v>
      </c>
      <c r="N79">
        <v>1.2389343555346293</v>
      </c>
      <c r="O79">
        <v>1.303753865580116</v>
      </c>
      <c r="P79">
        <v>1.3628569057787485</v>
      </c>
      <c r="Q79">
        <v>1.39378218396165</v>
      </c>
      <c r="R79">
        <v>1.154133732123878</v>
      </c>
      <c r="S79">
        <v>1.2154822023485663</v>
      </c>
      <c r="T79">
        <v>1.2953811605285075</v>
      </c>
      <c r="U79">
        <v>1.2357210310006459</v>
      </c>
      <c r="V79">
        <v>1.3448954049704989</v>
      </c>
      <c r="W79">
        <v>1.4696189843117315</v>
      </c>
      <c r="X79">
        <v>1.4696189843117315</v>
      </c>
      <c r="Y79">
        <f t="shared" si="195"/>
        <v>15.509133697402312</v>
      </c>
      <c r="Z79">
        <f t="shared" si="196"/>
        <v>15.509133697402312</v>
      </c>
      <c r="AA79">
        <v>1.2195748612806239</v>
      </c>
      <c r="AB79">
        <v>0.1742249801829463</v>
      </c>
      <c r="AC79">
        <f t="shared" si="248"/>
        <v>17.182006149179816</v>
      </c>
      <c r="AD79">
        <f t="shared" si="249"/>
        <v>14.70881532347803</v>
      </c>
      <c r="AE79">
        <f t="shared" si="250"/>
        <v>14.70881532347803</v>
      </c>
      <c r="AF79">
        <f t="shared" si="251"/>
        <v>14.70881532347803</v>
      </c>
      <c r="AG79">
        <f t="shared" si="197"/>
        <v>0</v>
      </c>
      <c r="AH79">
        <f t="shared" si="198"/>
        <v>0</v>
      </c>
      <c r="AI79">
        <f t="shared" si="199"/>
        <v>0</v>
      </c>
      <c r="AJ79">
        <f t="shared" si="200"/>
        <v>0</v>
      </c>
      <c r="AK79">
        <f t="shared" si="201"/>
        <v>0.85756174395722029</v>
      </c>
      <c r="AL79">
        <f t="shared" si="252"/>
        <v>0</v>
      </c>
      <c r="AM79">
        <f t="shared" si="253"/>
        <v>0</v>
      </c>
      <c r="AN79">
        <f t="shared" si="254"/>
        <v>11.926534801029099</v>
      </c>
      <c r="AO79">
        <f t="shared" si="202"/>
        <v>10.794606627570266</v>
      </c>
      <c r="AP79">
        <f t="shared" si="255"/>
        <v>-1.9524534562668016E-2</v>
      </c>
      <c r="AQ79">
        <f t="shared" si="256"/>
        <v>-5.4363808714575232E-2</v>
      </c>
      <c r="AR79">
        <f t="shared" si="257"/>
        <v>3.9142086959077638</v>
      </c>
      <c r="AT79">
        <f t="shared" si="203"/>
        <v>15.890524092404023</v>
      </c>
      <c r="AU79">
        <f t="shared" si="204"/>
        <v>12.179765331878915</v>
      </c>
      <c r="AV79">
        <f t="shared" si="205"/>
        <v>12.179765331878915</v>
      </c>
      <c r="AW79">
        <f t="shared" si="206"/>
        <v>12.179765331878915</v>
      </c>
      <c r="AX79">
        <f t="shared" si="207"/>
        <v>0</v>
      </c>
      <c r="AY79">
        <f t="shared" si="208"/>
        <v>0</v>
      </c>
      <c r="AZ79">
        <f t="shared" si="209"/>
        <v>0</v>
      </c>
      <c r="BA79">
        <f t="shared" si="210"/>
        <v>0</v>
      </c>
      <c r="BB79">
        <f t="shared" si="211"/>
        <v>0.73840469414183152</v>
      </c>
      <c r="BC79">
        <f t="shared" si="258"/>
        <v>0</v>
      </c>
      <c r="BD79">
        <f t="shared" si="259"/>
        <v>0</v>
      </c>
      <c r="BE79">
        <f t="shared" si="260"/>
        <v>10.860808273083684</v>
      </c>
      <c r="BF79">
        <f t="shared" si="261"/>
        <v>9.8643869289736372</v>
      </c>
      <c r="BG79">
        <f t="shared" si="262"/>
        <v>-2.8055099453127385E-3</v>
      </c>
      <c r="BH79">
        <f t="shared" si="263"/>
        <v>-1.5176994515917334E-2</v>
      </c>
      <c r="BI79">
        <f t="shared" si="264"/>
        <v>2.315378402905278</v>
      </c>
      <c r="BK79">
        <f t="shared" si="265"/>
        <v>16.00082181453633</v>
      </c>
      <c r="BL79">
        <f t="shared" si="266"/>
        <v>12.82718594701978</v>
      </c>
      <c r="BM79">
        <f t="shared" si="212"/>
        <v>12.82718594701978</v>
      </c>
      <c r="BN79">
        <f t="shared" si="213"/>
        <v>12.82718594701978</v>
      </c>
      <c r="BO79">
        <f t="shared" si="214"/>
        <v>0</v>
      </c>
      <c r="BP79">
        <f t="shared" si="215"/>
        <v>0</v>
      </c>
      <c r="BQ79">
        <f t="shared" si="216"/>
        <v>0</v>
      </c>
      <c r="BR79">
        <f t="shared" si="217"/>
        <v>0</v>
      </c>
      <c r="BS79">
        <f t="shared" si="218"/>
        <v>0.77496998903426284</v>
      </c>
      <c r="BT79">
        <f t="shared" si="267"/>
        <v>0</v>
      </c>
      <c r="BU79">
        <f t="shared" si="268"/>
        <v>0</v>
      </c>
      <c r="BV79">
        <f t="shared" si="269"/>
        <v>10.777094493692161</v>
      </c>
      <c r="BW79">
        <f t="shared" si="270"/>
        <v>9.7553219572476291</v>
      </c>
      <c r="BX79">
        <f t="shared" si="271"/>
        <v>-9.5644208377892292E-3</v>
      </c>
      <c r="BY79">
        <f t="shared" si="272"/>
        <v>-4.9015270810238112E-2</v>
      </c>
      <c r="BZ79">
        <f t="shared" si="273"/>
        <v>3.0718639897721509</v>
      </c>
      <c r="CB79">
        <f t="shared" si="274"/>
        <v>14.874430012407259</v>
      </c>
      <c r="CC79">
        <f t="shared" si="275"/>
        <v>13.67037294849704</v>
      </c>
      <c r="CD79">
        <f t="shared" si="219"/>
        <v>13.67037294849704</v>
      </c>
      <c r="CE79">
        <f t="shared" si="220"/>
        <v>13.67037294849704</v>
      </c>
      <c r="CF79">
        <f t="shared" si="221"/>
        <v>0</v>
      </c>
      <c r="CG79">
        <f t="shared" si="222"/>
        <v>0</v>
      </c>
      <c r="CH79">
        <f t="shared" si="223"/>
        <v>0</v>
      </c>
      <c r="CI79">
        <f t="shared" si="224"/>
        <v>0</v>
      </c>
      <c r="CJ79">
        <f t="shared" si="225"/>
        <v>0.85661334382228371</v>
      </c>
      <c r="CK79">
        <f t="shared" si="276"/>
        <v>0</v>
      </c>
      <c r="CL79">
        <f t="shared" si="277"/>
        <v>0</v>
      </c>
      <c r="CM79">
        <f t="shared" si="278"/>
        <v>11.023961838837346</v>
      </c>
      <c r="CN79">
        <f t="shared" si="279"/>
        <v>10.004296734735176</v>
      </c>
      <c r="CO79">
        <f t="shared" si="280"/>
        <v>-1.6838794757221401E-2</v>
      </c>
      <c r="CP79">
        <f t="shared" si="281"/>
        <v>-4.4765510144454332E-2</v>
      </c>
      <c r="CQ79">
        <f t="shared" si="282"/>
        <v>3.6660762137618637</v>
      </c>
      <c r="CS79">
        <f t="shared" si="283"/>
        <v>15.652641756478289</v>
      </c>
      <c r="CT79">
        <f t="shared" si="284"/>
        <v>13.04076967368273</v>
      </c>
      <c r="CU79">
        <f t="shared" si="226"/>
        <v>13.04076967368273</v>
      </c>
      <c r="CV79">
        <f t="shared" si="227"/>
        <v>13.04076967368273</v>
      </c>
      <c r="CW79">
        <f t="shared" si="228"/>
        <v>0</v>
      </c>
      <c r="CX79">
        <f t="shared" si="285"/>
        <v>0</v>
      </c>
      <c r="CY79">
        <f t="shared" si="286"/>
        <v>0</v>
      </c>
      <c r="CZ79">
        <f t="shared" si="287"/>
        <v>0</v>
      </c>
      <c r="DA79">
        <f t="shared" si="288"/>
        <v>0.79658851448514167</v>
      </c>
      <c r="DB79">
        <f t="shared" si="289"/>
        <v>0</v>
      </c>
      <c r="DC79">
        <f t="shared" si="290"/>
        <v>0</v>
      </c>
      <c r="DD79">
        <f t="shared" si="291"/>
        <v>10.649045145009861</v>
      </c>
      <c r="DE79">
        <f t="shared" si="292"/>
        <v>9.6135537749998878</v>
      </c>
      <c r="DF79">
        <f t="shared" si="293"/>
        <v>-1.4373883907981043E-2</v>
      </c>
      <c r="DG79">
        <f t="shared" si="294"/>
        <v>-4.229266495118153E-2</v>
      </c>
      <c r="DH79">
        <f t="shared" si="295"/>
        <v>3.4272158986828423</v>
      </c>
      <c r="DJ79">
        <f t="shared" si="296"/>
        <v>16.362222559551338</v>
      </c>
      <c r="DK79">
        <f t="shared" si="297"/>
        <v>14.192905009646443</v>
      </c>
      <c r="DL79">
        <f t="shared" si="229"/>
        <v>14.192905009646443</v>
      </c>
      <c r="DM79">
        <f t="shared" si="230"/>
        <v>14.192905009646443</v>
      </c>
      <c r="DN79">
        <f t="shared" si="298"/>
        <v>0</v>
      </c>
      <c r="DO79">
        <f t="shared" si="299"/>
        <v>0</v>
      </c>
      <c r="DP79">
        <f t="shared" si="300"/>
        <v>0</v>
      </c>
      <c r="DQ79">
        <f t="shared" si="301"/>
        <v>0</v>
      </c>
      <c r="DR79">
        <f t="shared" si="302"/>
        <v>0.84795886903584239</v>
      </c>
      <c r="DS79">
        <f t="shared" si="303"/>
        <v>0</v>
      </c>
      <c r="DT79">
        <f t="shared" si="304"/>
        <v>0</v>
      </c>
      <c r="DU79">
        <f t="shared" si="305"/>
        <v>10.533513984768771</v>
      </c>
      <c r="DV79">
        <f t="shared" si="306"/>
        <v>9.4667188209050472</v>
      </c>
      <c r="DW79">
        <f t="shared" si="307"/>
        <v>-4.5434486371164734E-2</v>
      </c>
      <c r="DX79">
        <f t="shared" si="308"/>
        <v>-9.7879478601248265E-2</v>
      </c>
      <c r="DY79">
        <f t="shared" si="309"/>
        <v>4.7261861887413961</v>
      </c>
      <c r="DZ79" t="s">
        <v>252</v>
      </c>
      <c r="EA79" t="s">
        <v>253</v>
      </c>
      <c r="EB79" t="s">
        <v>270</v>
      </c>
      <c r="EC79" t="s">
        <v>344</v>
      </c>
      <c r="ED79" t="s">
        <v>327</v>
      </c>
      <c r="EE79">
        <f t="shared" si="231"/>
        <v>0</v>
      </c>
      <c r="EF79">
        <f t="shared" si="232"/>
        <v>0</v>
      </c>
      <c r="EG79">
        <f t="shared" si="310"/>
        <v>0</v>
      </c>
      <c r="EH79">
        <f t="shared" si="233"/>
        <v>0</v>
      </c>
      <c r="EI79">
        <f t="shared" si="234"/>
        <v>0</v>
      </c>
      <c r="EJ79">
        <f t="shared" si="311"/>
        <v>0</v>
      </c>
      <c r="EK79">
        <f t="shared" si="312"/>
        <v>0</v>
      </c>
      <c r="EL79">
        <f t="shared" si="235"/>
        <v>0</v>
      </c>
      <c r="EM79">
        <f t="shared" si="236"/>
        <v>0</v>
      </c>
      <c r="EN79">
        <f t="shared" si="237"/>
        <v>0</v>
      </c>
      <c r="EO79">
        <f t="shared" si="238"/>
        <v>0</v>
      </c>
      <c r="EP79">
        <f t="shared" si="313"/>
        <v>0</v>
      </c>
      <c r="EQ79">
        <f t="shared" si="239"/>
        <v>-1.8090271730356194E-2</v>
      </c>
      <c r="ER79">
        <f t="shared" si="240"/>
        <v>1.4638681590383427E-2</v>
      </c>
      <c r="ES79">
        <f t="shared" si="314"/>
        <v>2.1429099870463064E-4</v>
      </c>
      <c r="ET79">
        <f t="shared" si="241"/>
        <v>-5.058228795626913E-2</v>
      </c>
      <c r="EU79">
        <f t="shared" si="242"/>
        <v>2.6869563607043834E-2</v>
      </c>
      <c r="EV79">
        <f t="shared" si="315"/>
        <v>7.2197344843297445E-4</v>
      </c>
      <c r="EW79">
        <f t="shared" si="243"/>
        <v>3.6672040681496969</v>
      </c>
      <c r="EY79">
        <f t="shared" si="244"/>
        <v>0</v>
      </c>
      <c r="EZ79">
        <f t="shared" si="245"/>
        <v>0</v>
      </c>
      <c r="FA79">
        <f t="shared" si="246"/>
        <v>0</v>
      </c>
      <c r="FB79">
        <f t="shared" si="247"/>
        <v>0</v>
      </c>
      <c r="FD79">
        <f t="shared" si="316"/>
        <v>15.993774397426177</v>
      </c>
      <c r="FE79">
        <f t="shared" si="317"/>
        <v>0.34220826212220434</v>
      </c>
      <c r="FG79" s="6">
        <f t="shared" si="318"/>
        <v>0</v>
      </c>
      <c r="FH79" s="6">
        <f t="shared" si="319"/>
        <v>0</v>
      </c>
      <c r="FI79" s="6">
        <f t="shared" si="320"/>
        <v>0</v>
      </c>
      <c r="FJ79" s="6">
        <f t="shared" si="321"/>
        <v>0</v>
      </c>
      <c r="FK79" s="6">
        <f t="shared" si="322"/>
        <v>-0.11310820873694077</v>
      </c>
      <c r="FL79" s="6">
        <f t="shared" si="323"/>
        <v>9.1559362973908834E-2</v>
      </c>
      <c r="FM79" s="6">
        <f t="shared" si="324"/>
        <v>-0.3162623574608453</v>
      </c>
      <c r="FN79" s="6">
        <f t="shared" si="325"/>
        <v>0.16813636691439859</v>
      </c>
      <c r="FP79" t="s">
        <v>252</v>
      </c>
      <c r="FQ79">
        <f t="shared" si="326"/>
        <v>3.5201548982952158</v>
      </c>
      <c r="FR79">
        <f t="shared" si="327"/>
        <v>0.81143967112941962</v>
      </c>
      <c r="FT79">
        <v>3.5201548982952158</v>
      </c>
      <c r="FU79">
        <v>0.81143967112941962</v>
      </c>
      <c r="FW79">
        <f t="shared" si="328"/>
        <v>0</v>
      </c>
      <c r="FX79">
        <f t="shared" si="329"/>
        <v>0</v>
      </c>
      <c r="FY79">
        <f t="shared" si="330"/>
        <v>0</v>
      </c>
      <c r="FZ79">
        <f t="shared" si="331"/>
        <v>0</v>
      </c>
      <c r="GA79">
        <f t="shared" si="332"/>
        <v>0</v>
      </c>
      <c r="GB79">
        <f t="shared" si="333"/>
        <v>0</v>
      </c>
    </row>
    <row r="80" spans="1:184" x14ac:dyDescent="0.25">
      <c r="A80" t="s">
        <v>131</v>
      </c>
      <c r="B80" t="s">
        <v>132</v>
      </c>
      <c r="C80" t="s">
        <v>147</v>
      </c>
      <c r="D80" t="s">
        <v>341</v>
      </c>
      <c r="E80" t="s">
        <v>331</v>
      </c>
      <c r="F80" t="s">
        <v>445</v>
      </c>
      <c r="G80">
        <v>4.9458967084094292</v>
      </c>
      <c r="H80">
        <v>2.6867294346056498</v>
      </c>
      <c r="I80">
        <v>9.8441766483951021</v>
      </c>
      <c r="J80">
        <v>23.827840809701446</v>
      </c>
      <c r="K80">
        <v>1.2214137182566644</v>
      </c>
      <c r="L80">
        <v>1.5333685026768666</v>
      </c>
      <c r="M80">
        <v>1.4931166223643944</v>
      </c>
      <c r="N80">
        <v>1.4687987074372022</v>
      </c>
      <c r="O80">
        <v>1.4403198908488613</v>
      </c>
      <c r="P80">
        <v>1.5709608644682063</v>
      </c>
      <c r="Q80">
        <v>1.1137228775074144</v>
      </c>
      <c r="R80">
        <v>1.1523297796771568</v>
      </c>
      <c r="S80">
        <v>1.261678755528314</v>
      </c>
      <c r="T80">
        <v>1.2456836932865165</v>
      </c>
      <c r="U80">
        <v>1.2512749062312558</v>
      </c>
      <c r="V80">
        <v>1.4406165004533091</v>
      </c>
      <c r="W80">
        <v>1.2920957335561425</v>
      </c>
      <c r="X80">
        <v>1.0853604143876026</v>
      </c>
      <c r="Y80">
        <f t="shared" si="195"/>
        <v>12.719618647764317</v>
      </c>
      <c r="Z80">
        <f t="shared" si="196"/>
        <v>10.684479646406869</v>
      </c>
      <c r="AA80">
        <v>5.9548746087280122</v>
      </c>
      <c r="AB80">
        <v>0.85069637267543041</v>
      </c>
      <c r="AC80">
        <f t="shared" si="248"/>
        <v>29.103651641405332</v>
      </c>
      <c r="AD80">
        <f t="shared" si="249"/>
        <v>10.963684743541888</v>
      </c>
      <c r="AE80">
        <f t="shared" si="250"/>
        <v>10.963684743541888</v>
      </c>
      <c r="AF80">
        <f t="shared" si="251"/>
        <v>10.684479646406869</v>
      </c>
      <c r="AG80">
        <f t="shared" si="197"/>
        <v>0</v>
      </c>
      <c r="AH80">
        <f t="shared" si="198"/>
        <v>0</v>
      </c>
      <c r="AI80">
        <f t="shared" si="199"/>
        <v>2.6064504598003281E-5</v>
      </c>
      <c r="AJ80">
        <f t="shared" si="200"/>
        <v>0.28005761569673882</v>
      </c>
      <c r="AK80">
        <f t="shared" si="201"/>
        <v>0.52759375821778076</v>
      </c>
      <c r="AL80">
        <f t="shared" si="252"/>
        <v>0</v>
      </c>
      <c r="AM80">
        <f t="shared" si="253"/>
        <v>0.27920509713501929</v>
      </c>
      <c r="AN80">
        <f t="shared" si="254"/>
        <v>9.251955124539446</v>
      </c>
      <c r="AO80">
        <f t="shared" si="202"/>
        <v>8.5555641727789808</v>
      </c>
      <c r="AP80">
        <f t="shared" si="255"/>
        <v>-1.2011989387302757E-2</v>
      </c>
      <c r="AQ80">
        <f t="shared" si="256"/>
        <v>-2.7629244052438984E-2</v>
      </c>
      <c r="AR80">
        <f t="shared" si="257"/>
        <v>2.1289154736278881</v>
      </c>
      <c r="AT80">
        <f t="shared" si="203"/>
        <v>36.536860584394645</v>
      </c>
      <c r="AU80">
        <f t="shared" si="204"/>
        <v>11.343737908348139</v>
      </c>
      <c r="AV80">
        <f t="shared" si="205"/>
        <v>11.343737908348139</v>
      </c>
      <c r="AW80">
        <f t="shared" si="206"/>
        <v>10.684479646406869</v>
      </c>
      <c r="AX80">
        <f t="shared" si="207"/>
        <v>0</v>
      </c>
      <c r="AY80">
        <f t="shared" si="208"/>
        <v>0</v>
      </c>
      <c r="AZ80">
        <f t="shared" si="209"/>
        <v>4.0237468166580756E-4</v>
      </c>
      <c r="BA80">
        <f t="shared" si="210"/>
        <v>1.8310336247328813</v>
      </c>
      <c r="BB80">
        <f t="shared" si="211"/>
        <v>0.48720015895558416</v>
      </c>
      <c r="BC80">
        <f t="shared" si="258"/>
        <v>0</v>
      </c>
      <c r="BD80">
        <f t="shared" si="259"/>
        <v>0.65925826194126991</v>
      </c>
      <c r="BE80">
        <f t="shared" si="260"/>
        <v>10.473488716003219</v>
      </c>
      <c r="BF80">
        <f t="shared" si="261"/>
        <v>9.8160489122092489</v>
      </c>
      <c r="BG80">
        <f t="shared" si="262"/>
        <v>-1.8510782801785617E-3</v>
      </c>
      <c r="BH80">
        <f t="shared" si="263"/>
        <v>-3.5317721574506505E-3</v>
      </c>
      <c r="BI80">
        <f t="shared" si="264"/>
        <v>0.86843073419762007</v>
      </c>
      <c r="BK80">
        <f t="shared" si="265"/>
        <v>35.5777451880179</v>
      </c>
      <c r="BL80">
        <f t="shared" si="266"/>
        <v>12.420188542948022</v>
      </c>
      <c r="BM80">
        <f t="shared" si="212"/>
        <v>12.420188542948022</v>
      </c>
      <c r="BN80">
        <f t="shared" si="213"/>
        <v>10.684479646406869</v>
      </c>
      <c r="BO80">
        <f t="shared" si="214"/>
        <v>0</v>
      </c>
      <c r="BP80">
        <f t="shared" si="215"/>
        <v>0</v>
      </c>
      <c r="BQ80">
        <f t="shared" si="216"/>
        <v>5.9648256472354735E-3</v>
      </c>
      <c r="BR80">
        <f t="shared" si="217"/>
        <v>10.309607202777938</v>
      </c>
      <c r="BS80">
        <f t="shared" si="218"/>
        <v>0.54057484196587424</v>
      </c>
      <c r="BT80">
        <f t="shared" si="267"/>
        <v>0</v>
      </c>
      <c r="BU80">
        <f t="shared" si="268"/>
        <v>1.7357088965411531</v>
      </c>
      <c r="BV80">
        <f t="shared" si="269"/>
        <v>10.99016173019467</v>
      </c>
      <c r="BW80">
        <f t="shared" si="270"/>
        <v>10.27743151453576</v>
      </c>
      <c r="BX80">
        <f t="shared" si="271"/>
        <v>-6.6715941985392643E-3</v>
      </c>
      <c r="BY80">
        <f t="shared" si="272"/>
        <v>-6.4041767710067161E-3</v>
      </c>
      <c r="BZ80">
        <f t="shared" si="273"/>
        <v>0.40704813187110922</v>
      </c>
      <c r="CB80">
        <f t="shared" si="274"/>
        <v>34.9983017823089</v>
      </c>
      <c r="CC80">
        <f t="shared" si="275"/>
        <v>12.262730324737692</v>
      </c>
      <c r="CD80">
        <f t="shared" si="219"/>
        <v>12.262730324737692</v>
      </c>
      <c r="CE80">
        <f t="shared" si="220"/>
        <v>10.684479646406869</v>
      </c>
      <c r="CF80">
        <f t="shared" si="221"/>
        <v>0</v>
      </c>
      <c r="CG80">
        <f t="shared" si="222"/>
        <v>0</v>
      </c>
      <c r="CH80">
        <f t="shared" si="223"/>
        <v>4.5252816299677289E-3</v>
      </c>
      <c r="CI80">
        <f t="shared" si="224"/>
        <v>8.6018305433336906</v>
      </c>
      <c r="CJ80">
        <f t="shared" si="225"/>
        <v>0.53812174684098357</v>
      </c>
      <c r="CK80">
        <f t="shared" si="276"/>
        <v>0</v>
      </c>
      <c r="CL80">
        <f t="shared" si="277"/>
        <v>1.5782506783308232</v>
      </c>
      <c r="CM80">
        <f t="shared" si="278"/>
        <v>10.600263379225217</v>
      </c>
      <c r="CN80">
        <f t="shared" si="279"/>
        <v>9.9597130411183077</v>
      </c>
      <c r="CO80">
        <f t="shared" si="280"/>
        <v>-1.0578076695630689E-2</v>
      </c>
      <c r="CP80">
        <f t="shared" si="281"/>
        <v>7.858678833335183E-4</v>
      </c>
      <c r="CQ80">
        <f t="shared" si="282"/>
        <v>0.72476660528856129</v>
      </c>
      <c r="CS80">
        <f t="shared" si="283"/>
        <v>34.319713074193231</v>
      </c>
      <c r="CT80">
        <f t="shared" si="284"/>
        <v>12.3177712126445</v>
      </c>
      <c r="CU80">
        <f t="shared" si="226"/>
        <v>12.3177712126445</v>
      </c>
      <c r="CV80">
        <f t="shared" si="227"/>
        <v>10.684479646406869</v>
      </c>
      <c r="CW80">
        <f t="shared" si="228"/>
        <v>0</v>
      </c>
      <c r="CX80">
        <f t="shared" si="285"/>
        <v>0</v>
      </c>
      <c r="CY80">
        <f t="shared" si="286"/>
        <v>4.8743373413642349E-3</v>
      </c>
      <c r="CZ80">
        <f t="shared" si="287"/>
        <v>8.9530934502879678</v>
      </c>
      <c r="DA80">
        <f t="shared" si="288"/>
        <v>0.54585483404184099</v>
      </c>
      <c r="DB80">
        <f t="shared" si="289"/>
        <v>0</v>
      </c>
      <c r="DC80">
        <f t="shared" si="290"/>
        <v>1.6332915662376308</v>
      </c>
      <c r="DD80">
        <f t="shared" si="291"/>
        <v>10.678864334208857</v>
      </c>
      <c r="DE80">
        <f t="shared" si="292"/>
        <v>9.969303551382513</v>
      </c>
      <c r="DF80">
        <f t="shared" si="293"/>
        <v>-9.8495695989275177E-3</v>
      </c>
      <c r="DG80">
        <f t="shared" si="294"/>
        <v>1.2521602513950458E-3</v>
      </c>
      <c r="DH80">
        <f t="shared" si="295"/>
        <v>0.71517609502435597</v>
      </c>
      <c r="DJ80">
        <f t="shared" si="296"/>
        <v>37.43260539681939</v>
      </c>
      <c r="DK80">
        <f t="shared" si="297"/>
        <v>14.181683313055137</v>
      </c>
      <c r="DL80">
        <f t="shared" si="229"/>
        <v>12.719618647764317</v>
      </c>
      <c r="DM80">
        <f t="shared" si="230"/>
        <v>10.684479646406869</v>
      </c>
      <c r="DN80">
        <f t="shared" si="298"/>
        <v>2.8769961201641409E-3</v>
      </c>
      <c r="DO80">
        <f t="shared" si="299"/>
        <v>5.9032877036089442</v>
      </c>
      <c r="DP80">
        <f t="shared" si="300"/>
        <v>3.9373344553048466E-2</v>
      </c>
      <c r="DQ80">
        <f t="shared" si="301"/>
        <v>33.775566114612957</v>
      </c>
      <c r="DR80">
        <f t="shared" si="302"/>
        <v>0.60175486009406787</v>
      </c>
      <c r="DS80">
        <f t="shared" si="303"/>
        <v>1.4620646652908196</v>
      </c>
      <c r="DT80">
        <f t="shared" si="304"/>
        <v>3.497203666648268</v>
      </c>
      <c r="DU80">
        <f t="shared" si="305"/>
        <v>11.584792809735603</v>
      </c>
      <c r="DV80">
        <f t="shared" si="306"/>
        <v>10.827740553993811</v>
      </c>
      <c r="DW80">
        <f t="shared" si="307"/>
        <v>-5.0134436009652388E-3</v>
      </c>
      <c r="DX80">
        <f t="shared" si="308"/>
        <v>3.9180542465005477E-2</v>
      </c>
      <c r="DY80">
        <f t="shared" si="309"/>
        <v>-0.14326090758694221</v>
      </c>
      <c r="DZ80" t="s">
        <v>131</v>
      </c>
      <c r="EA80" t="s">
        <v>132</v>
      </c>
      <c r="EB80" t="s">
        <v>147</v>
      </c>
      <c r="EC80" t="s">
        <v>341</v>
      </c>
      <c r="ED80" t="s">
        <v>328</v>
      </c>
      <c r="EE80">
        <f t="shared" si="231"/>
        <v>0.98388128393482399</v>
      </c>
      <c r="EF80">
        <f t="shared" si="232"/>
        <v>2.4100071131146952</v>
      </c>
      <c r="EG80">
        <f t="shared" si="310"/>
        <v>5.808134285263427</v>
      </c>
      <c r="EH80">
        <f t="shared" si="233"/>
        <v>10.625198091907029</v>
      </c>
      <c r="EI80">
        <f t="shared" si="234"/>
        <v>12.060583298608764</v>
      </c>
      <c r="EJ80">
        <f t="shared" si="311"/>
        <v>145.45766950268066</v>
      </c>
      <c r="EK80">
        <f t="shared" si="312"/>
        <v>1.3795177792399205E-6</v>
      </c>
      <c r="EL80">
        <f t="shared" si="235"/>
        <v>4.7949935336069014E-4</v>
      </c>
      <c r="EM80">
        <f t="shared" si="236"/>
        <v>1.1745287477281773E-3</v>
      </c>
      <c r="EN80">
        <f t="shared" si="237"/>
        <v>9.1943713929799522E-3</v>
      </c>
      <c r="EO80">
        <f t="shared" si="238"/>
        <v>1.4986797773463732E-2</v>
      </c>
      <c r="EP80">
        <f t="shared" si="313"/>
        <v>2.2460410750269746E-4</v>
      </c>
      <c r="EQ80">
        <f t="shared" si="239"/>
        <v>-7.6626252935906719E-3</v>
      </c>
      <c r="ER80">
        <f t="shared" si="240"/>
        <v>3.84639923182641E-3</v>
      </c>
      <c r="ES80">
        <f t="shared" si="314"/>
        <v>1.4794787050594796E-5</v>
      </c>
      <c r="ET80">
        <f t="shared" si="241"/>
        <v>6.0889626980628207E-4</v>
      </c>
      <c r="EU80">
        <f t="shared" si="242"/>
        <v>2.1688420390008595E-2</v>
      </c>
      <c r="EV80">
        <f t="shared" si="315"/>
        <v>4.7038757901374055E-4</v>
      </c>
      <c r="EW80">
        <f t="shared" si="243"/>
        <v>3.3428764576635444</v>
      </c>
      <c r="EY80">
        <f t="shared" si="244"/>
        <v>3.2889935812015043</v>
      </c>
      <c r="EZ80">
        <f t="shared" si="245"/>
        <v>19.415875365155586</v>
      </c>
      <c r="FA80">
        <f t="shared" si="246"/>
        <v>35.51872455944762</v>
      </c>
      <c r="FB80">
        <f t="shared" si="247"/>
        <v>486.24701896711571</v>
      </c>
      <c r="FD80">
        <f t="shared" si="316"/>
        <v>34.66147961118989</v>
      </c>
      <c r="FE80">
        <f t="shared" si="317"/>
        <v>1.3138560013061806</v>
      </c>
      <c r="FG80" s="6">
        <f t="shared" si="318"/>
        <v>1.3833782017946274E-3</v>
      </c>
      <c r="FH80" s="6">
        <f t="shared" si="319"/>
        <v>3.3889764209588326E-3</v>
      </c>
      <c r="FI80" s="6">
        <f t="shared" si="320"/>
        <v>2.6526194196313826E-2</v>
      </c>
      <c r="FJ80" s="6">
        <f t="shared" si="321"/>
        <v>4.3249306551579346E-2</v>
      </c>
      <c r="FK80" s="6">
        <f t="shared" si="322"/>
        <v>-2.2107034608865685E-2</v>
      </c>
      <c r="FL80" s="6">
        <f t="shared" si="323"/>
        <v>1.1128637005629284E-2</v>
      </c>
      <c r="FM80" s="6">
        <f t="shared" si="324"/>
        <v>1.7566943957283054E-3</v>
      </c>
      <c r="FN80" s="6">
        <f t="shared" si="325"/>
        <v>6.2572149008605235E-2</v>
      </c>
      <c r="FP80" t="s">
        <v>131</v>
      </c>
      <c r="FQ80">
        <f t="shared" si="326"/>
        <v>0.78351268873709878</v>
      </c>
      <c r="FR80">
        <f t="shared" si="327"/>
        <v>0.75180789857745345</v>
      </c>
      <c r="FT80">
        <v>0.78351268873709878</v>
      </c>
      <c r="FU80">
        <v>0.75180789857745345</v>
      </c>
      <c r="FW80">
        <f t="shared" si="328"/>
        <v>5.858889675706199</v>
      </c>
      <c r="FX80">
        <f t="shared" si="329"/>
        <v>14.375676401810168</v>
      </c>
      <c r="FY80">
        <f t="shared" si="330"/>
        <v>206.66007200956173</v>
      </c>
      <c r="FZ80">
        <f t="shared" si="331"/>
        <v>63.271722330202493</v>
      </c>
      <c r="GA80">
        <f t="shared" si="332"/>
        <v>72.38581703653854</v>
      </c>
      <c r="GB80">
        <f t="shared" si="333"/>
        <v>5239.706508047233</v>
      </c>
    </row>
    <row r="81" spans="1:184" x14ac:dyDescent="0.25">
      <c r="A81" t="s">
        <v>291</v>
      </c>
      <c r="B81" t="s">
        <v>292</v>
      </c>
      <c r="C81" t="s">
        <v>299</v>
      </c>
      <c r="D81" t="s">
        <v>163</v>
      </c>
      <c r="E81" t="s">
        <v>328</v>
      </c>
      <c r="F81" t="s">
        <v>444</v>
      </c>
      <c r="G81">
        <v>8.2133840616536791</v>
      </c>
      <c r="H81">
        <v>2.5747933850912998</v>
      </c>
      <c r="I81">
        <v>9.434042962974523</v>
      </c>
      <c r="J81">
        <v>8.133996647903972</v>
      </c>
      <c r="K81">
        <v>1.4311390552424275</v>
      </c>
      <c r="L81">
        <v>1.8408923711390763</v>
      </c>
      <c r="M81">
        <v>1.719294593531745</v>
      </c>
      <c r="N81">
        <v>1.6438590959302821</v>
      </c>
      <c r="O81">
        <v>1.6131537609993694</v>
      </c>
      <c r="P81">
        <v>1.8803160345297643</v>
      </c>
      <c r="Q81">
        <v>1.39378218396165</v>
      </c>
      <c r="R81">
        <v>1.0901307546951258</v>
      </c>
      <c r="S81">
        <v>1.0599826962241754</v>
      </c>
      <c r="T81">
        <v>1.1372607799723293</v>
      </c>
      <c r="U81">
        <v>1.0615175586333341</v>
      </c>
      <c r="V81">
        <v>1.1250789639924195</v>
      </c>
      <c r="W81">
        <v>1.6316420181527287</v>
      </c>
      <c r="X81">
        <v>1.201630092799413</v>
      </c>
      <c r="Y81">
        <f t="shared" si="195"/>
        <v>15.392980899447299</v>
      </c>
      <c r="Z81">
        <f t="shared" si="196"/>
        <v>11.336229921072725</v>
      </c>
      <c r="AA81">
        <v>0</v>
      </c>
      <c r="AB81">
        <v>0</v>
      </c>
      <c r="AC81">
        <f t="shared" si="248"/>
        <v>11.640880278026362</v>
      </c>
      <c r="AD81">
        <f t="shared" si="249"/>
        <v>13.149001004522667</v>
      </c>
      <c r="AE81">
        <f t="shared" si="250"/>
        <v>13.149001004522667</v>
      </c>
      <c r="AF81">
        <f t="shared" si="251"/>
        <v>11.336229921072725</v>
      </c>
      <c r="AG81">
        <f t="shared" si="197"/>
        <v>0</v>
      </c>
      <c r="AH81">
        <f t="shared" si="198"/>
        <v>0</v>
      </c>
      <c r="AI81">
        <f t="shared" si="199"/>
        <v>3.2942103806690719E-3</v>
      </c>
      <c r="AJ81">
        <f t="shared" si="200"/>
        <v>5.4516707775364939</v>
      </c>
      <c r="AK81">
        <f t="shared" si="201"/>
        <v>0.77638682021218508</v>
      </c>
      <c r="AL81">
        <f t="shared" si="252"/>
        <v>0</v>
      </c>
      <c r="AM81">
        <f t="shared" si="253"/>
        <v>1.8127710834499418</v>
      </c>
      <c r="AN81">
        <f t="shared" si="254"/>
        <v>10.630085086241941</v>
      </c>
      <c r="AO81">
        <f t="shared" si="202"/>
        <v>9.6053027641609674</v>
      </c>
      <c r="AP81">
        <f t="shared" si="255"/>
        <v>-1.7676384717540423E-2</v>
      </c>
      <c r="AQ81">
        <f t="shared" si="256"/>
        <v>-1.1451924546610245E-2</v>
      </c>
      <c r="AR81">
        <f t="shared" si="257"/>
        <v>1.7309271569117577</v>
      </c>
      <c r="AT81">
        <f t="shared" si="203"/>
        <v>14.973812375997241</v>
      </c>
      <c r="AU81">
        <f t="shared" si="204"/>
        <v>10.284340375053658</v>
      </c>
      <c r="AV81">
        <f t="shared" si="205"/>
        <v>10.284340375053658</v>
      </c>
      <c r="AW81">
        <f t="shared" si="206"/>
        <v>10.284340375053658</v>
      </c>
      <c r="AX81">
        <f t="shared" si="207"/>
        <v>0</v>
      </c>
      <c r="AY81">
        <f t="shared" si="208"/>
        <v>0</v>
      </c>
      <c r="AZ81">
        <f t="shared" si="209"/>
        <v>0</v>
      </c>
      <c r="BA81">
        <f t="shared" si="210"/>
        <v>0</v>
      </c>
      <c r="BB81">
        <f t="shared" si="211"/>
        <v>0.53541256059008369</v>
      </c>
      <c r="BC81">
        <f t="shared" si="258"/>
        <v>0</v>
      </c>
      <c r="BD81">
        <f t="shared" si="259"/>
        <v>0</v>
      </c>
      <c r="BE81">
        <f t="shared" si="260"/>
        <v>9.327972976849825</v>
      </c>
      <c r="BF81">
        <f t="shared" si="261"/>
        <v>8.60547417976864</v>
      </c>
      <c r="BG81">
        <f t="shared" si="262"/>
        <v>-2.0342574681578565E-3</v>
      </c>
      <c r="BH81">
        <f t="shared" si="263"/>
        <v>-1.1004742467506762E-2</v>
      </c>
      <c r="BI81">
        <f t="shared" si="264"/>
        <v>1.6788661952850177</v>
      </c>
      <c r="BK81">
        <f t="shared" si="265"/>
        <v>13.984736460546635</v>
      </c>
      <c r="BL81">
        <f t="shared" si="266"/>
        <v>9.9999222961884442</v>
      </c>
      <c r="BM81">
        <f t="shared" si="212"/>
        <v>9.9999222961884442</v>
      </c>
      <c r="BN81">
        <f t="shared" si="213"/>
        <v>9.9999222961884442</v>
      </c>
      <c r="BO81">
        <f t="shared" si="214"/>
        <v>0</v>
      </c>
      <c r="BP81">
        <f t="shared" si="215"/>
        <v>0</v>
      </c>
      <c r="BQ81">
        <f t="shared" si="216"/>
        <v>0</v>
      </c>
      <c r="BR81">
        <f t="shared" si="217"/>
        <v>0</v>
      </c>
      <c r="BS81">
        <f t="shared" si="218"/>
        <v>0.53870100918361941</v>
      </c>
      <c r="BT81">
        <f t="shared" si="267"/>
        <v>0</v>
      </c>
      <c r="BU81">
        <f t="shared" si="268"/>
        <v>0</v>
      </c>
      <c r="BV81">
        <f t="shared" si="269"/>
        <v>8.5748524864496893</v>
      </c>
      <c r="BW81">
        <f t="shared" si="270"/>
        <v>7.8645928579127187</v>
      </c>
      <c r="BX81">
        <f t="shared" si="271"/>
        <v>-6.6484679800240636E-3</v>
      </c>
      <c r="BY81">
        <f t="shared" si="272"/>
        <v>-3.7150109844909983E-2</v>
      </c>
      <c r="BZ81">
        <f t="shared" si="273"/>
        <v>2.1353294382757255</v>
      </c>
      <c r="CB81">
        <f t="shared" si="274"/>
        <v>13.371144375923368</v>
      </c>
      <c r="CC81">
        <f t="shared" si="275"/>
        <v>10.728967058364871</v>
      </c>
      <c r="CD81">
        <f t="shared" si="219"/>
        <v>10.728967058364871</v>
      </c>
      <c r="CE81">
        <f t="shared" si="220"/>
        <v>10.728967058364871</v>
      </c>
      <c r="CF81">
        <f t="shared" si="221"/>
        <v>0</v>
      </c>
      <c r="CG81">
        <f t="shared" si="222"/>
        <v>0</v>
      </c>
      <c r="CH81">
        <f t="shared" si="223"/>
        <v>0</v>
      </c>
      <c r="CI81">
        <f t="shared" si="224"/>
        <v>0</v>
      </c>
      <c r="CJ81">
        <f t="shared" si="225"/>
        <v>0.59108771047379738</v>
      </c>
      <c r="CK81">
        <f t="shared" si="276"/>
        <v>0</v>
      </c>
      <c r="CL81">
        <f t="shared" si="277"/>
        <v>0</v>
      </c>
      <c r="CM81">
        <f t="shared" si="278"/>
        <v>8.9028676926915562</v>
      </c>
      <c r="CN81">
        <f t="shared" si="279"/>
        <v>8.199269603564872</v>
      </c>
      <c r="CO81">
        <f t="shared" si="280"/>
        <v>-1.1619250052505737E-2</v>
      </c>
      <c r="CP81">
        <f t="shared" si="281"/>
        <v>-3.0889482507251979E-2</v>
      </c>
      <c r="CQ81">
        <f t="shared" si="282"/>
        <v>2.5296974547999991</v>
      </c>
      <c r="CS81">
        <f t="shared" si="283"/>
        <v>13.121387284522555</v>
      </c>
      <c r="CT81">
        <f t="shared" si="284"/>
        <v>10.014402254098702</v>
      </c>
      <c r="CU81">
        <f t="shared" si="226"/>
        <v>10.014402254098702</v>
      </c>
      <c r="CV81">
        <f t="shared" si="227"/>
        <v>10.014402254098702</v>
      </c>
      <c r="CW81">
        <f t="shared" si="228"/>
        <v>0</v>
      </c>
      <c r="CX81">
        <f t="shared" si="285"/>
        <v>0</v>
      </c>
      <c r="CY81">
        <f t="shared" si="286"/>
        <v>0</v>
      </c>
      <c r="CZ81">
        <f t="shared" si="287"/>
        <v>0</v>
      </c>
      <c r="DA81">
        <f t="shared" si="288"/>
        <v>0.55694647810169928</v>
      </c>
      <c r="DB81">
        <f t="shared" si="289"/>
        <v>0</v>
      </c>
      <c r="DC81">
        <f t="shared" si="290"/>
        <v>0</v>
      </c>
      <c r="DD81">
        <f t="shared" si="291"/>
        <v>8.342193166707137</v>
      </c>
      <c r="DE81">
        <f t="shared" si="292"/>
        <v>7.618214272780321</v>
      </c>
      <c r="DF81">
        <f t="shared" si="293"/>
        <v>-1.004971057656651E-2</v>
      </c>
      <c r="DG81">
        <f t="shared" si="294"/>
        <v>-2.9569533536797032E-2</v>
      </c>
      <c r="DH81">
        <f t="shared" si="295"/>
        <v>2.3961879813183806</v>
      </c>
      <c r="DJ81">
        <f t="shared" si="296"/>
        <v>15.294484321865191</v>
      </c>
      <c r="DK81">
        <f t="shared" si="297"/>
        <v>10.614043283043351</v>
      </c>
      <c r="DL81">
        <f t="shared" si="229"/>
        <v>10.614043283043351</v>
      </c>
      <c r="DM81">
        <f t="shared" si="230"/>
        <v>10.614043283043351</v>
      </c>
      <c r="DN81">
        <f t="shared" si="298"/>
        <v>0</v>
      </c>
      <c r="DO81">
        <f t="shared" si="299"/>
        <v>0</v>
      </c>
      <c r="DP81">
        <f t="shared" si="300"/>
        <v>0</v>
      </c>
      <c r="DQ81">
        <f t="shared" si="301"/>
        <v>0</v>
      </c>
      <c r="DR81">
        <f t="shared" si="302"/>
        <v>0.54675371434188302</v>
      </c>
      <c r="DS81">
        <f t="shared" si="303"/>
        <v>0</v>
      </c>
      <c r="DT81">
        <f t="shared" si="304"/>
        <v>0</v>
      </c>
      <c r="DU81">
        <f t="shared" si="305"/>
        <v>8.2545118150180468</v>
      </c>
      <c r="DV81">
        <f t="shared" si="306"/>
        <v>7.5666550809436099</v>
      </c>
      <c r="DW81">
        <f t="shared" si="307"/>
        <v>-2.9295612192718222E-2</v>
      </c>
      <c r="DX81">
        <f t="shared" si="308"/>
        <v>-6.3111514528916723E-2</v>
      </c>
      <c r="DY81">
        <f t="shared" si="309"/>
        <v>3.0473882020997412</v>
      </c>
      <c r="DZ81" t="s">
        <v>291</v>
      </c>
      <c r="EA81" t="s">
        <v>292</v>
      </c>
      <c r="EB81" t="s">
        <v>299</v>
      </c>
      <c r="EC81" t="s">
        <v>163</v>
      </c>
      <c r="ED81" t="s">
        <v>327</v>
      </c>
      <c r="EE81">
        <f t="shared" si="231"/>
        <v>0</v>
      </c>
      <c r="EF81">
        <f t="shared" si="232"/>
        <v>0</v>
      </c>
      <c r="EG81">
        <f t="shared" si="310"/>
        <v>0</v>
      </c>
      <c r="EH81">
        <f t="shared" si="233"/>
        <v>0.90861179625608235</v>
      </c>
      <c r="EI81">
        <f t="shared" si="234"/>
        <v>2.2256352751010726</v>
      </c>
      <c r="EJ81">
        <f t="shared" si="311"/>
        <v>4.9534523777742274</v>
      </c>
      <c r="EK81">
        <f t="shared" si="312"/>
        <v>0</v>
      </c>
      <c r="EL81">
        <f t="shared" si="235"/>
        <v>0</v>
      </c>
      <c r="EM81">
        <f t="shared" si="236"/>
        <v>0</v>
      </c>
      <c r="EN81">
        <f t="shared" si="237"/>
        <v>5.4903506344484532E-4</v>
      </c>
      <c r="EO81">
        <f t="shared" si="238"/>
        <v>1.3448557563364601E-3</v>
      </c>
      <c r="EP81">
        <f t="shared" si="313"/>
        <v>1.8086370053513122E-6</v>
      </c>
      <c r="EQ81">
        <f t="shared" si="239"/>
        <v>-1.2887280497918803E-2</v>
      </c>
      <c r="ER81">
        <f t="shared" si="240"/>
        <v>9.5764237899121432E-3</v>
      </c>
      <c r="ES81">
        <f t="shared" si="314"/>
        <v>9.1707892603995256E-5</v>
      </c>
      <c r="ET81">
        <f t="shared" si="241"/>
        <v>-3.0529551238665454E-2</v>
      </c>
      <c r="EU81">
        <f t="shared" si="242"/>
        <v>1.9243914936227183E-2</v>
      </c>
      <c r="EV81">
        <f t="shared" si="315"/>
        <v>3.7032826207274768E-4</v>
      </c>
      <c r="EW81">
        <f t="shared" si="243"/>
        <v>2.9471741389770596</v>
      </c>
      <c r="EY81">
        <f t="shared" si="244"/>
        <v>0</v>
      </c>
      <c r="EZ81">
        <f t="shared" si="245"/>
        <v>0</v>
      </c>
      <c r="FA81">
        <f t="shared" si="246"/>
        <v>2.6778371882954191</v>
      </c>
      <c r="FB81">
        <f t="shared" si="247"/>
        <v>14.598686746430626</v>
      </c>
      <c r="FD81">
        <f t="shared" si="316"/>
        <v>13.731074182813561</v>
      </c>
      <c r="FE81">
        <f t="shared" si="317"/>
        <v>0.59743358359827359</v>
      </c>
      <c r="FG81" s="6">
        <f t="shared" si="318"/>
        <v>0</v>
      </c>
      <c r="FH81" s="6">
        <f t="shared" si="319"/>
        <v>0</v>
      </c>
      <c r="FI81" s="6">
        <f t="shared" si="320"/>
        <v>3.998485887812351E-3</v>
      </c>
      <c r="FJ81" s="6">
        <f t="shared" si="321"/>
        <v>9.7957951597794045E-3</v>
      </c>
      <c r="FK81" s="6">
        <f t="shared" si="322"/>
        <v>-9.3854860343330682E-2</v>
      </c>
      <c r="FL81" s="6">
        <f t="shared" si="323"/>
        <v>6.986216313497863E-2</v>
      </c>
      <c r="FM81" s="6">
        <f t="shared" si="324"/>
        <v>-0.2223391326286594</v>
      </c>
      <c r="FN81" s="6">
        <f t="shared" si="325"/>
        <v>0.14048212649143771</v>
      </c>
      <c r="FP81" t="s">
        <v>291</v>
      </c>
      <c r="FQ81">
        <f t="shared" si="326"/>
        <v>2.253066071448437</v>
      </c>
      <c r="FR81">
        <f t="shared" si="327"/>
        <v>0.51848874804236955</v>
      </c>
      <c r="FT81">
        <v>2.253066071448437</v>
      </c>
      <c r="FU81">
        <v>0.51848874804236955</v>
      </c>
      <c r="FW81">
        <f t="shared" si="328"/>
        <v>0</v>
      </c>
      <c r="FX81">
        <f t="shared" si="329"/>
        <v>0</v>
      </c>
      <c r="FY81">
        <f t="shared" si="330"/>
        <v>0</v>
      </c>
      <c r="FZ81">
        <f t="shared" si="331"/>
        <v>0</v>
      </c>
      <c r="GA81">
        <f t="shared" si="332"/>
        <v>0</v>
      </c>
      <c r="GB81">
        <f t="shared" si="333"/>
        <v>0</v>
      </c>
    </row>
    <row r="82" spans="1:184" x14ac:dyDescent="0.25">
      <c r="A82" t="s">
        <v>31</v>
      </c>
      <c r="B82" t="s">
        <v>5</v>
      </c>
      <c r="C82" t="s">
        <v>52</v>
      </c>
      <c r="D82" t="s">
        <v>340</v>
      </c>
      <c r="E82" t="s">
        <v>330</v>
      </c>
      <c r="F82" t="s">
        <v>52</v>
      </c>
      <c r="G82">
        <v>2.1772199885051191</v>
      </c>
      <c r="H82">
        <v>2.45832068483486</v>
      </c>
      <c r="I82">
        <v>9.0072869892349274</v>
      </c>
      <c r="J82">
        <v>40.804449726018355</v>
      </c>
      <c r="K82">
        <v>1.3263572562220902</v>
      </c>
      <c r="L82">
        <v>1.7535168945308151</v>
      </c>
      <c r="M82">
        <v>1.6946391546106667</v>
      </c>
      <c r="N82">
        <v>1.604797560637284</v>
      </c>
      <c r="O82">
        <v>1.6119471645328647</v>
      </c>
      <c r="P82">
        <v>1.819128222278912</v>
      </c>
      <c r="Q82">
        <v>1.3070253557120981</v>
      </c>
      <c r="R82">
        <v>1.2095558465202498</v>
      </c>
      <c r="S82">
        <v>1.2971210859341129</v>
      </c>
      <c r="T82">
        <v>1.3393743599143302</v>
      </c>
      <c r="U82">
        <v>1.3313443191676493</v>
      </c>
      <c r="V82">
        <v>1.3335057494131222</v>
      </c>
      <c r="W82">
        <v>2.7065529100348145</v>
      </c>
      <c r="X82">
        <v>2.0108127149625332</v>
      </c>
      <c r="Y82">
        <f t="shared" si="195"/>
        <v>24.378698812232514</v>
      </c>
      <c r="Z82">
        <f t="shared" si="196"/>
        <v>18.111967205270187</v>
      </c>
      <c r="AA82">
        <v>0.42809292230871271</v>
      </c>
      <c r="AB82">
        <v>6.1156131758387536E-2</v>
      </c>
      <c r="AC82">
        <f t="shared" si="248"/>
        <v>54.121277980253929</v>
      </c>
      <c r="AD82">
        <f t="shared" si="249"/>
        <v>11.772752481105734</v>
      </c>
      <c r="AE82">
        <f t="shared" si="250"/>
        <v>11.772752481105734</v>
      </c>
      <c r="AF82">
        <f t="shared" si="251"/>
        <v>11.772752481105734</v>
      </c>
      <c r="AG82">
        <f t="shared" si="197"/>
        <v>0</v>
      </c>
      <c r="AH82">
        <f t="shared" si="198"/>
        <v>0</v>
      </c>
      <c r="AI82">
        <f t="shared" si="199"/>
        <v>0</v>
      </c>
      <c r="AJ82">
        <f t="shared" si="200"/>
        <v>0</v>
      </c>
      <c r="AK82">
        <f t="shared" si="201"/>
        <v>0.62615551178542039</v>
      </c>
      <c r="AL82">
        <f t="shared" si="252"/>
        <v>0</v>
      </c>
      <c r="AM82">
        <f t="shared" si="253"/>
        <v>0</v>
      </c>
      <c r="AN82">
        <f t="shared" si="254"/>
        <v>9.7412482812734194</v>
      </c>
      <c r="AO82">
        <f t="shared" si="202"/>
        <v>8.914761943991321</v>
      </c>
      <c r="AP82">
        <f t="shared" si="255"/>
        <v>-1.4255993830887805E-2</v>
      </c>
      <c r="AQ82">
        <f t="shared" si="256"/>
        <v>-3.9694166289649294E-2</v>
      </c>
      <c r="AR82">
        <f t="shared" si="257"/>
        <v>2.8579905371144125</v>
      </c>
      <c r="AT82">
        <f t="shared" si="203"/>
        <v>71.55129196660647</v>
      </c>
      <c r="AU82">
        <f t="shared" si="204"/>
        <v>10.894816639114886</v>
      </c>
      <c r="AV82">
        <f t="shared" si="205"/>
        <v>10.894816639114886</v>
      </c>
      <c r="AW82">
        <f t="shared" si="206"/>
        <v>10.894816639114886</v>
      </c>
      <c r="AX82">
        <f t="shared" si="207"/>
        <v>0</v>
      </c>
      <c r="AY82">
        <f t="shared" si="208"/>
        <v>0</v>
      </c>
      <c r="AZ82">
        <f t="shared" si="209"/>
        <v>0</v>
      </c>
      <c r="BA82">
        <f t="shared" si="210"/>
        <v>0</v>
      </c>
      <c r="BB82">
        <f t="shared" si="211"/>
        <v>0.50396386927860271</v>
      </c>
      <c r="BC82">
        <f t="shared" si="258"/>
        <v>0</v>
      </c>
      <c r="BD82">
        <f t="shared" si="259"/>
        <v>0</v>
      </c>
      <c r="BE82">
        <f t="shared" si="260"/>
        <v>9.9946236852560428</v>
      </c>
      <c r="BF82">
        <f t="shared" si="261"/>
        <v>9.3145625209739116</v>
      </c>
      <c r="BG82">
        <f t="shared" si="262"/>
        <v>-1.9147706651331687E-3</v>
      </c>
      <c r="BH82">
        <f t="shared" si="263"/>
        <v>-1.0358353543717709E-2</v>
      </c>
      <c r="BI82">
        <f t="shared" si="264"/>
        <v>1.5802541181409744</v>
      </c>
      <c r="BK82">
        <f t="shared" si="265"/>
        <v>69.148818188053198</v>
      </c>
      <c r="BL82">
        <f t="shared" si="266"/>
        <v>11.683541880796616</v>
      </c>
      <c r="BM82">
        <f t="shared" si="212"/>
        <v>11.683541880796616</v>
      </c>
      <c r="BN82">
        <f t="shared" si="213"/>
        <v>11.683541880796616</v>
      </c>
      <c r="BO82">
        <f t="shared" si="214"/>
        <v>0</v>
      </c>
      <c r="BP82">
        <f t="shared" si="215"/>
        <v>0</v>
      </c>
      <c r="BQ82">
        <f t="shared" si="216"/>
        <v>0</v>
      </c>
      <c r="BR82">
        <f t="shared" si="217"/>
        <v>0</v>
      </c>
      <c r="BS82">
        <f t="shared" si="218"/>
        <v>0.54975647717920584</v>
      </c>
      <c r="BT82">
        <f t="shared" si="267"/>
        <v>0</v>
      </c>
      <c r="BU82">
        <f t="shared" si="268"/>
        <v>0</v>
      </c>
      <c r="BV82">
        <f t="shared" si="269"/>
        <v>10.229226137962398</v>
      </c>
      <c r="BW82">
        <f t="shared" si="270"/>
        <v>9.5043902371371161</v>
      </c>
      <c r="BX82">
        <f t="shared" si="271"/>
        <v>-6.7849108745421677E-3</v>
      </c>
      <c r="BY82">
        <f t="shared" si="272"/>
        <v>-3.4368986740040255E-2</v>
      </c>
      <c r="BZ82">
        <f t="shared" si="273"/>
        <v>2.1791516436595</v>
      </c>
      <c r="CB82">
        <f t="shared" si="274"/>
        <v>65.482881383460949</v>
      </c>
      <c r="CC82">
        <f t="shared" si="275"/>
        <v>12.064129245771205</v>
      </c>
      <c r="CD82">
        <f t="shared" si="219"/>
        <v>12.064129245771205</v>
      </c>
      <c r="CE82">
        <f t="shared" si="220"/>
        <v>12.064129245771205</v>
      </c>
      <c r="CF82">
        <f t="shared" si="221"/>
        <v>0</v>
      </c>
      <c r="CG82">
        <f t="shared" si="222"/>
        <v>0</v>
      </c>
      <c r="CH82">
        <f t="shared" si="223"/>
        <v>0</v>
      </c>
      <c r="CI82">
        <f t="shared" si="224"/>
        <v>0</v>
      </c>
      <c r="CJ82">
        <f t="shared" si="225"/>
        <v>0.58333805192842325</v>
      </c>
      <c r="CK82">
        <f t="shared" si="276"/>
        <v>0</v>
      </c>
      <c r="CL82">
        <f t="shared" si="277"/>
        <v>0</v>
      </c>
      <c r="CM82">
        <f t="shared" si="278"/>
        <v>10.261971583339443</v>
      </c>
      <c r="CN82">
        <f t="shared" si="279"/>
        <v>9.5675982587397339</v>
      </c>
      <c r="CO82">
        <f t="shared" si="280"/>
        <v>-1.1466911881935309E-2</v>
      </c>
      <c r="CP82">
        <f t="shared" si="281"/>
        <v>-3.0484495332196982E-2</v>
      </c>
      <c r="CQ82">
        <f t="shared" si="282"/>
        <v>2.4965309870314716</v>
      </c>
      <c r="CS82">
        <f t="shared" si="283"/>
        <v>65.774617036179109</v>
      </c>
      <c r="CT82">
        <f t="shared" si="284"/>
        <v>11.991800364230601</v>
      </c>
      <c r="CU82">
        <f t="shared" si="226"/>
        <v>11.991800364230601</v>
      </c>
      <c r="CV82">
        <f t="shared" si="227"/>
        <v>11.991800364230601</v>
      </c>
      <c r="CW82">
        <f t="shared" si="228"/>
        <v>0</v>
      </c>
      <c r="CX82">
        <f t="shared" si="285"/>
        <v>0</v>
      </c>
      <c r="CY82">
        <f t="shared" si="286"/>
        <v>0</v>
      </c>
      <c r="CZ82">
        <f t="shared" si="287"/>
        <v>0</v>
      </c>
      <c r="DA82">
        <f t="shared" si="288"/>
        <v>0.57855338921513522</v>
      </c>
      <c r="DB82">
        <f t="shared" si="289"/>
        <v>0</v>
      </c>
      <c r="DC82">
        <f t="shared" si="290"/>
        <v>0</v>
      </c>
      <c r="DD82">
        <f t="shared" si="291"/>
        <v>10.254717407383035</v>
      </c>
      <c r="DE82">
        <f t="shared" si="292"/>
        <v>9.5026515280381627</v>
      </c>
      <c r="DF82">
        <f t="shared" si="293"/>
        <v>-1.0439592210944992E-2</v>
      </c>
      <c r="DG82">
        <f t="shared" si="294"/>
        <v>-3.071669274852773E-2</v>
      </c>
      <c r="DH82">
        <f t="shared" si="295"/>
        <v>2.4891488361924381</v>
      </c>
      <c r="DJ82">
        <f t="shared" si="296"/>
        <v>74.228526091161015</v>
      </c>
      <c r="DK82">
        <f t="shared" si="297"/>
        <v>12.011268986758786</v>
      </c>
      <c r="DL82">
        <f t="shared" si="229"/>
        <v>12.011268986758786</v>
      </c>
      <c r="DM82">
        <f t="shared" si="230"/>
        <v>12.011268986758786</v>
      </c>
      <c r="DN82">
        <f t="shared" si="298"/>
        <v>0</v>
      </c>
      <c r="DO82">
        <f t="shared" si="299"/>
        <v>0</v>
      </c>
      <c r="DP82">
        <f t="shared" si="300"/>
        <v>0</v>
      </c>
      <c r="DQ82">
        <f t="shared" si="301"/>
        <v>0</v>
      </c>
      <c r="DR82">
        <f t="shared" si="302"/>
        <v>0.54549615100252846</v>
      </c>
      <c r="DS82">
        <f t="shared" si="303"/>
        <v>0</v>
      </c>
      <c r="DT82">
        <f t="shared" si="304"/>
        <v>0</v>
      </c>
      <c r="DU82">
        <f t="shared" si="305"/>
        <v>9.657164569697029</v>
      </c>
      <c r="DV82">
        <f t="shared" si="306"/>
        <v>8.9708899435970046</v>
      </c>
      <c r="DW82">
        <f t="shared" si="307"/>
        <v>-2.9228230688155683E-2</v>
      </c>
      <c r="DX82">
        <f t="shared" si="308"/>
        <v>-6.2966354606119962E-2</v>
      </c>
      <c r="DY82">
        <f t="shared" si="309"/>
        <v>3.0403790431617814</v>
      </c>
      <c r="DZ82" t="s">
        <v>31</v>
      </c>
      <c r="EA82" t="s">
        <v>5</v>
      </c>
      <c r="EB82" t="s">
        <v>52</v>
      </c>
      <c r="EC82" t="s">
        <v>340</v>
      </c>
      <c r="ED82" t="s">
        <v>327</v>
      </c>
      <c r="EE82">
        <f t="shared" si="231"/>
        <v>0</v>
      </c>
      <c r="EF82">
        <f t="shared" si="232"/>
        <v>0</v>
      </c>
      <c r="EG82">
        <f t="shared" si="310"/>
        <v>0</v>
      </c>
      <c r="EH82">
        <f t="shared" si="233"/>
        <v>0</v>
      </c>
      <c r="EI82">
        <f t="shared" si="234"/>
        <v>0</v>
      </c>
      <c r="EJ82">
        <f t="shared" si="311"/>
        <v>0</v>
      </c>
      <c r="EK82">
        <f t="shared" si="312"/>
        <v>0</v>
      </c>
      <c r="EL82">
        <f t="shared" si="235"/>
        <v>0</v>
      </c>
      <c r="EM82">
        <f t="shared" si="236"/>
        <v>0</v>
      </c>
      <c r="EN82">
        <f t="shared" si="237"/>
        <v>0</v>
      </c>
      <c r="EO82">
        <f t="shared" si="238"/>
        <v>0</v>
      </c>
      <c r="EP82">
        <f t="shared" si="313"/>
        <v>0</v>
      </c>
      <c r="EQ82">
        <f t="shared" si="239"/>
        <v>-1.2348401691933186E-2</v>
      </c>
      <c r="ER82">
        <f t="shared" si="240"/>
        <v>9.3037755681094781E-3</v>
      </c>
      <c r="ES82">
        <f t="shared" si="314"/>
        <v>8.6560239821750849E-5</v>
      </c>
      <c r="ET82">
        <f t="shared" si="241"/>
        <v>-3.4764841543375315E-2</v>
      </c>
      <c r="EU82">
        <f t="shared" si="242"/>
        <v>1.7030360015794836E-2</v>
      </c>
      <c r="EV82">
        <f t="shared" si="315"/>
        <v>2.9003316226758346E-4</v>
      </c>
      <c r="EW82">
        <f t="shared" si="243"/>
        <v>3.2031618266820336</v>
      </c>
      <c r="EY82">
        <f t="shared" si="244"/>
        <v>0</v>
      </c>
      <c r="EZ82">
        <f t="shared" si="245"/>
        <v>0</v>
      </c>
      <c r="FA82">
        <f t="shared" si="246"/>
        <v>0</v>
      </c>
      <c r="FB82">
        <f t="shared" si="247"/>
        <v>0</v>
      </c>
      <c r="FD82">
        <f t="shared" si="316"/>
        <v>66.717902107619111</v>
      </c>
      <c r="FE82">
        <f t="shared" si="317"/>
        <v>3.1417860236652024</v>
      </c>
      <c r="FG82" s="6">
        <f t="shared" si="318"/>
        <v>0</v>
      </c>
      <c r="FH82" s="6">
        <f t="shared" si="319"/>
        <v>0</v>
      </c>
      <c r="FI82" s="6">
        <f t="shared" si="320"/>
        <v>0</v>
      </c>
      <c r="FJ82" s="6">
        <f t="shared" si="321"/>
        <v>0</v>
      </c>
      <c r="FK82" s="6">
        <f t="shared" si="322"/>
        <v>-1.850837826407466E-2</v>
      </c>
      <c r="FL82" s="6">
        <f t="shared" si="323"/>
        <v>1.3972156614144712E-2</v>
      </c>
      <c r="FM82" s="6">
        <f t="shared" si="324"/>
        <v>-5.2107216272025449E-2</v>
      </c>
      <c r="FN82" s="6">
        <f t="shared" si="325"/>
        <v>2.5643589067095022E-2</v>
      </c>
      <c r="FP82" t="s">
        <v>31</v>
      </c>
      <c r="FQ82">
        <f t="shared" si="326"/>
        <v>2.4405758608834298</v>
      </c>
      <c r="FR82">
        <f t="shared" si="327"/>
        <v>0.51922736866683594</v>
      </c>
      <c r="FT82">
        <v>2.4405758608834298</v>
      </c>
      <c r="FU82">
        <v>0.51922736866683594</v>
      </c>
      <c r="FW82">
        <f t="shared" si="328"/>
        <v>0</v>
      </c>
      <c r="FX82">
        <f t="shared" si="329"/>
        <v>0</v>
      </c>
      <c r="FY82">
        <f t="shared" si="330"/>
        <v>0</v>
      </c>
      <c r="FZ82">
        <f t="shared" si="331"/>
        <v>0</v>
      </c>
      <c r="GA82">
        <f t="shared" si="332"/>
        <v>0</v>
      </c>
      <c r="GB82">
        <f t="shared" si="333"/>
        <v>0</v>
      </c>
    </row>
    <row r="83" spans="1:184" x14ac:dyDescent="0.25">
      <c r="A83" t="s">
        <v>286</v>
      </c>
      <c r="B83" t="s">
        <v>287</v>
      </c>
      <c r="C83" t="s">
        <v>275</v>
      </c>
      <c r="D83" t="s">
        <v>344</v>
      </c>
      <c r="E83" t="s">
        <v>328</v>
      </c>
      <c r="F83" t="s">
        <v>444</v>
      </c>
      <c r="G83">
        <v>8.5421034407256133</v>
      </c>
      <c r="H83">
        <v>2.3167854890761999</v>
      </c>
      <c r="I83">
        <v>8.4887020319751958</v>
      </c>
      <c r="J83">
        <v>7.7808745366605416</v>
      </c>
      <c r="K83">
        <v>1.4311390552424275</v>
      </c>
      <c r="L83">
        <v>1.6986959842174389</v>
      </c>
      <c r="M83">
        <v>1.6484795087028812</v>
      </c>
      <c r="N83">
        <v>1.5878731846204253</v>
      </c>
      <c r="O83">
        <v>1.5587393048406684</v>
      </c>
      <c r="P83">
        <v>1.7331322431567209</v>
      </c>
      <c r="Q83">
        <v>1.39378218396165</v>
      </c>
      <c r="R83">
        <v>1.0901307546951258</v>
      </c>
      <c r="S83">
        <v>1.0599826962241754</v>
      </c>
      <c r="T83">
        <v>1.1372607799723293</v>
      </c>
      <c r="U83">
        <v>1.0615175586333341</v>
      </c>
      <c r="V83">
        <v>1.1250789639924195</v>
      </c>
      <c r="W83">
        <v>1.2728096085551734</v>
      </c>
      <c r="X83">
        <v>1.021220477485016</v>
      </c>
      <c r="Y83">
        <f t="shared" si="195"/>
        <v>10.804501510459854</v>
      </c>
      <c r="Z83">
        <f t="shared" si="196"/>
        <v>8.6688363423217343</v>
      </c>
      <c r="AA83">
        <v>0</v>
      </c>
      <c r="AB83">
        <v>0</v>
      </c>
      <c r="AC83">
        <f t="shared" si="248"/>
        <v>11.135513433356229</v>
      </c>
      <c r="AD83">
        <f t="shared" si="249"/>
        <v>11.831401657126085</v>
      </c>
      <c r="AE83">
        <f t="shared" si="250"/>
        <v>10.804501510459854</v>
      </c>
      <c r="AF83">
        <f t="shared" si="251"/>
        <v>8.6688363423217343</v>
      </c>
      <c r="AG83">
        <f t="shared" si="197"/>
        <v>7.3584666111752267E-4</v>
      </c>
      <c r="AH83">
        <f t="shared" si="198"/>
        <v>2.1497124043844122</v>
      </c>
      <c r="AI83">
        <f t="shared" si="199"/>
        <v>2.1494195098454016E-2</v>
      </c>
      <c r="AJ83">
        <f t="shared" si="200"/>
        <v>20.389329192194477</v>
      </c>
      <c r="AK83">
        <f t="shared" si="201"/>
        <v>0.70038693256439688</v>
      </c>
      <c r="AL83">
        <f t="shared" si="252"/>
        <v>1.0269001466662306</v>
      </c>
      <c r="AM83">
        <f t="shared" si="253"/>
        <v>3.1625653148043504</v>
      </c>
      <c r="AN83">
        <f t="shared" si="254"/>
        <v>9.5590604124484493</v>
      </c>
      <c r="AO83">
        <f t="shared" si="202"/>
        <v>8.6345932159131493</v>
      </c>
      <c r="AP83">
        <f t="shared" si="255"/>
        <v>-5.1367157069821916E-3</v>
      </c>
      <c r="AQ83">
        <f t="shared" si="256"/>
        <v>2.1486580729522666E-2</v>
      </c>
      <c r="AR83">
        <f t="shared" si="257"/>
        <v>3.4243126408584956E-2</v>
      </c>
      <c r="AT83">
        <f t="shared" si="203"/>
        <v>13.217340329124989</v>
      </c>
      <c r="AU83">
        <f t="shared" si="204"/>
        <v>9.2537951524991673</v>
      </c>
      <c r="AV83">
        <f t="shared" si="205"/>
        <v>9.2537951524991673</v>
      </c>
      <c r="AW83">
        <f t="shared" si="206"/>
        <v>8.6688363423217343</v>
      </c>
      <c r="AX83">
        <f t="shared" si="207"/>
        <v>0</v>
      </c>
      <c r="AY83">
        <f t="shared" si="208"/>
        <v>0</v>
      </c>
      <c r="AZ83">
        <f t="shared" si="209"/>
        <v>2.639034057707337E-4</v>
      </c>
      <c r="BA83">
        <f t="shared" si="210"/>
        <v>1.3534460949003484</v>
      </c>
      <c r="BB83">
        <f t="shared" si="211"/>
        <v>0.50281103993439413</v>
      </c>
      <c r="BC83">
        <f t="shared" si="258"/>
        <v>0</v>
      </c>
      <c r="BD83">
        <f t="shared" si="259"/>
        <v>0.58495881017743301</v>
      </c>
      <c r="BE83">
        <f t="shared" si="260"/>
        <v>8.3556614114448937</v>
      </c>
      <c r="BF83">
        <f t="shared" si="261"/>
        <v>7.6771559032600196</v>
      </c>
      <c r="BG83">
        <f t="shared" si="262"/>
        <v>-1.9103905816693378E-3</v>
      </c>
      <c r="BH83">
        <f t="shared" si="263"/>
        <v>-4.5831688871315977E-3</v>
      </c>
      <c r="BI83">
        <f t="shared" si="264"/>
        <v>0.99168043906171466</v>
      </c>
      <c r="BK83">
        <f t="shared" si="265"/>
        <v>12.826612233472927</v>
      </c>
      <c r="BL83">
        <f t="shared" si="266"/>
        <v>8.9978772672967047</v>
      </c>
      <c r="BM83">
        <f t="shared" si="212"/>
        <v>8.9978772672967047</v>
      </c>
      <c r="BN83">
        <f t="shared" si="213"/>
        <v>8.6688363423217343</v>
      </c>
      <c r="BO83">
        <f t="shared" si="214"/>
        <v>0</v>
      </c>
      <c r="BP83">
        <f t="shared" si="215"/>
        <v>0</v>
      </c>
      <c r="BQ83">
        <f t="shared" si="216"/>
        <v>4.8211030426940769E-5</v>
      </c>
      <c r="BR83">
        <f t="shared" si="217"/>
        <v>0.43955958150745017</v>
      </c>
      <c r="BS83">
        <f t="shared" si="218"/>
        <v>0.49629630490878596</v>
      </c>
      <c r="BT83">
        <f t="shared" si="267"/>
        <v>0</v>
      </c>
      <c r="BU83">
        <f t="shared" si="268"/>
        <v>0.32904092497497039</v>
      </c>
      <c r="BV83">
        <f t="shared" si="269"/>
        <v>7.6849840876788846</v>
      </c>
      <c r="BW83">
        <f t="shared" si="270"/>
        <v>7.0306336722174692</v>
      </c>
      <c r="BX83">
        <f t="shared" si="271"/>
        <v>-6.1251232790351627E-3</v>
      </c>
      <c r="BY83">
        <f t="shared" si="272"/>
        <v>-2.8887869033446048E-2</v>
      </c>
      <c r="BZ83">
        <f t="shared" si="273"/>
        <v>1.6382026701042651</v>
      </c>
      <c r="CB83">
        <f t="shared" si="274"/>
        <v>12.355042029659151</v>
      </c>
      <c r="CC83">
        <f t="shared" si="275"/>
        <v>9.6538678938368072</v>
      </c>
      <c r="CD83">
        <f t="shared" si="219"/>
        <v>9.6538678938368072</v>
      </c>
      <c r="CE83">
        <f t="shared" si="220"/>
        <v>8.6688363423217343</v>
      </c>
      <c r="CF83">
        <f t="shared" si="221"/>
        <v>0</v>
      </c>
      <c r="CG83">
        <f t="shared" si="222"/>
        <v>0</v>
      </c>
      <c r="CH83">
        <f t="shared" si="223"/>
        <v>1.0823227197228832E-3</v>
      </c>
      <c r="CI83">
        <f t="shared" si="224"/>
        <v>3.2963087874439174</v>
      </c>
      <c r="CJ83">
        <f t="shared" si="225"/>
        <v>0.54254553971635855</v>
      </c>
      <c r="CK83">
        <f t="shared" si="276"/>
        <v>0</v>
      </c>
      <c r="CL83">
        <f t="shared" si="277"/>
        <v>0.98503155151507293</v>
      </c>
      <c r="CM83">
        <f t="shared" si="278"/>
        <v>7.9777341350571138</v>
      </c>
      <c r="CN83">
        <f t="shared" si="279"/>
        <v>7.3319179588035936</v>
      </c>
      <c r="CO83">
        <f t="shared" si="280"/>
        <v>-1.066503698035438E-2</v>
      </c>
      <c r="CP83">
        <f t="shared" si="281"/>
        <v>-1.0310782236827319E-2</v>
      </c>
      <c r="CQ83">
        <f t="shared" si="282"/>
        <v>1.3369183835181406</v>
      </c>
      <c r="CS83">
        <f t="shared" si="283"/>
        <v>12.128354966326711</v>
      </c>
      <c r="CT83">
        <f t="shared" si="284"/>
        <v>9.0109062569481324</v>
      </c>
      <c r="CU83">
        <f t="shared" si="226"/>
        <v>9.0109062569481324</v>
      </c>
      <c r="CV83">
        <f t="shared" si="227"/>
        <v>8.6688363423217343</v>
      </c>
      <c r="CW83">
        <f t="shared" si="228"/>
        <v>0</v>
      </c>
      <c r="CX83">
        <f t="shared" si="285"/>
        <v>0</v>
      </c>
      <c r="CY83">
        <f t="shared" si="286"/>
        <v>5.1071006847548678E-5</v>
      </c>
      <c r="CZ83">
        <f t="shared" si="287"/>
        <v>0.44789972456356542</v>
      </c>
      <c r="DA83">
        <f t="shared" si="288"/>
        <v>0.51112189061995617</v>
      </c>
      <c r="DB83">
        <f t="shared" si="289"/>
        <v>0</v>
      </c>
      <c r="DC83">
        <f t="shared" si="290"/>
        <v>0.34206991462639813</v>
      </c>
      <c r="DD83">
        <f t="shared" si="291"/>
        <v>7.4762836246754176</v>
      </c>
      <c r="DE83">
        <f t="shared" si="292"/>
        <v>6.8118724548731215</v>
      </c>
      <c r="DF83">
        <f t="shared" si="293"/>
        <v>-9.2228378705001678E-3</v>
      </c>
      <c r="DG83">
        <f t="shared" si="294"/>
        <v>-2.080476674992205E-2</v>
      </c>
      <c r="DH83">
        <f t="shared" si="295"/>
        <v>1.8569638874486127</v>
      </c>
      <c r="DJ83">
        <f t="shared" si="296"/>
        <v>13.485284539443496</v>
      </c>
      <c r="DK83">
        <f t="shared" si="297"/>
        <v>9.550460087774999</v>
      </c>
      <c r="DL83">
        <f t="shared" si="229"/>
        <v>9.550460087774999</v>
      </c>
      <c r="DM83">
        <f t="shared" si="230"/>
        <v>8.6688363423217343</v>
      </c>
      <c r="DN83">
        <f t="shared" si="298"/>
        <v>0</v>
      </c>
      <c r="DO83">
        <f t="shared" si="299"/>
        <v>0</v>
      </c>
      <c r="DP83">
        <f t="shared" si="300"/>
        <v>8.654185288779234E-4</v>
      </c>
      <c r="DQ83">
        <f t="shared" si="301"/>
        <v>2.9448566920109105</v>
      </c>
      <c r="DR83">
        <f t="shared" si="302"/>
        <v>0.51374924452692172</v>
      </c>
      <c r="DS83">
        <f t="shared" si="303"/>
        <v>0</v>
      </c>
      <c r="DT83">
        <f t="shared" si="304"/>
        <v>0.88162374545326472</v>
      </c>
      <c r="DU83">
        <f t="shared" si="305"/>
        <v>7.3333603638259639</v>
      </c>
      <c r="DV83">
        <f t="shared" si="306"/>
        <v>6.687025701246009</v>
      </c>
      <c r="DW83">
        <f t="shared" si="307"/>
        <v>-2.7527199609569702E-2</v>
      </c>
      <c r="DX83">
        <f t="shared" si="308"/>
        <v>-3.1914137519694782E-2</v>
      </c>
      <c r="DY83">
        <f t="shared" si="309"/>
        <v>1.9818106410757252</v>
      </c>
      <c r="DZ83" t="s">
        <v>286</v>
      </c>
      <c r="EA83" t="s">
        <v>287</v>
      </c>
      <c r="EB83" t="s">
        <v>275</v>
      </c>
      <c r="EC83" t="s">
        <v>344</v>
      </c>
      <c r="ED83" t="s">
        <v>327</v>
      </c>
      <c r="EE83">
        <f t="shared" si="231"/>
        <v>0.35828540073073539</v>
      </c>
      <c r="EF83">
        <f t="shared" si="232"/>
        <v>0.8776164140788969</v>
      </c>
      <c r="EG83">
        <f t="shared" si="310"/>
        <v>0.77021057026070183</v>
      </c>
      <c r="EH83">
        <f t="shared" si="233"/>
        <v>4.8119000121034441</v>
      </c>
      <c r="EI83">
        <f t="shared" si="234"/>
        <v>7.7273789893884288</v>
      </c>
      <c r="EJ83">
        <f t="shared" si="311"/>
        <v>59.712386045641736</v>
      </c>
      <c r="EK83">
        <f t="shared" si="312"/>
        <v>9.0245051446301049E-8</v>
      </c>
      <c r="EL83">
        <f t="shared" si="235"/>
        <v>1.2264111018625378E-4</v>
      </c>
      <c r="EM83">
        <f t="shared" si="236"/>
        <v>3.0040814144477018E-4</v>
      </c>
      <c r="EN83">
        <f t="shared" si="237"/>
        <v>3.9675202983500074E-3</v>
      </c>
      <c r="EO83">
        <f t="shared" si="238"/>
        <v>8.5970700623179165E-3</v>
      </c>
      <c r="EP83">
        <f t="shared" si="313"/>
        <v>7.3909613656402982E-5</v>
      </c>
      <c r="EQ83">
        <f t="shared" si="239"/>
        <v>-1.0097884004685158E-2</v>
      </c>
      <c r="ER83">
        <f t="shared" si="240"/>
        <v>9.080743118299971E-3</v>
      </c>
      <c r="ES83">
        <f t="shared" si="314"/>
        <v>8.2459895580552282E-5</v>
      </c>
      <c r="ET83">
        <f t="shared" si="241"/>
        <v>-1.2502357282916522E-2</v>
      </c>
      <c r="EU83">
        <f t="shared" si="242"/>
        <v>1.9682462566912445E-2</v>
      </c>
      <c r="EV83">
        <f t="shared" si="315"/>
        <v>3.8739933269790966E-4</v>
      </c>
      <c r="EW83">
        <f t="shared" si="243"/>
        <v>2.6518517246853119</v>
      </c>
      <c r="EY83">
        <f t="shared" si="244"/>
        <v>0.9501197578573688</v>
      </c>
      <c r="EZ83">
        <f t="shared" si="245"/>
        <v>2.0424842291166998</v>
      </c>
      <c r="FA83">
        <f t="shared" si="246"/>
        <v>12.760445346109792</v>
      </c>
      <c r="FB83">
        <f t="shared" si="247"/>
        <v>158.34839392021019</v>
      </c>
      <c r="FD83">
        <f t="shared" si="316"/>
        <v>12.524691255230584</v>
      </c>
      <c r="FE83">
        <f t="shared" si="317"/>
        <v>0.3799650935952511</v>
      </c>
      <c r="FG83" s="6">
        <f t="shared" si="318"/>
        <v>9.7919467783316554E-4</v>
      </c>
      <c r="FH83" s="6">
        <f t="shared" si="319"/>
        <v>2.3987112696765961E-3</v>
      </c>
      <c r="FI83" s="6">
        <f t="shared" si="320"/>
        <v>3.1677589630747058E-2</v>
      </c>
      <c r="FJ83" s="6">
        <f t="shared" si="321"/>
        <v>6.864770097658135E-2</v>
      </c>
      <c r="FK83" s="6">
        <f t="shared" si="322"/>
        <v>-8.06238157804334E-2</v>
      </c>
      <c r="FL83" s="6">
        <f t="shared" si="323"/>
        <v>7.2543975355018664E-2</v>
      </c>
      <c r="FM83" s="6">
        <f t="shared" si="324"/>
        <v>-9.982168045615708E-2</v>
      </c>
      <c r="FN83" s="6">
        <f t="shared" si="325"/>
        <v>0.15717845912935197</v>
      </c>
      <c r="FP83" t="s">
        <v>286</v>
      </c>
      <c r="FQ83">
        <f t="shared" si="326"/>
        <v>1.3066365246028406</v>
      </c>
      <c r="FR83">
        <f t="shared" si="327"/>
        <v>0.71941027088323861</v>
      </c>
      <c r="FT83">
        <v>1.3066365246028406</v>
      </c>
      <c r="FU83">
        <v>0.71941027088323861</v>
      </c>
      <c r="FW83">
        <f t="shared" si="328"/>
        <v>0</v>
      </c>
      <c r="FX83">
        <f t="shared" si="329"/>
        <v>0</v>
      </c>
      <c r="FY83">
        <f t="shared" si="330"/>
        <v>0</v>
      </c>
      <c r="FZ83">
        <f t="shared" si="331"/>
        <v>0</v>
      </c>
      <c r="GA83">
        <f t="shared" si="332"/>
        <v>0</v>
      </c>
      <c r="GB83">
        <f t="shared" si="333"/>
        <v>0</v>
      </c>
    </row>
    <row r="84" spans="1:184" x14ac:dyDescent="0.25">
      <c r="A84" t="s">
        <v>377</v>
      </c>
      <c r="B84" t="s">
        <v>240</v>
      </c>
      <c r="C84" t="s">
        <v>246</v>
      </c>
      <c r="D84" t="s">
        <v>231</v>
      </c>
      <c r="E84" t="s">
        <v>329</v>
      </c>
      <c r="F84" t="s">
        <v>446</v>
      </c>
      <c r="G84">
        <v>3.1111595053525769</v>
      </c>
      <c r="H84">
        <v>2.2721423167671699</v>
      </c>
      <c r="I84">
        <v>8.325129448634911</v>
      </c>
      <c r="J84">
        <v>24.667052023121389</v>
      </c>
      <c r="K84">
        <v>1.4311390552424275</v>
      </c>
      <c r="L84">
        <v>1.2385981682627154</v>
      </c>
      <c r="M84">
        <v>1.2157310073334064</v>
      </c>
      <c r="N84">
        <v>1.1641185092236064</v>
      </c>
      <c r="O84">
        <v>1.2237446676811887</v>
      </c>
      <c r="P84">
        <v>1.277363372111487</v>
      </c>
      <c r="Q84">
        <v>1.39378218396165</v>
      </c>
      <c r="R84">
        <v>1.154133732123878</v>
      </c>
      <c r="S84">
        <v>1.2154822023485663</v>
      </c>
      <c r="T84">
        <v>1.2953811605285075</v>
      </c>
      <c r="U84">
        <v>1.2357210310006459</v>
      </c>
      <c r="V84">
        <v>1.3448954049704989</v>
      </c>
      <c r="W84">
        <v>1.323720444101389</v>
      </c>
      <c r="X84">
        <v>0.41327046922126975</v>
      </c>
      <c r="Y84">
        <f t="shared" si="195"/>
        <v>11.020144050948556</v>
      </c>
      <c r="Z84">
        <f t="shared" si="196"/>
        <v>3.4405301535651605</v>
      </c>
      <c r="AA84">
        <v>67.943882766446322</v>
      </c>
      <c r="AB84">
        <v>9.7062689666351893</v>
      </c>
      <c r="AC84">
        <f t="shared" si="248"/>
        <v>35.301981527985753</v>
      </c>
      <c r="AD84">
        <f t="shared" si="249"/>
        <v>11.603417104681814</v>
      </c>
      <c r="AE84">
        <f t="shared" si="250"/>
        <v>11.020144050948556</v>
      </c>
      <c r="AF84">
        <f t="shared" si="251"/>
        <v>3.4405301535651605</v>
      </c>
      <c r="AG84">
        <f t="shared" si="197"/>
        <v>1.61869599584865E-4</v>
      </c>
      <c r="AH84">
        <f t="shared" si="198"/>
        <v>0.83255826005751543</v>
      </c>
      <c r="AI84">
        <f t="shared" si="199"/>
        <v>0.4436912852789629</v>
      </c>
      <c r="AJ84">
        <f t="shared" si="200"/>
        <v>163.06410511477222</v>
      </c>
      <c r="AK84">
        <f t="shared" si="201"/>
        <v>0.63924096173617806</v>
      </c>
      <c r="AL84">
        <f t="shared" si="252"/>
        <v>0.583273053733258</v>
      </c>
      <c r="AM84">
        <f t="shared" si="253"/>
        <v>8.1628869511166542</v>
      </c>
      <c r="AN84">
        <f t="shared" si="254"/>
        <v>9.5294583611597687</v>
      </c>
      <c r="AO84">
        <f t="shared" si="202"/>
        <v>8.6857000436779721</v>
      </c>
      <c r="AP84">
        <f t="shared" si="255"/>
        <v>-8.4142762151121452E-3</v>
      </c>
      <c r="AQ84">
        <f t="shared" si="256"/>
        <v>0.12953581792821561</v>
      </c>
      <c r="AR84">
        <f t="shared" si="257"/>
        <v>-5.2451698901128117</v>
      </c>
      <c r="AT84">
        <f t="shared" si="203"/>
        <v>30.552565452279261</v>
      </c>
      <c r="AU84">
        <f t="shared" si="204"/>
        <v>9.6083127209674135</v>
      </c>
      <c r="AV84">
        <f t="shared" si="205"/>
        <v>9.6083127209674135</v>
      </c>
      <c r="AW84">
        <f t="shared" si="206"/>
        <v>3.4405301535651605</v>
      </c>
      <c r="AX84">
        <f t="shared" si="207"/>
        <v>0</v>
      </c>
      <c r="AY84">
        <f t="shared" si="208"/>
        <v>0</v>
      </c>
      <c r="AZ84">
        <f t="shared" si="209"/>
        <v>0.24158105130115776</v>
      </c>
      <c r="BA84">
        <f t="shared" si="210"/>
        <v>117.50465357418078</v>
      </c>
      <c r="BB84">
        <f t="shared" si="211"/>
        <v>0.5689859230765747</v>
      </c>
      <c r="BC84">
        <f t="shared" si="258"/>
        <v>0</v>
      </c>
      <c r="BD84">
        <f t="shared" si="259"/>
        <v>6.1677825674022531</v>
      </c>
      <c r="BE84">
        <f t="shared" si="260"/>
        <v>8.591975737263434</v>
      </c>
      <c r="BF84">
        <f t="shared" si="261"/>
        <v>7.8241722241633962</v>
      </c>
      <c r="BG84">
        <f t="shared" si="262"/>
        <v>-2.1618167904383142E-3</v>
      </c>
      <c r="BH84">
        <f t="shared" si="263"/>
        <v>4.8948678377332036E-2</v>
      </c>
      <c r="BI84">
        <f t="shared" si="264"/>
        <v>-4.3836420705982357</v>
      </c>
      <c r="BK84">
        <f t="shared" si="265"/>
        <v>29.988500004014909</v>
      </c>
      <c r="BL84">
        <f t="shared" si="266"/>
        <v>10.119046677063666</v>
      </c>
      <c r="BM84">
        <f t="shared" si="212"/>
        <v>10.119046677063666</v>
      </c>
      <c r="BN84">
        <f t="shared" si="213"/>
        <v>3.4405301535651605</v>
      </c>
      <c r="BO84">
        <f t="shared" si="214"/>
        <v>0</v>
      </c>
      <c r="BP84">
        <f t="shared" si="215"/>
        <v>0</v>
      </c>
      <c r="BQ84">
        <f t="shared" si="216"/>
        <v>0.2714174942409836</v>
      </c>
      <c r="BR84">
        <f t="shared" si="217"/>
        <v>121.92116016453441</v>
      </c>
      <c r="BS84">
        <f t="shared" si="218"/>
        <v>0.60483993979645412</v>
      </c>
      <c r="BT84">
        <f t="shared" si="267"/>
        <v>0</v>
      </c>
      <c r="BU84">
        <f t="shared" si="268"/>
        <v>6.678516523498506</v>
      </c>
      <c r="BV84">
        <f t="shared" si="269"/>
        <v>8.5190141483807</v>
      </c>
      <c r="BW84">
        <f t="shared" si="270"/>
        <v>7.7215525070609896</v>
      </c>
      <c r="BX84">
        <f t="shared" si="271"/>
        <v>-7.4647325774838819E-3</v>
      </c>
      <c r="BY84">
        <f t="shared" si="272"/>
        <v>6.6662963372297893E-2</v>
      </c>
      <c r="BZ84">
        <f t="shared" si="273"/>
        <v>-4.2810223534958292</v>
      </c>
      <c r="CB84">
        <f t="shared" si="274"/>
        <v>28.715371828097215</v>
      </c>
      <c r="CC84">
        <f t="shared" si="275"/>
        <v>10.784215846722745</v>
      </c>
      <c r="CD84">
        <f t="shared" si="219"/>
        <v>10.784215846722745</v>
      </c>
      <c r="CE84">
        <f t="shared" si="220"/>
        <v>3.4405301535651605</v>
      </c>
      <c r="CF84">
        <f t="shared" si="221"/>
        <v>0</v>
      </c>
      <c r="CG84">
        <f t="shared" si="222"/>
        <v>0</v>
      </c>
      <c r="CH84">
        <f t="shared" si="223"/>
        <v>0.30422984846148377</v>
      </c>
      <c r="CI84">
        <f t="shared" si="224"/>
        <v>124.28221788343177</v>
      </c>
      <c r="CJ84">
        <f t="shared" si="225"/>
        <v>0.65873324730701743</v>
      </c>
      <c r="CK84">
        <f t="shared" si="276"/>
        <v>0</v>
      </c>
      <c r="CL84">
        <f t="shared" si="277"/>
        <v>7.3436856931575845</v>
      </c>
      <c r="CM84">
        <f t="shared" si="278"/>
        <v>8.7491331614626322</v>
      </c>
      <c r="CN84">
        <f t="shared" si="279"/>
        <v>7.9650135700099192</v>
      </c>
      <c r="CO84">
        <f t="shared" si="280"/>
        <v>-1.2948985713514731E-2</v>
      </c>
      <c r="CP84">
        <f t="shared" si="281"/>
        <v>0.10008322388315509</v>
      </c>
      <c r="CQ84">
        <f t="shared" si="282"/>
        <v>-4.5244834164447587</v>
      </c>
      <c r="CS84">
        <f t="shared" si="283"/>
        <v>30.186173380709278</v>
      </c>
      <c r="CT84">
        <f t="shared" si="284"/>
        <v>10.287537545480971</v>
      </c>
      <c r="CU84">
        <f t="shared" si="226"/>
        <v>10.287537545480971</v>
      </c>
      <c r="CV84">
        <f t="shared" si="227"/>
        <v>3.4405301535651605</v>
      </c>
      <c r="CW84">
        <f t="shared" si="228"/>
        <v>0</v>
      </c>
      <c r="CX84">
        <f t="shared" si="285"/>
        <v>0</v>
      </c>
      <c r="CY84">
        <f t="shared" si="286"/>
        <v>0.28484582825498239</v>
      </c>
      <c r="CZ84">
        <f t="shared" si="287"/>
        <v>124.8045220126227</v>
      </c>
      <c r="DA84">
        <f t="shared" si="288"/>
        <v>0.61289437577114614</v>
      </c>
      <c r="DB84">
        <f t="shared" si="289"/>
        <v>0</v>
      </c>
      <c r="DC84">
        <f t="shared" si="290"/>
        <v>6.8470073919158105</v>
      </c>
      <c r="DD84">
        <f t="shared" si="291"/>
        <v>8.4473471769756792</v>
      </c>
      <c r="DE84">
        <f t="shared" si="292"/>
        <v>7.6506411922693056</v>
      </c>
      <c r="DF84">
        <f t="shared" si="293"/>
        <v>-1.1059251351223549E-2</v>
      </c>
      <c r="DG84">
        <f t="shared" si="294"/>
        <v>9.4200633950006357E-2</v>
      </c>
      <c r="DH84">
        <f t="shared" si="295"/>
        <v>-4.2101110387041452</v>
      </c>
      <c r="DJ84">
        <f t="shared" si="296"/>
        <v>31.508788752303815</v>
      </c>
      <c r="DK84">
        <f t="shared" si="297"/>
        <v>11.196428341253675</v>
      </c>
      <c r="DL84">
        <f t="shared" si="229"/>
        <v>11.020144050948556</v>
      </c>
      <c r="DM84">
        <f t="shared" si="230"/>
        <v>3.4405301535651605</v>
      </c>
      <c r="DN84">
        <f t="shared" si="298"/>
        <v>4.2838653422068213E-6</v>
      </c>
      <c r="DO84">
        <f t="shared" si="299"/>
        <v>7.2902673314658065E-2</v>
      </c>
      <c r="DP84">
        <f t="shared" si="300"/>
        <v>0.36483061428249908</v>
      </c>
      <c r="DQ84">
        <f t="shared" si="301"/>
        <v>141.11735563843033</v>
      </c>
      <c r="DR84">
        <f t="shared" si="302"/>
        <v>0.65289280790707771</v>
      </c>
      <c r="DS84">
        <f t="shared" si="303"/>
        <v>0.17628429030511938</v>
      </c>
      <c r="DT84">
        <f t="shared" si="304"/>
        <v>7.7558981876885147</v>
      </c>
      <c r="DU84">
        <f t="shared" si="305"/>
        <v>8.3788505450818729</v>
      </c>
      <c r="DV84">
        <f t="shared" si="306"/>
        <v>7.5574629572751384</v>
      </c>
      <c r="DW84">
        <f t="shared" si="307"/>
        <v>-3.1699569658797042E-2</v>
      </c>
      <c r="DX84">
        <f t="shared" si="308"/>
        <v>0.16557427920958814</v>
      </c>
      <c r="DY84">
        <f t="shared" si="309"/>
        <v>-4.1169328037099779</v>
      </c>
      <c r="DZ84" t="s">
        <v>377</v>
      </c>
      <c r="EA84" t="s">
        <v>240</v>
      </c>
      <c r="EB84" t="s">
        <v>246</v>
      </c>
      <c r="EC84" t="s">
        <v>231</v>
      </c>
      <c r="ED84" t="s">
        <v>329</v>
      </c>
      <c r="EE84">
        <f t="shared" si="231"/>
        <v>0.15091015556202891</v>
      </c>
      <c r="EF84">
        <f t="shared" si="232"/>
        <v>0.33520883217954944</v>
      </c>
      <c r="EG84">
        <f t="shared" si="310"/>
        <v>0.11236496117117734</v>
      </c>
      <c r="EH84">
        <f t="shared" si="233"/>
        <v>132.11566906466203</v>
      </c>
      <c r="EI84">
        <f t="shared" si="234"/>
        <v>17.152618861988724</v>
      </c>
      <c r="EJ84">
        <f t="shared" si="311"/>
        <v>294.21233382465135</v>
      </c>
      <c r="EK84">
        <f t="shared" si="312"/>
        <v>4.3237912908312166E-9</v>
      </c>
      <c r="EL84">
        <f t="shared" si="235"/>
        <v>2.7692244154511972E-5</v>
      </c>
      <c r="EM84">
        <f t="shared" si="236"/>
        <v>6.5755541902042116E-5</v>
      </c>
      <c r="EN84">
        <f t="shared" si="237"/>
        <v>0.31843268697001159</v>
      </c>
      <c r="EO84">
        <f t="shared" si="238"/>
        <v>7.3876767744110977E-2</v>
      </c>
      <c r="EP84">
        <f t="shared" si="313"/>
        <v>5.457776812317316E-3</v>
      </c>
      <c r="EQ84">
        <f t="shared" si="239"/>
        <v>-1.2291438717761611E-2</v>
      </c>
      <c r="ER84">
        <f t="shared" si="240"/>
        <v>1.0193771843722142E-2</v>
      </c>
      <c r="ES84">
        <f t="shared" si="314"/>
        <v>1.039129844018623E-4</v>
      </c>
      <c r="ET84">
        <f t="shared" si="241"/>
        <v>0.1008342661200992</v>
      </c>
      <c r="EU84">
        <f t="shared" si="242"/>
        <v>4.2236026465862601E-2</v>
      </c>
      <c r="EV84">
        <f t="shared" si="315"/>
        <v>1.7838819316250462E-3</v>
      </c>
      <c r="EW84">
        <f t="shared" si="243"/>
        <v>2.8929657130717925</v>
      </c>
      <c r="EY84">
        <f t="shared" si="244"/>
        <v>0.43657790579528011</v>
      </c>
      <c r="EZ84">
        <f t="shared" si="245"/>
        <v>0.32506798001885934</v>
      </c>
      <c r="FA84">
        <f t="shared" si="246"/>
        <v>382.20610076360697</v>
      </c>
      <c r="FB84">
        <f t="shared" si="247"/>
        <v>851.1461941175487</v>
      </c>
      <c r="FD84">
        <f t="shared" si="316"/>
        <v>31.042230157565037</v>
      </c>
      <c r="FE84">
        <f t="shared" si="317"/>
        <v>1.017062049451136</v>
      </c>
      <c r="FG84" s="6">
        <f t="shared" si="318"/>
        <v>8.9208294680990672E-5</v>
      </c>
      <c r="FH84" s="6">
        <f t="shared" si="319"/>
        <v>2.1184625208612047E-4</v>
      </c>
      <c r="FI84" s="6">
        <f t="shared" si="320"/>
        <v>1.0258047999570323</v>
      </c>
      <c r="FJ84" s="6">
        <f t="shared" si="321"/>
        <v>0.24034943140696677</v>
      </c>
      <c r="FK84" s="6">
        <f t="shared" si="322"/>
        <v>-3.9595862331322125E-2</v>
      </c>
      <c r="FL84" s="6">
        <f t="shared" si="323"/>
        <v>3.2864016202405651E-2</v>
      </c>
      <c r="FM84" s="6">
        <f t="shared" si="324"/>
        <v>0.32482932317775415</v>
      </c>
      <c r="FN84" s="6">
        <f t="shared" si="325"/>
        <v>0.13647549830489572</v>
      </c>
      <c r="FP84" t="s">
        <v>377</v>
      </c>
      <c r="FQ84">
        <f t="shared" si="326"/>
        <v>-4.4602269288442935</v>
      </c>
      <c r="FR84">
        <f t="shared" si="327"/>
        <v>0.40954918723749534</v>
      </c>
      <c r="FT84">
        <v>-4.4602269288442935</v>
      </c>
      <c r="FU84">
        <v>0.40954918723749534</v>
      </c>
      <c r="FW84">
        <f t="shared" si="328"/>
        <v>10.25342191777267</v>
      </c>
      <c r="FX84">
        <f t="shared" si="329"/>
        <v>22.822443685000593</v>
      </c>
      <c r="FY84">
        <f t="shared" si="330"/>
        <v>520.86393575502348</v>
      </c>
      <c r="FZ84">
        <f t="shared" si="331"/>
        <v>8976.4515305400164</v>
      </c>
      <c r="GA84">
        <f t="shared" si="332"/>
        <v>1732.805652519633</v>
      </c>
      <c r="GB84">
        <f t="shared" si="333"/>
        <v>3002615.429403991</v>
      </c>
    </row>
    <row r="85" spans="1:184" x14ac:dyDescent="0.25">
      <c r="A85" t="s">
        <v>121</v>
      </c>
      <c r="B85" t="s">
        <v>122</v>
      </c>
      <c r="C85" t="s">
        <v>147</v>
      </c>
      <c r="D85" t="s">
        <v>341</v>
      </c>
      <c r="E85" t="s">
        <v>331</v>
      </c>
      <c r="F85" t="s">
        <v>445</v>
      </c>
      <c r="G85">
        <v>3.7345390123725615</v>
      </c>
      <c r="H85">
        <v>2.1924817040102602</v>
      </c>
      <c r="I85">
        <v>8.0332529634935934</v>
      </c>
      <c r="J85">
        <v>35.432178068175631</v>
      </c>
      <c r="K85">
        <v>1.2214137182566644</v>
      </c>
      <c r="L85">
        <v>1.6559715955502246</v>
      </c>
      <c r="M85">
        <v>1.6024921426633447</v>
      </c>
      <c r="N85">
        <v>1.5375624580575988</v>
      </c>
      <c r="O85">
        <v>1.6029808737923059</v>
      </c>
      <c r="P85">
        <v>1.717944980347591</v>
      </c>
      <c r="Q85">
        <v>1.1137228775074144</v>
      </c>
      <c r="R85">
        <v>1.1523297796771568</v>
      </c>
      <c r="S85">
        <v>1.261678755528314</v>
      </c>
      <c r="T85">
        <v>1.2456836932865165</v>
      </c>
      <c r="U85">
        <v>1.2512749062312558</v>
      </c>
      <c r="V85">
        <v>1.4406165004533091</v>
      </c>
      <c r="W85">
        <v>1.0241822190966876</v>
      </c>
      <c r="X85">
        <v>0.79591458840116425</v>
      </c>
      <c r="Y85">
        <f t="shared" si="195"/>
        <v>8.2275148467159109</v>
      </c>
      <c r="Z85">
        <f t="shared" si="196"/>
        <v>6.3937832259614362</v>
      </c>
      <c r="AA85">
        <v>0</v>
      </c>
      <c r="AB85">
        <v>0</v>
      </c>
      <c r="AC85">
        <f t="shared" si="248"/>
        <v>43.277348360182636</v>
      </c>
      <c r="AD85">
        <f t="shared" si="249"/>
        <v>8.9468176062470484</v>
      </c>
      <c r="AE85">
        <f t="shared" si="250"/>
        <v>8.2275148467159109</v>
      </c>
      <c r="AF85">
        <f t="shared" si="251"/>
        <v>6.3937832259614362</v>
      </c>
      <c r="AG85">
        <f t="shared" si="197"/>
        <v>7.5144232970898576E-4</v>
      </c>
      <c r="AH85">
        <f t="shared" si="198"/>
        <v>3.1340446832101589</v>
      </c>
      <c r="AI85">
        <f t="shared" si="199"/>
        <v>3.3599318314672569E-2</v>
      </c>
      <c r="AJ85">
        <f t="shared" si="200"/>
        <v>39.481628497592439</v>
      </c>
      <c r="AK85">
        <f t="shared" si="201"/>
        <v>0.40631151859983083</v>
      </c>
      <c r="AL85">
        <f t="shared" si="252"/>
        <v>0.71930275953113743</v>
      </c>
      <c r="AM85">
        <f t="shared" si="253"/>
        <v>2.5530343802856121</v>
      </c>
      <c r="AN85">
        <f t="shared" si="254"/>
        <v>7.6285771037843482</v>
      </c>
      <c r="AO85">
        <f t="shared" si="202"/>
        <v>7.0922711662296827</v>
      </c>
      <c r="AP85">
        <f t="shared" si="255"/>
        <v>-1.6791818187683622E-3</v>
      </c>
      <c r="AQ85">
        <f t="shared" si="256"/>
        <v>2.7430525416854583E-2</v>
      </c>
      <c r="AR85">
        <f t="shared" si="257"/>
        <v>-0.69848794026824645</v>
      </c>
      <c r="AT85">
        <f t="shared" si="203"/>
        <v>58.674680449376474</v>
      </c>
      <c r="AU85">
        <f t="shared" si="204"/>
        <v>9.2569566175134383</v>
      </c>
      <c r="AV85">
        <f t="shared" si="205"/>
        <v>8.2275148467159109</v>
      </c>
      <c r="AW85">
        <f t="shared" si="206"/>
        <v>6.3937832259614362</v>
      </c>
      <c r="AX85">
        <f t="shared" si="207"/>
        <v>2.7896944320546921E-3</v>
      </c>
      <c r="AY85">
        <f t="shared" si="208"/>
        <v>8.1297296589008567</v>
      </c>
      <c r="AZ85">
        <f t="shared" si="209"/>
        <v>6.0019755905557109E-2</v>
      </c>
      <c r="BA85">
        <f t="shared" si="210"/>
        <v>62.888006799710091</v>
      </c>
      <c r="BB85">
        <f t="shared" si="211"/>
        <v>0.36104699461373468</v>
      </c>
      <c r="BC85">
        <f t="shared" si="258"/>
        <v>1.0294417707975274</v>
      </c>
      <c r="BD85">
        <f t="shared" si="259"/>
        <v>2.8631733915520021</v>
      </c>
      <c r="BE85">
        <f t="shared" si="260"/>
        <v>8.6120453840386411</v>
      </c>
      <c r="BF85">
        <f t="shared" si="261"/>
        <v>8.124839743941763</v>
      </c>
      <c r="BG85">
        <f t="shared" si="262"/>
        <v>1.9127679653848785E-3</v>
      </c>
      <c r="BH85">
        <f t="shared" si="263"/>
        <v>2.073070157808956E-2</v>
      </c>
      <c r="BI85">
        <f t="shared" si="264"/>
        <v>-1.7310565179803268</v>
      </c>
      <c r="BK85">
        <f t="shared" si="265"/>
        <v>56.77978695169994</v>
      </c>
      <c r="BL85">
        <f t="shared" si="266"/>
        <v>10.135384601824738</v>
      </c>
      <c r="BM85">
        <f t="shared" si="212"/>
        <v>8.2275148467159109</v>
      </c>
      <c r="BN85">
        <f t="shared" si="213"/>
        <v>6.3937832259614362</v>
      </c>
      <c r="BO85">
        <f t="shared" si="214"/>
        <v>1.4334959247847371E-2</v>
      </c>
      <c r="BP85">
        <f t="shared" si="215"/>
        <v>22.540782791060636</v>
      </c>
      <c r="BQ85">
        <f t="shared" si="216"/>
        <v>0.10812418389319792</v>
      </c>
      <c r="BR85">
        <f t="shared" si="217"/>
        <v>86.69350876661764</v>
      </c>
      <c r="BS85">
        <f t="shared" si="218"/>
        <v>0.4018502346832542</v>
      </c>
      <c r="BT85">
        <f t="shared" si="267"/>
        <v>1.9078697551088268</v>
      </c>
      <c r="BU85">
        <f t="shared" si="268"/>
        <v>3.7416013758633015</v>
      </c>
      <c r="BV85">
        <f t="shared" si="269"/>
        <v>9.072337331222089</v>
      </c>
      <c r="BW85">
        <f t="shared" si="270"/>
        <v>8.5425109645587654</v>
      </c>
      <c r="BX85">
        <f t="shared" si="271"/>
        <v>8.3918560647107694E-3</v>
      </c>
      <c r="BY85">
        <f t="shared" si="272"/>
        <v>3.3760328164404274E-2</v>
      </c>
      <c r="BZ85">
        <f t="shared" si="273"/>
        <v>-2.1487277385973291</v>
      </c>
      <c r="CB85">
        <f t="shared" si="274"/>
        <v>54.479186804838669</v>
      </c>
      <c r="CC85">
        <f t="shared" si="275"/>
        <v>10.006892220669553</v>
      </c>
      <c r="CD85">
        <f t="shared" si="219"/>
        <v>8.2275148467159109</v>
      </c>
      <c r="CE85">
        <f t="shared" si="220"/>
        <v>6.3937832259614362</v>
      </c>
      <c r="CF85">
        <f t="shared" si="221"/>
        <v>1.1446517173752464E-2</v>
      </c>
      <c r="CG85">
        <f t="shared" si="222"/>
        <v>19.29863334440266</v>
      </c>
      <c r="CH85">
        <f t="shared" si="223"/>
        <v>9.5832399234855925E-2</v>
      </c>
      <c r="CI85">
        <f t="shared" si="224"/>
        <v>79.570585367240795</v>
      </c>
      <c r="CJ85">
        <f t="shared" si="225"/>
        <v>0.40504640916212126</v>
      </c>
      <c r="CK85">
        <f t="shared" si="276"/>
        <v>1.7793773739536416</v>
      </c>
      <c r="CL85">
        <f t="shared" si="277"/>
        <v>3.6131089947081163</v>
      </c>
      <c r="CM85">
        <f t="shared" si="278"/>
        <v>8.755546645837148</v>
      </c>
      <c r="CN85">
        <f t="shared" si="279"/>
        <v>8.2734018229213504</v>
      </c>
      <c r="CO85">
        <f t="shared" si="280"/>
        <v>9.0207844886137836E-3</v>
      </c>
      <c r="CP85">
        <f t="shared" si="281"/>
        <v>4.5010907964295098E-2</v>
      </c>
      <c r="CQ85">
        <f t="shared" si="282"/>
        <v>-1.8796185969599142</v>
      </c>
      <c r="CS85">
        <f t="shared" si="283"/>
        <v>56.797103760088753</v>
      </c>
      <c r="CT85">
        <f t="shared" si="284"/>
        <v>10.051807848627403</v>
      </c>
      <c r="CU85">
        <f t="shared" si="226"/>
        <v>8.2275148467159109</v>
      </c>
      <c r="CV85">
        <f t="shared" si="227"/>
        <v>6.3937832259614362</v>
      </c>
      <c r="CW85">
        <f t="shared" si="228"/>
        <v>1.2745550894962954E-2</v>
      </c>
      <c r="CX85">
        <f t="shared" si="285"/>
        <v>20.959710224631973</v>
      </c>
      <c r="CY85">
        <f t="shared" si="286"/>
        <v>0.1027577788814137</v>
      </c>
      <c r="CZ85">
        <f t="shared" si="287"/>
        <v>84.273171573014622</v>
      </c>
      <c r="DA85">
        <f t="shared" si="288"/>
        <v>0.39847580358263129</v>
      </c>
      <c r="DB85">
        <f t="shared" si="289"/>
        <v>1.8242930019114922</v>
      </c>
      <c r="DC85">
        <f t="shared" si="290"/>
        <v>3.658024622665967</v>
      </c>
      <c r="DD85">
        <f t="shared" si="291"/>
        <v>8.8554004988086685</v>
      </c>
      <c r="DE85">
        <f t="shared" si="292"/>
        <v>8.337418820357918</v>
      </c>
      <c r="DF85">
        <f t="shared" si="293"/>
        <v>9.2553482297396336E-3</v>
      </c>
      <c r="DG85">
        <f t="shared" si="294"/>
        <v>4.6555378643380371E-2</v>
      </c>
      <c r="DH85">
        <f t="shared" si="295"/>
        <v>-1.9436355943964818</v>
      </c>
      <c r="DJ85">
        <f t="shared" si="296"/>
        <v>60.87053245500433</v>
      </c>
      <c r="DK85">
        <f t="shared" si="297"/>
        <v>11.572836771524315</v>
      </c>
      <c r="DL85">
        <f t="shared" si="229"/>
        <v>8.2275148467159109</v>
      </c>
      <c r="DM85">
        <f t="shared" si="230"/>
        <v>6.3937832259614362</v>
      </c>
      <c r="DN85">
        <f t="shared" si="298"/>
        <v>6.3544533606792741E-2</v>
      </c>
      <c r="DO85">
        <f t="shared" si="299"/>
        <v>56.985128817250178</v>
      </c>
      <c r="DP85">
        <f t="shared" si="300"/>
        <v>0.23578471572181192</v>
      </c>
      <c r="DQ85">
        <f t="shared" si="301"/>
        <v>136.57980960082114</v>
      </c>
      <c r="DR85">
        <f t="shared" si="302"/>
        <v>0.44315652650495069</v>
      </c>
      <c r="DS85">
        <f t="shared" si="303"/>
        <v>3.3453219248084043</v>
      </c>
      <c r="DT85">
        <f t="shared" si="304"/>
        <v>5.179053545562879</v>
      </c>
      <c r="DU85">
        <f t="shared" si="305"/>
        <v>9.6603819639555368</v>
      </c>
      <c r="DV85">
        <f t="shared" si="306"/>
        <v>9.1028581776336033</v>
      </c>
      <c r="DW85">
        <f t="shared" si="307"/>
        <v>3.8557801626177279E-2</v>
      </c>
      <c r="DX85">
        <f t="shared" si="308"/>
        <v>0.10973422404319327</v>
      </c>
      <c r="DY85">
        <f t="shared" si="309"/>
        <v>-2.7090749516721671</v>
      </c>
      <c r="DZ85" t="s">
        <v>121</v>
      </c>
      <c r="EA85" t="s">
        <v>122</v>
      </c>
      <c r="EB85" t="s">
        <v>147</v>
      </c>
      <c r="EC85" t="s">
        <v>341</v>
      </c>
      <c r="ED85" t="s">
        <v>327</v>
      </c>
      <c r="EE85">
        <f t="shared" si="231"/>
        <v>21.841338253242743</v>
      </c>
      <c r="EF85">
        <f t="shared" si="232"/>
        <v>18.872142947012595</v>
      </c>
      <c r="EG85">
        <f t="shared" si="310"/>
        <v>356.15777941247723</v>
      </c>
      <c r="EH85">
        <f t="shared" si="233"/>
        <v>81.581118434166129</v>
      </c>
      <c r="EI85">
        <f t="shared" si="234"/>
        <v>32.199631779788831</v>
      </c>
      <c r="EJ85">
        <f t="shared" si="311"/>
        <v>1036.8162867539868</v>
      </c>
      <c r="EK85">
        <f t="shared" si="312"/>
        <v>5.3724214123568174E-4</v>
      </c>
      <c r="EL85">
        <f t="shared" si="235"/>
        <v>1.7602116280853203E-2</v>
      </c>
      <c r="EM85">
        <f t="shared" si="236"/>
        <v>2.3178484446479276E-2</v>
      </c>
      <c r="EN85">
        <f t="shared" si="237"/>
        <v>0.10601969199191819</v>
      </c>
      <c r="EO85">
        <f t="shared" si="238"/>
        <v>6.9740255124486325E-2</v>
      </c>
      <c r="EP85">
        <f t="shared" si="313"/>
        <v>4.8637031848284412E-3</v>
      </c>
      <c r="EQ85">
        <f t="shared" si="239"/>
        <v>1.0909896092642998E-2</v>
      </c>
      <c r="ER85">
        <f t="shared" si="240"/>
        <v>1.4258237439841611E-2</v>
      </c>
      <c r="ES85">
        <f t="shared" si="314"/>
        <v>2.0329733489090105E-4</v>
      </c>
      <c r="ET85">
        <f t="shared" si="241"/>
        <v>4.7203677635036197E-2</v>
      </c>
      <c r="EU85">
        <f t="shared" si="242"/>
        <v>3.2211232262857555E-2</v>
      </c>
      <c r="EV85">
        <f t="shared" si="315"/>
        <v>1.0375634838917555E-3</v>
      </c>
      <c r="EW85">
        <f t="shared" si="243"/>
        <v>2.727924657314706</v>
      </c>
      <c r="EY85">
        <f t="shared" si="244"/>
        <v>59.581525169771787</v>
      </c>
      <c r="EZ85">
        <f t="shared" si="245"/>
        <v>971.57158835374855</v>
      </c>
      <c r="FA85">
        <f t="shared" si="246"/>
        <v>222.54714454787307</v>
      </c>
      <c r="FB85">
        <f t="shared" si="247"/>
        <v>2828.3567137416753</v>
      </c>
      <c r="FD85">
        <f t="shared" si="316"/>
        <v>55.146439796865131</v>
      </c>
      <c r="FE85">
        <f t="shared" si="317"/>
        <v>2.7707529041499663</v>
      </c>
      <c r="FG85" s="6">
        <f t="shared" si="318"/>
        <v>3.1918862479049494E-2</v>
      </c>
      <c r="FH85" s="6">
        <f t="shared" si="319"/>
        <v>4.2061374655549121E-2</v>
      </c>
      <c r="FI85" s="6">
        <f t="shared" si="320"/>
        <v>0.1922511995016313</v>
      </c>
      <c r="FJ85" s="6">
        <f t="shared" si="321"/>
        <v>0.12683210732441602</v>
      </c>
      <c r="FK85" s="6">
        <f t="shared" si="322"/>
        <v>1.9783500318116973E-2</v>
      </c>
      <c r="FL85" s="6">
        <f t="shared" si="323"/>
        <v>2.5874327220735224E-2</v>
      </c>
      <c r="FM85" s="6">
        <f t="shared" si="324"/>
        <v>8.5596962938883234E-2</v>
      </c>
      <c r="FN85" s="6">
        <f t="shared" si="325"/>
        <v>5.8568470738294458E-2</v>
      </c>
      <c r="FP85" t="s">
        <v>121</v>
      </c>
      <c r="FQ85">
        <f t="shared" si="326"/>
        <v>-1.8517668899790778</v>
      </c>
      <c r="FR85">
        <f t="shared" si="327"/>
        <v>0.65984873485417861</v>
      </c>
      <c r="FT85">
        <v>-1.8517668899790778</v>
      </c>
      <c r="FU85">
        <v>0.65984873485417861</v>
      </c>
      <c r="FW85">
        <f t="shared" si="328"/>
        <v>0</v>
      </c>
      <c r="FX85">
        <f t="shared" si="329"/>
        <v>0</v>
      </c>
      <c r="FY85">
        <f t="shared" si="330"/>
        <v>0</v>
      </c>
      <c r="FZ85">
        <f t="shared" si="331"/>
        <v>0</v>
      </c>
      <c r="GA85">
        <f t="shared" si="332"/>
        <v>0</v>
      </c>
      <c r="GB85">
        <f t="shared" si="333"/>
        <v>0</v>
      </c>
    </row>
    <row r="86" spans="1:184" x14ac:dyDescent="0.25">
      <c r="A86" t="s">
        <v>47</v>
      </c>
      <c r="B86" t="s">
        <v>21</v>
      </c>
      <c r="C86" t="s">
        <v>52</v>
      </c>
      <c r="D86" t="s">
        <v>340</v>
      </c>
      <c r="E86" t="s">
        <v>330</v>
      </c>
      <c r="F86" t="s">
        <v>52</v>
      </c>
      <c r="G86">
        <v>4.5618502557885376</v>
      </c>
      <c r="H86">
        <v>1.9870804707110099</v>
      </c>
      <c r="I86">
        <v>7.2806628446851409</v>
      </c>
      <c r="J86">
        <v>18.110631358311391</v>
      </c>
      <c r="K86">
        <v>1.3263572562220902</v>
      </c>
      <c r="L86">
        <v>2.0501658986565285</v>
      </c>
      <c r="M86">
        <v>1.9636015397903754</v>
      </c>
      <c r="N86">
        <v>1.8360925970894484</v>
      </c>
      <c r="O86">
        <v>1.8823325410386442</v>
      </c>
      <c r="P86">
        <v>2.140958059707748</v>
      </c>
      <c r="Q86">
        <v>1.3070253557120981</v>
      </c>
      <c r="R86">
        <v>1.2095558465202498</v>
      </c>
      <c r="S86">
        <v>1.2971210859341129</v>
      </c>
      <c r="T86">
        <v>1.3393743599143302</v>
      </c>
      <c r="U86">
        <v>1.3313443191676493</v>
      </c>
      <c r="V86">
        <v>1.3335057494131222</v>
      </c>
      <c r="W86">
        <v>1.6470119079563545</v>
      </c>
      <c r="X86">
        <v>1.1739568700843823</v>
      </c>
      <c r="Y86">
        <f t="shared" si="195"/>
        <v>11.991338403011813</v>
      </c>
      <c r="Z86">
        <f t="shared" si="196"/>
        <v>8.5471841652862235</v>
      </c>
      <c r="AA86">
        <v>0</v>
      </c>
      <c r="AB86">
        <v>0</v>
      </c>
      <c r="AC86">
        <f t="shared" si="248"/>
        <v>24.021167316859643</v>
      </c>
      <c r="AD86">
        <f t="shared" si="249"/>
        <v>9.5160109443944521</v>
      </c>
      <c r="AE86">
        <f t="shared" si="250"/>
        <v>9.5160109443944521</v>
      </c>
      <c r="AF86">
        <f t="shared" si="251"/>
        <v>8.5471841652862235</v>
      </c>
      <c r="AG86">
        <f t="shared" si="197"/>
        <v>0</v>
      </c>
      <c r="AH86">
        <f t="shared" si="198"/>
        <v>0</v>
      </c>
      <c r="AI86">
        <f t="shared" si="199"/>
        <v>1.1004331668757221E-3</v>
      </c>
      <c r="AJ86">
        <f t="shared" si="200"/>
        <v>3.4075229667638802</v>
      </c>
      <c r="AK86">
        <f t="shared" si="201"/>
        <v>0.52483977265448489</v>
      </c>
      <c r="AL86">
        <f t="shared" si="252"/>
        <v>0</v>
      </c>
      <c r="AM86">
        <f t="shared" si="253"/>
        <v>0.96882677910822856</v>
      </c>
      <c r="AN86">
        <f t="shared" si="254"/>
        <v>7.8132163792768843</v>
      </c>
      <c r="AO86">
        <f t="shared" si="202"/>
        <v>7.1204605171998825</v>
      </c>
      <c r="AP86">
        <f t="shared" si="255"/>
        <v>-1.1949288028835508E-2</v>
      </c>
      <c r="AQ86">
        <f t="shared" si="256"/>
        <v>-1.3087594102528407E-2</v>
      </c>
      <c r="AR86">
        <f t="shared" si="257"/>
        <v>1.426723648086341</v>
      </c>
      <c r="AT86">
        <f t="shared" si="203"/>
        <v>37.129798813949577</v>
      </c>
      <c r="AU86">
        <f t="shared" si="204"/>
        <v>8.8063683103316652</v>
      </c>
      <c r="AV86">
        <f t="shared" si="205"/>
        <v>8.8063683103316652</v>
      </c>
      <c r="AW86">
        <f t="shared" si="206"/>
        <v>8.5471841652862235</v>
      </c>
      <c r="AX86">
        <f t="shared" si="207"/>
        <v>0</v>
      </c>
      <c r="AY86">
        <f t="shared" si="208"/>
        <v>0</v>
      </c>
      <c r="AZ86">
        <f t="shared" si="209"/>
        <v>3.8027276676029533E-5</v>
      </c>
      <c r="BA86">
        <f t="shared" si="210"/>
        <v>0.44015744098886556</v>
      </c>
      <c r="BB86">
        <f t="shared" si="211"/>
        <v>0.39066491263733372</v>
      </c>
      <c r="BC86">
        <f t="shared" si="258"/>
        <v>0</v>
      </c>
      <c r="BD86">
        <f t="shared" si="259"/>
        <v>0.25918414504544174</v>
      </c>
      <c r="BE86">
        <f t="shared" si="260"/>
        <v>8.1085528058602634</v>
      </c>
      <c r="BF86">
        <f t="shared" si="261"/>
        <v>7.5813800231910937</v>
      </c>
      <c r="BG86">
        <f t="shared" si="262"/>
        <v>-1.4843002846326048E-3</v>
      </c>
      <c r="BH86">
        <f t="shared" si="263"/>
        <v>-5.4812578272820352E-3</v>
      </c>
      <c r="BI86">
        <f t="shared" si="264"/>
        <v>0.96580414209512977</v>
      </c>
      <c r="BK86">
        <f t="shared" si="265"/>
        <v>35.562063621756103</v>
      </c>
      <c r="BL86">
        <f t="shared" si="266"/>
        <v>9.4439012954181383</v>
      </c>
      <c r="BM86">
        <f t="shared" si="212"/>
        <v>9.4439012954181383</v>
      </c>
      <c r="BN86">
        <f t="shared" si="213"/>
        <v>8.5471841652862235</v>
      </c>
      <c r="BO86">
        <f t="shared" si="214"/>
        <v>0</v>
      </c>
      <c r="BP86">
        <f t="shared" si="215"/>
        <v>0</v>
      </c>
      <c r="BQ86">
        <f t="shared" si="216"/>
        <v>1.3115700773814708E-3</v>
      </c>
      <c r="BR86">
        <f t="shared" si="217"/>
        <v>4.3879057284938696</v>
      </c>
      <c r="BS86">
        <f t="shared" si="218"/>
        <v>0.42808185708997198</v>
      </c>
      <c r="BT86">
        <f t="shared" si="267"/>
        <v>0</v>
      </c>
      <c r="BU86">
        <f t="shared" si="268"/>
        <v>0.89671713013191479</v>
      </c>
      <c r="BV86">
        <f t="shared" si="269"/>
        <v>8.3114613700496651</v>
      </c>
      <c r="BW86">
        <f t="shared" si="270"/>
        <v>7.7470494687968436</v>
      </c>
      <c r="BX86">
        <f t="shared" si="271"/>
        <v>-5.283243341246106E-3</v>
      </c>
      <c r="BY86">
        <f t="shared" si="272"/>
        <v>-1.2657728672722841E-2</v>
      </c>
      <c r="BZ86">
        <f t="shared" si="273"/>
        <v>0.80013469648937985</v>
      </c>
      <c r="CB86">
        <f t="shared" si="274"/>
        <v>33.252796165611564</v>
      </c>
      <c r="CC86">
        <f t="shared" si="275"/>
        <v>9.7515331373522063</v>
      </c>
      <c r="CD86">
        <f t="shared" si="219"/>
        <v>9.7515331373522063</v>
      </c>
      <c r="CE86">
        <f t="shared" si="220"/>
        <v>8.5471841652862235</v>
      </c>
      <c r="CF86">
        <f t="shared" si="221"/>
        <v>0</v>
      </c>
      <c r="CG86">
        <f t="shared" si="222"/>
        <v>0</v>
      </c>
      <c r="CH86">
        <f t="shared" si="223"/>
        <v>2.7866372140060466E-3</v>
      </c>
      <c r="CI86">
        <f t="shared" si="224"/>
        <v>6.9414362746349578</v>
      </c>
      <c r="CJ86">
        <f t="shared" si="225"/>
        <v>0.45711731888273577</v>
      </c>
      <c r="CK86">
        <f t="shared" si="276"/>
        <v>0</v>
      </c>
      <c r="CL86">
        <f t="shared" si="277"/>
        <v>1.2043489720659828</v>
      </c>
      <c r="CM86">
        <f t="shared" si="278"/>
        <v>8.3393203113048706</v>
      </c>
      <c r="CN86">
        <f t="shared" si="279"/>
        <v>7.7951931599980036</v>
      </c>
      <c r="CO86">
        <f t="shared" si="280"/>
        <v>-8.9857399118856464E-3</v>
      </c>
      <c r="CP86">
        <f t="shared" si="281"/>
        <v>-1.8293708372322543E-3</v>
      </c>
      <c r="CQ86">
        <f t="shared" si="282"/>
        <v>0.75199100528821994</v>
      </c>
      <c r="CS86">
        <f t="shared" si="283"/>
        <v>34.090230744504431</v>
      </c>
      <c r="CT86">
        <f t="shared" si="284"/>
        <v>9.6930691180465391</v>
      </c>
      <c r="CU86">
        <f t="shared" si="226"/>
        <v>9.6930691180465391</v>
      </c>
      <c r="CV86">
        <f t="shared" si="227"/>
        <v>8.5471841652862235</v>
      </c>
      <c r="CW86">
        <f t="shared" si="228"/>
        <v>0</v>
      </c>
      <c r="CX86">
        <f t="shared" si="285"/>
        <v>0</v>
      </c>
      <c r="CY86">
        <f t="shared" si="286"/>
        <v>2.4904131252249471E-3</v>
      </c>
      <c r="CZ86">
        <f t="shared" si="287"/>
        <v>6.520060637568732</v>
      </c>
      <c r="DA86">
        <f t="shared" si="288"/>
        <v>0.4487610950785102</v>
      </c>
      <c r="DB86">
        <f t="shared" si="289"/>
        <v>0</v>
      </c>
      <c r="DC86">
        <f t="shared" si="290"/>
        <v>1.1458849527603157</v>
      </c>
      <c r="DD86">
        <f t="shared" si="291"/>
        <v>8.3456822312206818</v>
      </c>
      <c r="DE86">
        <f t="shared" si="292"/>
        <v>7.7623343261226969</v>
      </c>
      <c r="DF86">
        <f t="shared" si="293"/>
        <v>-8.0975808284733507E-3</v>
      </c>
      <c r="DG86">
        <f t="shared" si="294"/>
        <v>-2.6149876050498705E-3</v>
      </c>
      <c r="DH86">
        <f t="shared" si="295"/>
        <v>0.78484983916352657</v>
      </c>
      <c r="DJ86">
        <f t="shared" si="296"/>
        <v>38.774102172972654</v>
      </c>
      <c r="DK86">
        <f t="shared" si="297"/>
        <v>9.7088057629261328</v>
      </c>
      <c r="DL86">
        <f t="shared" si="229"/>
        <v>9.7088057629261328</v>
      </c>
      <c r="DM86">
        <f t="shared" si="230"/>
        <v>8.5471841652862235</v>
      </c>
      <c r="DN86">
        <f t="shared" si="298"/>
        <v>0</v>
      </c>
      <c r="DO86">
        <f t="shared" si="299"/>
        <v>0</v>
      </c>
      <c r="DP86">
        <f t="shared" si="300"/>
        <v>2.9413397011913882E-3</v>
      </c>
      <c r="DQ86">
        <f t="shared" si="301"/>
        <v>7.5962939407308774</v>
      </c>
      <c r="DR86">
        <f t="shared" si="302"/>
        <v>0.42146721488721212</v>
      </c>
      <c r="DS86">
        <f t="shared" si="303"/>
        <v>0</v>
      </c>
      <c r="DT86">
        <f t="shared" si="304"/>
        <v>1.1616215976399094</v>
      </c>
      <c r="DU86">
        <f t="shared" si="305"/>
        <v>7.8899518069646657</v>
      </c>
      <c r="DV86">
        <f t="shared" si="306"/>
        <v>7.3597147836995838</v>
      </c>
      <c r="DW86">
        <f t="shared" si="307"/>
        <v>-2.2582635939003767E-2</v>
      </c>
      <c r="DX86">
        <f t="shared" si="308"/>
        <v>-1.2563920124777885E-2</v>
      </c>
      <c r="DY86">
        <f t="shared" si="309"/>
        <v>1.1874693815866397</v>
      </c>
      <c r="DZ86" t="s">
        <v>47</v>
      </c>
      <c r="EA86" t="s">
        <v>21</v>
      </c>
      <c r="EB86" t="s">
        <v>52</v>
      </c>
      <c r="EC86" t="s">
        <v>340</v>
      </c>
      <c r="ED86" t="s">
        <v>330</v>
      </c>
      <c r="EE86">
        <f t="shared" si="231"/>
        <v>0</v>
      </c>
      <c r="EF86">
        <f t="shared" si="232"/>
        <v>0</v>
      </c>
      <c r="EG86">
        <f t="shared" si="310"/>
        <v>0</v>
      </c>
      <c r="EH86">
        <f t="shared" si="233"/>
        <v>4.8822294981968639</v>
      </c>
      <c r="EI86">
        <f t="shared" si="234"/>
        <v>2.6996328895620141</v>
      </c>
      <c r="EJ86">
        <f t="shared" si="311"/>
        <v>7.2880177384049496</v>
      </c>
      <c r="EK86">
        <f t="shared" si="312"/>
        <v>0</v>
      </c>
      <c r="EL86">
        <f t="shared" si="235"/>
        <v>0</v>
      </c>
      <c r="EM86">
        <f t="shared" si="236"/>
        <v>0</v>
      </c>
      <c r="EN86">
        <f t="shared" si="237"/>
        <v>1.7780700935592676E-3</v>
      </c>
      <c r="EO86">
        <f t="shared" si="238"/>
        <v>1.1473795784600236E-3</v>
      </c>
      <c r="EP86">
        <f t="shared" si="313"/>
        <v>1.3164798970671016E-6</v>
      </c>
      <c r="EQ86">
        <f t="shared" si="239"/>
        <v>-9.7304647223461632E-3</v>
      </c>
      <c r="ER86">
        <f t="shared" si="240"/>
        <v>7.2263325781230488E-3</v>
      </c>
      <c r="ES86">
        <f t="shared" si="314"/>
        <v>5.2219882529642508E-5</v>
      </c>
      <c r="ET86">
        <f t="shared" si="241"/>
        <v>-8.0391431949322165E-3</v>
      </c>
      <c r="EU86">
        <f t="shared" si="242"/>
        <v>5.325735795149362E-3</v>
      </c>
      <c r="EV86">
        <f t="shared" si="315"/>
        <v>2.8363461759735208E-5</v>
      </c>
      <c r="EW86">
        <f t="shared" si="243"/>
        <v>2.5891415833546731</v>
      </c>
      <c r="EY86">
        <f t="shared" si="244"/>
        <v>0</v>
      </c>
      <c r="EZ86">
        <f t="shared" si="245"/>
        <v>0</v>
      </c>
      <c r="FA86">
        <f t="shared" si="246"/>
        <v>12.640783413262319</v>
      </c>
      <c r="FB86">
        <f t="shared" si="247"/>
        <v>18.869709786730734</v>
      </c>
      <c r="FD86">
        <f t="shared" si="316"/>
        <v>33.805026472608994</v>
      </c>
      <c r="FE86">
        <f t="shared" si="317"/>
        <v>2.3233011320049344</v>
      </c>
      <c r="FG86" s="6">
        <f t="shared" si="318"/>
        <v>0</v>
      </c>
      <c r="FH86" s="6">
        <f t="shared" si="319"/>
        <v>0</v>
      </c>
      <c r="FI86" s="6">
        <f t="shared" si="320"/>
        <v>5.2597802134542746E-3</v>
      </c>
      <c r="FJ86" s="6">
        <f t="shared" si="321"/>
        <v>3.4133049814595463E-3</v>
      </c>
      <c r="FK86" s="6">
        <f t="shared" si="322"/>
        <v>-2.8784076623132988E-2</v>
      </c>
      <c r="FL86" s="6">
        <f t="shared" si="323"/>
        <v>2.1467842926527831E-2</v>
      </c>
      <c r="FM86" s="6">
        <f t="shared" si="324"/>
        <v>-2.3780910810544838E-2</v>
      </c>
      <c r="FN86" s="6">
        <f t="shared" si="325"/>
        <v>1.5838821857257733E-2</v>
      </c>
      <c r="FP86" t="s">
        <v>47</v>
      </c>
      <c r="FQ86">
        <f t="shared" si="326"/>
        <v>0.98616211878487281</v>
      </c>
      <c r="FR86">
        <f t="shared" si="327"/>
        <v>0.2701860353684471</v>
      </c>
      <c r="FT86">
        <v>0.98616211878487281</v>
      </c>
      <c r="FU86">
        <v>0.2701860353684471</v>
      </c>
      <c r="FW86">
        <f t="shared" si="328"/>
        <v>0</v>
      </c>
      <c r="FX86">
        <f t="shared" si="329"/>
        <v>0</v>
      </c>
      <c r="FY86">
        <f t="shared" si="330"/>
        <v>0</v>
      </c>
      <c r="FZ86">
        <f t="shared" si="331"/>
        <v>0</v>
      </c>
      <c r="GA86">
        <f t="shared" si="332"/>
        <v>0</v>
      </c>
      <c r="GB86">
        <f t="shared" si="333"/>
        <v>0</v>
      </c>
    </row>
    <row r="87" spans="1:184" x14ac:dyDescent="0.25">
      <c r="A87" t="s">
        <v>29</v>
      </c>
      <c r="B87" t="s">
        <v>3</v>
      </c>
      <c r="C87" t="s">
        <v>52</v>
      </c>
      <c r="D87" t="s">
        <v>340</v>
      </c>
      <c r="E87" t="s">
        <v>330</v>
      </c>
      <c r="F87" t="s">
        <v>52</v>
      </c>
      <c r="G87">
        <v>5.1018944728967135</v>
      </c>
      <c r="H87">
        <v>1.98247917637667</v>
      </c>
      <c r="I87">
        <v>7.2638037022441191</v>
      </c>
      <c r="J87">
        <v>15.651545331540378</v>
      </c>
      <c r="K87">
        <v>1.3263572562220902</v>
      </c>
      <c r="L87">
        <v>1.743012396658032</v>
      </c>
      <c r="M87">
        <v>1.623301673976878</v>
      </c>
      <c r="N87">
        <v>1.5517551013628887</v>
      </c>
      <c r="O87">
        <v>1.5397028499942618</v>
      </c>
      <c r="P87">
        <v>1.8254737946718715</v>
      </c>
      <c r="Q87">
        <v>1.3070253557120981</v>
      </c>
      <c r="R87">
        <v>1.2095558465202498</v>
      </c>
      <c r="S87">
        <v>1.2971210859341129</v>
      </c>
      <c r="T87">
        <v>1.3393743599143302</v>
      </c>
      <c r="U87">
        <v>1.3313443191676493</v>
      </c>
      <c r="V87">
        <v>1.3335057494131222</v>
      </c>
      <c r="W87">
        <v>1.859642328024119</v>
      </c>
      <c r="X87">
        <v>1.6408609215038452</v>
      </c>
      <c r="Y87">
        <f t="shared" si="195"/>
        <v>13.508076827151468</v>
      </c>
      <c r="Z87">
        <f t="shared" si="196"/>
        <v>11.918891636487327</v>
      </c>
      <c r="AA87">
        <v>1.0040903639550036</v>
      </c>
      <c r="AB87">
        <v>0.14344148056500053</v>
      </c>
      <c r="AC87">
        <f t="shared" si="248"/>
        <v>20.759540721577562</v>
      </c>
      <c r="AD87">
        <f t="shared" si="249"/>
        <v>9.4939756177484753</v>
      </c>
      <c r="AE87">
        <f t="shared" si="250"/>
        <v>9.4939756177484753</v>
      </c>
      <c r="AF87">
        <f t="shared" si="251"/>
        <v>9.4939756177484753</v>
      </c>
      <c r="AG87">
        <f t="shared" si="197"/>
        <v>0</v>
      </c>
      <c r="AH87">
        <f t="shared" si="198"/>
        <v>0</v>
      </c>
      <c r="AI87">
        <f t="shared" si="199"/>
        <v>0</v>
      </c>
      <c r="AJ87">
        <f t="shared" si="200"/>
        <v>0</v>
      </c>
      <c r="AK87">
        <f t="shared" si="201"/>
        <v>0.53261436856894262</v>
      </c>
      <c r="AL87">
        <f t="shared" si="252"/>
        <v>0</v>
      </c>
      <c r="AM87">
        <f t="shared" si="253"/>
        <v>0</v>
      </c>
      <c r="AN87">
        <f t="shared" si="254"/>
        <v>7.7659570883681246</v>
      </c>
      <c r="AO87">
        <f t="shared" si="202"/>
        <v>7.0629392431571469</v>
      </c>
      <c r="AP87">
        <f t="shared" si="255"/>
        <v>-1.2126296119170956E-2</v>
      </c>
      <c r="AQ87">
        <f t="shared" si="256"/>
        <v>-3.3764269285035516E-2</v>
      </c>
      <c r="AR87">
        <f t="shared" si="257"/>
        <v>2.4310363745913284</v>
      </c>
      <c r="AT87">
        <f t="shared" si="203"/>
        <v>27.280837539730026</v>
      </c>
      <c r="AU87">
        <f t="shared" si="204"/>
        <v>8.7859762360248101</v>
      </c>
      <c r="AV87">
        <f t="shared" si="205"/>
        <v>8.7859762360248101</v>
      </c>
      <c r="AW87">
        <f t="shared" si="206"/>
        <v>8.7859762360248101</v>
      </c>
      <c r="AX87">
        <f t="shared" si="207"/>
        <v>0</v>
      </c>
      <c r="AY87">
        <f t="shared" si="208"/>
        <v>0</v>
      </c>
      <c r="AZ87">
        <f t="shared" si="209"/>
        <v>0</v>
      </c>
      <c r="BA87">
        <f t="shared" si="210"/>
        <v>0</v>
      </c>
      <c r="BB87">
        <f t="shared" si="211"/>
        <v>0.42996668991616621</v>
      </c>
      <c r="BC87">
        <f t="shared" si="258"/>
        <v>0</v>
      </c>
      <c r="BD87">
        <f t="shared" si="259"/>
        <v>0</v>
      </c>
      <c r="BE87">
        <f t="shared" si="260"/>
        <v>8.0179589073012494</v>
      </c>
      <c r="BF87">
        <f t="shared" si="261"/>
        <v>7.43775134566497</v>
      </c>
      <c r="BG87">
        <f t="shared" si="262"/>
        <v>-1.6336242636091681E-3</v>
      </c>
      <c r="BH87">
        <f t="shared" si="263"/>
        <v>-8.8374331131098639E-3</v>
      </c>
      <c r="BI87">
        <f t="shared" si="264"/>
        <v>1.3482248903598402</v>
      </c>
      <c r="BK87">
        <f t="shared" si="265"/>
        <v>25.407179737014484</v>
      </c>
      <c r="BL87">
        <f t="shared" si="266"/>
        <v>9.4220329462671213</v>
      </c>
      <c r="BM87">
        <f t="shared" si="212"/>
        <v>9.4220329462671213</v>
      </c>
      <c r="BN87">
        <f t="shared" si="213"/>
        <v>9.4220329462671213</v>
      </c>
      <c r="BO87">
        <f t="shared" si="214"/>
        <v>0</v>
      </c>
      <c r="BP87">
        <f t="shared" si="215"/>
        <v>0</v>
      </c>
      <c r="BQ87">
        <f t="shared" si="216"/>
        <v>0</v>
      </c>
      <c r="BR87">
        <f t="shared" si="217"/>
        <v>0</v>
      </c>
      <c r="BS87">
        <f t="shared" si="218"/>
        <v>0.47779326703586134</v>
      </c>
      <c r="BT87">
        <f t="shared" si="267"/>
        <v>0</v>
      </c>
      <c r="BU87">
        <f t="shared" si="268"/>
        <v>0</v>
      </c>
      <c r="BV87">
        <f t="shared" si="269"/>
        <v>8.1580873650603714</v>
      </c>
      <c r="BW87">
        <f t="shared" si="270"/>
        <v>7.5281325987297132</v>
      </c>
      <c r="BX87">
        <f t="shared" si="271"/>
        <v>-5.8967649638767428E-3</v>
      </c>
      <c r="BY87">
        <f t="shared" si="272"/>
        <v>-2.9928752103534597E-2</v>
      </c>
      <c r="BZ87">
        <f t="shared" si="273"/>
        <v>1.8939003475374081</v>
      </c>
      <c r="CB87">
        <f t="shared" si="274"/>
        <v>24.287365312430286</v>
      </c>
      <c r="CC87">
        <f t="shared" si="275"/>
        <v>9.7289524342365592</v>
      </c>
      <c r="CD87">
        <f t="shared" si="219"/>
        <v>9.7289524342365592</v>
      </c>
      <c r="CE87">
        <f t="shared" si="220"/>
        <v>9.7289524342365592</v>
      </c>
      <c r="CF87">
        <f t="shared" si="221"/>
        <v>0</v>
      </c>
      <c r="CG87">
        <f t="shared" si="222"/>
        <v>0</v>
      </c>
      <c r="CH87">
        <f t="shared" si="223"/>
        <v>0</v>
      </c>
      <c r="CI87">
        <f t="shared" si="224"/>
        <v>0</v>
      </c>
      <c r="CJ87">
        <f t="shared" si="225"/>
        <v>0.50460263541648431</v>
      </c>
      <c r="CK87">
        <f t="shared" si="276"/>
        <v>0</v>
      </c>
      <c r="CL87">
        <f t="shared" si="277"/>
        <v>0</v>
      </c>
      <c r="CM87">
        <f t="shared" si="278"/>
        <v>8.1700390342057645</v>
      </c>
      <c r="CN87">
        <f t="shared" si="279"/>
        <v>7.5693879907882984</v>
      </c>
      <c r="CO87">
        <f t="shared" si="280"/>
        <v>-9.9191779733634397E-3</v>
      </c>
      <c r="CP87">
        <f t="shared" si="281"/>
        <v>-2.636988386599471E-2</v>
      </c>
      <c r="CQ87">
        <f t="shared" si="282"/>
        <v>2.1595644434482608</v>
      </c>
      <c r="CS87">
        <f t="shared" si="283"/>
        <v>24.098728953787102</v>
      </c>
      <c r="CT87">
        <f t="shared" si="284"/>
        <v>9.6706237945316467</v>
      </c>
      <c r="CU87">
        <f t="shared" si="226"/>
        <v>9.6706237945316467</v>
      </c>
      <c r="CV87">
        <f t="shared" si="227"/>
        <v>9.6706237945316467</v>
      </c>
      <c r="CW87">
        <f t="shared" si="228"/>
        <v>0</v>
      </c>
      <c r="CX87">
        <f t="shared" si="285"/>
        <v>0</v>
      </c>
      <c r="CY87">
        <f t="shared" si="286"/>
        <v>0</v>
      </c>
      <c r="CZ87">
        <f t="shared" si="287"/>
        <v>0</v>
      </c>
      <c r="DA87">
        <f t="shared" si="288"/>
        <v>0.50353661624669632</v>
      </c>
      <c r="DB87">
        <f t="shared" si="289"/>
        <v>0</v>
      </c>
      <c r="DC87">
        <f t="shared" si="290"/>
        <v>0</v>
      </c>
      <c r="DD87">
        <f t="shared" si="291"/>
        <v>8.1587756392258317</v>
      </c>
      <c r="DE87">
        <f t="shared" si="292"/>
        <v>7.5042246243339346</v>
      </c>
      <c r="DF87">
        <f t="shared" si="293"/>
        <v>-9.0859668872147904E-3</v>
      </c>
      <c r="DG87">
        <f t="shared" si="294"/>
        <v>-2.6733884576954213E-2</v>
      </c>
      <c r="DH87">
        <f t="shared" si="295"/>
        <v>2.1663991701977121</v>
      </c>
      <c r="DJ87">
        <f t="shared" si="296"/>
        <v>28.571485848845828</v>
      </c>
      <c r="DK87">
        <f t="shared" si="297"/>
        <v>9.6863239995508561</v>
      </c>
      <c r="DL87">
        <f t="shared" si="229"/>
        <v>9.6863239995508561</v>
      </c>
      <c r="DM87">
        <f t="shared" si="230"/>
        <v>9.6863239995508561</v>
      </c>
      <c r="DN87">
        <f t="shared" si="298"/>
        <v>0</v>
      </c>
      <c r="DO87">
        <f t="shared" si="299"/>
        <v>0</v>
      </c>
      <c r="DP87">
        <f t="shared" si="300"/>
        <v>0</v>
      </c>
      <c r="DQ87">
        <f t="shared" si="301"/>
        <v>0</v>
      </c>
      <c r="DR87">
        <f t="shared" si="302"/>
        <v>0.46319750937615189</v>
      </c>
      <c r="DS87">
        <f t="shared" si="303"/>
        <v>0</v>
      </c>
      <c r="DT87">
        <f t="shared" si="304"/>
        <v>0</v>
      </c>
      <c r="DU87">
        <f t="shared" si="305"/>
        <v>7.6873817507551365</v>
      </c>
      <c r="DV87">
        <f t="shared" si="306"/>
        <v>7.1046449212222953</v>
      </c>
      <c r="DW87">
        <f t="shared" si="307"/>
        <v>-2.4818586956743847E-2</v>
      </c>
      <c r="DX87">
        <f t="shared" si="308"/>
        <v>-5.346666255013624E-2</v>
      </c>
      <c r="DY87">
        <f t="shared" si="309"/>
        <v>2.5816790783285608</v>
      </c>
      <c r="DZ87" t="s">
        <v>29</v>
      </c>
      <c r="EA87" t="s">
        <v>3</v>
      </c>
      <c r="EB87" t="s">
        <v>52</v>
      </c>
      <c r="EC87" t="s">
        <v>340</v>
      </c>
      <c r="ED87" t="s">
        <v>330</v>
      </c>
      <c r="EE87">
        <f t="shared" si="231"/>
        <v>0</v>
      </c>
      <c r="EF87">
        <f t="shared" si="232"/>
        <v>0</v>
      </c>
      <c r="EG87">
        <f t="shared" si="310"/>
        <v>0</v>
      </c>
      <c r="EH87">
        <f t="shared" si="233"/>
        <v>0</v>
      </c>
      <c r="EI87">
        <f t="shared" si="234"/>
        <v>0</v>
      </c>
      <c r="EJ87">
        <f t="shared" si="311"/>
        <v>0</v>
      </c>
      <c r="EK87">
        <f t="shared" si="312"/>
        <v>0</v>
      </c>
      <c r="EL87">
        <f t="shared" si="235"/>
        <v>0</v>
      </c>
      <c r="EM87">
        <f t="shared" si="236"/>
        <v>0</v>
      </c>
      <c r="EN87">
        <f t="shared" si="237"/>
        <v>0</v>
      </c>
      <c r="EO87">
        <f t="shared" si="238"/>
        <v>0</v>
      </c>
      <c r="EP87">
        <f t="shared" si="313"/>
        <v>0</v>
      </c>
      <c r="EQ87">
        <f t="shared" si="239"/>
        <v>-1.0580069527329823E-2</v>
      </c>
      <c r="ER87">
        <f t="shared" si="240"/>
        <v>7.8710550766356198E-3</v>
      </c>
      <c r="ES87">
        <f t="shared" si="314"/>
        <v>6.1953508019431367E-5</v>
      </c>
      <c r="ET87">
        <f t="shared" si="241"/>
        <v>-2.9850147582460854E-2</v>
      </c>
      <c r="EU87">
        <f t="shared" si="242"/>
        <v>1.439738730893802E-2</v>
      </c>
      <c r="EV87">
        <f t="shared" si="315"/>
        <v>2.0728476132356958E-4</v>
      </c>
      <c r="EW87">
        <f t="shared" si="243"/>
        <v>2.5831461530367301</v>
      </c>
      <c r="EY87">
        <f t="shared" si="244"/>
        <v>0</v>
      </c>
      <c r="EZ87">
        <f t="shared" si="245"/>
        <v>0</v>
      </c>
      <c r="FA87">
        <f t="shared" si="246"/>
        <v>0</v>
      </c>
      <c r="FB87">
        <f t="shared" si="247"/>
        <v>0</v>
      </c>
      <c r="FD87">
        <f t="shared" si="316"/>
        <v>25.06752301889755</v>
      </c>
      <c r="FE87">
        <f t="shared" si="317"/>
        <v>1.2230748600069401</v>
      </c>
      <c r="FG87" s="6">
        <f t="shared" si="318"/>
        <v>0</v>
      </c>
      <c r="FH87" s="6">
        <f t="shared" si="319"/>
        <v>0</v>
      </c>
      <c r="FI87" s="6">
        <f t="shared" si="320"/>
        <v>0</v>
      </c>
      <c r="FJ87" s="6">
        <f t="shared" si="321"/>
        <v>0</v>
      </c>
      <c r="FK87" s="6">
        <f t="shared" si="322"/>
        <v>-4.2206282285465017E-2</v>
      </c>
      <c r="FL87" s="6">
        <f t="shared" si="323"/>
        <v>3.1466868836270222E-2</v>
      </c>
      <c r="FM87" s="6">
        <f t="shared" si="324"/>
        <v>-0.11907896747499883</v>
      </c>
      <c r="FN87" s="6">
        <f t="shared" si="325"/>
        <v>5.7727542621210076E-2</v>
      </c>
      <c r="FP87" t="s">
        <v>29</v>
      </c>
      <c r="FQ87">
        <f t="shared" si="326"/>
        <v>2.0968007174105185</v>
      </c>
      <c r="FR87">
        <f t="shared" si="327"/>
        <v>0.43752441264309283</v>
      </c>
      <c r="FT87">
        <v>2.0968007174105185</v>
      </c>
      <c r="FU87">
        <v>0.43752441264309283</v>
      </c>
      <c r="FW87">
        <f t="shared" si="328"/>
        <v>0</v>
      </c>
      <c r="FX87">
        <f t="shared" si="329"/>
        <v>0</v>
      </c>
      <c r="FY87">
        <f t="shared" si="330"/>
        <v>0</v>
      </c>
      <c r="FZ87">
        <f t="shared" si="331"/>
        <v>0</v>
      </c>
      <c r="GA87">
        <f t="shared" si="332"/>
        <v>0</v>
      </c>
      <c r="GB87">
        <f t="shared" si="333"/>
        <v>0</v>
      </c>
    </row>
    <row r="88" spans="1:184" x14ac:dyDescent="0.25">
      <c r="A88" t="s">
        <v>127</v>
      </c>
      <c r="B88" t="s">
        <v>128</v>
      </c>
      <c r="C88" t="s">
        <v>147</v>
      </c>
      <c r="D88" t="s">
        <v>341</v>
      </c>
      <c r="E88" t="s">
        <v>331</v>
      </c>
      <c r="F88" t="s">
        <v>445</v>
      </c>
      <c r="G88">
        <v>2.1620771423202876</v>
      </c>
      <c r="H88">
        <v>1.9327894540952399</v>
      </c>
      <c r="I88">
        <v>7.0817405598049596</v>
      </c>
      <c r="J88">
        <v>62.158002233027858</v>
      </c>
      <c r="K88">
        <v>1.2214137182566644</v>
      </c>
      <c r="L88">
        <v>1.5190029834942065</v>
      </c>
      <c r="M88">
        <v>1.482869995383554</v>
      </c>
      <c r="N88">
        <v>1.3517109506074758</v>
      </c>
      <c r="O88">
        <v>1.460896202204955</v>
      </c>
      <c r="P88">
        <v>1.5833808426620595</v>
      </c>
      <c r="Q88">
        <v>1.1137228775074144</v>
      </c>
      <c r="R88">
        <v>1.1523297796771568</v>
      </c>
      <c r="S88">
        <v>1.261678755528314</v>
      </c>
      <c r="T88">
        <v>1.2456836932865165</v>
      </c>
      <c r="U88">
        <v>1.2512749062312558</v>
      </c>
      <c r="V88">
        <v>1.4406165004533091</v>
      </c>
      <c r="W88">
        <v>0.81009799639004043</v>
      </c>
      <c r="X88">
        <v>0.81009799639004043</v>
      </c>
      <c r="Y88">
        <f t="shared" si="195"/>
        <v>5.736903838452081</v>
      </c>
      <c r="Z88">
        <f t="shared" si="196"/>
        <v>5.736903838452081</v>
      </c>
      <c r="AA88">
        <v>16.937652333661337</v>
      </c>
      <c r="AB88">
        <v>2.4196646190944771</v>
      </c>
      <c r="AC88">
        <f t="shared" si="248"/>
        <v>75.920636626848605</v>
      </c>
      <c r="AD88">
        <f t="shared" si="249"/>
        <v>7.8870964740269471</v>
      </c>
      <c r="AE88">
        <f t="shared" si="250"/>
        <v>5.736903838452081</v>
      </c>
      <c r="AF88">
        <f t="shared" si="251"/>
        <v>5.736903838452081</v>
      </c>
      <c r="AG88">
        <f t="shared" si="197"/>
        <v>2.6231844582659376E-2</v>
      </c>
      <c r="AH88">
        <f t="shared" si="198"/>
        <v>36.599294614800151</v>
      </c>
      <c r="AI88">
        <f t="shared" si="199"/>
        <v>2.6231844582659376E-2</v>
      </c>
      <c r="AJ88">
        <f t="shared" si="200"/>
        <v>36.599294614800151</v>
      </c>
      <c r="AK88">
        <f t="shared" si="201"/>
        <v>0.35541930429856811</v>
      </c>
      <c r="AL88">
        <f t="shared" si="252"/>
        <v>2.1501926355748662</v>
      </c>
      <c r="AM88">
        <f t="shared" si="253"/>
        <v>2.1501926355748662</v>
      </c>
      <c r="AN88">
        <f t="shared" si="254"/>
        <v>6.7339710989500645</v>
      </c>
      <c r="AO88">
        <f t="shared" si="202"/>
        <v>6.2648397194761722</v>
      </c>
      <c r="AP88">
        <f t="shared" si="255"/>
        <v>1.4541319280100756E-2</v>
      </c>
      <c r="AQ88">
        <f t="shared" si="256"/>
        <v>2.2264253796841549E-2</v>
      </c>
      <c r="AR88">
        <f t="shared" si="257"/>
        <v>-0.52793588102409128</v>
      </c>
      <c r="AT88">
        <f t="shared" si="203"/>
        <v>94.418190840008862</v>
      </c>
      <c r="AU88">
        <f t="shared" si="204"/>
        <v>8.1605005390108332</v>
      </c>
      <c r="AV88">
        <f t="shared" si="205"/>
        <v>5.736903838452081</v>
      </c>
      <c r="AW88">
        <f t="shared" si="206"/>
        <v>5.736903838452081</v>
      </c>
      <c r="AX88">
        <f t="shared" si="207"/>
        <v>4.3638952983407642E-2</v>
      </c>
      <c r="AY88">
        <f t="shared" si="208"/>
        <v>54.017592497976452</v>
      </c>
      <c r="AZ88">
        <f t="shared" si="209"/>
        <v>4.3638952983407642E-2</v>
      </c>
      <c r="BA88">
        <f t="shared" si="210"/>
        <v>54.017592497976452</v>
      </c>
      <c r="BB88">
        <f t="shared" si="211"/>
        <v>0.32975602585340658</v>
      </c>
      <c r="BC88">
        <f t="shared" si="258"/>
        <v>2.4235967005587522</v>
      </c>
      <c r="BD88">
        <f t="shared" si="259"/>
        <v>2.4235967005587522</v>
      </c>
      <c r="BE88">
        <f t="shared" si="260"/>
        <v>7.5714820218884702</v>
      </c>
      <c r="BF88">
        <f t="shared" si="261"/>
        <v>7.1265011799246913</v>
      </c>
      <c r="BG88">
        <f t="shared" si="262"/>
        <v>6.479846789184813E-3</v>
      </c>
      <c r="BH88">
        <f t="shared" si="263"/>
        <v>1.7051799437150596E-2</v>
      </c>
      <c r="BI88">
        <f t="shared" si="264"/>
        <v>-1.3895973414726104</v>
      </c>
      <c r="BK88">
        <f t="shared" si="265"/>
        <v>92.172236484340957</v>
      </c>
      <c r="BL88">
        <f t="shared" si="266"/>
        <v>8.9348816164691076</v>
      </c>
      <c r="BM88">
        <f t="shared" si="212"/>
        <v>5.736903838452081</v>
      </c>
      <c r="BN88">
        <f t="shared" si="213"/>
        <v>5.736903838452081</v>
      </c>
      <c r="BO88">
        <f t="shared" si="214"/>
        <v>8.1643202223135466E-2</v>
      </c>
      <c r="BP88">
        <f t="shared" si="215"/>
        <v>76.588902009594378</v>
      </c>
      <c r="BQ88">
        <f t="shared" si="216"/>
        <v>8.1643202223135466E-2</v>
      </c>
      <c r="BR88">
        <f t="shared" si="217"/>
        <v>76.588902009594378</v>
      </c>
      <c r="BS88">
        <f t="shared" si="218"/>
        <v>0.36542017384466369</v>
      </c>
      <c r="BT88">
        <f t="shared" si="267"/>
        <v>3.1979777780170267</v>
      </c>
      <c r="BU88">
        <f t="shared" si="268"/>
        <v>3.1979777780170267</v>
      </c>
      <c r="BV88">
        <f t="shared" si="269"/>
        <v>7.9682057633744696</v>
      </c>
      <c r="BW88">
        <f t="shared" si="270"/>
        <v>7.4864112381922103</v>
      </c>
      <c r="BX88">
        <f t="shared" si="271"/>
        <v>1.786969708892246E-2</v>
      </c>
      <c r="BY88">
        <f t="shared" si="272"/>
        <v>2.7486895948895414E-2</v>
      </c>
      <c r="BZ88">
        <f t="shared" si="273"/>
        <v>-1.7495073997401294</v>
      </c>
      <c r="CB88">
        <f t="shared" si="274"/>
        <v>84.019652286267686</v>
      </c>
      <c r="CC88">
        <f t="shared" si="275"/>
        <v>8.821608735434765</v>
      </c>
      <c r="CD88">
        <f t="shared" si="219"/>
        <v>5.736903838452081</v>
      </c>
      <c r="CE88">
        <f t="shared" si="220"/>
        <v>5.736903838452081</v>
      </c>
      <c r="CF88">
        <f t="shared" si="221"/>
        <v>6.8516844055844586E-2</v>
      </c>
      <c r="CG88">
        <f t="shared" si="222"/>
        <v>66.635395939687385</v>
      </c>
      <c r="CH88">
        <f t="shared" si="223"/>
        <v>6.8516844055844586E-2</v>
      </c>
      <c r="CI88">
        <f t="shared" si="224"/>
        <v>66.635395939687385</v>
      </c>
      <c r="CJ88">
        <f t="shared" si="225"/>
        <v>0.37788628647047451</v>
      </c>
      <c r="CK88">
        <f t="shared" si="276"/>
        <v>3.084704896982684</v>
      </c>
      <c r="CL88">
        <f t="shared" si="277"/>
        <v>3.084704896982684</v>
      </c>
      <c r="CM88">
        <f t="shared" si="278"/>
        <v>7.6541713216755625</v>
      </c>
      <c r="CN88">
        <f t="shared" si="279"/>
        <v>7.204356405282387</v>
      </c>
      <c r="CO88">
        <f t="shared" si="280"/>
        <v>2.2013144426237488E-2</v>
      </c>
      <c r="CP88">
        <f t="shared" si="281"/>
        <v>3.6751951975366841E-2</v>
      </c>
      <c r="CQ88">
        <f t="shared" si="282"/>
        <v>-1.467452566830306</v>
      </c>
      <c r="CS88">
        <f t="shared" si="283"/>
        <v>90.806389398877513</v>
      </c>
      <c r="CT88">
        <f t="shared" si="284"/>
        <v>8.8612042549240311</v>
      </c>
      <c r="CU88">
        <f t="shared" si="226"/>
        <v>5.736903838452081</v>
      </c>
      <c r="CV88">
        <f t="shared" si="227"/>
        <v>5.736903838452081</v>
      </c>
      <c r="CW88">
        <f t="shared" si="228"/>
        <v>7.6253618731168621E-2</v>
      </c>
      <c r="CX88">
        <f t="shared" si="285"/>
        <v>73.219865473701546</v>
      </c>
      <c r="CY88">
        <f t="shared" si="286"/>
        <v>7.6253618731168621E-2</v>
      </c>
      <c r="CZ88">
        <f t="shared" si="287"/>
        <v>73.219865473701546</v>
      </c>
      <c r="DA88">
        <f t="shared" si="288"/>
        <v>0.36512227050767926</v>
      </c>
      <c r="DB88">
        <f t="shared" si="289"/>
        <v>3.1243004164719501</v>
      </c>
      <c r="DC88">
        <f t="shared" si="290"/>
        <v>3.1243004164719501</v>
      </c>
      <c r="DD88">
        <f t="shared" si="291"/>
        <v>7.7649395279559705</v>
      </c>
      <c r="DE88">
        <f t="shared" si="292"/>
        <v>7.2903143566986195</v>
      </c>
      <c r="DF88">
        <f t="shared" si="293"/>
        <v>2.1576446067899935E-2</v>
      </c>
      <c r="DG88">
        <f t="shared" si="294"/>
        <v>3.844676548997835E-2</v>
      </c>
      <c r="DH88">
        <f t="shared" si="295"/>
        <v>-1.5534105182465385</v>
      </c>
      <c r="DJ88">
        <f t="shared" si="296"/>
        <v>98.419789953921821</v>
      </c>
      <c r="DK88">
        <f t="shared" si="297"/>
        <v>10.202072302384479</v>
      </c>
      <c r="DL88">
        <f t="shared" si="229"/>
        <v>5.736903838452081</v>
      </c>
      <c r="DM88">
        <f t="shared" si="230"/>
        <v>5.736903838452081</v>
      </c>
      <c r="DN88">
        <f t="shared" si="298"/>
        <v>0.18200795560313943</v>
      </c>
      <c r="DO88">
        <f t="shared" si="299"/>
        <v>122.28516599540443</v>
      </c>
      <c r="DP88">
        <f t="shared" si="300"/>
        <v>0.18200795560313943</v>
      </c>
      <c r="DQ88">
        <f t="shared" si="301"/>
        <v>122.28516599540443</v>
      </c>
      <c r="DR88">
        <f t="shared" si="302"/>
        <v>0.40378572386590217</v>
      </c>
      <c r="DS88">
        <f t="shared" si="303"/>
        <v>4.4651684639323985</v>
      </c>
      <c r="DT88">
        <f t="shared" si="304"/>
        <v>4.4651684639323985</v>
      </c>
      <c r="DU88">
        <f t="shared" si="305"/>
        <v>8.4595233323280556</v>
      </c>
      <c r="DV88">
        <f t="shared" si="306"/>
        <v>7.9515309364856233</v>
      </c>
      <c r="DW88">
        <f t="shared" si="307"/>
        <v>6.152311535377581E-2</v>
      </c>
      <c r="DX88">
        <f t="shared" si="308"/>
        <v>9.210189967692714E-2</v>
      </c>
      <c r="DY88">
        <f t="shared" si="309"/>
        <v>-2.2146270980335423</v>
      </c>
      <c r="DZ88" t="s">
        <v>127</v>
      </c>
      <c r="EA88" t="s">
        <v>128</v>
      </c>
      <c r="EB88" t="s">
        <v>147</v>
      </c>
      <c r="EC88" t="s">
        <v>341</v>
      </c>
      <c r="ED88" t="s">
        <v>330</v>
      </c>
      <c r="EE88">
        <f t="shared" si="231"/>
        <v>71.557702755194057</v>
      </c>
      <c r="EF88">
        <f t="shared" si="232"/>
        <v>28.828201988881869</v>
      </c>
      <c r="EG88">
        <f t="shared" si="310"/>
        <v>831.06522991177258</v>
      </c>
      <c r="EH88">
        <f t="shared" si="233"/>
        <v>71.557702755194057</v>
      </c>
      <c r="EI88">
        <f t="shared" si="234"/>
        <v>28.828201988881869</v>
      </c>
      <c r="EJ88">
        <f t="shared" si="311"/>
        <v>831.06522991177258</v>
      </c>
      <c r="EK88">
        <f t="shared" si="312"/>
        <v>2.9533751334882407E-3</v>
      </c>
      <c r="EL88">
        <f t="shared" si="235"/>
        <v>7.9715403029892509E-2</v>
      </c>
      <c r="EM88">
        <f t="shared" si="236"/>
        <v>5.4344964196218225E-2</v>
      </c>
      <c r="EN88">
        <f t="shared" si="237"/>
        <v>7.9715403029892509E-2</v>
      </c>
      <c r="EO88">
        <f t="shared" si="238"/>
        <v>5.4344964196218225E-2</v>
      </c>
      <c r="EP88">
        <f t="shared" si="313"/>
        <v>2.9533751334882407E-3</v>
      </c>
      <c r="EQ88">
        <f t="shared" si="239"/>
        <v>2.4000594834353541E-2</v>
      </c>
      <c r="ER88">
        <f t="shared" si="240"/>
        <v>1.9244783270983255E-2</v>
      </c>
      <c r="ES88">
        <f t="shared" si="314"/>
        <v>3.7036168314711693E-4</v>
      </c>
      <c r="ET88">
        <f t="shared" si="241"/>
        <v>3.9017261054193321E-2</v>
      </c>
      <c r="EU88">
        <f t="shared" si="242"/>
        <v>2.7274640323178508E-2</v>
      </c>
      <c r="EV88">
        <f t="shared" si="315"/>
        <v>7.4390600475875504E-4</v>
      </c>
      <c r="EW88">
        <f t="shared" si="243"/>
        <v>2.4048109498840136</v>
      </c>
      <c r="EY88">
        <f t="shared" si="244"/>
        <v>172.08274713423612</v>
      </c>
      <c r="EZ88">
        <f t="shared" si="245"/>
        <v>1998.5547649597058</v>
      </c>
      <c r="FA88">
        <f t="shared" si="246"/>
        <v>172.08274713423612</v>
      </c>
      <c r="FB88">
        <f t="shared" si="247"/>
        <v>1998.5547649597058</v>
      </c>
      <c r="FD88">
        <f t="shared" si="316"/>
        <v>89.292815931710905</v>
      </c>
      <c r="FE88">
        <f t="shared" si="317"/>
        <v>3.6153811655489601</v>
      </c>
      <c r="FG88" s="6">
        <f t="shared" si="318"/>
        <v>8.9274150667235111E-2</v>
      </c>
      <c r="FH88" s="6">
        <f t="shared" si="319"/>
        <v>6.0968762661353086E-2</v>
      </c>
      <c r="FI88" s="6">
        <f t="shared" si="320"/>
        <v>8.9274150667235111E-2</v>
      </c>
      <c r="FJ88" s="6">
        <f t="shared" si="321"/>
        <v>6.0968762661353086E-2</v>
      </c>
      <c r="FK88" s="6">
        <f t="shared" si="322"/>
        <v>2.6878528338392469E-2</v>
      </c>
      <c r="FL88" s="6">
        <f t="shared" si="323"/>
        <v>2.1579901910351664E-2</v>
      </c>
      <c r="FM88" s="6">
        <f t="shared" si="324"/>
        <v>4.3695856880617168E-2</v>
      </c>
      <c r="FN88" s="6">
        <f t="shared" si="325"/>
        <v>3.0596361682883273E-2</v>
      </c>
      <c r="FP88" t="s">
        <v>127</v>
      </c>
      <c r="FQ88">
        <f t="shared" si="326"/>
        <v>-1.4837551342245365</v>
      </c>
      <c r="FR88">
        <f t="shared" si="327"/>
        <v>0.55360127800794856</v>
      </c>
      <c r="FT88">
        <v>-1.4837551342245365</v>
      </c>
      <c r="FU88">
        <v>0.55360127800794856</v>
      </c>
      <c r="FW88">
        <f t="shared" si="328"/>
        <v>1212.0194910629568</v>
      </c>
      <c r="FX88">
        <f t="shared" si="329"/>
        <v>518.07218217666343</v>
      </c>
      <c r="FY88">
        <f t="shared" si="330"/>
        <v>268398.78594528994</v>
      </c>
      <c r="FZ88">
        <f t="shared" si="331"/>
        <v>1212.0194910629568</v>
      </c>
      <c r="GA88">
        <f t="shared" si="332"/>
        <v>518.07218217666343</v>
      </c>
      <c r="GB88">
        <f t="shared" si="333"/>
        <v>268398.78594528994</v>
      </c>
    </row>
    <row r="89" spans="1:184" x14ac:dyDescent="0.25">
      <c r="A89" t="s">
        <v>141</v>
      </c>
      <c r="B89" t="s">
        <v>142</v>
      </c>
      <c r="C89" t="s">
        <v>147</v>
      </c>
      <c r="D89" t="s">
        <v>341</v>
      </c>
      <c r="E89" t="s">
        <v>331</v>
      </c>
      <c r="F89" t="s">
        <v>445</v>
      </c>
      <c r="G89">
        <v>8.3824885616488025</v>
      </c>
      <c r="H89">
        <v>1.89506307719064</v>
      </c>
      <c r="I89">
        <v>6.9435111148265056</v>
      </c>
      <c r="J89">
        <v>13.812425036586356</v>
      </c>
      <c r="K89">
        <v>1.2214137182566644</v>
      </c>
      <c r="L89">
        <v>1.2017746801013294</v>
      </c>
      <c r="M89">
        <v>1.1763702335448292</v>
      </c>
      <c r="N89">
        <v>1.1888366893534286</v>
      </c>
      <c r="O89">
        <v>1.1618347254113781</v>
      </c>
      <c r="P89">
        <v>1.2049811166638535</v>
      </c>
      <c r="Q89">
        <v>1.1137228775074144</v>
      </c>
      <c r="R89">
        <v>1.1523297796771568</v>
      </c>
      <c r="S89">
        <v>1.261678755528314</v>
      </c>
      <c r="T89">
        <v>1.2456836932865165</v>
      </c>
      <c r="U89">
        <v>1.2512749062312558</v>
      </c>
      <c r="V89">
        <v>1.4406165004533091</v>
      </c>
      <c r="W89">
        <v>0.87730000171786537</v>
      </c>
      <c r="X89">
        <v>0.8418130937372077</v>
      </c>
      <c r="Y89">
        <f t="shared" si="195"/>
        <v>6.091542312965311</v>
      </c>
      <c r="Z89">
        <f t="shared" si="196"/>
        <v>5.8451385729707885</v>
      </c>
      <c r="AA89">
        <v>7.6980419359355583</v>
      </c>
      <c r="AB89">
        <v>1.0997202765622227</v>
      </c>
      <c r="AC89">
        <f t="shared" si="248"/>
        <v>16.870685422078385</v>
      </c>
      <c r="AD89">
        <f t="shared" si="249"/>
        <v>7.7331471788092907</v>
      </c>
      <c r="AE89">
        <f t="shared" si="250"/>
        <v>6.091542312965311</v>
      </c>
      <c r="AF89">
        <f t="shared" si="251"/>
        <v>5.8451385729707885</v>
      </c>
      <c r="AG89">
        <f t="shared" si="197"/>
        <v>1.0461622322802564E-2</v>
      </c>
      <c r="AH89">
        <f t="shared" si="198"/>
        <v>19.118405178625096</v>
      </c>
      <c r="AI89">
        <f t="shared" si="199"/>
        <v>1.591494176871874E-2</v>
      </c>
      <c r="AJ89">
        <f t="shared" si="200"/>
        <v>25.288457456448825</v>
      </c>
      <c r="AK89">
        <f t="shared" si="201"/>
        <v>0.37544195269849784</v>
      </c>
      <c r="AL89">
        <f t="shared" si="252"/>
        <v>1.6416048658439797</v>
      </c>
      <c r="AM89">
        <f t="shared" si="253"/>
        <v>1.8880086058385022</v>
      </c>
      <c r="AN89">
        <f t="shared" si="254"/>
        <v>6.5150601551473155</v>
      </c>
      <c r="AO89">
        <f t="shared" si="202"/>
        <v>6.0195001249193014</v>
      </c>
      <c r="AP89">
        <f t="shared" si="255"/>
        <v>8.7319643085135568E-3</v>
      </c>
      <c r="AQ89">
        <f t="shared" si="256"/>
        <v>1.5532801679815239E-2</v>
      </c>
      <c r="AR89">
        <f t="shared" si="257"/>
        <v>-0.17436155194851288</v>
      </c>
      <c r="AT89">
        <f t="shared" si="203"/>
        <v>16.599422679767162</v>
      </c>
      <c r="AU89">
        <f t="shared" si="204"/>
        <v>8.001214633133916</v>
      </c>
      <c r="AV89">
        <f t="shared" si="205"/>
        <v>6.091542312965311</v>
      </c>
      <c r="AW89">
        <f t="shared" si="206"/>
        <v>5.8451385729707885</v>
      </c>
      <c r="AX89">
        <f t="shared" si="207"/>
        <v>1.5136681468201477E-2</v>
      </c>
      <c r="AY89">
        <f t="shared" si="208"/>
        <v>23.778971881728474</v>
      </c>
      <c r="AZ89">
        <f t="shared" si="209"/>
        <v>2.1784437201674466E-2</v>
      </c>
      <c r="BA89">
        <f t="shared" si="210"/>
        <v>30.311227332155806</v>
      </c>
      <c r="BB89">
        <f t="shared" si="211"/>
        <v>0.39161770372381677</v>
      </c>
      <c r="BC89">
        <f t="shared" si="258"/>
        <v>1.909672320168605</v>
      </c>
      <c r="BD89">
        <f t="shared" si="259"/>
        <v>2.1560760601631275</v>
      </c>
      <c r="BE89">
        <f t="shared" si="260"/>
        <v>7.3016972292311531</v>
      </c>
      <c r="BF89">
        <f t="shared" si="261"/>
        <v>6.7732387269795087</v>
      </c>
      <c r="BG89">
        <f t="shared" si="262"/>
        <v>4.6050809279277946E-3</v>
      </c>
      <c r="BH89">
        <f t="shared" si="263"/>
        <v>1.3149966407178318E-2</v>
      </c>
      <c r="BI89">
        <f t="shared" si="264"/>
        <v>-0.92810015400872015</v>
      </c>
      <c r="BK89">
        <f t="shared" si="265"/>
        <v>16.248525666109536</v>
      </c>
      <c r="BL89">
        <f t="shared" si="266"/>
        <v>8.7604804623513211</v>
      </c>
      <c r="BM89">
        <f t="shared" si="212"/>
        <v>6.091542312965311</v>
      </c>
      <c r="BN89">
        <f t="shared" si="213"/>
        <v>5.8451385729707885</v>
      </c>
      <c r="BO89">
        <f t="shared" si="214"/>
        <v>3.3740118831513774E-2</v>
      </c>
      <c r="BP89">
        <f t="shared" si="215"/>
        <v>37.925328662197401</v>
      </c>
      <c r="BQ89">
        <f t="shared" si="216"/>
        <v>4.3974363097053062E-2</v>
      </c>
      <c r="BR89">
        <f t="shared" si="217"/>
        <v>45.25132704733678</v>
      </c>
      <c r="BS89">
        <f t="shared" si="218"/>
        <v>0.4333849572406025</v>
      </c>
      <c r="BT89">
        <f t="shared" si="267"/>
        <v>2.66893814938601</v>
      </c>
      <c r="BU89">
        <f t="shared" si="268"/>
        <v>2.9153418893805325</v>
      </c>
      <c r="BV89">
        <f t="shared" si="269"/>
        <v>7.6140118127112206</v>
      </c>
      <c r="BW89">
        <f t="shared" si="270"/>
        <v>7.0426079476809615</v>
      </c>
      <c r="BX89">
        <f t="shared" si="271"/>
        <v>1.3328655553046036E-2</v>
      </c>
      <c r="BY89">
        <f t="shared" si="272"/>
        <v>1.8783890983136348E-2</v>
      </c>
      <c r="BZ89">
        <f t="shared" si="273"/>
        <v>-1.197469374710173</v>
      </c>
      <c r="CB89">
        <f t="shared" si="274"/>
        <v>16.420717652437734</v>
      </c>
      <c r="CC89">
        <f t="shared" si="275"/>
        <v>8.6494185698930597</v>
      </c>
      <c r="CD89">
        <f t="shared" si="219"/>
        <v>6.091542312965311</v>
      </c>
      <c r="CE89">
        <f t="shared" si="220"/>
        <v>5.8451385729707885</v>
      </c>
      <c r="CF89">
        <f t="shared" si="221"/>
        <v>3.0791430550164405E-2</v>
      </c>
      <c r="CG89">
        <f t="shared" si="222"/>
        <v>36.113667109699627</v>
      </c>
      <c r="CH89">
        <f t="shared" si="223"/>
        <v>4.0574707419411028E-2</v>
      </c>
      <c r="CI89">
        <f t="shared" si="224"/>
        <v>43.406550840795731</v>
      </c>
      <c r="CJ89">
        <f t="shared" si="225"/>
        <v>0.42564127499403265</v>
      </c>
      <c r="CK89">
        <f t="shared" si="276"/>
        <v>2.5578762569277487</v>
      </c>
      <c r="CL89">
        <f t="shared" si="277"/>
        <v>2.8042799969222711</v>
      </c>
      <c r="CM89">
        <f t="shared" si="278"/>
        <v>7.3344474607019139</v>
      </c>
      <c r="CN89">
        <f t="shared" si="279"/>
        <v>6.8277876495899674</v>
      </c>
      <c r="CO89">
        <f t="shared" si="280"/>
        <v>1.6046184654688538E-2</v>
      </c>
      <c r="CP89">
        <f t="shared" si="281"/>
        <v>2.9120043694712501E-2</v>
      </c>
      <c r="CQ89">
        <f t="shared" si="282"/>
        <v>-0.98264907661917889</v>
      </c>
      <c r="CS89">
        <f t="shared" si="283"/>
        <v>16.047755049647552</v>
      </c>
      <c r="CT89">
        <f t="shared" si="284"/>
        <v>8.6882412191202185</v>
      </c>
      <c r="CU89">
        <f t="shared" si="226"/>
        <v>6.091542312965311</v>
      </c>
      <c r="CV89">
        <f t="shared" si="227"/>
        <v>5.8451385729707885</v>
      </c>
      <c r="CW89">
        <f t="shared" si="228"/>
        <v>3.1202421625391566E-2</v>
      </c>
      <c r="CX89">
        <f t="shared" si="285"/>
        <v>36.048563294842978</v>
      </c>
      <c r="CY89">
        <f t="shared" si="286"/>
        <v>4.0954453464298199E-2</v>
      </c>
      <c r="CZ89">
        <f t="shared" si="287"/>
        <v>43.214535556531942</v>
      </c>
      <c r="DA89">
        <f t="shared" si="288"/>
        <v>0.43249153803108259</v>
      </c>
      <c r="DB89">
        <f t="shared" si="289"/>
        <v>2.5966989061549075</v>
      </c>
      <c r="DC89">
        <f t="shared" si="290"/>
        <v>2.84310264614943</v>
      </c>
      <c r="DD89">
        <f t="shared" si="291"/>
        <v>7.3897030138324382</v>
      </c>
      <c r="DE89">
        <f t="shared" si="292"/>
        <v>6.8275040276683221</v>
      </c>
      <c r="DF89">
        <f t="shared" si="293"/>
        <v>1.5604612935672311E-2</v>
      </c>
      <c r="DG89">
        <f t="shared" si="294"/>
        <v>2.9664908735956473E-2</v>
      </c>
      <c r="DH89">
        <f t="shared" si="295"/>
        <v>-0.98236545469753356</v>
      </c>
      <c r="DJ89">
        <f t="shared" si="296"/>
        <v>16.643711344421597</v>
      </c>
      <c r="DK89">
        <f t="shared" si="297"/>
        <v>10.002936683100016</v>
      </c>
      <c r="DL89">
        <f t="shared" si="229"/>
        <v>6.091542312965311</v>
      </c>
      <c r="DM89">
        <f t="shared" si="230"/>
        <v>5.8451385729707885</v>
      </c>
      <c r="DN89">
        <f t="shared" si="298"/>
        <v>8.343781525744752E-2</v>
      </c>
      <c r="DO89">
        <f t="shared" si="299"/>
        <v>63.995962075213086</v>
      </c>
      <c r="DP89">
        <f t="shared" si="300"/>
        <v>0.10022089978154222</v>
      </c>
      <c r="DQ89">
        <f t="shared" si="301"/>
        <v>72.312962626095825</v>
      </c>
      <c r="DR89">
        <f t="shared" si="302"/>
        <v>0.48893972074308517</v>
      </c>
      <c r="DS89">
        <f t="shared" si="303"/>
        <v>3.9113943701347047</v>
      </c>
      <c r="DT89">
        <f t="shared" si="304"/>
        <v>4.1577981101292272</v>
      </c>
      <c r="DU89">
        <f t="shared" si="305"/>
        <v>7.8929031766071285</v>
      </c>
      <c r="DV89">
        <f t="shared" si="306"/>
        <v>7.2777807354648152</v>
      </c>
      <c r="DW89">
        <f t="shared" si="307"/>
        <v>4.664710645822763E-2</v>
      </c>
      <c r="DX89">
        <f t="shared" si="308"/>
        <v>7.2724139451002728E-2</v>
      </c>
      <c r="DY89">
        <f t="shared" si="309"/>
        <v>-1.4326421624940266</v>
      </c>
      <c r="DZ89" t="s">
        <v>141</v>
      </c>
      <c r="EA89" t="s">
        <v>142</v>
      </c>
      <c r="EB89" t="s">
        <v>147</v>
      </c>
      <c r="EC89" t="s">
        <v>341</v>
      </c>
      <c r="ED89" t="s">
        <v>330</v>
      </c>
      <c r="EE89">
        <f t="shared" si="231"/>
        <v>36.163483033717775</v>
      </c>
      <c r="EF89">
        <f t="shared" si="232"/>
        <v>15.631234585575486</v>
      </c>
      <c r="EG89">
        <f t="shared" si="310"/>
        <v>244.33549466929122</v>
      </c>
      <c r="EH89">
        <f t="shared" si="233"/>
        <v>43.297510143227491</v>
      </c>
      <c r="EI89">
        <f t="shared" si="234"/>
        <v>16.362775912787178</v>
      </c>
      <c r="EJ89">
        <f t="shared" si="311"/>
        <v>267.7404355720883</v>
      </c>
      <c r="EK89">
        <f t="shared" si="312"/>
        <v>6.7441352965038964E-4</v>
      </c>
      <c r="EL89">
        <f t="shared" si="235"/>
        <v>3.4128348342586885E-2</v>
      </c>
      <c r="EM89">
        <f t="shared" si="236"/>
        <v>2.5969473033744632E-2</v>
      </c>
      <c r="EN89">
        <f t="shared" si="237"/>
        <v>4.3903967122116284E-2</v>
      </c>
      <c r="EO89">
        <f t="shared" si="238"/>
        <v>2.9879908316056678E-2</v>
      </c>
      <c r="EP89">
        <f t="shared" si="313"/>
        <v>8.9280892097595298E-4</v>
      </c>
      <c r="EQ89">
        <f t="shared" si="239"/>
        <v>1.7493934139679309E-2</v>
      </c>
      <c r="ER89">
        <f t="shared" si="240"/>
        <v>1.4938655679536733E-2</v>
      </c>
      <c r="ES89">
        <f t="shared" si="314"/>
        <v>2.2316343351175508E-4</v>
      </c>
      <c r="ET89">
        <f t="shared" si="241"/>
        <v>2.982929182530027E-2</v>
      </c>
      <c r="EU89">
        <f t="shared" si="242"/>
        <v>2.211374420667233E-2</v>
      </c>
      <c r="EV89">
        <f t="shared" si="315"/>
        <v>4.8901768283813403E-4</v>
      </c>
      <c r="EW89">
        <f t="shared" si="243"/>
        <v>2.3578711220163671</v>
      </c>
      <c r="EY89">
        <f t="shared" si="244"/>
        <v>85.268832316731988</v>
      </c>
      <c r="EZ89">
        <f t="shared" si="245"/>
        <v>576.11160696430579</v>
      </c>
      <c r="FA89">
        <f t="shared" si="246"/>
        <v>102.08994882192684</v>
      </c>
      <c r="FB89">
        <f t="shared" si="247"/>
        <v>631.29744123151067</v>
      </c>
      <c r="FD89">
        <f t="shared" si="316"/>
        <v>16.471802969076993</v>
      </c>
      <c r="FE89">
        <f t="shared" si="317"/>
        <v>0.13224607259978094</v>
      </c>
      <c r="FG89" s="6">
        <f t="shared" si="318"/>
        <v>0.20719254842142693</v>
      </c>
      <c r="FH89" s="6">
        <f t="shared" si="319"/>
        <v>0.15766894826834926</v>
      </c>
      <c r="FI89" s="6">
        <f t="shared" si="320"/>
        <v>0.26654014259725245</v>
      </c>
      <c r="FJ89" s="6">
        <f t="shared" si="321"/>
        <v>0.18141297239547452</v>
      </c>
      <c r="FK89" s="6">
        <f t="shared" si="322"/>
        <v>0.10620533873869904</v>
      </c>
      <c r="FL89" s="6">
        <f t="shared" si="323"/>
        <v>9.0696300554787779E-2</v>
      </c>
      <c r="FM89" s="6">
        <f t="shared" si="324"/>
        <v>0.18109305873376272</v>
      </c>
      <c r="FN89" s="6">
        <f t="shared" si="325"/>
        <v>0.1342599897643301</v>
      </c>
      <c r="FP89" t="s">
        <v>141</v>
      </c>
      <c r="FQ89">
        <f t="shared" si="326"/>
        <v>-0.94959796241302419</v>
      </c>
      <c r="FR89">
        <f t="shared" si="327"/>
        <v>0.42388481191074784</v>
      </c>
      <c r="FT89">
        <v>-0.94959796241302419</v>
      </c>
      <c r="FU89">
        <v>0.42388481191074784</v>
      </c>
      <c r="FW89">
        <f t="shared" si="328"/>
        <v>278.38800894305348</v>
      </c>
      <c r="FX89">
        <f t="shared" si="329"/>
        <v>126.73166515759212</v>
      </c>
      <c r="FY89">
        <f t="shared" si="330"/>
        <v>16060.914953616048</v>
      </c>
      <c r="FZ89">
        <f t="shared" si="331"/>
        <v>333.30604880416041</v>
      </c>
      <c r="GA89">
        <f t="shared" si="332"/>
        <v>134.66053783418235</v>
      </c>
      <c r="GB89">
        <f t="shared" si="333"/>
        <v>18133.460449791255</v>
      </c>
    </row>
    <row r="90" spans="1:184" x14ac:dyDescent="0.25">
      <c r="A90" t="s">
        <v>43</v>
      </c>
      <c r="B90" t="s">
        <v>17</v>
      </c>
      <c r="C90" t="s">
        <v>52</v>
      </c>
      <c r="D90" t="s">
        <v>340</v>
      </c>
      <c r="E90" t="s">
        <v>330</v>
      </c>
      <c r="F90" t="s">
        <v>52</v>
      </c>
      <c r="G90">
        <v>5.5688341957625092</v>
      </c>
      <c r="H90">
        <v>1.82025279913775</v>
      </c>
      <c r="I90">
        <v>6.6694062560407161</v>
      </c>
      <c r="J90">
        <v>14.028811071762759</v>
      </c>
      <c r="K90">
        <v>1.3263572562220902</v>
      </c>
      <c r="L90">
        <v>2.1106868457246377</v>
      </c>
      <c r="M90">
        <v>1.9867703157823939</v>
      </c>
      <c r="N90">
        <v>1.7322580948200992</v>
      </c>
      <c r="O90">
        <v>1.863160674505308</v>
      </c>
      <c r="P90">
        <v>2.2126833425298069</v>
      </c>
      <c r="Q90">
        <v>1.3070253557120981</v>
      </c>
      <c r="R90">
        <v>1.2095558465202498</v>
      </c>
      <c r="S90">
        <v>1.2971210859341129</v>
      </c>
      <c r="T90">
        <v>1.3393743599143302</v>
      </c>
      <c r="U90">
        <v>1.3313443191676493</v>
      </c>
      <c r="V90">
        <v>1.3335057494131222</v>
      </c>
      <c r="W90">
        <v>1.9406539955549744</v>
      </c>
      <c r="X90">
        <v>0.65012172323181716</v>
      </c>
      <c r="Y90">
        <f t="shared" ref="Y90:Y150" si="334">IFERROR(W90*I90,"NA")</f>
        <v>12.943009898764759</v>
      </c>
      <c r="Z90">
        <f t="shared" ref="Z90:Z150" si="335">IFERROR(X90*I90,"NA")</f>
        <v>4.3359258881102525</v>
      </c>
      <c r="AA90">
        <v>16.009201021612963</v>
      </c>
      <c r="AB90">
        <v>2.2870287173732806</v>
      </c>
      <c r="AC90">
        <f t="shared" si="248"/>
        <v>18.607215361201334</v>
      </c>
      <c r="AD90">
        <f t="shared" si="249"/>
        <v>8.7170830841901097</v>
      </c>
      <c r="AE90">
        <f t="shared" si="250"/>
        <v>8.7170830841901097</v>
      </c>
      <c r="AF90">
        <f t="shared" si="251"/>
        <v>4.3359258881102525</v>
      </c>
      <c r="AG90">
        <f t="shared" si="197"/>
        <v>0</v>
      </c>
      <c r="AH90">
        <f t="shared" si="198"/>
        <v>0</v>
      </c>
      <c r="AI90">
        <f t="shared" si="199"/>
        <v>0.11467527993494193</v>
      </c>
      <c r="AJ90">
        <f t="shared" si="200"/>
        <v>78.523966250891661</v>
      </c>
      <c r="AK90">
        <f t="shared" si="201"/>
        <v>0.49441054169657217</v>
      </c>
      <c r="AL90">
        <f t="shared" si="252"/>
        <v>0</v>
      </c>
      <c r="AM90">
        <f t="shared" si="253"/>
        <v>4.3811571960798572</v>
      </c>
      <c r="AN90">
        <f t="shared" si="254"/>
        <v>7.1130133714856463</v>
      </c>
      <c r="AO90">
        <f t="shared" si="202"/>
        <v>6.4604222019927695</v>
      </c>
      <c r="AP90">
        <f t="shared" si="255"/>
        <v>-1.1256490599682917E-2</v>
      </c>
      <c r="AQ90">
        <f t="shared" si="256"/>
        <v>5.9931374468118595E-2</v>
      </c>
      <c r="AR90">
        <f t="shared" si="257"/>
        <v>-2.124496313882517</v>
      </c>
      <c r="AT90">
        <f t="shared" si="203"/>
        <v>29.610426990325809</v>
      </c>
      <c r="AU90">
        <f t="shared" si="204"/>
        <v>8.0670193298127781</v>
      </c>
      <c r="AV90">
        <f t="shared" si="205"/>
        <v>8.0670193298127781</v>
      </c>
      <c r="AW90">
        <f t="shared" si="206"/>
        <v>4.3359258881102525</v>
      </c>
      <c r="AX90">
        <f t="shared" si="207"/>
        <v>0</v>
      </c>
      <c r="AY90">
        <f t="shared" si="208"/>
        <v>0</v>
      </c>
      <c r="AZ90">
        <f t="shared" si="209"/>
        <v>0.13161068196369899</v>
      </c>
      <c r="BA90">
        <f t="shared" si="210"/>
        <v>105.82207389341936</v>
      </c>
      <c r="BB90">
        <f t="shared" si="211"/>
        <v>0.36270036396995892</v>
      </c>
      <c r="BC90">
        <f t="shared" si="258"/>
        <v>0</v>
      </c>
      <c r="BD90">
        <f t="shared" si="259"/>
        <v>3.7310934417025257</v>
      </c>
      <c r="BE90">
        <f t="shared" si="260"/>
        <v>7.4191548063596144</v>
      </c>
      <c r="BF90">
        <f t="shared" si="261"/>
        <v>6.9297180692378806</v>
      </c>
      <c r="BG90">
        <f t="shared" si="262"/>
        <v>-1.3780512046566414E-3</v>
      </c>
      <c r="BH90">
        <f t="shared" si="263"/>
        <v>2.9230367690666927E-2</v>
      </c>
      <c r="BI90">
        <f t="shared" si="264"/>
        <v>-2.5937921811276281</v>
      </c>
      <c r="BK90">
        <f t="shared" si="265"/>
        <v>27.872025403097641</v>
      </c>
      <c r="BL90">
        <f t="shared" si="266"/>
        <v>8.6510274853712996</v>
      </c>
      <c r="BM90">
        <f t="shared" si="212"/>
        <v>8.6510274853712996</v>
      </c>
      <c r="BN90">
        <f t="shared" si="213"/>
        <v>4.3359258881102525</v>
      </c>
      <c r="BO90">
        <f t="shared" si="214"/>
        <v>0</v>
      </c>
      <c r="BP90">
        <f t="shared" si="215"/>
        <v>0</v>
      </c>
      <c r="BQ90">
        <f t="shared" si="216"/>
        <v>0.16663664359085562</v>
      </c>
      <c r="BR90">
        <f t="shared" si="217"/>
        <v>115.85125390555761</v>
      </c>
      <c r="BS90">
        <f t="shared" si="218"/>
        <v>0.40090424617668219</v>
      </c>
      <c r="BT90">
        <f t="shared" si="267"/>
        <v>0</v>
      </c>
      <c r="BU90">
        <f t="shared" si="268"/>
        <v>4.3151015972610471</v>
      </c>
      <c r="BV90">
        <f t="shared" si="269"/>
        <v>7.590482715484435</v>
      </c>
      <c r="BW90">
        <f t="shared" si="270"/>
        <v>7.0619036036690215</v>
      </c>
      <c r="BX90">
        <f t="shared" si="271"/>
        <v>-4.9478263421126037E-3</v>
      </c>
      <c r="BY90">
        <f t="shared" si="272"/>
        <v>4.2736268308809999E-2</v>
      </c>
      <c r="BZ90">
        <f t="shared" si="273"/>
        <v>-2.725977715558769</v>
      </c>
      <c r="CB90">
        <f t="shared" si="274"/>
        <v>24.30152153976287</v>
      </c>
      <c r="CC90">
        <f t="shared" si="275"/>
        <v>8.9328317351931634</v>
      </c>
      <c r="CD90">
        <f t="shared" si="219"/>
        <v>8.9328317351931634</v>
      </c>
      <c r="CE90">
        <f t="shared" si="220"/>
        <v>4.3359258881102525</v>
      </c>
      <c r="CF90">
        <f t="shared" si="221"/>
        <v>0</v>
      </c>
      <c r="CG90">
        <f t="shared" si="222"/>
        <v>0</v>
      </c>
      <c r="CH90">
        <f t="shared" si="223"/>
        <v>0.16474652883663463</v>
      </c>
      <c r="CI90">
        <f t="shared" si="224"/>
        <v>107.51570794592995</v>
      </c>
      <c r="CJ90">
        <f t="shared" si="225"/>
        <v>0.44333258099983319</v>
      </c>
      <c r="CK90">
        <f t="shared" si="276"/>
        <v>0</v>
      </c>
      <c r="CL90">
        <f t="shared" si="277"/>
        <v>4.5969058470829109</v>
      </c>
      <c r="CM90">
        <f t="shared" si="278"/>
        <v>7.5632053149497382</v>
      </c>
      <c r="CN90">
        <f t="shared" si="279"/>
        <v>7.0354867525234415</v>
      </c>
      <c r="CO90">
        <f t="shared" si="280"/>
        <v>-8.7147677472955414E-3</v>
      </c>
      <c r="CP90">
        <f t="shared" si="281"/>
        <v>6.1029455985373987E-2</v>
      </c>
      <c r="CQ90">
        <f t="shared" si="282"/>
        <v>-2.699560864413189</v>
      </c>
      <c r="CS90">
        <f t="shared" si="283"/>
        <v>26.137929098973032</v>
      </c>
      <c r="CT90">
        <f t="shared" si="284"/>
        <v>8.8792761312009887</v>
      </c>
      <c r="CU90">
        <f t="shared" si="226"/>
        <v>8.8792761312009887</v>
      </c>
      <c r="CV90">
        <f t="shared" si="227"/>
        <v>4.3359258881102525</v>
      </c>
      <c r="CW90">
        <f t="shared" si="228"/>
        <v>0</v>
      </c>
      <c r="CX90">
        <f t="shared" si="285"/>
        <v>0</v>
      </c>
      <c r="CY90">
        <f t="shared" si="286"/>
        <v>0.17314461600356784</v>
      </c>
      <c r="CZ90">
        <f t="shared" si="287"/>
        <v>114.32837448546442</v>
      </c>
      <c r="DA90">
        <f t="shared" si="288"/>
        <v>0.4249122024208179</v>
      </c>
      <c r="DB90">
        <f t="shared" si="289"/>
        <v>0</v>
      </c>
      <c r="DC90">
        <f t="shared" si="290"/>
        <v>4.5433502430907362</v>
      </c>
      <c r="DD90">
        <f t="shared" si="291"/>
        <v>7.603494571986408</v>
      </c>
      <c r="DE90">
        <f t="shared" si="292"/>
        <v>7.0511480208902393</v>
      </c>
      <c r="DF90">
        <f t="shared" si="293"/>
        <v>-7.6672442015171694E-3</v>
      </c>
      <c r="DG90">
        <f t="shared" si="294"/>
        <v>6.1539506397658379E-2</v>
      </c>
      <c r="DH90">
        <f t="shared" si="295"/>
        <v>-2.7152221327799868</v>
      </c>
      <c r="DJ90">
        <f t="shared" si="296"/>
        <v>31.041316573987185</v>
      </c>
      <c r="DK90">
        <f t="shared" si="297"/>
        <v>8.8936915876021398</v>
      </c>
      <c r="DL90">
        <f t="shared" si="229"/>
        <v>8.8936915876021398</v>
      </c>
      <c r="DM90">
        <f t="shared" si="230"/>
        <v>4.3359258881102525</v>
      </c>
      <c r="DN90">
        <f t="shared" si="298"/>
        <v>0</v>
      </c>
      <c r="DO90">
        <f t="shared" si="299"/>
        <v>0</v>
      </c>
      <c r="DP90">
        <f t="shared" si="300"/>
        <v>0.20691704972801545</v>
      </c>
      <c r="DQ90">
        <f t="shared" si="301"/>
        <v>136.19637122927347</v>
      </c>
      <c r="DR90">
        <f t="shared" si="302"/>
        <v>0.39054333219293635</v>
      </c>
      <c r="DS90">
        <f t="shared" si="303"/>
        <v>0</v>
      </c>
      <c r="DT90">
        <f t="shared" si="304"/>
        <v>4.5577656994918874</v>
      </c>
      <c r="DU90">
        <f t="shared" si="305"/>
        <v>7.2082905418207055</v>
      </c>
      <c r="DV90">
        <f t="shared" si="306"/>
        <v>6.716958057101996</v>
      </c>
      <c r="DW90">
        <f t="shared" si="307"/>
        <v>-2.0925703299789652E-2</v>
      </c>
      <c r="DX90">
        <f t="shared" si="308"/>
        <v>9.6507000390019554E-2</v>
      </c>
      <c r="DY90">
        <f t="shared" si="309"/>
        <v>-2.3810321689917435</v>
      </c>
      <c r="DZ90" t="s">
        <v>43</v>
      </c>
      <c r="EA90" t="s">
        <v>17</v>
      </c>
      <c r="EB90" t="s">
        <v>52</v>
      </c>
      <c r="EC90" t="s">
        <v>340</v>
      </c>
      <c r="ED90" t="s">
        <v>330</v>
      </c>
      <c r="EE90">
        <f t="shared" si="231"/>
        <v>0</v>
      </c>
      <c r="EF90">
        <f t="shared" si="232"/>
        <v>0</v>
      </c>
      <c r="EG90">
        <f t="shared" si="310"/>
        <v>0</v>
      </c>
      <c r="EH90">
        <f t="shared" si="233"/>
        <v>109.70629128508942</v>
      </c>
      <c r="EI90">
        <f t="shared" si="234"/>
        <v>18.72469892317255</v>
      </c>
      <c r="EJ90">
        <f t="shared" si="311"/>
        <v>350.61434976345924</v>
      </c>
      <c r="EK90">
        <f t="shared" si="312"/>
        <v>0</v>
      </c>
      <c r="EL90">
        <f t="shared" si="235"/>
        <v>0</v>
      </c>
      <c r="EM90">
        <f t="shared" si="236"/>
        <v>0</v>
      </c>
      <c r="EN90">
        <f t="shared" si="237"/>
        <v>0.15962180000961909</v>
      </c>
      <c r="EO90">
        <f t="shared" si="238"/>
        <v>3.2557611937478297E-2</v>
      </c>
      <c r="EP90">
        <f t="shared" si="313"/>
        <v>1.0599980950714292E-3</v>
      </c>
      <c r="EQ90">
        <f t="shared" si="239"/>
        <v>-9.1483472325090878E-3</v>
      </c>
      <c r="ER90">
        <f t="shared" si="240"/>
        <v>6.6866122642425972E-3</v>
      </c>
      <c r="ES90">
        <f t="shared" si="314"/>
        <v>4.4710783572319514E-5</v>
      </c>
      <c r="ET90">
        <f t="shared" si="241"/>
        <v>5.8495662206774574E-2</v>
      </c>
      <c r="EU90">
        <f t="shared" si="242"/>
        <v>2.2660203695884819E-2</v>
      </c>
      <c r="EV90">
        <f t="shared" si="315"/>
        <v>5.1348483153899199E-4</v>
      </c>
      <c r="EW90">
        <f t="shared" si="243"/>
        <v>2.3717671649095018</v>
      </c>
      <c r="EY90">
        <f t="shared" si="244"/>
        <v>0</v>
      </c>
      <c r="EZ90">
        <f t="shared" si="245"/>
        <v>0</v>
      </c>
      <c r="FA90">
        <f t="shared" si="246"/>
        <v>260.19777945397254</v>
      </c>
      <c r="FB90">
        <f t="shared" si="247"/>
        <v>831.57560231506818</v>
      </c>
      <c r="FD90">
        <f t="shared" si="316"/>
        <v>26.261739161224646</v>
      </c>
      <c r="FE90">
        <f t="shared" si="317"/>
        <v>1.9909857745574469</v>
      </c>
      <c r="FG90" s="6">
        <f t="shared" si="318"/>
        <v>0</v>
      </c>
      <c r="FH90" s="6">
        <f t="shared" si="319"/>
        <v>0</v>
      </c>
      <c r="FI90" s="6">
        <f t="shared" si="320"/>
        <v>0.60781123074019427</v>
      </c>
      <c r="FJ90" s="6">
        <f t="shared" si="321"/>
        <v>0.13226041754216467</v>
      </c>
      <c r="FK90" s="6">
        <f t="shared" si="322"/>
        <v>-3.483526805420635E-2</v>
      </c>
      <c r="FL90" s="6">
        <f t="shared" si="323"/>
        <v>2.5598022396701323E-2</v>
      </c>
      <c r="FM90" s="6">
        <f t="shared" si="324"/>
        <v>0.2227410067842848</v>
      </c>
      <c r="FN90" s="6">
        <f t="shared" si="325"/>
        <v>8.7922887525969162E-2</v>
      </c>
      <c r="FP90" t="s">
        <v>43</v>
      </c>
      <c r="FQ90">
        <f t="shared" si="326"/>
        <v>-2.5400135627923057</v>
      </c>
      <c r="FR90">
        <f t="shared" si="327"/>
        <v>0.24147789052920215</v>
      </c>
      <c r="FT90">
        <v>-2.5400135627923057</v>
      </c>
      <c r="FU90">
        <v>0.24147789052920215</v>
      </c>
      <c r="FW90">
        <f t="shared" si="328"/>
        <v>0</v>
      </c>
      <c r="FX90">
        <f t="shared" si="329"/>
        <v>0</v>
      </c>
      <c r="FY90">
        <f t="shared" si="330"/>
        <v>0</v>
      </c>
      <c r="FZ90">
        <f t="shared" si="331"/>
        <v>1756.3100705186228</v>
      </c>
      <c r="GA90">
        <f t="shared" si="332"/>
        <v>390.91184103726675</v>
      </c>
      <c r="GB90">
        <f t="shared" si="333"/>
        <v>152812.0674631453</v>
      </c>
    </row>
    <row r="91" spans="1:184" x14ac:dyDescent="0.25">
      <c r="A91" t="s">
        <v>219</v>
      </c>
      <c r="B91" t="s">
        <v>220</v>
      </c>
      <c r="C91" t="s">
        <v>173</v>
      </c>
      <c r="D91" t="s">
        <v>343</v>
      </c>
      <c r="E91" t="s">
        <v>327</v>
      </c>
      <c r="F91" t="s">
        <v>173</v>
      </c>
      <c r="G91">
        <v>20.688589783962467</v>
      </c>
      <c r="H91">
        <v>1.8148203026977401</v>
      </c>
      <c r="I91">
        <v>6.6495015890845197</v>
      </c>
      <c r="J91">
        <v>12.116981815226145</v>
      </c>
      <c r="K91">
        <v>1.1764228653088502</v>
      </c>
      <c r="L91">
        <v>1.2067690036967176</v>
      </c>
      <c r="M91">
        <v>1.1866174178280724</v>
      </c>
      <c r="N91">
        <v>1.1300269287366023</v>
      </c>
      <c r="O91">
        <v>1.1919270064378424</v>
      </c>
      <c r="P91">
        <v>1.2529274166703845</v>
      </c>
      <c r="Q91">
        <v>1.234033450224737</v>
      </c>
      <c r="R91">
        <v>0.90947003354549738</v>
      </c>
      <c r="S91">
        <v>1.0160301239037073</v>
      </c>
      <c r="T91">
        <v>1.0683930558484569</v>
      </c>
      <c r="U91">
        <v>1.0727560349127803</v>
      </c>
      <c r="V91">
        <v>1.2137481184144505</v>
      </c>
      <c r="W91">
        <v>0.64032680555141563</v>
      </c>
      <c r="X91">
        <v>0.64032680555141563</v>
      </c>
      <c r="Y91">
        <f t="shared" si="334"/>
        <v>4.2578541110475525</v>
      </c>
      <c r="Z91">
        <f t="shared" si="335"/>
        <v>4.2578541110475525</v>
      </c>
      <c r="AA91">
        <v>0</v>
      </c>
      <c r="AB91">
        <v>0</v>
      </c>
      <c r="AC91">
        <f t="shared" si="248"/>
        <v>14.254694465963574</v>
      </c>
      <c r="AD91">
        <f t="shared" si="249"/>
        <v>8.2057073882528417</v>
      </c>
      <c r="AE91">
        <f t="shared" si="250"/>
        <v>4.2578541110475525</v>
      </c>
      <c r="AF91">
        <f t="shared" si="251"/>
        <v>4.2578541110475525</v>
      </c>
      <c r="AG91">
        <f t="shared" si="197"/>
        <v>0.26948820407450302</v>
      </c>
      <c r="AH91">
        <f t="shared" si="198"/>
        <v>204.78588120068798</v>
      </c>
      <c r="AI91">
        <f t="shared" si="199"/>
        <v>0.26948820407450302</v>
      </c>
      <c r="AJ91">
        <f t="shared" si="200"/>
        <v>204.78588120068798</v>
      </c>
      <c r="AK91">
        <f t="shared" si="201"/>
        <v>0.27587414362680368</v>
      </c>
      <c r="AL91">
        <f t="shared" si="252"/>
        <v>3.9478532772052892</v>
      </c>
      <c r="AM91">
        <f t="shared" si="253"/>
        <v>3.9478532772052892</v>
      </c>
      <c r="AN91">
        <f t="shared" si="254"/>
        <v>7.3106590003452485</v>
      </c>
      <c r="AO91">
        <f t="shared" si="202"/>
        <v>6.9465222863413807</v>
      </c>
      <c r="AP91">
        <f t="shared" si="255"/>
        <v>3.527487349383357E-2</v>
      </c>
      <c r="AQ91">
        <f t="shared" si="256"/>
        <v>6.4758021932055765E-2</v>
      </c>
      <c r="AR91">
        <f t="shared" si="257"/>
        <v>-2.6886681752938282</v>
      </c>
      <c r="AT91">
        <f t="shared" si="203"/>
        <v>14.6223980729717</v>
      </c>
      <c r="AU91">
        <f t="shared" si="204"/>
        <v>6.0475224332855362</v>
      </c>
      <c r="AV91">
        <f t="shared" si="205"/>
        <v>4.2578541110475525</v>
      </c>
      <c r="AW91">
        <f t="shared" si="206"/>
        <v>4.2578541110475525</v>
      </c>
      <c r="AX91">
        <f t="shared" si="207"/>
        <v>4.7414608403860338E-2</v>
      </c>
      <c r="AY91">
        <f t="shared" si="208"/>
        <v>79.480551476546665</v>
      </c>
      <c r="AZ91">
        <f t="shared" si="209"/>
        <v>4.7414608403860338E-2</v>
      </c>
      <c r="BA91">
        <f t="shared" si="210"/>
        <v>79.480551476546665</v>
      </c>
      <c r="BB91">
        <f t="shared" si="211"/>
        <v>0.20074378806625101</v>
      </c>
      <c r="BC91">
        <f t="shared" si="258"/>
        <v>1.7896683222379837</v>
      </c>
      <c r="BD91">
        <f t="shared" si="259"/>
        <v>1.7896683222379837</v>
      </c>
      <c r="BE91">
        <f t="shared" si="260"/>
        <v>5.688948824016987</v>
      </c>
      <c r="BF91">
        <f t="shared" si="261"/>
        <v>5.4180602493456353</v>
      </c>
      <c r="BG91">
        <f t="shared" si="262"/>
        <v>4.9474063957060275E-3</v>
      </c>
      <c r="BH91">
        <f t="shared" si="263"/>
        <v>1.3470513206440233E-2</v>
      </c>
      <c r="BI91">
        <f t="shared" si="264"/>
        <v>-1.1602061382980828</v>
      </c>
      <c r="BK91">
        <f t="shared" si="265"/>
        <v>14.378221673453359</v>
      </c>
      <c r="BL91">
        <f t="shared" si="266"/>
        <v>6.7560939234554427</v>
      </c>
      <c r="BM91">
        <f t="shared" si="212"/>
        <v>4.2578541110475525</v>
      </c>
      <c r="BN91">
        <f t="shared" si="213"/>
        <v>4.2578541110475525</v>
      </c>
      <c r="BO91">
        <f t="shared" si="214"/>
        <v>0.10161248714283945</v>
      </c>
      <c r="BP91">
        <f t="shared" si="215"/>
        <v>122.02089643856303</v>
      </c>
      <c r="BQ91">
        <f t="shared" si="216"/>
        <v>0.10161248714283945</v>
      </c>
      <c r="BR91">
        <f t="shared" si="217"/>
        <v>122.02089643856303</v>
      </c>
      <c r="BS91">
        <f t="shared" si="218"/>
        <v>0.22616063738359352</v>
      </c>
      <c r="BT91">
        <f t="shared" si="267"/>
        <v>2.4982398124078902</v>
      </c>
      <c r="BU91">
        <f t="shared" si="268"/>
        <v>2.4982398124078902</v>
      </c>
      <c r="BV91">
        <f t="shared" si="269"/>
        <v>6.157812704389122</v>
      </c>
      <c r="BW91">
        <f t="shared" si="270"/>
        <v>5.8596273147957589</v>
      </c>
      <c r="BX91">
        <f t="shared" si="271"/>
        <v>1.4691594353997774E-2</v>
      </c>
      <c r="BY91">
        <f t="shared" si="272"/>
        <v>2.5199621245205691E-2</v>
      </c>
      <c r="BZ91">
        <f t="shared" si="273"/>
        <v>-1.6017732037482064</v>
      </c>
      <c r="CB91">
        <f t="shared" si="274"/>
        <v>13.692515746217261</v>
      </c>
      <c r="CC91">
        <f t="shared" si="275"/>
        <v>7.1042813226311798</v>
      </c>
      <c r="CD91">
        <f t="shared" si="219"/>
        <v>4.2578541110475525</v>
      </c>
      <c r="CE91">
        <f t="shared" si="220"/>
        <v>4.2578541110475525</v>
      </c>
      <c r="CF91">
        <f t="shared" si="221"/>
        <v>0.12944166294320053</v>
      </c>
      <c r="CG91">
        <f t="shared" si="222"/>
        <v>136.42540629505666</v>
      </c>
      <c r="CH91">
        <f t="shared" si="223"/>
        <v>0.12944166294320053</v>
      </c>
      <c r="CI91">
        <f t="shared" si="224"/>
        <v>136.42540629505666</v>
      </c>
      <c r="CJ91">
        <f t="shared" si="225"/>
        <v>0.24369827476173611</v>
      </c>
      <c r="CK91">
        <f t="shared" si="276"/>
        <v>2.8464272115836273</v>
      </c>
      <c r="CL91">
        <f t="shared" si="277"/>
        <v>2.8464272115836273</v>
      </c>
      <c r="CM91">
        <f t="shared" si="278"/>
        <v>6.3514027615097248</v>
      </c>
      <c r="CN91">
        <f t="shared" si="279"/>
        <v>6.0613178258774383</v>
      </c>
      <c r="CO91">
        <f t="shared" si="280"/>
        <v>2.2376734146426207E-2</v>
      </c>
      <c r="CP91">
        <f t="shared" si="281"/>
        <v>3.9400123703635027E-2</v>
      </c>
      <c r="CQ91">
        <f t="shared" si="282"/>
        <v>-1.8034637148298858</v>
      </c>
      <c r="CS91">
        <f t="shared" si="283"/>
        <v>14.442557862084273</v>
      </c>
      <c r="CT91">
        <f t="shared" si="284"/>
        <v>7.1332929588525404</v>
      </c>
      <c r="CU91">
        <f t="shared" si="226"/>
        <v>4.2578541110475525</v>
      </c>
      <c r="CV91">
        <f t="shared" si="227"/>
        <v>4.2578541110475525</v>
      </c>
      <c r="CW91">
        <f t="shared" si="228"/>
        <v>0.13960703099818877</v>
      </c>
      <c r="CX91">
        <f t="shared" si="285"/>
        <v>145.65466878708966</v>
      </c>
      <c r="CY91">
        <f t="shared" si="286"/>
        <v>0.13960703099818877</v>
      </c>
      <c r="CZ91">
        <f t="shared" si="287"/>
        <v>145.65466878708966</v>
      </c>
      <c r="DA91">
        <f t="shared" si="288"/>
        <v>0.23825494919449061</v>
      </c>
      <c r="DB91">
        <f t="shared" si="289"/>
        <v>2.8754388478049879</v>
      </c>
      <c r="DC91">
        <f t="shared" si="290"/>
        <v>2.8754388478049879</v>
      </c>
      <c r="DD91">
        <f t="shared" si="291"/>
        <v>6.4179421902885778</v>
      </c>
      <c r="DE91">
        <f t="shared" si="292"/>
        <v>6.1082327992204473</v>
      </c>
      <c r="DF91">
        <f t="shared" si="293"/>
        <v>2.1622250703823186E-2</v>
      </c>
      <c r="DG91">
        <f t="shared" si="294"/>
        <v>4.0575918148040173E-2</v>
      </c>
      <c r="DH91">
        <f t="shared" si="295"/>
        <v>-1.8503786881728947</v>
      </c>
      <c r="DJ91">
        <f t="shared" si="296"/>
        <v>15.181698723593321</v>
      </c>
      <c r="DK91">
        <f t="shared" si="297"/>
        <v>8.0708200421452343</v>
      </c>
      <c r="DL91">
        <f t="shared" si="229"/>
        <v>4.2578541110475525</v>
      </c>
      <c r="DM91">
        <f t="shared" si="230"/>
        <v>4.2578541110475525</v>
      </c>
      <c r="DN91">
        <f t="shared" si="298"/>
        <v>0.26730353620941971</v>
      </c>
      <c r="DO91">
        <f t="shared" si="299"/>
        <v>210.31150634944274</v>
      </c>
      <c r="DP91">
        <f t="shared" si="300"/>
        <v>0.26730353620941971</v>
      </c>
      <c r="DQ91">
        <f t="shared" si="301"/>
        <v>210.31150634944274</v>
      </c>
      <c r="DR91">
        <f t="shared" si="302"/>
        <v>0.2629247125924184</v>
      </c>
      <c r="DS91">
        <f t="shared" si="303"/>
        <v>3.8129659310976818</v>
      </c>
      <c r="DT91">
        <f t="shared" si="304"/>
        <v>3.8129659310976818</v>
      </c>
      <c r="DU91">
        <f t="shared" si="305"/>
        <v>6.9361608403690589</v>
      </c>
      <c r="DV91">
        <f t="shared" si="306"/>
        <v>6.6053820466136797</v>
      </c>
      <c r="DW91">
        <f t="shared" si="307"/>
        <v>5.6924106631432388E-2</v>
      </c>
      <c r="DX91">
        <f t="shared" si="308"/>
        <v>8.8100712146519017E-2</v>
      </c>
      <c r="DY91">
        <f t="shared" si="309"/>
        <v>-2.3475279355661272</v>
      </c>
      <c r="DZ91" t="s">
        <v>219</v>
      </c>
      <c r="EA91" t="s">
        <v>220</v>
      </c>
      <c r="EB91" t="s">
        <v>173</v>
      </c>
      <c r="EC91" t="s">
        <v>343</v>
      </c>
      <c r="ED91" t="s">
        <v>330</v>
      </c>
      <c r="EE91">
        <f t="shared" si="231"/>
        <v>149.77981842456447</v>
      </c>
      <c r="EF91">
        <f t="shared" si="232"/>
        <v>50.194928132781648</v>
      </c>
      <c r="EG91">
        <f t="shared" si="310"/>
        <v>2519.5308102551144</v>
      </c>
      <c r="EH91">
        <f t="shared" si="233"/>
        <v>149.77981842456447</v>
      </c>
      <c r="EI91">
        <f t="shared" si="234"/>
        <v>50.194928132781648</v>
      </c>
      <c r="EJ91">
        <f t="shared" si="311"/>
        <v>2519.5308102551144</v>
      </c>
      <c r="EK91">
        <f t="shared" si="312"/>
        <v>8.186316509257283E-3</v>
      </c>
      <c r="EL91">
        <f t="shared" si="235"/>
        <v>0.15914458829533532</v>
      </c>
      <c r="EM91">
        <f t="shared" si="236"/>
        <v>9.047826539704043E-2</v>
      </c>
      <c r="EN91">
        <f t="shared" si="237"/>
        <v>0.15914458829533532</v>
      </c>
      <c r="EO91">
        <f t="shared" si="238"/>
        <v>9.047826539704043E-2</v>
      </c>
      <c r="EP91">
        <f t="shared" si="313"/>
        <v>8.186316509257283E-3</v>
      </c>
      <c r="EQ91">
        <f t="shared" si="239"/>
        <v>2.5972827620869859E-2</v>
      </c>
      <c r="ER91">
        <f t="shared" si="240"/>
        <v>1.8142236352322372E-2</v>
      </c>
      <c r="ES91">
        <f t="shared" si="314"/>
        <v>3.2914073986352733E-4</v>
      </c>
      <c r="ET91">
        <f t="shared" si="241"/>
        <v>4.525081839698266E-2</v>
      </c>
      <c r="EU91">
        <f t="shared" si="242"/>
        <v>2.714688936162336E-2</v>
      </c>
      <c r="EV91">
        <f t="shared" si="315"/>
        <v>7.3695360201221952E-4</v>
      </c>
      <c r="EW91">
        <f t="shared" si="243"/>
        <v>1.9704202178230887</v>
      </c>
      <c r="EY91">
        <f t="shared" si="244"/>
        <v>295.12918244563298</v>
      </c>
      <c r="EZ91">
        <f t="shared" si="245"/>
        <v>4964.5344479548658</v>
      </c>
      <c r="FA91">
        <f t="shared" si="246"/>
        <v>295.12918244563298</v>
      </c>
      <c r="FB91">
        <f t="shared" si="247"/>
        <v>4964.5344479548658</v>
      </c>
      <c r="FD91">
        <f t="shared" si="316"/>
        <v>14.428681090713917</v>
      </c>
      <c r="FE91">
        <f t="shared" si="317"/>
        <v>0.21721061689026172</v>
      </c>
      <c r="FG91" s="6">
        <f t="shared" si="318"/>
        <v>1.1029739121322626</v>
      </c>
      <c r="FH91" s="6">
        <f t="shared" si="319"/>
        <v>0.62729211481418834</v>
      </c>
      <c r="FI91" s="6">
        <f t="shared" si="320"/>
        <v>1.1029739121322626</v>
      </c>
      <c r="FJ91" s="6">
        <f t="shared" si="321"/>
        <v>0.62729211481418834</v>
      </c>
      <c r="FK91" s="6">
        <f t="shared" si="322"/>
        <v>0.18000832825659707</v>
      </c>
      <c r="FL91" s="6">
        <f t="shared" si="323"/>
        <v>0.12576651385412008</v>
      </c>
      <c r="FM91" s="6">
        <f t="shared" si="324"/>
        <v>0.31361714984542421</v>
      </c>
      <c r="FN91" s="6">
        <f t="shared" si="325"/>
        <v>0.18820455456162158</v>
      </c>
      <c r="FP91" t="s">
        <v>219</v>
      </c>
      <c r="FQ91">
        <f t="shared" si="326"/>
        <v>-1.908669642651504</v>
      </c>
      <c r="FR91">
        <f t="shared" si="327"/>
        <v>0.5421888003947487</v>
      </c>
      <c r="FT91">
        <v>-1.908669642651504</v>
      </c>
      <c r="FU91">
        <v>0.5421888003947487</v>
      </c>
      <c r="FW91">
        <f t="shared" si="328"/>
        <v>0</v>
      </c>
      <c r="FX91">
        <f t="shared" si="329"/>
        <v>0</v>
      </c>
      <c r="FY91">
        <f t="shared" si="330"/>
        <v>0</v>
      </c>
      <c r="FZ91">
        <f t="shared" si="331"/>
        <v>0</v>
      </c>
      <c r="GA91">
        <f t="shared" si="332"/>
        <v>0</v>
      </c>
      <c r="GB91">
        <f t="shared" si="333"/>
        <v>0</v>
      </c>
    </row>
    <row r="92" spans="1:184" x14ac:dyDescent="0.25">
      <c r="A92" t="s">
        <v>137</v>
      </c>
      <c r="B92" t="s">
        <v>138</v>
      </c>
      <c r="C92" t="s">
        <v>147</v>
      </c>
      <c r="D92" t="s">
        <v>341</v>
      </c>
      <c r="E92" t="s">
        <v>331</v>
      </c>
      <c r="F92" t="s">
        <v>445</v>
      </c>
      <c r="G92">
        <v>5.2866101298096568</v>
      </c>
      <c r="H92">
        <v>1.7742836329409799</v>
      </c>
      <c r="I92">
        <v>6.5009752310957509</v>
      </c>
      <c r="J92">
        <v>24.638719999999999</v>
      </c>
      <c r="K92">
        <v>1.2214137182566644</v>
      </c>
      <c r="L92">
        <v>1.2929041224007889</v>
      </c>
      <c r="M92">
        <v>1.2589022259709797</v>
      </c>
      <c r="N92">
        <v>1.2868128582810345</v>
      </c>
      <c r="O92">
        <v>1.2035249918725217</v>
      </c>
      <c r="P92">
        <v>1.273834067735687</v>
      </c>
      <c r="Q92">
        <v>1.1137228775074144</v>
      </c>
      <c r="R92">
        <v>1.1523297796771568</v>
      </c>
      <c r="S92">
        <v>1.261678755528314</v>
      </c>
      <c r="T92">
        <v>1.2456836932865165</v>
      </c>
      <c r="U92">
        <v>1.2512749062312558</v>
      </c>
      <c r="V92">
        <v>1.4406165004533091</v>
      </c>
      <c r="W92">
        <v>1.5053255084074777</v>
      </c>
      <c r="X92">
        <v>1.4769122146686247</v>
      </c>
      <c r="Y92">
        <f t="shared" si="334"/>
        <v>9.7860838448936303</v>
      </c>
      <c r="Z92">
        <f t="shared" si="335"/>
        <v>9.6013697260634991</v>
      </c>
      <c r="AA92">
        <v>2.68851836876701</v>
      </c>
      <c r="AB92">
        <v>0.38407405268100148</v>
      </c>
      <c r="AC92">
        <f t="shared" si="248"/>
        <v>30.094070608284841</v>
      </c>
      <c r="AD92">
        <f t="shared" si="249"/>
        <v>7.2402848409803884</v>
      </c>
      <c r="AE92">
        <f t="shared" si="250"/>
        <v>7.2402848409803884</v>
      </c>
      <c r="AF92">
        <f t="shared" si="251"/>
        <v>7.2402848409803884</v>
      </c>
      <c r="AG92">
        <f t="shared" si="197"/>
        <v>0</v>
      </c>
      <c r="AH92">
        <f t="shared" si="198"/>
        <v>0</v>
      </c>
      <c r="AI92">
        <f t="shared" si="199"/>
        <v>0</v>
      </c>
      <c r="AJ92">
        <f t="shared" si="200"/>
        <v>0</v>
      </c>
      <c r="AK92">
        <f t="shared" si="201"/>
        <v>0.33141023380233753</v>
      </c>
      <c r="AL92">
        <f t="shared" si="252"/>
        <v>0</v>
      </c>
      <c r="AM92">
        <f t="shared" si="253"/>
        <v>0</v>
      </c>
      <c r="AN92">
        <f t="shared" si="254"/>
        <v>6.1650546958090713</v>
      </c>
      <c r="AO92">
        <f t="shared" si="202"/>
        <v>5.7276137963557039</v>
      </c>
      <c r="AP92">
        <f t="shared" si="255"/>
        <v>-7.5453815540288535E-3</v>
      </c>
      <c r="AQ92">
        <f t="shared" si="256"/>
        <v>-2.1009242405502754E-2</v>
      </c>
      <c r="AR92">
        <f t="shared" si="257"/>
        <v>1.5126710446246845</v>
      </c>
      <c r="AT92">
        <f t="shared" si="203"/>
        <v>31.855502658678763</v>
      </c>
      <c r="AU92">
        <f t="shared" si="204"/>
        <v>7.4912673557352196</v>
      </c>
      <c r="AV92">
        <f t="shared" si="205"/>
        <v>7.4912673557352196</v>
      </c>
      <c r="AW92">
        <f t="shared" si="206"/>
        <v>7.4912673557352196</v>
      </c>
      <c r="AX92">
        <f t="shared" si="207"/>
        <v>0</v>
      </c>
      <c r="AY92">
        <f t="shared" si="208"/>
        <v>0</v>
      </c>
      <c r="AZ92">
        <f t="shared" si="209"/>
        <v>0</v>
      </c>
      <c r="BA92">
        <f t="shared" si="210"/>
        <v>0</v>
      </c>
      <c r="BB92">
        <f t="shared" si="211"/>
        <v>0.33328348698904431</v>
      </c>
      <c r="BC92">
        <f t="shared" si="258"/>
        <v>0</v>
      </c>
      <c r="BD92">
        <f t="shared" si="259"/>
        <v>0</v>
      </c>
      <c r="BE92">
        <f t="shared" si="260"/>
        <v>6.895947998705708</v>
      </c>
      <c r="BF92">
        <f t="shared" si="261"/>
        <v>6.4462071144589457</v>
      </c>
      <c r="BG92">
        <f t="shared" si="262"/>
        <v>-1.2662841186877308E-3</v>
      </c>
      <c r="BH92">
        <f t="shared" si="263"/>
        <v>-6.8502295481168117E-3</v>
      </c>
      <c r="BI92">
        <f t="shared" si="264"/>
        <v>1.0450602412762739</v>
      </c>
      <c r="BK92">
        <f t="shared" si="265"/>
        <v>31.017739453075695</v>
      </c>
      <c r="BL92">
        <f t="shared" si="266"/>
        <v>8.2021423392892796</v>
      </c>
      <c r="BM92">
        <f t="shared" si="212"/>
        <v>8.2021423392892796</v>
      </c>
      <c r="BN92">
        <f t="shared" si="213"/>
        <v>8.2021423392892796</v>
      </c>
      <c r="BO92">
        <f t="shared" si="214"/>
        <v>0</v>
      </c>
      <c r="BP92">
        <f t="shared" si="215"/>
        <v>0</v>
      </c>
      <c r="BQ92">
        <f t="shared" si="216"/>
        <v>0</v>
      </c>
      <c r="BR92">
        <f t="shared" si="217"/>
        <v>0</v>
      </c>
      <c r="BS92">
        <f t="shared" si="218"/>
        <v>0.3698051548587844</v>
      </c>
      <c r="BT92">
        <f t="shared" si="267"/>
        <v>0</v>
      </c>
      <c r="BU92">
        <f t="shared" si="268"/>
        <v>0</v>
      </c>
      <c r="BV92">
        <f t="shared" si="269"/>
        <v>7.2238665375163</v>
      </c>
      <c r="BW92">
        <f t="shared" si="270"/>
        <v>6.7362905585533044</v>
      </c>
      <c r="BX92">
        <f t="shared" si="271"/>
        <v>-4.56401174122996E-3</v>
      </c>
      <c r="BY92">
        <f t="shared" si="272"/>
        <v>-2.3041527490257317E-2</v>
      </c>
      <c r="BZ92">
        <f t="shared" si="273"/>
        <v>1.4658517807359752</v>
      </c>
      <c r="CB92">
        <f t="shared" si="274"/>
        <v>31.70542170758609</v>
      </c>
      <c r="CC92">
        <f t="shared" si="275"/>
        <v>8.0981588358355197</v>
      </c>
      <c r="CD92">
        <f t="shared" si="219"/>
        <v>8.0981588358355197</v>
      </c>
      <c r="CE92">
        <f t="shared" si="220"/>
        <v>8.0981588358355197</v>
      </c>
      <c r="CF92">
        <f t="shared" si="221"/>
        <v>0</v>
      </c>
      <c r="CG92">
        <f t="shared" si="222"/>
        <v>0</v>
      </c>
      <c r="CH92">
        <f t="shared" si="223"/>
        <v>0</v>
      </c>
      <c r="CI92">
        <f t="shared" si="224"/>
        <v>0</v>
      </c>
      <c r="CJ92">
        <f t="shared" si="225"/>
        <v>0.36113556011373454</v>
      </c>
      <c r="CK92">
        <f t="shared" si="276"/>
        <v>0</v>
      </c>
      <c r="CL92">
        <f t="shared" si="277"/>
        <v>0</v>
      </c>
      <c r="CM92">
        <f t="shared" si="278"/>
        <v>6.9824709175109145</v>
      </c>
      <c r="CN92">
        <f t="shared" si="279"/>
        <v>6.5525951384864367</v>
      </c>
      <c r="CO92">
        <f t="shared" si="280"/>
        <v>-7.098987682301358E-3</v>
      </c>
      <c r="CP92">
        <f t="shared" si="281"/>
        <v>-1.8872479277124741E-2</v>
      </c>
      <c r="CQ92">
        <f t="shared" si="282"/>
        <v>1.5455636973490829</v>
      </c>
      <c r="CS92">
        <f t="shared" si="283"/>
        <v>29.653315287749336</v>
      </c>
      <c r="CT92">
        <f t="shared" si="284"/>
        <v>8.1345071727010527</v>
      </c>
      <c r="CU92">
        <f t="shared" si="226"/>
        <v>8.1345071727010527</v>
      </c>
      <c r="CV92">
        <f t="shared" si="227"/>
        <v>8.1345071727010527</v>
      </c>
      <c r="CW92">
        <f t="shared" si="228"/>
        <v>0</v>
      </c>
      <c r="CX92">
        <f t="shared" si="285"/>
        <v>0</v>
      </c>
      <c r="CY92">
        <f t="shared" si="286"/>
        <v>0</v>
      </c>
      <c r="CZ92">
        <f t="shared" si="287"/>
        <v>0</v>
      </c>
      <c r="DA92">
        <f t="shared" si="288"/>
        <v>0.37509851911775255</v>
      </c>
      <c r="DB92">
        <f t="shared" si="289"/>
        <v>0</v>
      </c>
      <c r="DC92">
        <f t="shared" si="290"/>
        <v>0</v>
      </c>
      <c r="DD92">
        <f t="shared" si="291"/>
        <v>7.0082891661275584</v>
      </c>
      <c r="DE92">
        <f t="shared" si="292"/>
        <v>6.5206957946602389</v>
      </c>
      <c r="DF92">
        <f t="shared" si="293"/>
        <v>-6.7683910448281381E-3</v>
      </c>
      <c r="DG92">
        <f t="shared" si="294"/>
        <v>-1.9914818886115591E-2</v>
      </c>
      <c r="DH92">
        <f t="shared" si="295"/>
        <v>1.6138113780408139</v>
      </c>
      <c r="DJ92">
        <f t="shared" si="296"/>
        <v>31.385640921400626</v>
      </c>
      <c r="DK92">
        <f t="shared" si="297"/>
        <v>9.3654121869548028</v>
      </c>
      <c r="DL92">
        <f t="shared" si="229"/>
        <v>9.3654121869548028</v>
      </c>
      <c r="DM92">
        <f t="shared" si="230"/>
        <v>9.3654121869548028</v>
      </c>
      <c r="DN92">
        <f t="shared" si="298"/>
        <v>0</v>
      </c>
      <c r="DO92">
        <f t="shared" si="299"/>
        <v>0</v>
      </c>
      <c r="DP92">
        <f t="shared" si="300"/>
        <v>0</v>
      </c>
      <c r="DQ92">
        <f t="shared" si="301"/>
        <v>0</v>
      </c>
      <c r="DR92">
        <f t="shared" si="302"/>
        <v>0.41977070431760455</v>
      </c>
      <c r="DS92">
        <f t="shared" si="303"/>
        <v>0</v>
      </c>
      <c r="DT92">
        <f t="shared" si="304"/>
        <v>0</v>
      </c>
      <c r="DU92">
        <f t="shared" si="305"/>
        <v>7.5538795714247309</v>
      </c>
      <c r="DV92">
        <f t="shared" si="306"/>
        <v>7.0257768843134283</v>
      </c>
      <c r="DW92">
        <f t="shared" si="307"/>
        <v>-2.2491735201753359E-2</v>
      </c>
      <c r="DX92">
        <f t="shared" si="308"/>
        <v>-4.8453927626705667E-2</v>
      </c>
      <c r="DY92">
        <f t="shared" si="309"/>
        <v>2.3396353026413745</v>
      </c>
      <c r="DZ92" t="s">
        <v>137</v>
      </c>
      <c r="EA92" t="s">
        <v>138</v>
      </c>
      <c r="EB92" t="s">
        <v>147</v>
      </c>
      <c r="EC92" t="s">
        <v>341</v>
      </c>
      <c r="ED92" t="s">
        <v>330</v>
      </c>
      <c r="EE92">
        <f t="shared" si="231"/>
        <v>0</v>
      </c>
      <c r="EF92">
        <f t="shared" si="232"/>
        <v>0</v>
      </c>
      <c r="EG92">
        <f t="shared" si="310"/>
        <v>0</v>
      </c>
      <c r="EH92">
        <f t="shared" si="233"/>
        <v>0</v>
      </c>
      <c r="EI92">
        <f t="shared" si="234"/>
        <v>0</v>
      </c>
      <c r="EJ92">
        <f t="shared" si="311"/>
        <v>0</v>
      </c>
      <c r="EK92">
        <f t="shared" si="312"/>
        <v>0</v>
      </c>
      <c r="EL92">
        <f t="shared" si="235"/>
        <v>0</v>
      </c>
      <c r="EM92">
        <f t="shared" si="236"/>
        <v>0</v>
      </c>
      <c r="EN92">
        <f t="shared" si="237"/>
        <v>0</v>
      </c>
      <c r="EO92">
        <f t="shared" si="238"/>
        <v>0</v>
      </c>
      <c r="EP92">
        <f t="shared" si="313"/>
        <v>0</v>
      </c>
      <c r="EQ92">
        <f t="shared" si="239"/>
        <v>-8.2891318904715662E-3</v>
      </c>
      <c r="ER92">
        <f t="shared" si="240"/>
        <v>7.3374806614855976E-3</v>
      </c>
      <c r="ES92">
        <f t="shared" si="314"/>
        <v>5.383862245767512E-5</v>
      </c>
      <c r="ET92">
        <f t="shared" si="241"/>
        <v>-2.3023704205637149E-2</v>
      </c>
      <c r="EU92">
        <f t="shared" si="242"/>
        <v>1.3705719653441254E-2</v>
      </c>
      <c r="EV92">
        <f t="shared" si="315"/>
        <v>1.8784675121872585E-4</v>
      </c>
      <c r="EW92">
        <f t="shared" si="243"/>
        <v>2.2075951933904774</v>
      </c>
      <c r="EY92">
        <f t="shared" si="244"/>
        <v>0</v>
      </c>
      <c r="EZ92">
        <f t="shared" si="245"/>
        <v>0</v>
      </c>
      <c r="FA92">
        <f t="shared" si="246"/>
        <v>0</v>
      </c>
      <c r="FB92">
        <f t="shared" si="247"/>
        <v>0</v>
      </c>
      <c r="FD92">
        <f t="shared" si="316"/>
        <v>30.951948439462562</v>
      </c>
      <c r="FE92">
        <f t="shared" si="317"/>
        <v>0.39994760932686196</v>
      </c>
      <c r="FG92" s="6">
        <f t="shared" si="318"/>
        <v>0</v>
      </c>
      <c r="FH92" s="6">
        <f t="shared" si="319"/>
        <v>0</v>
      </c>
      <c r="FI92" s="6">
        <f t="shared" si="320"/>
        <v>0</v>
      </c>
      <c r="FJ92" s="6">
        <f t="shared" si="321"/>
        <v>0</v>
      </c>
      <c r="FK92" s="6">
        <f t="shared" si="322"/>
        <v>-2.6780646480734107E-2</v>
      </c>
      <c r="FL92" s="6">
        <f t="shared" si="323"/>
        <v>2.3708563583453982E-2</v>
      </c>
      <c r="FM92" s="6">
        <f t="shared" si="324"/>
        <v>-7.4385314548672476E-2</v>
      </c>
      <c r="FN92" s="6">
        <f t="shared" si="325"/>
        <v>4.4291066705418089E-2</v>
      </c>
      <c r="FP92" t="s">
        <v>137</v>
      </c>
      <c r="FQ92">
        <f t="shared" si="326"/>
        <v>1.5870989074447011</v>
      </c>
      <c r="FR92">
        <f t="shared" si="327"/>
        <v>0.420189491534321</v>
      </c>
      <c r="FT92">
        <v>1.5870989074447011</v>
      </c>
      <c r="FU92">
        <v>0.420189491534321</v>
      </c>
      <c r="FW92">
        <f t="shared" si="328"/>
        <v>0</v>
      </c>
      <c r="FX92">
        <f t="shared" si="329"/>
        <v>0</v>
      </c>
      <c r="FY92">
        <f t="shared" si="330"/>
        <v>0</v>
      </c>
      <c r="FZ92">
        <f t="shared" si="331"/>
        <v>0</v>
      </c>
      <c r="GA92">
        <f t="shared" si="332"/>
        <v>0</v>
      </c>
      <c r="GB92">
        <f t="shared" si="333"/>
        <v>0</v>
      </c>
    </row>
    <row r="93" spans="1:184" x14ac:dyDescent="0.25">
      <c r="A93" t="s">
        <v>293</v>
      </c>
      <c r="B93" t="s">
        <v>294</v>
      </c>
      <c r="C93" t="s">
        <v>299</v>
      </c>
      <c r="D93" t="s">
        <v>163</v>
      </c>
      <c r="E93" t="s">
        <v>328</v>
      </c>
      <c r="F93" t="s">
        <v>444</v>
      </c>
      <c r="G93">
        <v>5.7456442239338976</v>
      </c>
      <c r="H93">
        <v>1.7550930186973701</v>
      </c>
      <c r="I93">
        <v>6.430660820507164</v>
      </c>
      <c r="J93">
        <v>12.641209802111986</v>
      </c>
      <c r="K93">
        <v>1.4311390552424275</v>
      </c>
      <c r="L93">
        <v>1.4439299416868203</v>
      </c>
      <c r="M93">
        <v>1.382809678901767</v>
      </c>
      <c r="N93">
        <v>1.3132793089782755</v>
      </c>
      <c r="O93">
        <v>1.3764477209047283</v>
      </c>
      <c r="P93">
        <v>1.4755536685103643</v>
      </c>
      <c r="Q93">
        <v>1.39378218396165</v>
      </c>
      <c r="R93">
        <v>1.0901307546951258</v>
      </c>
      <c r="S93">
        <v>1.0599826962241754</v>
      </c>
      <c r="T93">
        <v>1.1372607799723293</v>
      </c>
      <c r="U93">
        <v>1.0615175586333341</v>
      </c>
      <c r="V93">
        <v>1.1250789639924195</v>
      </c>
      <c r="W93">
        <v>1.3285746301529362</v>
      </c>
      <c r="X93">
        <v>1.3285746301529362</v>
      </c>
      <c r="Y93">
        <f t="shared" si="334"/>
        <v>8.5436128212442828</v>
      </c>
      <c r="Z93">
        <f t="shared" si="335"/>
        <v>8.5436128212442828</v>
      </c>
      <c r="AA93">
        <v>0</v>
      </c>
      <c r="AB93">
        <v>0</v>
      </c>
      <c r="AC93">
        <f t="shared" si="248"/>
        <v>18.09132905331586</v>
      </c>
      <c r="AD93">
        <f t="shared" si="249"/>
        <v>8.9629404827230914</v>
      </c>
      <c r="AE93">
        <f t="shared" si="250"/>
        <v>8.5436128212442828</v>
      </c>
      <c r="AF93">
        <f t="shared" si="251"/>
        <v>8.5436128212442828</v>
      </c>
      <c r="AG93">
        <f t="shared" si="197"/>
        <v>9.5404468116855686E-5</v>
      </c>
      <c r="AH93">
        <f t="shared" si="198"/>
        <v>0.68255312168341498</v>
      </c>
      <c r="AI93">
        <f t="shared" si="199"/>
        <v>9.5404468116855686E-5</v>
      </c>
      <c r="AJ93">
        <f t="shared" si="200"/>
        <v>0.68255312168341498</v>
      </c>
      <c r="AK93">
        <f t="shared" si="201"/>
        <v>0.50755753964879291</v>
      </c>
      <c r="AL93">
        <f t="shared" si="252"/>
        <v>0.41932766147880862</v>
      </c>
      <c r="AM93">
        <f t="shared" si="253"/>
        <v>0.41932766147880862</v>
      </c>
      <c r="AN93">
        <f t="shared" si="254"/>
        <v>7.3162165394761738</v>
      </c>
      <c r="AO93">
        <f t="shared" si="202"/>
        <v>6.646272150249108</v>
      </c>
      <c r="AP93">
        <f t="shared" si="255"/>
        <v>-7.1418939446726872E-3</v>
      </c>
      <c r="AQ93">
        <f t="shared" si="256"/>
        <v>-2.3439869471345492E-2</v>
      </c>
      <c r="AR93">
        <f t="shared" si="257"/>
        <v>1.8973406709951748</v>
      </c>
      <c r="AT93">
        <f t="shared" si="203"/>
        <v>18.25302133241442</v>
      </c>
      <c r="AU93">
        <f t="shared" si="204"/>
        <v>7.0102611334478517</v>
      </c>
      <c r="AV93">
        <f t="shared" si="205"/>
        <v>7.0102611334478517</v>
      </c>
      <c r="AW93">
        <f t="shared" si="206"/>
        <v>7.0102611334478517</v>
      </c>
      <c r="AX93">
        <f t="shared" si="207"/>
        <v>0</v>
      </c>
      <c r="AY93">
        <f t="shared" si="208"/>
        <v>0</v>
      </c>
      <c r="AZ93">
        <f t="shared" si="209"/>
        <v>0</v>
      </c>
      <c r="BA93">
        <f t="shared" si="210"/>
        <v>0</v>
      </c>
      <c r="BB93">
        <f t="shared" si="211"/>
        <v>0.39521809684392489</v>
      </c>
      <c r="BC93">
        <f t="shared" si="258"/>
        <v>0</v>
      </c>
      <c r="BD93">
        <f t="shared" si="259"/>
        <v>0</v>
      </c>
      <c r="BE93">
        <f t="shared" si="260"/>
        <v>6.3043126166907433</v>
      </c>
      <c r="BF93">
        <f t="shared" si="261"/>
        <v>5.7709956559534961</v>
      </c>
      <c r="BG93">
        <f t="shared" si="262"/>
        <v>-1.5015997461281438E-3</v>
      </c>
      <c r="BH93">
        <f t="shared" si="263"/>
        <v>-8.1232187931343305E-3</v>
      </c>
      <c r="BI93">
        <f t="shared" si="264"/>
        <v>1.2392654774943557</v>
      </c>
      <c r="BK93">
        <f t="shared" si="265"/>
        <v>17.480387267388345</v>
      </c>
      <c r="BL93">
        <f t="shared" si="266"/>
        <v>6.8163891950243514</v>
      </c>
      <c r="BM93">
        <f t="shared" si="212"/>
        <v>6.8163891950243514</v>
      </c>
      <c r="BN93">
        <f t="shared" si="213"/>
        <v>6.8163891950243514</v>
      </c>
      <c r="BO93">
        <f t="shared" si="214"/>
        <v>0</v>
      </c>
      <c r="BP93">
        <f t="shared" si="215"/>
        <v>0</v>
      </c>
      <c r="BQ93">
        <f t="shared" si="216"/>
        <v>0</v>
      </c>
      <c r="BR93">
        <f t="shared" si="217"/>
        <v>0</v>
      </c>
      <c r="BS93">
        <f t="shared" si="218"/>
        <v>0.39268911372230547</v>
      </c>
      <c r="BT93">
        <f t="shared" si="267"/>
        <v>0</v>
      </c>
      <c r="BU93">
        <f t="shared" si="268"/>
        <v>0</v>
      </c>
      <c r="BV93">
        <f t="shared" si="269"/>
        <v>5.7775765864740301</v>
      </c>
      <c r="BW93">
        <f t="shared" si="270"/>
        <v>5.2598288576075181</v>
      </c>
      <c r="BX93">
        <f t="shared" si="271"/>
        <v>-4.8464379204399737E-3</v>
      </c>
      <c r="BY93">
        <f t="shared" si="272"/>
        <v>-2.6919952518514048E-2</v>
      </c>
      <c r="BZ93">
        <f t="shared" si="273"/>
        <v>1.5565603374168333</v>
      </c>
      <c r="CB93">
        <f t="shared" si="274"/>
        <v>16.601439273567031</v>
      </c>
      <c r="CC93">
        <f t="shared" si="275"/>
        <v>7.3133383404674763</v>
      </c>
      <c r="CD93">
        <f t="shared" si="219"/>
        <v>7.3133383404674763</v>
      </c>
      <c r="CE93">
        <f t="shared" si="220"/>
        <v>7.3133383404674763</v>
      </c>
      <c r="CF93">
        <f t="shared" si="221"/>
        <v>0</v>
      </c>
      <c r="CG93">
        <f t="shared" si="222"/>
        <v>0</v>
      </c>
      <c r="CH93">
        <f t="shared" si="223"/>
        <v>0</v>
      </c>
      <c r="CI93">
        <f t="shared" si="224"/>
        <v>0</v>
      </c>
      <c r="CJ93">
        <f t="shared" si="225"/>
        <v>0.43232744139943274</v>
      </c>
      <c r="CK93">
        <f t="shared" si="276"/>
        <v>0</v>
      </c>
      <c r="CL93">
        <f t="shared" si="277"/>
        <v>0</v>
      </c>
      <c r="CM93">
        <f t="shared" si="278"/>
        <v>5.9777110680448189</v>
      </c>
      <c r="CN93">
        <f t="shared" si="279"/>
        <v>5.4630924145765469</v>
      </c>
      <c r="CO93">
        <f t="shared" si="280"/>
        <v>-8.4984352697055586E-3</v>
      </c>
      <c r="CP93">
        <f t="shared" si="281"/>
        <v>-2.2592875307470596E-2</v>
      </c>
      <c r="CQ93">
        <f t="shared" si="282"/>
        <v>1.8502459258909294</v>
      </c>
      <c r="CS93">
        <f t="shared" si="283"/>
        <v>17.399964421595556</v>
      </c>
      <c r="CT93">
        <f t="shared" si="284"/>
        <v>6.8262593745837981</v>
      </c>
      <c r="CU93">
        <f t="shared" si="226"/>
        <v>6.8262593745837981</v>
      </c>
      <c r="CV93">
        <f t="shared" si="227"/>
        <v>6.8262593745837981</v>
      </c>
      <c r="CW93">
        <f t="shared" si="228"/>
        <v>0</v>
      </c>
      <c r="CX93">
        <f t="shared" si="285"/>
        <v>0</v>
      </c>
      <c r="CY93">
        <f t="shared" si="286"/>
        <v>0</v>
      </c>
      <c r="CZ93">
        <f t="shared" si="287"/>
        <v>0</v>
      </c>
      <c r="DA93">
        <f t="shared" si="288"/>
        <v>0.39416550358958996</v>
      </c>
      <c r="DB93">
        <f t="shared" si="289"/>
        <v>0</v>
      </c>
      <c r="DC93">
        <f t="shared" si="290"/>
        <v>0</v>
      </c>
      <c r="DD93">
        <f t="shared" si="291"/>
        <v>5.642793524713702</v>
      </c>
      <c r="DE93">
        <f t="shared" si="292"/>
        <v>5.1304148374733289</v>
      </c>
      <c r="DF93">
        <f t="shared" si="293"/>
        <v>-7.1124414752446567E-3</v>
      </c>
      <c r="DG93">
        <f t="shared" si="294"/>
        <v>-2.0927127714617841E-2</v>
      </c>
      <c r="DH93">
        <f t="shared" si="295"/>
        <v>1.6958445371104691</v>
      </c>
      <c r="DJ93">
        <f t="shared" si="296"/>
        <v>18.652783497915518</v>
      </c>
      <c r="DK93">
        <f t="shared" si="297"/>
        <v>7.2350012137228426</v>
      </c>
      <c r="DL93">
        <f t="shared" si="229"/>
        <v>7.2350012137228426</v>
      </c>
      <c r="DM93">
        <f t="shared" si="230"/>
        <v>7.2350012137228426</v>
      </c>
      <c r="DN93">
        <f t="shared" si="298"/>
        <v>0</v>
      </c>
      <c r="DO93">
        <f t="shared" si="299"/>
        <v>0</v>
      </c>
      <c r="DP93">
        <f t="shared" si="300"/>
        <v>0</v>
      </c>
      <c r="DQ93">
        <f t="shared" si="301"/>
        <v>0</v>
      </c>
      <c r="DR93">
        <f t="shared" si="302"/>
        <v>0.40349373044899217</v>
      </c>
      <c r="DS93">
        <f t="shared" si="303"/>
        <v>0</v>
      </c>
      <c r="DT93">
        <f t="shared" si="304"/>
        <v>0</v>
      </c>
      <c r="DU93">
        <f t="shared" si="305"/>
        <v>5.4937123497024327</v>
      </c>
      <c r="DV93">
        <f t="shared" si="306"/>
        <v>4.9860873032402759</v>
      </c>
      <c r="DW93">
        <f t="shared" si="307"/>
        <v>-2.1619598622489619E-2</v>
      </c>
      <c r="DX93">
        <f t="shared" si="308"/>
        <v>-4.6575084473290201E-2</v>
      </c>
      <c r="DY93">
        <f t="shared" si="309"/>
        <v>2.2489139104825666</v>
      </c>
      <c r="DZ93" t="s">
        <v>293</v>
      </c>
      <c r="EA93" t="s">
        <v>294</v>
      </c>
      <c r="EB93" t="s">
        <v>299</v>
      </c>
      <c r="EC93" t="s">
        <v>163</v>
      </c>
      <c r="ED93" t="s">
        <v>330</v>
      </c>
      <c r="EE93">
        <f t="shared" si="231"/>
        <v>0.11375885361390249</v>
      </c>
      <c r="EF93">
        <f t="shared" si="232"/>
        <v>0.27865114507802724</v>
      </c>
      <c r="EG93">
        <f t="shared" si="310"/>
        <v>7.7646460653295779E-2</v>
      </c>
      <c r="EH93">
        <f t="shared" si="233"/>
        <v>0.11375885361390249</v>
      </c>
      <c r="EI93">
        <f t="shared" si="234"/>
        <v>0.27865114507802724</v>
      </c>
      <c r="EJ93">
        <f t="shared" si="311"/>
        <v>7.7646460653295779E-2</v>
      </c>
      <c r="EK93">
        <f t="shared" si="312"/>
        <v>1.517002089443355E-9</v>
      </c>
      <c r="EL93">
        <f t="shared" si="235"/>
        <v>1.5900744686142616E-5</v>
      </c>
      <c r="EM93">
        <f t="shared" si="236"/>
        <v>3.8948711011320452E-5</v>
      </c>
      <c r="EN93">
        <f t="shared" si="237"/>
        <v>1.5900744686142616E-5</v>
      </c>
      <c r="EO93">
        <f t="shared" si="238"/>
        <v>3.8948711011320452E-5</v>
      </c>
      <c r="EP93">
        <f t="shared" si="313"/>
        <v>1.517002089443355E-9</v>
      </c>
      <c r="EQ93">
        <f t="shared" si="239"/>
        <v>-8.4534011631134404E-3</v>
      </c>
      <c r="ER93">
        <f t="shared" si="240"/>
        <v>6.9022711400487276E-3</v>
      </c>
      <c r="ES93">
        <f t="shared" si="314"/>
        <v>4.7641346890749564E-5</v>
      </c>
      <c r="ET93">
        <f t="shared" si="241"/>
        <v>-2.4763021379728755E-2</v>
      </c>
      <c r="EU93">
        <f t="shared" si="242"/>
        <v>1.2477786851949628E-2</v>
      </c>
      <c r="EV93">
        <f t="shared" si="315"/>
        <v>1.5569516472268701E-4</v>
      </c>
      <c r="EW93">
        <f t="shared" si="243"/>
        <v>2.0089242057846346</v>
      </c>
      <c r="EY93">
        <f t="shared" si="244"/>
        <v>0.22853291464727957</v>
      </c>
      <c r="EZ93">
        <f t="shared" si="245"/>
        <v>0.1559858542999101</v>
      </c>
      <c r="FA93">
        <f t="shared" si="246"/>
        <v>0.22853291464727957</v>
      </c>
      <c r="FB93">
        <f t="shared" si="247"/>
        <v>0.1559858542999101</v>
      </c>
      <c r="FD93">
        <f t="shared" si="316"/>
        <v>17.74648747436612</v>
      </c>
      <c r="FE93">
        <f t="shared" si="317"/>
        <v>0.32856583356347768</v>
      </c>
      <c r="FG93" s="6">
        <f t="shared" si="318"/>
        <v>8.9599390916711918E-5</v>
      </c>
      <c r="FH93" s="6">
        <f t="shared" si="319"/>
        <v>2.1947905822593315E-4</v>
      </c>
      <c r="FI93" s="6">
        <f t="shared" si="320"/>
        <v>8.9599390916711918E-5</v>
      </c>
      <c r="FJ93" s="6">
        <f t="shared" si="321"/>
        <v>2.1947905822593315E-4</v>
      </c>
      <c r="FK93" s="6">
        <f t="shared" si="322"/>
        <v>-4.7634221562570848E-2</v>
      </c>
      <c r="FL93" s="6">
        <f t="shared" si="323"/>
        <v>3.8903728754346063E-2</v>
      </c>
      <c r="FM93" s="6">
        <f t="shared" si="324"/>
        <v>-0.13953759252639517</v>
      </c>
      <c r="FN93" s="6">
        <f t="shared" si="325"/>
        <v>7.0358750661189573E-2</v>
      </c>
      <c r="FP93" t="s">
        <v>293</v>
      </c>
      <c r="FQ93">
        <f t="shared" si="326"/>
        <v>1.7480284765650549</v>
      </c>
      <c r="FR93">
        <f t="shared" si="327"/>
        <v>0.34113098872200071</v>
      </c>
      <c r="FT93">
        <v>1.7480284765650549</v>
      </c>
      <c r="FU93">
        <v>0.34113098872200071</v>
      </c>
      <c r="FW93">
        <f t="shared" si="328"/>
        <v>0</v>
      </c>
      <c r="FX93">
        <f t="shared" si="329"/>
        <v>0</v>
      </c>
      <c r="FY93">
        <f t="shared" si="330"/>
        <v>0</v>
      </c>
      <c r="FZ93">
        <f t="shared" si="331"/>
        <v>0</v>
      </c>
      <c r="GA93">
        <f t="shared" si="332"/>
        <v>0</v>
      </c>
      <c r="GB93">
        <f t="shared" si="333"/>
        <v>0</v>
      </c>
    </row>
    <row r="94" spans="1:184" x14ac:dyDescent="0.25">
      <c r="A94" t="s">
        <v>125</v>
      </c>
      <c r="B94" t="s">
        <v>126</v>
      </c>
      <c r="C94" t="s">
        <v>147</v>
      </c>
      <c r="D94" t="s">
        <v>341</v>
      </c>
      <c r="E94" t="s">
        <v>331</v>
      </c>
      <c r="F94" t="s">
        <v>445</v>
      </c>
      <c r="G94">
        <v>2.5284215653469131</v>
      </c>
      <c r="H94">
        <v>1.7185178871119999</v>
      </c>
      <c r="I94">
        <v>6.296649538378368</v>
      </c>
      <c r="J94">
        <v>53.560755046572631</v>
      </c>
      <c r="K94">
        <v>1.2214137182566644</v>
      </c>
      <c r="L94">
        <v>1.4389592631950838</v>
      </c>
      <c r="M94">
        <v>1.3929998911700368</v>
      </c>
      <c r="N94">
        <v>1.2890098670221237</v>
      </c>
      <c r="O94">
        <v>1.3764236675010328</v>
      </c>
      <c r="P94">
        <v>1.4693455320637032</v>
      </c>
      <c r="Q94">
        <v>1.1137228775074144</v>
      </c>
      <c r="R94">
        <v>1.1523297796771568</v>
      </c>
      <c r="S94">
        <v>1.261678755528314</v>
      </c>
      <c r="T94">
        <v>1.2456836932865165</v>
      </c>
      <c r="U94">
        <v>1.2512749062312558</v>
      </c>
      <c r="V94">
        <v>1.4406165004533091</v>
      </c>
      <c r="W94">
        <v>0.94103892286928603</v>
      </c>
      <c r="X94">
        <v>0.792267354504535</v>
      </c>
      <c r="Y94">
        <f t="shared" si="334"/>
        <v>5.9253922992809667</v>
      </c>
      <c r="Z94">
        <f t="shared" si="335"/>
        <v>4.9886298720132309</v>
      </c>
      <c r="AA94">
        <v>5.2161744600187765</v>
      </c>
      <c r="AB94">
        <v>0.74516778000268236</v>
      </c>
      <c r="AC94">
        <f t="shared" si="248"/>
        <v>65.419840974068677</v>
      </c>
      <c r="AD94">
        <f t="shared" si="249"/>
        <v>7.0127226425384883</v>
      </c>
      <c r="AE94">
        <f t="shared" si="250"/>
        <v>5.9253922992809667</v>
      </c>
      <c r="AF94">
        <f t="shared" si="251"/>
        <v>4.9886298720132309</v>
      </c>
      <c r="AG94">
        <f t="shared" si="197"/>
        <v>4.3238455048967457E-3</v>
      </c>
      <c r="AH94">
        <f t="shared" si="198"/>
        <v>11.929710777525942</v>
      </c>
      <c r="AI94">
        <f t="shared" si="199"/>
        <v>2.789182205294807E-2</v>
      </c>
      <c r="AJ94">
        <f t="shared" si="200"/>
        <v>41.33973866085703</v>
      </c>
      <c r="AK94">
        <f t="shared" si="201"/>
        <v>0.31480857268340495</v>
      </c>
      <c r="AL94">
        <f t="shared" si="252"/>
        <v>1.0873303432575216</v>
      </c>
      <c r="AM94">
        <f t="shared" si="253"/>
        <v>2.0240927705252574</v>
      </c>
      <c r="AN94">
        <f t="shared" si="254"/>
        <v>5.991355066094127</v>
      </c>
      <c r="AO94">
        <f t="shared" si="202"/>
        <v>5.5758273269223979</v>
      </c>
      <c r="AP94">
        <f t="shared" si="255"/>
        <v>4.2780379830286552E-3</v>
      </c>
      <c r="AQ94">
        <f t="shared" si="256"/>
        <v>2.2211637899112912E-2</v>
      </c>
      <c r="AR94">
        <f t="shared" si="257"/>
        <v>-0.58719745490916697</v>
      </c>
      <c r="AT94">
        <f t="shared" si="203"/>
        <v>77.071744617988514</v>
      </c>
      <c r="AU94">
        <f t="shared" si="204"/>
        <v>7.2558167752638161</v>
      </c>
      <c r="AV94">
        <f t="shared" si="205"/>
        <v>5.9253922992809667</v>
      </c>
      <c r="AW94">
        <f t="shared" si="206"/>
        <v>4.9886298720132309</v>
      </c>
      <c r="AX94">
        <f t="shared" si="207"/>
        <v>8.7165121376843683E-3</v>
      </c>
      <c r="AY94">
        <f t="shared" si="208"/>
        <v>19.655032574273086</v>
      </c>
      <c r="AZ94">
        <f t="shared" si="209"/>
        <v>4.3135420247263037E-2</v>
      </c>
      <c r="BA94">
        <f t="shared" si="210"/>
        <v>57.077897087466646</v>
      </c>
      <c r="BB94">
        <f t="shared" si="211"/>
        <v>0.30009125660506575</v>
      </c>
      <c r="BC94">
        <f t="shared" si="258"/>
        <v>1.3304244759828494</v>
      </c>
      <c r="BD94">
        <f t="shared" si="259"/>
        <v>2.2671869032505851</v>
      </c>
      <c r="BE94">
        <f t="shared" si="260"/>
        <v>6.7197862159754749</v>
      </c>
      <c r="BF94">
        <f t="shared" si="261"/>
        <v>6.3148357387719019</v>
      </c>
      <c r="BG94">
        <f t="shared" si="262"/>
        <v>3.104679986285139E-3</v>
      </c>
      <c r="BH94">
        <f t="shared" si="263"/>
        <v>1.6123654223658176E-2</v>
      </c>
      <c r="BI94">
        <f t="shared" si="264"/>
        <v>-1.3262058667586709</v>
      </c>
      <c r="BK94">
        <f t="shared" si="265"/>
        <v>74.610125950860677</v>
      </c>
      <c r="BL94">
        <f t="shared" si="266"/>
        <v>7.9443489535791523</v>
      </c>
      <c r="BM94">
        <f t="shared" si="212"/>
        <v>5.9253922992809667</v>
      </c>
      <c r="BN94">
        <f t="shared" si="213"/>
        <v>4.9886298720132309</v>
      </c>
      <c r="BO94">
        <f t="shared" si="214"/>
        <v>2.4598669623198528E-2</v>
      </c>
      <c r="BP94">
        <f t="shared" si="215"/>
        <v>36.551556821435575</v>
      </c>
      <c r="BQ94">
        <f t="shared" si="216"/>
        <v>7.7182723746303708E-2</v>
      </c>
      <c r="BR94">
        <f t="shared" si="217"/>
        <v>78.339031839331057</v>
      </c>
      <c r="BS94">
        <f t="shared" si="218"/>
        <v>0.33394431562599719</v>
      </c>
      <c r="BT94">
        <f t="shared" si="267"/>
        <v>2.0189566542981856</v>
      </c>
      <c r="BU94">
        <f t="shared" si="268"/>
        <v>2.9557190815659213</v>
      </c>
      <c r="BV94">
        <f t="shared" si="269"/>
        <v>7.0609387608756382</v>
      </c>
      <c r="BW94">
        <f t="shared" si="270"/>
        <v>6.6206441233586206</v>
      </c>
      <c r="BX94">
        <f t="shared" si="271"/>
        <v>1.0007319309455559E-2</v>
      </c>
      <c r="BY94">
        <f t="shared" si="272"/>
        <v>2.5639456114743237E-2</v>
      </c>
      <c r="BZ94">
        <f t="shared" si="273"/>
        <v>-1.6320142513453897</v>
      </c>
      <c r="CB94">
        <f t="shared" si="274"/>
        <v>69.040341740187131</v>
      </c>
      <c r="CC94">
        <f t="shared" si="275"/>
        <v>7.8436336522980046</v>
      </c>
      <c r="CD94">
        <f t="shared" si="219"/>
        <v>5.9253922992809667</v>
      </c>
      <c r="CE94">
        <f t="shared" si="220"/>
        <v>4.9886298720132309</v>
      </c>
      <c r="CF94">
        <f t="shared" si="221"/>
        <v>2.0027537956768898E-2</v>
      </c>
      <c r="CG94">
        <f t="shared" si="222"/>
        <v>31.321717559580225</v>
      </c>
      <c r="CH94">
        <f t="shared" si="223"/>
        <v>6.6029480264806678E-2</v>
      </c>
      <c r="CI94">
        <f t="shared" si="224"/>
        <v>69.38289965229454</v>
      </c>
      <c r="CJ94">
        <f t="shared" si="225"/>
        <v>0.34275236858774283</v>
      </c>
      <c r="CK94">
        <f t="shared" si="276"/>
        <v>1.9182413530170379</v>
      </c>
      <c r="CL94">
        <f t="shared" si="277"/>
        <v>2.8550037802847736</v>
      </c>
      <c r="CM94">
        <f t="shared" si="278"/>
        <v>6.7847385479497824</v>
      </c>
      <c r="CN94">
        <f t="shared" si="279"/>
        <v>6.3767451024615065</v>
      </c>
      <c r="CO94">
        <f t="shared" si="280"/>
        <v>1.1570685754033961E-2</v>
      </c>
      <c r="CP94">
        <f t="shared" si="281"/>
        <v>3.4380773727932065E-2</v>
      </c>
      <c r="CQ94">
        <f t="shared" si="282"/>
        <v>-1.3881152304482756</v>
      </c>
      <c r="CS94">
        <f t="shared" si="283"/>
        <v>73.722290895327959</v>
      </c>
      <c r="CT94">
        <f t="shared" si="284"/>
        <v>7.8788395607054724</v>
      </c>
      <c r="CU94">
        <f t="shared" si="226"/>
        <v>5.9253922992809667</v>
      </c>
      <c r="CV94">
        <f t="shared" si="227"/>
        <v>4.9886298720132309</v>
      </c>
      <c r="CW94">
        <f t="shared" si="228"/>
        <v>2.2383544872616557E-2</v>
      </c>
      <c r="CX94">
        <f t="shared" si="285"/>
        <v>34.375453048515695</v>
      </c>
      <c r="CY94">
        <f t="shared" si="286"/>
        <v>7.2495633964050496E-2</v>
      </c>
      <c r="CZ94">
        <f t="shared" si="287"/>
        <v>75.249523501030026</v>
      </c>
      <c r="DA94">
        <f t="shared" si="288"/>
        <v>0.33317888882501612</v>
      </c>
      <c r="DB94">
        <f t="shared" si="289"/>
        <v>1.9534472614245058</v>
      </c>
      <c r="DC94">
        <f t="shared" si="290"/>
        <v>2.8902096886922415</v>
      </c>
      <c r="DD94">
        <f t="shared" si="291"/>
        <v>6.878483534540818</v>
      </c>
      <c r="DE94">
        <f t="shared" si="292"/>
        <v>6.4453818041313573</v>
      </c>
      <c r="DF94">
        <f t="shared" si="293"/>
        <v>1.1597880322267273E-2</v>
      </c>
      <c r="DG94">
        <f t="shared" si="294"/>
        <v>3.5809607568196955E-2</v>
      </c>
      <c r="DH94">
        <f t="shared" si="295"/>
        <v>-1.4567519321181264</v>
      </c>
      <c r="DJ94">
        <f t="shared" si="296"/>
        <v>78.699256121639934</v>
      </c>
      <c r="DK94">
        <f t="shared" si="297"/>
        <v>9.0710572225595882</v>
      </c>
      <c r="DL94">
        <f t="shared" si="229"/>
        <v>5.9253922992809667</v>
      </c>
      <c r="DM94">
        <f t="shared" si="230"/>
        <v>4.9886298720132309</v>
      </c>
      <c r="DN94">
        <f t="shared" si="298"/>
        <v>7.5273425293432464E-2</v>
      </c>
      <c r="DO94">
        <f t="shared" si="299"/>
        <v>71.787771866347569</v>
      </c>
      <c r="DP94">
        <f t="shared" si="300"/>
        <v>0.16453553011402622</v>
      </c>
      <c r="DQ94">
        <f t="shared" si="301"/>
        <v>120.91007333566353</v>
      </c>
      <c r="DR94">
        <f t="shared" si="302"/>
        <v>0.37126774705635551</v>
      </c>
      <c r="DS94">
        <f t="shared" si="303"/>
        <v>3.1456649232786216</v>
      </c>
      <c r="DT94">
        <f t="shared" si="304"/>
        <v>4.0824273505463573</v>
      </c>
      <c r="DU94">
        <f t="shared" si="305"/>
        <v>7.4688405219437071</v>
      </c>
      <c r="DV94">
        <f t="shared" si="306"/>
        <v>7.0017581533040101</v>
      </c>
      <c r="DW94">
        <f t="shared" si="307"/>
        <v>3.8691304459429407E-2</v>
      </c>
      <c r="DX94">
        <f t="shared" si="308"/>
        <v>8.3965561434075547E-2</v>
      </c>
      <c r="DY94">
        <f t="shared" si="309"/>
        <v>-2.0131282812907791</v>
      </c>
      <c r="DZ94" t="s">
        <v>125</v>
      </c>
      <c r="EA94" t="s">
        <v>126</v>
      </c>
      <c r="EB94" t="s">
        <v>147</v>
      </c>
      <c r="EC94" t="s">
        <v>341</v>
      </c>
      <c r="ED94" t="s">
        <v>330</v>
      </c>
      <c r="EE94">
        <f t="shared" si="231"/>
        <v>34.270207107946341</v>
      </c>
      <c r="EF94">
        <f t="shared" si="232"/>
        <v>20.65999996214985</v>
      </c>
      <c r="EG94">
        <f t="shared" si="310"/>
        <v>426.83559843603183</v>
      </c>
      <c r="EH94">
        <f t="shared" si="233"/>
        <v>73.716527346107128</v>
      </c>
      <c r="EI94">
        <f t="shared" si="234"/>
        <v>26.813538369677826</v>
      </c>
      <c r="EJ94">
        <f t="shared" si="311"/>
        <v>718.96583990218494</v>
      </c>
      <c r="EK94">
        <f t="shared" si="312"/>
        <v>6.4941631530118955E-4</v>
      </c>
      <c r="EL94">
        <f t="shared" si="235"/>
        <v>2.5887255898099593E-2</v>
      </c>
      <c r="EM94">
        <f t="shared" si="236"/>
        <v>2.5483647998298626E-2</v>
      </c>
      <c r="EN94">
        <f t="shared" si="237"/>
        <v>7.5211768398233028E-2</v>
      </c>
      <c r="EO94">
        <f t="shared" si="238"/>
        <v>4.7628521510743101E-2</v>
      </c>
      <c r="EP94">
        <f t="shared" si="313"/>
        <v>2.2684760612993182E-3</v>
      </c>
      <c r="EQ94">
        <f t="shared" si="239"/>
        <v>1.3208317969083332E-2</v>
      </c>
      <c r="ER94">
        <f t="shared" si="240"/>
        <v>1.3013360386071853E-2</v>
      </c>
      <c r="ES94">
        <f t="shared" si="314"/>
        <v>1.6934754853778418E-4</v>
      </c>
      <c r="ET94">
        <f t="shared" si="241"/>
        <v>3.6355115161286478E-2</v>
      </c>
      <c r="EU94">
        <f t="shared" si="242"/>
        <v>2.447498930116979E-2</v>
      </c>
      <c r="EV94">
        <f t="shared" si="315"/>
        <v>5.9902510129237563E-4</v>
      </c>
      <c r="EW94">
        <f t="shared" si="243"/>
        <v>2.1382104624701834</v>
      </c>
      <c r="EY94">
        <f t="shared" si="244"/>
        <v>73.276915389230908</v>
      </c>
      <c r="EZ94">
        <f t="shared" si="245"/>
        <v>912.66434233064513</v>
      </c>
      <c r="FA94">
        <f t="shared" si="246"/>
        <v>157.62145002841564</v>
      </c>
      <c r="FB94">
        <f t="shared" si="247"/>
        <v>1537.3002810375147</v>
      </c>
      <c r="FD94">
        <f t="shared" si="316"/>
        <v>73.093933383345473</v>
      </c>
      <c r="FE94">
        <f t="shared" si="317"/>
        <v>2.238388686525639</v>
      </c>
      <c r="FG94" s="6">
        <f t="shared" si="318"/>
        <v>3.5416421992687602E-2</v>
      </c>
      <c r="FH94" s="6">
        <f t="shared" si="319"/>
        <v>3.4881110601227831E-2</v>
      </c>
      <c r="FI94" s="6">
        <f t="shared" si="320"/>
        <v>0.10289741558137315</v>
      </c>
      <c r="FJ94" s="6">
        <f t="shared" si="321"/>
        <v>6.523685004208124E-2</v>
      </c>
      <c r="FK94" s="6">
        <f t="shared" si="322"/>
        <v>1.8070334099837704E-2</v>
      </c>
      <c r="FL94" s="6">
        <f t="shared" si="323"/>
        <v>1.7812210130117995E-2</v>
      </c>
      <c r="FM94" s="6">
        <f t="shared" si="324"/>
        <v>4.9737527423267695E-2</v>
      </c>
      <c r="FN94" s="6">
        <f t="shared" si="325"/>
        <v>3.3518920700532744E-2</v>
      </c>
      <c r="FP94" t="s">
        <v>125</v>
      </c>
      <c r="FQ94">
        <f t="shared" si="326"/>
        <v>-1.4005688361450683</v>
      </c>
      <c r="FR94">
        <f t="shared" si="327"/>
        <v>0.46887323268704462</v>
      </c>
      <c r="FT94">
        <v>-1.4005688361450683</v>
      </c>
      <c r="FU94">
        <v>0.46887323268704462</v>
      </c>
      <c r="FW94">
        <f t="shared" si="328"/>
        <v>178.75937905602365</v>
      </c>
      <c r="FX94">
        <f t="shared" si="329"/>
        <v>110.75056329232012</v>
      </c>
      <c r="FY94">
        <f t="shared" si="330"/>
        <v>12265.687269566206</v>
      </c>
      <c r="FZ94">
        <f t="shared" si="331"/>
        <v>384.51826722403973</v>
      </c>
      <c r="GA94">
        <f t="shared" si="332"/>
        <v>150.26443174439427</v>
      </c>
      <c r="GB94">
        <f t="shared" si="333"/>
        <v>22579.399447465727</v>
      </c>
    </row>
    <row r="95" spans="1:184" x14ac:dyDescent="0.25">
      <c r="A95" t="s">
        <v>49</v>
      </c>
      <c r="B95" t="s">
        <v>23</v>
      </c>
      <c r="C95" t="s">
        <v>52</v>
      </c>
      <c r="D95" t="s">
        <v>340</v>
      </c>
      <c r="E95" t="s">
        <v>330</v>
      </c>
      <c r="F95" t="s">
        <v>52</v>
      </c>
      <c r="G95">
        <v>5.4410491864605532</v>
      </c>
      <c r="H95">
        <v>1.7081303150412901</v>
      </c>
      <c r="I95">
        <v>6.2585894743112869</v>
      </c>
      <c r="J95">
        <v>14.930072799008396</v>
      </c>
      <c r="K95">
        <v>1.3263572562220902</v>
      </c>
      <c r="L95">
        <v>1.5077495852330227</v>
      </c>
      <c r="M95">
        <v>1.4749223064321726</v>
      </c>
      <c r="N95">
        <v>1.3067961929640906</v>
      </c>
      <c r="O95">
        <v>1.434033787121749</v>
      </c>
      <c r="P95">
        <v>1.5616111737113774</v>
      </c>
      <c r="Q95">
        <v>1.3070253557120981</v>
      </c>
      <c r="R95">
        <v>1.2095558465202498</v>
      </c>
      <c r="S95">
        <v>1.2971210859341129</v>
      </c>
      <c r="T95">
        <v>1.3393743599143302</v>
      </c>
      <c r="U95">
        <v>1.3313443191676493</v>
      </c>
      <c r="V95">
        <v>1.3335057494131222</v>
      </c>
      <c r="W95">
        <v>1.4251874817132679</v>
      </c>
      <c r="X95">
        <v>1.4251874817132679</v>
      </c>
      <c r="Y95">
        <f t="shared" si="334"/>
        <v>8.9196633719708682</v>
      </c>
      <c r="Z95">
        <f t="shared" si="335"/>
        <v>8.9196633719708682</v>
      </c>
      <c r="AA95">
        <v>0</v>
      </c>
      <c r="AB95">
        <v>0</v>
      </c>
      <c r="AC95">
        <f t="shared" si="248"/>
        <v>19.802610392888838</v>
      </c>
      <c r="AD95">
        <f t="shared" si="249"/>
        <v>8.1801351339177035</v>
      </c>
      <c r="AE95">
        <f t="shared" si="250"/>
        <v>8.1801351339177035</v>
      </c>
      <c r="AF95">
        <f t="shared" si="251"/>
        <v>8.1801351339177035</v>
      </c>
      <c r="AG95">
        <f t="shared" si="197"/>
        <v>0</v>
      </c>
      <c r="AH95">
        <f t="shared" si="198"/>
        <v>0</v>
      </c>
      <c r="AI95">
        <f t="shared" si="199"/>
        <v>0</v>
      </c>
      <c r="AJ95">
        <f t="shared" si="200"/>
        <v>0</v>
      </c>
      <c r="AK95">
        <f t="shared" si="201"/>
        <v>0.45498523502617283</v>
      </c>
      <c r="AL95">
        <f t="shared" si="252"/>
        <v>0</v>
      </c>
      <c r="AM95">
        <f t="shared" si="253"/>
        <v>0</v>
      </c>
      <c r="AN95">
        <f t="shared" si="254"/>
        <v>6.703977217201774</v>
      </c>
      <c r="AO95">
        <f t="shared" si="202"/>
        <v>6.1034250008011259</v>
      </c>
      <c r="AP95">
        <f t="shared" si="255"/>
        <v>-1.03588750423728E-2</v>
      </c>
      <c r="AQ95">
        <f t="shared" si="256"/>
        <v>-2.884308967746211E-2</v>
      </c>
      <c r="AR95">
        <f t="shared" si="257"/>
        <v>2.0767101331165776</v>
      </c>
      <c r="AT95">
        <f t="shared" si="203"/>
        <v>22.510811070203744</v>
      </c>
      <c r="AU95">
        <f t="shared" si="204"/>
        <v>7.5701134896233144</v>
      </c>
      <c r="AV95">
        <f t="shared" si="205"/>
        <v>7.5701134896233144</v>
      </c>
      <c r="AW95">
        <f t="shared" si="206"/>
        <v>7.5701134896233144</v>
      </c>
      <c r="AX95">
        <f t="shared" si="207"/>
        <v>0</v>
      </c>
      <c r="AY95">
        <f t="shared" si="208"/>
        <v>0</v>
      </c>
      <c r="AZ95">
        <f t="shared" si="209"/>
        <v>0</v>
      </c>
      <c r="BA95">
        <f t="shared" si="210"/>
        <v>0</v>
      </c>
      <c r="BB95">
        <f t="shared" si="211"/>
        <v>0.39491612373744694</v>
      </c>
      <c r="BC95">
        <f t="shared" si="258"/>
        <v>0</v>
      </c>
      <c r="BD95">
        <f t="shared" si="259"/>
        <v>0</v>
      </c>
      <c r="BE95">
        <f t="shared" si="260"/>
        <v>6.8647043648331252</v>
      </c>
      <c r="BF95">
        <f t="shared" si="261"/>
        <v>6.3317948939873006</v>
      </c>
      <c r="BG95">
        <f t="shared" si="262"/>
        <v>-1.5004524233115887E-3</v>
      </c>
      <c r="BH95">
        <f t="shared" si="263"/>
        <v>-8.1170121097026982E-3</v>
      </c>
      <c r="BI95">
        <f t="shared" si="264"/>
        <v>1.2383185956360139</v>
      </c>
      <c r="BK95">
        <f t="shared" si="265"/>
        <v>22.020697407913708</v>
      </c>
      <c r="BL95">
        <f t="shared" si="266"/>
        <v>8.1181483753344654</v>
      </c>
      <c r="BM95">
        <f t="shared" si="212"/>
        <v>8.1181483753344654</v>
      </c>
      <c r="BN95">
        <f t="shared" si="213"/>
        <v>8.1181483753344654</v>
      </c>
      <c r="BO95">
        <f t="shared" si="214"/>
        <v>0</v>
      </c>
      <c r="BP95">
        <f t="shared" si="215"/>
        <v>0</v>
      </c>
      <c r="BQ95">
        <f t="shared" si="216"/>
        <v>0</v>
      </c>
      <c r="BR95">
        <f t="shared" si="217"/>
        <v>0</v>
      </c>
      <c r="BS95">
        <f t="shared" si="218"/>
        <v>0.42819293440428396</v>
      </c>
      <c r="BT95">
        <f t="shared" si="267"/>
        <v>0</v>
      </c>
      <c r="BU95">
        <f t="shared" si="268"/>
        <v>0</v>
      </c>
      <c r="BV95">
        <f t="shared" si="269"/>
        <v>6.9854146080676589</v>
      </c>
      <c r="BW95">
        <f t="shared" si="270"/>
        <v>6.4208562550156811</v>
      </c>
      <c r="BX95">
        <f t="shared" si="271"/>
        <v>-5.2846142203700017E-3</v>
      </c>
      <c r="BY95">
        <f t="shared" si="272"/>
        <v>-2.6826986689707889E-2</v>
      </c>
      <c r="BZ95">
        <f t="shared" si="273"/>
        <v>1.6972921203187843</v>
      </c>
      <c r="CB95">
        <f t="shared" si="274"/>
        <v>19.510562294420897</v>
      </c>
      <c r="CC95">
        <f t="shared" si="275"/>
        <v>8.3825942711222439</v>
      </c>
      <c r="CD95">
        <f t="shared" si="219"/>
        <v>8.3825942711222439</v>
      </c>
      <c r="CE95">
        <f t="shared" si="220"/>
        <v>8.3825942711222439</v>
      </c>
      <c r="CF95">
        <f t="shared" si="221"/>
        <v>0</v>
      </c>
      <c r="CG95">
        <f t="shared" si="222"/>
        <v>0</v>
      </c>
      <c r="CH95">
        <f t="shared" si="223"/>
        <v>0</v>
      </c>
      <c r="CI95">
        <f t="shared" si="224"/>
        <v>0</v>
      </c>
      <c r="CJ95">
        <f t="shared" si="225"/>
        <v>0.46972275556779292</v>
      </c>
      <c r="CK95">
        <f t="shared" si="276"/>
        <v>0</v>
      </c>
      <c r="CL95">
        <f t="shared" si="277"/>
        <v>0</v>
      </c>
      <c r="CM95">
        <f t="shared" si="278"/>
        <v>6.9314383584115653</v>
      </c>
      <c r="CN95">
        <f t="shared" si="279"/>
        <v>6.3723063930863102</v>
      </c>
      <c r="CO95">
        <f t="shared" si="280"/>
        <v>-9.2335300761360681E-3</v>
      </c>
      <c r="CP95">
        <f t="shared" si="281"/>
        <v>-2.4547106265733698E-2</v>
      </c>
      <c r="CQ95">
        <f t="shared" si="282"/>
        <v>2.0102878780359337</v>
      </c>
      <c r="CS95">
        <f t="shared" si="283"/>
        <v>21.410228837965423</v>
      </c>
      <c r="CT95">
        <f t="shared" si="284"/>
        <v>8.3323375426267763</v>
      </c>
      <c r="CU95">
        <f t="shared" si="226"/>
        <v>8.3323375426267763</v>
      </c>
      <c r="CV95">
        <f t="shared" si="227"/>
        <v>8.3323375426267763</v>
      </c>
      <c r="CW95">
        <f t="shared" si="228"/>
        <v>0</v>
      </c>
      <c r="CX95">
        <f t="shared" si="285"/>
        <v>0</v>
      </c>
      <c r="CY95">
        <f t="shared" si="286"/>
        <v>0</v>
      </c>
      <c r="CZ95">
        <f t="shared" si="287"/>
        <v>0</v>
      </c>
      <c r="DA95">
        <f t="shared" si="288"/>
        <v>0.4457119180433784</v>
      </c>
      <c r="DB95">
        <f t="shared" si="289"/>
        <v>0</v>
      </c>
      <c r="DC95">
        <f t="shared" si="290"/>
        <v>0</v>
      </c>
      <c r="DD95">
        <f t="shared" si="291"/>
        <v>6.9941056854989103</v>
      </c>
      <c r="DE95">
        <f t="shared" si="292"/>
        <v>6.4147214284426664</v>
      </c>
      <c r="DF95">
        <f t="shared" si="293"/>
        <v>-8.042560556499944E-3</v>
      </c>
      <c r="DG95">
        <f t="shared" si="294"/>
        <v>-2.3663842086325583E-2</v>
      </c>
      <c r="DH95">
        <f t="shared" si="295"/>
        <v>1.9176161141841099</v>
      </c>
      <c r="DJ95">
        <f t="shared" si="296"/>
        <v>23.314968507255809</v>
      </c>
      <c r="DK95">
        <f t="shared" si="297"/>
        <v>8.3458650472105518</v>
      </c>
      <c r="DL95">
        <f t="shared" si="229"/>
        <v>8.3458650472105518</v>
      </c>
      <c r="DM95">
        <f t="shared" si="230"/>
        <v>8.3458650472105518</v>
      </c>
      <c r="DN95">
        <f t="shared" si="298"/>
        <v>0</v>
      </c>
      <c r="DO95">
        <f t="shared" si="299"/>
        <v>0</v>
      </c>
      <c r="DP95">
        <f t="shared" si="300"/>
        <v>0</v>
      </c>
      <c r="DQ95">
        <f t="shared" si="301"/>
        <v>0</v>
      </c>
      <c r="DR95">
        <f t="shared" si="302"/>
        <v>0.42781104029672146</v>
      </c>
      <c r="DS95">
        <f t="shared" si="303"/>
        <v>0</v>
      </c>
      <c r="DT95">
        <f t="shared" si="304"/>
        <v>0</v>
      </c>
      <c r="DU95">
        <f t="shared" si="305"/>
        <v>6.499634129211592</v>
      </c>
      <c r="DV95">
        <f t="shared" si="306"/>
        <v>5.9614161029587649</v>
      </c>
      <c r="DW95">
        <f t="shared" si="307"/>
        <v>-2.2922544464799507E-2</v>
      </c>
      <c r="DX95">
        <f t="shared" si="308"/>
        <v>-4.9382019686535952E-2</v>
      </c>
      <c r="DY95">
        <f t="shared" si="309"/>
        <v>2.3844489442517869</v>
      </c>
      <c r="DZ95" t="s">
        <v>49</v>
      </c>
      <c r="EA95" t="s">
        <v>23</v>
      </c>
      <c r="EB95" t="s">
        <v>52</v>
      </c>
      <c r="EC95" t="s">
        <v>340</v>
      </c>
      <c r="ED95" t="s">
        <v>330</v>
      </c>
      <c r="EE95">
        <f t="shared" si="231"/>
        <v>0</v>
      </c>
      <c r="EF95">
        <f t="shared" si="232"/>
        <v>0</v>
      </c>
      <c r="EG95">
        <f t="shared" si="310"/>
        <v>0</v>
      </c>
      <c r="EH95">
        <f t="shared" si="233"/>
        <v>0</v>
      </c>
      <c r="EI95">
        <f t="shared" si="234"/>
        <v>0</v>
      </c>
      <c r="EJ95">
        <f t="shared" si="311"/>
        <v>0</v>
      </c>
      <c r="EK95">
        <f t="shared" si="312"/>
        <v>0</v>
      </c>
      <c r="EL95">
        <f t="shared" si="235"/>
        <v>0</v>
      </c>
      <c r="EM95">
        <f t="shared" si="236"/>
        <v>0</v>
      </c>
      <c r="EN95">
        <f t="shared" si="237"/>
        <v>0</v>
      </c>
      <c r="EO95">
        <f t="shared" si="238"/>
        <v>0</v>
      </c>
      <c r="EP95">
        <f t="shared" si="313"/>
        <v>0</v>
      </c>
      <c r="EQ95">
        <f t="shared" si="239"/>
        <v>-9.5570961305816507E-3</v>
      </c>
      <c r="ER95">
        <f t="shared" si="240"/>
        <v>7.2779142766835128E-3</v>
      </c>
      <c r="ES95">
        <f t="shared" si="314"/>
        <v>5.2968036218753703E-5</v>
      </c>
      <c r="ET95">
        <f t="shared" si="241"/>
        <v>-2.6896676085911318E-2</v>
      </c>
      <c r="EU95">
        <f t="shared" si="242"/>
        <v>1.3251652971516748E-2</v>
      </c>
      <c r="EV95">
        <f t="shared" si="315"/>
        <v>1.7560630647750865E-4</v>
      </c>
      <c r="EW95">
        <f t="shared" si="243"/>
        <v>2.2256729375834725</v>
      </c>
      <c r="EY95">
        <f t="shared" si="244"/>
        <v>0</v>
      </c>
      <c r="EZ95">
        <f t="shared" si="245"/>
        <v>0</v>
      </c>
      <c r="FA95">
        <f t="shared" si="246"/>
        <v>0</v>
      </c>
      <c r="FB95">
        <f t="shared" si="247"/>
        <v>0</v>
      </c>
      <c r="FD95">
        <f t="shared" si="316"/>
        <v>21.428313085108069</v>
      </c>
      <c r="FE95">
        <f t="shared" si="317"/>
        <v>0.67537231611094062</v>
      </c>
      <c r="FG95" s="6">
        <f t="shared" si="318"/>
        <v>0</v>
      </c>
      <c r="FH95" s="6">
        <f t="shared" si="319"/>
        <v>0</v>
      </c>
      <c r="FI95" s="6">
        <f t="shared" si="320"/>
        <v>0</v>
      </c>
      <c r="FJ95" s="6">
        <f t="shared" si="321"/>
        <v>0</v>
      </c>
      <c r="FK95" s="6">
        <f t="shared" si="322"/>
        <v>-4.4600319645429765E-2</v>
      </c>
      <c r="FL95" s="6">
        <f t="shared" si="323"/>
        <v>3.3993086567990376E-2</v>
      </c>
      <c r="FM95" s="6">
        <f t="shared" si="324"/>
        <v>-0.12551933499890652</v>
      </c>
      <c r="FN95" s="6">
        <f t="shared" si="325"/>
        <v>6.1968201215034324E-2</v>
      </c>
      <c r="FP95" t="s">
        <v>49</v>
      </c>
      <c r="FQ95">
        <f t="shared" si="326"/>
        <v>1.8874456309238674</v>
      </c>
      <c r="FR95">
        <f t="shared" si="327"/>
        <v>0.38893652091875558</v>
      </c>
      <c r="FT95">
        <v>1.8874456309238674</v>
      </c>
      <c r="FU95">
        <v>0.38893652091875558</v>
      </c>
      <c r="FW95">
        <f t="shared" si="328"/>
        <v>0</v>
      </c>
      <c r="FX95">
        <f t="shared" si="329"/>
        <v>0</v>
      </c>
      <c r="FY95">
        <f t="shared" si="330"/>
        <v>0</v>
      </c>
      <c r="FZ95">
        <f t="shared" si="331"/>
        <v>0</v>
      </c>
      <c r="GA95">
        <f t="shared" si="332"/>
        <v>0</v>
      </c>
      <c r="GB95">
        <f t="shared" si="333"/>
        <v>0</v>
      </c>
    </row>
    <row r="96" spans="1:184" x14ac:dyDescent="0.25">
      <c r="A96" t="s">
        <v>78</v>
      </c>
      <c r="B96" t="s">
        <v>79</v>
      </c>
      <c r="C96" t="s">
        <v>88</v>
      </c>
      <c r="D96" t="s">
        <v>340</v>
      </c>
      <c r="E96" t="s">
        <v>330</v>
      </c>
      <c r="F96" t="s">
        <v>52</v>
      </c>
      <c r="G96">
        <v>5.4842123873912136</v>
      </c>
      <c r="H96">
        <v>1.55371615995808</v>
      </c>
      <c r="I96">
        <v>5.6928160100864051</v>
      </c>
      <c r="J96">
        <v>15.316824039326878</v>
      </c>
      <c r="K96">
        <v>1.3263572562220902</v>
      </c>
      <c r="L96">
        <v>1.5963240717558658</v>
      </c>
      <c r="M96">
        <v>1.5284720537489731</v>
      </c>
      <c r="N96">
        <v>1.3785984406327738</v>
      </c>
      <c r="O96">
        <v>1.5276666559417871</v>
      </c>
      <c r="P96">
        <v>1.6721470135847669</v>
      </c>
      <c r="Q96">
        <v>1.3070253557120981</v>
      </c>
      <c r="R96">
        <v>1.2095558465202498</v>
      </c>
      <c r="S96">
        <v>1.2971210859341129</v>
      </c>
      <c r="T96">
        <v>1.3393743599143302</v>
      </c>
      <c r="U96">
        <v>1.3313443191676493</v>
      </c>
      <c r="V96">
        <v>1.3335057494131222</v>
      </c>
      <c r="W96">
        <v>0.77286341826623417</v>
      </c>
      <c r="X96">
        <v>0.77286341826623417</v>
      </c>
      <c r="Y96">
        <f t="shared" si="334"/>
        <v>4.3997692411161236</v>
      </c>
      <c r="Z96">
        <f t="shared" si="335"/>
        <v>4.3997692411161236</v>
      </c>
      <c r="AA96">
        <v>5.7037615431223951</v>
      </c>
      <c r="AB96">
        <v>0.81482307758891359</v>
      </c>
      <c r="AC96">
        <f t="shared" si="248"/>
        <v>20.315580706838151</v>
      </c>
      <c r="AD96">
        <f t="shared" si="249"/>
        <v>7.4406548705867106</v>
      </c>
      <c r="AE96">
        <f t="shared" si="250"/>
        <v>4.3997692411161236</v>
      </c>
      <c r="AF96">
        <f t="shared" si="251"/>
        <v>4.3997692411161236</v>
      </c>
      <c r="AG96">
        <f t="shared" si="197"/>
        <v>5.6587621997174826E-2</v>
      </c>
      <c r="AH96">
        <f t="shared" si="198"/>
        <v>55.826784258597677</v>
      </c>
      <c r="AI96">
        <f t="shared" si="199"/>
        <v>5.6587621997174826E-2</v>
      </c>
      <c r="AJ96">
        <f t="shared" si="200"/>
        <v>55.826784258597677</v>
      </c>
      <c r="AK96">
        <f t="shared" si="201"/>
        <v>0.40698535338615605</v>
      </c>
      <c r="AL96">
        <f t="shared" si="252"/>
        <v>3.040885629470587</v>
      </c>
      <c r="AM96">
        <f t="shared" si="253"/>
        <v>3.040885629470587</v>
      </c>
      <c r="AN96">
        <f t="shared" si="254"/>
        <v>6.1202281728855308</v>
      </c>
      <c r="AO96">
        <f t="shared" si="202"/>
        <v>5.5830328153161872</v>
      </c>
      <c r="AP96">
        <f t="shared" si="255"/>
        <v>2.2742889386346422E-2</v>
      </c>
      <c r="AQ96">
        <f t="shared" si="256"/>
        <v>3.7551338819037834E-2</v>
      </c>
      <c r="AR96">
        <f t="shared" si="257"/>
        <v>-1.1832635742000637</v>
      </c>
      <c r="AT96">
        <f t="shared" si="203"/>
        <v>24.45061491682641</v>
      </c>
      <c r="AU96">
        <f t="shared" si="204"/>
        <v>6.8857788881640927</v>
      </c>
      <c r="AV96">
        <f t="shared" si="205"/>
        <v>4.3997692411161236</v>
      </c>
      <c r="AW96">
        <f t="shared" si="206"/>
        <v>4.3997692411161236</v>
      </c>
      <c r="AX96">
        <f t="shared" si="207"/>
        <v>4.3451656178380253E-2</v>
      </c>
      <c r="AY96">
        <f t="shared" si="208"/>
        <v>52.435423446538813</v>
      </c>
      <c r="AZ96">
        <f t="shared" si="209"/>
        <v>4.3451656178380253E-2</v>
      </c>
      <c r="BA96">
        <f t="shared" si="210"/>
        <v>52.435423446538813</v>
      </c>
      <c r="BB96">
        <f t="shared" si="211"/>
        <v>0.34331313514941003</v>
      </c>
      <c r="BC96">
        <f t="shared" si="258"/>
        <v>2.4860096470479691</v>
      </c>
      <c r="BD96">
        <f t="shared" si="259"/>
        <v>2.4860096470479691</v>
      </c>
      <c r="BE96">
        <f t="shared" si="260"/>
        <v>6.272544321029204</v>
      </c>
      <c r="BF96">
        <f t="shared" si="261"/>
        <v>5.8092691843864479</v>
      </c>
      <c r="BG96">
        <f t="shared" si="262"/>
        <v>6.6274724019315832E-3</v>
      </c>
      <c r="BH96">
        <f t="shared" si="263"/>
        <v>1.7386812560991449E-2</v>
      </c>
      <c r="BI96">
        <f t="shared" si="264"/>
        <v>-1.4094999432703244</v>
      </c>
      <c r="BK96">
        <f t="shared" si="265"/>
        <v>23.411337496301595</v>
      </c>
      <c r="BL96">
        <f t="shared" si="266"/>
        <v>7.3842716850263814</v>
      </c>
      <c r="BM96">
        <f t="shared" si="212"/>
        <v>4.3997692411161236</v>
      </c>
      <c r="BN96">
        <f t="shared" si="213"/>
        <v>4.3997692411161236</v>
      </c>
      <c r="BO96">
        <f t="shared" si="214"/>
        <v>6.2595191675539771E-2</v>
      </c>
      <c r="BP96">
        <f t="shared" si="215"/>
        <v>62.920228264442287</v>
      </c>
      <c r="BQ96">
        <f t="shared" si="216"/>
        <v>6.2595191675539771E-2</v>
      </c>
      <c r="BR96">
        <f t="shared" si="217"/>
        <v>62.920228264442287</v>
      </c>
      <c r="BS96">
        <f t="shared" si="218"/>
        <v>0.37625024734500578</v>
      </c>
      <c r="BT96">
        <f t="shared" si="267"/>
        <v>2.9845024439102579</v>
      </c>
      <c r="BU96">
        <f t="shared" si="268"/>
        <v>2.9845024439102579</v>
      </c>
      <c r="BV96">
        <f t="shared" si="269"/>
        <v>6.3889461533169252</v>
      </c>
      <c r="BW96">
        <f t="shared" si="270"/>
        <v>5.8928725311026433</v>
      </c>
      <c r="BX96">
        <f t="shared" si="271"/>
        <v>1.6242126046396139E-2</v>
      </c>
      <c r="BY96">
        <f t="shared" si="272"/>
        <v>2.3330916650027674E-2</v>
      </c>
      <c r="BZ96">
        <f t="shared" si="273"/>
        <v>-1.4931032899865198</v>
      </c>
      <c r="CB96">
        <f t="shared" si="274"/>
        <v>21.115749736062618</v>
      </c>
      <c r="CC96">
        <f t="shared" si="275"/>
        <v>7.6248117996195299</v>
      </c>
      <c r="CD96">
        <f t="shared" si="219"/>
        <v>4.3997692411161236</v>
      </c>
      <c r="CE96">
        <f t="shared" si="220"/>
        <v>4.3997692411161236</v>
      </c>
      <c r="CF96">
        <f t="shared" si="221"/>
        <v>6.681421410945354E-2</v>
      </c>
      <c r="CG96">
        <f t="shared" si="222"/>
        <v>62.151937127110919</v>
      </c>
      <c r="CH96">
        <f t="shared" si="223"/>
        <v>6.681421410945354E-2</v>
      </c>
      <c r="CI96">
        <f t="shared" si="224"/>
        <v>62.151937127110919</v>
      </c>
      <c r="CJ96">
        <f t="shared" si="225"/>
        <v>0.40907987589159112</v>
      </c>
      <c r="CK96">
        <f t="shared" si="276"/>
        <v>3.2250425585034064</v>
      </c>
      <c r="CL96">
        <f t="shared" si="277"/>
        <v>3.2250425585034064</v>
      </c>
      <c r="CM96">
        <f t="shared" si="278"/>
        <v>6.3610052804879365</v>
      </c>
      <c r="CN96">
        <f t="shared" si="279"/>
        <v>5.8740592420619455</v>
      </c>
      <c r="CO96">
        <f t="shared" si="280"/>
        <v>2.2739386855188056E-2</v>
      </c>
      <c r="CP96">
        <f t="shared" si="281"/>
        <v>3.7692255594409807E-2</v>
      </c>
      <c r="CQ96">
        <f t="shared" si="282"/>
        <v>-1.474290000945822</v>
      </c>
      <c r="CS96">
        <f t="shared" si="283"/>
        <v>23.399001359807269</v>
      </c>
      <c r="CT96">
        <f t="shared" si="284"/>
        <v>7.5790982550951789</v>
      </c>
      <c r="CU96">
        <f t="shared" si="226"/>
        <v>4.3997692411161236</v>
      </c>
      <c r="CV96">
        <f t="shared" si="227"/>
        <v>4.3997692411161236</v>
      </c>
      <c r="CW96">
        <f t="shared" si="228"/>
        <v>7.179313755015318E-2</v>
      </c>
      <c r="CX96">
        <f t="shared" si="285"/>
        <v>67.743669089756693</v>
      </c>
      <c r="CY96">
        <f t="shared" si="286"/>
        <v>7.179313755015318E-2</v>
      </c>
      <c r="CZ96">
        <f t="shared" si="287"/>
        <v>67.743669089756693</v>
      </c>
      <c r="DA96">
        <f t="shared" si="288"/>
        <v>0.3862790155304211</v>
      </c>
      <c r="DB96">
        <f t="shared" si="289"/>
        <v>3.1793290139790553</v>
      </c>
      <c r="DC96">
        <f t="shared" si="290"/>
        <v>3.1793290139790553</v>
      </c>
      <c r="DD96">
        <f t="shared" si="291"/>
        <v>6.4193112639999814</v>
      </c>
      <c r="DE96">
        <f t="shared" si="292"/>
        <v>5.9171842815939844</v>
      </c>
      <c r="DF96">
        <f t="shared" si="293"/>
        <v>2.1690757040951393E-2</v>
      </c>
      <c r="DG96">
        <f t="shared" si="294"/>
        <v>3.8342105709829821E-2</v>
      </c>
      <c r="DH96">
        <f t="shared" si="295"/>
        <v>-1.5174150404778608</v>
      </c>
      <c r="DJ96">
        <f t="shared" si="296"/>
        <v>25.611981574963806</v>
      </c>
      <c r="DK96">
        <f t="shared" si="297"/>
        <v>7.5914028798012918</v>
      </c>
      <c r="DL96">
        <f t="shared" si="229"/>
        <v>4.3997692411161236</v>
      </c>
      <c r="DM96">
        <f t="shared" si="230"/>
        <v>4.3997692411161236</v>
      </c>
      <c r="DN96">
        <f t="shared" si="298"/>
        <v>7.9241459649411816E-2</v>
      </c>
      <c r="DO96">
        <f t="shared" si="299"/>
        <v>74.483604905909203</v>
      </c>
      <c r="DP96">
        <f t="shared" si="300"/>
        <v>7.9241459649411816E-2</v>
      </c>
      <c r="DQ96">
        <f t="shared" si="301"/>
        <v>74.483604905909203</v>
      </c>
      <c r="DR96">
        <f t="shared" si="302"/>
        <v>0.36981343943689132</v>
      </c>
      <c r="DS96">
        <f t="shared" si="303"/>
        <v>3.1916336386851683</v>
      </c>
      <c r="DT96">
        <f t="shared" si="304"/>
        <v>3.1916336386851683</v>
      </c>
      <c r="DU96">
        <f t="shared" si="305"/>
        <v>5.9954622857802153</v>
      </c>
      <c r="DV96">
        <f t="shared" si="306"/>
        <v>5.5302095440149657</v>
      </c>
      <c r="DW96">
        <f t="shared" si="307"/>
        <v>3.9625339416821781E-2</v>
      </c>
      <c r="DX96">
        <f t="shared" si="308"/>
        <v>5.6460878814635185E-2</v>
      </c>
      <c r="DY96">
        <f t="shared" si="309"/>
        <v>-1.1304403028988421</v>
      </c>
      <c r="DZ96" t="s">
        <v>78</v>
      </c>
      <c r="EA96" t="s">
        <v>79</v>
      </c>
      <c r="EB96" t="s">
        <v>88</v>
      </c>
      <c r="EC96" t="s">
        <v>340</v>
      </c>
      <c r="ED96" t="s">
        <v>330</v>
      </c>
      <c r="EE96">
        <f t="shared" si="231"/>
        <v>62.593607848725931</v>
      </c>
      <c r="EF96">
        <f t="shared" si="232"/>
        <v>7.9646158297464318</v>
      </c>
      <c r="EG96">
        <f t="shared" si="310"/>
        <v>63.435105315447444</v>
      </c>
      <c r="EH96">
        <f t="shared" si="233"/>
        <v>62.593607848725931</v>
      </c>
      <c r="EI96">
        <f t="shared" si="234"/>
        <v>7.9646158297464318</v>
      </c>
      <c r="EJ96">
        <f t="shared" si="311"/>
        <v>63.435105315447444</v>
      </c>
      <c r="EK96">
        <f t="shared" si="312"/>
        <v>1.5560898710087478E-4</v>
      </c>
      <c r="EL96">
        <f t="shared" si="235"/>
        <v>6.3413880193352229E-2</v>
      </c>
      <c r="EM96">
        <f t="shared" si="236"/>
        <v>1.2474333132511525E-2</v>
      </c>
      <c r="EN96">
        <f t="shared" si="237"/>
        <v>6.3413880193352229E-2</v>
      </c>
      <c r="EO96">
        <f t="shared" si="238"/>
        <v>1.2474333132511525E-2</v>
      </c>
      <c r="EP96">
        <f t="shared" si="313"/>
        <v>1.5560898710087478E-4</v>
      </c>
      <c r="EQ96">
        <f t="shared" si="239"/>
        <v>2.1611328524605896E-2</v>
      </c>
      <c r="ER96">
        <f t="shared" si="240"/>
        <v>1.0774118269743645E-2</v>
      </c>
      <c r="ES96">
        <f t="shared" si="314"/>
        <v>1.160816244904238E-4</v>
      </c>
      <c r="ET96">
        <f t="shared" si="241"/>
        <v>3.5127384691488628E-2</v>
      </c>
      <c r="EU96">
        <f t="shared" si="242"/>
        <v>1.365130819269561E-2</v>
      </c>
      <c r="EV96">
        <f t="shared" si="315"/>
        <v>1.863582153719583E-4</v>
      </c>
      <c r="EW96">
        <f t="shared" si="243"/>
        <v>2.0244731795075142</v>
      </c>
      <c r="EY96">
        <f t="shared" si="244"/>
        <v>126.71908029835667</v>
      </c>
      <c r="EZ96">
        <f t="shared" si="245"/>
        <v>128.42266935035789</v>
      </c>
      <c r="FA96">
        <f t="shared" si="246"/>
        <v>126.71908029835667</v>
      </c>
      <c r="FB96">
        <f t="shared" si="247"/>
        <v>128.42266935035789</v>
      </c>
      <c r="FD96">
        <f t="shared" si="316"/>
        <v>23.050710965133305</v>
      </c>
      <c r="FE96">
        <f t="shared" si="317"/>
        <v>0.89434240406234922</v>
      </c>
      <c r="FG96" s="6">
        <f t="shared" si="318"/>
        <v>0.27510596219471312</v>
      </c>
      <c r="FH96" s="6">
        <f t="shared" si="319"/>
        <v>5.5159500346147368E-2</v>
      </c>
      <c r="FI96" s="6">
        <f t="shared" si="320"/>
        <v>0.27510596219471312</v>
      </c>
      <c r="FJ96" s="6">
        <f t="shared" si="321"/>
        <v>5.5159500346147368E-2</v>
      </c>
      <c r="FK96" s="6">
        <f t="shared" si="322"/>
        <v>9.3755583319297037E-2</v>
      </c>
      <c r="FL96" s="6">
        <f t="shared" si="323"/>
        <v>4.6882271920881659E-2</v>
      </c>
      <c r="FM96" s="6">
        <f t="shared" si="324"/>
        <v>0.15239176242599456</v>
      </c>
      <c r="FN96" s="6">
        <f t="shared" si="325"/>
        <v>5.9517355356941325E-2</v>
      </c>
      <c r="FP96" t="s">
        <v>78</v>
      </c>
      <c r="FQ96">
        <f t="shared" si="326"/>
        <v>-1.3680020252965719</v>
      </c>
      <c r="FR96">
        <f t="shared" si="327"/>
        <v>0.16826030652442989</v>
      </c>
      <c r="FT96">
        <v>-1.3680020252965719</v>
      </c>
      <c r="FU96">
        <v>0.16826030652442989</v>
      </c>
      <c r="FW96">
        <f t="shared" si="328"/>
        <v>357.01901329284709</v>
      </c>
      <c r="FX96">
        <f t="shared" si="329"/>
        <v>68.300839861238401</v>
      </c>
      <c r="FY96">
        <f t="shared" si="330"/>
        <v>4665.0047257505321</v>
      </c>
      <c r="FZ96">
        <f t="shared" si="331"/>
        <v>357.01901329284709</v>
      </c>
      <c r="GA96">
        <f t="shared" si="332"/>
        <v>68.300839861238401</v>
      </c>
      <c r="GB96">
        <f t="shared" si="333"/>
        <v>4665.0047257505321</v>
      </c>
    </row>
    <row r="97" spans="1:184" x14ac:dyDescent="0.25">
      <c r="A97" t="s">
        <v>46</v>
      </c>
      <c r="B97" t="s">
        <v>20</v>
      </c>
      <c r="C97" t="s">
        <v>52</v>
      </c>
      <c r="D97" t="s">
        <v>340</v>
      </c>
      <c r="E97" t="s">
        <v>330</v>
      </c>
      <c r="F97" t="s">
        <v>52</v>
      </c>
      <c r="G97">
        <v>2.3995241473921971</v>
      </c>
      <c r="H97">
        <v>1.5029972213387699</v>
      </c>
      <c r="I97">
        <v>5.5069818189852535</v>
      </c>
      <c r="J97">
        <v>37.600368180939952</v>
      </c>
      <c r="K97">
        <v>1.3263572562220902</v>
      </c>
      <c r="L97">
        <v>2.0383708229058168</v>
      </c>
      <c r="M97">
        <v>1.9680282771809763</v>
      </c>
      <c r="N97">
        <v>1.8556316271990403</v>
      </c>
      <c r="O97">
        <v>1.8597081728156375</v>
      </c>
      <c r="P97">
        <v>2.1240155448663205</v>
      </c>
      <c r="Q97">
        <v>1.3070253557120981</v>
      </c>
      <c r="R97">
        <v>1.2095558465202498</v>
      </c>
      <c r="S97">
        <v>1.2971210859341129</v>
      </c>
      <c r="T97">
        <v>1.3393743599143302</v>
      </c>
      <c r="U97">
        <v>1.3313443191676493</v>
      </c>
      <c r="V97">
        <v>1.3335057494131222</v>
      </c>
      <c r="W97">
        <v>1.4678570368537973</v>
      </c>
      <c r="X97">
        <v>1.110825879644926</v>
      </c>
      <c r="Y97">
        <f t="shared" si="334"/>
        <v>8.0834620148234286</v>
      </c>
      <c r="Z97">
        <f t="shared" si="335"/>
        <v>6.1172979232629086</v>
      </c>
      <c r="AA97">
        <v>0</v>
      </c>
      <c r="AB97">
        <v>0</v>
      </c>
      <c r="AC97">
        <f t="shared" si="248"/>
        <v>49.871521173411899</v>
      </c>
      <c r="AD97">
        <f t="shared" si="249"/>
        <v>7.1977648708592579</v>
      </c>
      <c r="AE97">
        <f t="shared" si="250"/>
        <v>7.1977648708592579</v>
      </c>
      <c r="AF97">
        <f t="shared" si="251"/>
        <v>6.1172979232629086</v>
      </c>
      <c r="AG97">
        <f t="shared" si="197"/>
        <v>0</v>
      </c>
      <c r="AH97">
        <f t="shared" si="198"/>
        <v>0</v>
      </c>
      <c r="AI97">
        <f t="shared" si="199"/>
        <v>2.913512508668665E-3</v>
      </c>
      <c r="AJ97">
        <f t="shared" si="200"/>
        <v>8.0895926945757566</v>
      </c>
      <c r="AK97">
        <f t="shared" si="201"/>
        <v>0.37988151218212035</v>
      </c>
      <c r="AL97">
        <f t="shared" si="252"/>
        <v>0</v>
      </c>
      <c r="AM97">
        <f t="shared" si="253"/>
        <v>1.0804669475963493</v>
      </c>
      <c r="AN97">
        <f t="shared" si="254"/>
        <v>5.9652741031327006</v>
      </c>
      <c r="AO97">
        <f t="shared" si="202"/>
        <v>5.4638541304659425</v>
      </c>
      <c r="AP97">
        <f t="shared" si="255"/>
        <v>-8.648951246463716E-3</v>
      </c>
      <c r="AQ97">
        <f t="shared" si="256"/>
        <v>-1.5723597295670029E-3</v>
      </c>
      <c r="AR97">
        <f t="shared" si="257"/>
        <v>0.65344379279696607</v>
      </c>
      <c r="AT97">
        <f t="shared" si="203"/>
        <v>76.643493430544268</v>
      </c>
      <c r="AU97">
        <f t="shared" si="204"/>
        <v>6.6610020558343335</v>
      </c>
      <c r="AV97">
        <f t="shared" si="205"/>
        <v>6.6610020558343335</v>
      </c>
      <c r="AW97">
        <f t="shared" si="206"/>
        <v>6.1172979232629086</v>
      </c>
      <c r="AX97">
        <f t="shared" si="207"/>
        <v>0</v>
      </c>
      <c r="AY97">
        <f t="shared" si="208"/>
        <v>0</v>
      </c>
      <c r="AZ97">
        <f t="shared" si="209"/>
        <v>6.6620698696792354E-4</v>
      </c>
      <c r="BA97">
        <f t="shared" si="210"/>
        <v>3.6759348350938228</v>
      </c>
      <c r="BB97">
        <f t="shared" si="211"/>
        <v>0.28358204633129158</v>
      </c>
      <c r="BC97">
        <f t="shared" si="258"/>
        <v>0</v>
      </c>
      <c r="BD97">
        <f t="shared" si="259"/>
        <v>0.54370413257142491</v>
      </c>
      <c r="BE97">
        <f t="shared" si="260"/>
        <v>6.1544606636632677</v>
      </c>
      <c r="BF97">
        <f t="shared" si="261"/>
        <v>5.7717881183603144</v>
      </c>
      <c r="BG97">
        <f t="shared" si="262"/>
        <v>-1.0774474452917822E-3</v>
      </c>
      <c r="BH97">
        <f t="shared" si="263"/>
        <v>-4.8281658567798881E-4</v>
      </c>
      <c r="BI97">
        <f t="shared" si="264"/>
        <v>0.3455098049025942</v>
      </c>
      <c r="BK97">
        <f t="shared" si="265"/>
        <v>73.998587812505647</v>
      </c>
      <c r="BL97">
        <f t="shared" si="266"/>
        <v>7.1432222372615684</v>
      </c>
      <c r="BM97">
        <f t="shared" si="212"/>
        <v>7.1432222372615684</v>
      </c>
      <c r="BN97">
        <f t="shared" si="213"/>
        <v>6.1172979232629086</v>
      </c>
      <c r="BO97">
        <f t="shared" si="214"/>
        <v>0</v>
      </c>
      <c r="BP97">
        <f t="shared" si="215"/>
        <v>0</v>
      </c>
      <c r="BQ97">
        <f t="shared" si="216"/>
        <v>3.7575623898849944E-3</v>
      </c>
      <c r="BR97">
        <f t="shared" si="217"/>
        <v>10.987835082802912</v>
      </c>
      <c r="BS97">
        <f t="shared" si="218"/>
        <v>0.30949900440672157</v>
      </c>
      <c r="BT97">
        <f t="shared" si="267"/>
        <v>0</v>
      </c>
      <c r="BU97">
        <f t="shared" si="268"/>
        <v>1.0259243139986598</v>
      </c>
      <c r="BV97">
        <f t="shared" si="269"/>
        <v>6.3244792243375221</v>
      </c>
      <c r="BW97">
        <f t="shared" si="270"/>
        <v>5.9164149286429293</v>
      </c>
      <c r="BX97">
        <f t="shared" si="271"/>
        <v>-3.8197333689160345E-3</v>
      </c>
      <c r="BY97">
        <f t="shared" si="272"/>
        <v>-3.2032332466542194E-3</v>
      </c>
      <c r="BZ97">
        <f t="shared" si="273"/>
        <v>0.20088299461997927</v>
      </c>
      <c r="CB97">
        <f t="shared" si="274"/>
        <v>69.772432390880624</v>
      </c>
      <c r="CC97">
        <f t="shared" si="275"/>
        <v>7.375910248863228</v>
      </c>
      <c r="CD97">
        <f t="shared" si="219"/>
        <v>7.375910248863228</v>
      </c>
      <c r="CE97">
        <f t="shared" si="220"/>
        <v>6.1172979232629086</v>
      </c>
      <c r="CF97">
        <f t="shared" si="221"/>
        <v>0</v>
      </c>
      <c r="CG97">
        <f t="shared" si="222"/>
        <v>0</v>
      </c>
      <c r="CH97">
        <f t="shared" si="223"/>
        <v>6.1355525864044136E-3</v>
      </c>
      <c r="CI97">
        <f t="shared" si="224"/>
        <v>14.624564994970816</v>
      </c>
      <c r="CJ97">
        <f t="shared" si="225"/>
        <v>0.3291171412342862</v>
      </c>
      <c r="CK97">
        <f t="shared" si="276"/>
        <v>0</v>
      </c>
      <c r="CL97">
        <f t="shared" si="277"/>
        <v>1.2586123256003194</v>
      </c>
      <c r="CM97">
        <f t="shared" si="278"/>
        <v>6.3591396542616216</v>
      </c>
      <c r="CN97">
        <f t="shared" si="279"/>
        <v>5.9673768285962652</v>
      </c>
      <c r="CO97">
        <f t="shared" si="280"/>
        <v>-6.4695886799976642E-3</v>
      </c>
      <c r="CP97">
        <f t="shared" si="281"/>
        <v>5.8536473000953358E-3</v>
      </c>
      <c r="CQ97">
        <f t="shared" si="282"/>
        <v>0.14992109466664338</v>
      </c>
      <c r="CS97">
        <f t="shared" si="283"/>
        <v>69.925712006971068</v>
      </c>
      <c r="CT97">
        <f t="shared" si="284"/>
        <v>7.3316889604655451</v>
      </c>
      <c r="CU97">
        <f t="shared" si="226"/>
        <v>7.3316889604655451</v>
      </c>
      <c r="CV97">
        <f t="shared" si="227"/>
        <v>6.1172979232629086</v>
      </c>
      <c r="CW97">
        <f t="shared" si="228"/>
        <v>0</v>
      </c>
      <c r="CX97">
        <f t="shared" si="285"/>
        <v>0</v>
      </c>
      <c r="CY97">
        <f t="shared" si="286"/>
        <v>5.5902292389490927E-3</v>
      </c>
      <c r="CZ97">
        <f t="shared" si="287"/>
        <v>13.809956762756373</v>
      </c>
      <c r="DA97">
        <f t="shared" si="288"/>
        <v>0.32678521097448066</v>
      </c>
      <c r="DB97">
        <f t="shared" si="289"/>
        <v>0</v>
      </c>
      <c r="DC97">
        <f t="shared" si="290"/>
        <v>1.2143910372026365</v>
      </c>
      <c r="DD97">
        <f t="shared" si="291"/>
        <v>6.3505296913033966</v>
      </c>
      <c r="DE97">
        <f t="shared" si="292"/>
        <v>5.9257391505689867</v>
      </c>
      <c r="DF97">
        <f t="shared" si="293"/>
        <v>-5.896611110980176E-3</v>
      </c>
      <c r="DG97">
        <f t="shared" si="294"/>
        <v>5.1290569826128139E-3</v>
      </c>
      <c r="DH97">
        <f t="shared" si="295"/>
        <v>0.19155877269392185</v>
      </c>
      <c r="DJ97">
        <f t="shared" si="296"/>
        <v>79.863766509013431</v>
      </c>
      <c r="DK97">
        <f t="shared" si="297"/>
        <v>7.343591917530369</v>
      </c>
      <c r="DL97">
        <f t="shared" si="229"/>
        <v>7.343591917530369</v>
      </c>
      <c r="DM97">
        <f t="shared" si="230"/>
        <v>6.1172979232629086</v>
      </c>
      <c r="DN97">
        <f t="shared" si="298"/>
        <v>0</v>
      </c>
      <c r="DO97">
        <f t="shared" si="299"/>
        <v>0</v>
      </c>
      <c r="DP97">
        <f t="shared" si="300"/>
        <v>6.5530223140454419E-3</v>
      </c>
      <c r="DQ97">
        <f t="shared" si="301"/>
        <v>16.031283716658724</v>
      </c>
      <c r="DR97">
        <f t="shared" si="302"/>
        <v>0.30627422615373578</v>
      </c>
      <c r="DS97">
        <f t="shared" si="303"/>
        <v>0</v>
      </c>
      <c r="DT97">
        <f t="shared" si="304"/>
        <v>1.2262939942674604</v>
      </c>
      <c r="DU97">
        <f t="shared" si="305"/>
        <v>6.0218566361803472</v>
      </c>
      <c r="DV97">
        <f t="shared" si="306"/>
        <v>5.6365409384408869</v>
      </c>
      <c r="DW97">
        <f t="shared" si="307"/>
        <v>-1.6410480109540243E-2</v>
      </c>
      <c r="DX97">
        <f t="shared" si="308"/>
        <v>2.7418017106375821E-3</v>
      </c>
      <c r="DY97">
        <f t="shared" si="309"/>
        <v>0.48075698482202167</v>
      </c>
      <c r="DZ97" t="s">
        <v>46</v>
      </c>
      <c r="EA97" t="s">
        <v>20</v>
      </c>
      <c r="EB97" t="s">
        <v>52</v>
      </c>
      <c r="EC97" t="s">
        <v>340</v>
      </c>
      <c r="ED97" t="s">
        <v>330</v>
      </c>
      <c r="EE97">
        <f t="shared" si="231"/>
        <v>0</v>
      </c>
      <c r="EF97">
        <f t="shared" si="232"/>
        <v>0</v>
      </c>
      <c r="EG97">
        <f t="shared" si="310"/>
        <v>0</v>
      </c>
      <c r="EH97">
        <f t="shared" si="233"/>
        <v>11.203194681143067</v>
      </c>
      <c r="EI97">
        <f t="shared" si="234"/>
        <v>4.6521385402123112</v>
      </c>
      <c r="EJ97">
        <f t="shared" si="311"/>
        <v>21.642392997328734</v>
      </c>
      <c r="EK97">
        <f t="shared" si="312"/>
        <v>0</v>
      </c>
      <c r="EL97">
        <f t="shared" si="235"/>
        <v>0</v>
      </c>
      <c r="EM97">
        <f t="shared" si="236"/>
        <v>0</v>
      </c>
      <c r="EN97">
        <f t="shared" si="237"/>
        <v>4.2693476708200884E-3</v>
      </c>
      <c r="EO97">
        <f t="shared" si="238"/>
        <v>2.2594448312991903E-3</v>
      </c>
      <c r="EP97">
        <f t="shared" si="313"/>
        <v>5.1050909456846264E-6</v>
      </c>
      <c r="EQ97">
        <f t="shared" si="239"/>
        <v>-7.0538019935316026E-3</v>
      </c>
      <c r="ER97">
        <f t="shared" si="240"/>
        <v>5.2525867150402181E-3</v>
      </c>
      <c r="ES97">
        <f t="shared" si="314"/>
        <v>2.7589667199016989E-5</v>
      </c>
      <c r="ET97">
        <f t="shared" si="241"/>
        <v>1.4110160719077534E-3</v>
      </c>
      <c r="EU97">
        <f t="shared" si="242"/>
        <v>3.717800988251163E-3</v>
      </c>
      <c r="EV97">
        <f t="shared" si="315"/>
        <v>1.3822044188241324E-5</v>
      </c>
      <c r="EW97">
        <f t="shared" si="243"/>
        <v>1.9583870219620771</v>
      </c>
      <c r="EY97">
        <f t="shared" si="244"/>
        <v>0</v>
      </c>
      <c r="EZ97">
        <f t="shared" si="245"/>
        <v>0</v>
      </c>
      <c r="FA97">
        <f t="shared" si="246"/>
        <v>21.940191068065154</v>
      </c>
      <c r="FB97">
        <f t="shared" si="247"/>
        <v>42.384181570171535</v>
      </c>
      <c r="FD97">
        <f t="shared" si="316"/>
        <v>70.012585553887831</v>
      </c>
      <c r="FE97">
        <f t="shared" si="317"/>
        <v>4.743967177029675</v>
      </c>
      <c r="FG97" s="6">
        <f t="shared" si="318"/>
        <v>0</v>
      </c>
      <c r="FH97" s="6">
        <f t="shared" si="319"/>
        <v>0</v>
      </c>
      <c r="FI97" s="6">
        <f t="shared" si="320"/>
        <v>6.0979717247180137E-3</v>
      </c>
      <c r="FJ97" s="6">
        <f t="shared" si="321"/>
        <v>3.2535418350337158E-3</v>
      </c>
      <c r="FK97" s="6">
        <f t="shared" si="322"/>
        <v>-1.007504856123672E-2</v>
      </c>
      <c r="FL97" s="6">
        <f t="shared" si="323"/>
        <v>7.5333421789986737E-3</v>
      </c>
      <c r="FM97" s="6">
        <f t="shared" si="324"/>
        <v>2.0153748940206066E-3</v>
      </c>
      <c r="FN97" s="6">
        <f t="shared" si="325"/>
        <v>5.3119451526478971E-3</v>
      </c>
      <c r="FP97" t="s">
        <v>46</v>
      </c>
      <c r="FQ97">
        <f t="shared" si="326"/>
        <v>0.33701224075035441</v>
      </c>
      <c r="FR97">
        <f t="shared" si="327"/>
        <v>0.19776484376145453</v>
      </c>
      <c r="FT97">
        <v>0.33701224075035441</v>
      </c>
      <c r="FU97">
        <v>0.19776484376145453</v>
      </c>
      <c r="FW97">
        <f t="shared" si="328"/>
        <v>0</v>
      </c>
      <c r="FX97">
        <f t="shared" si="329"/>
        <v>0</v>
      </c>
      <c r="FY97">
        <f t="shared" si="330"/>
        <v>0</v>
      </c>
      <c r="FZ97">
        <f t="shared" si="331"/>
        <v>0</v>
      </c>
      <c r="GA97">
        <f t="shared" si="332"/>
        <v>0</v>
      </c>
      <c r="GB97">
        <f t="shared" si="333"/>
        <v>0</v>
      </c>
    </row>
    <row r="98" spans="1:184" x14ac:dyDescent="0.25">
      <c r="A98" t="s">
        <v>30</v>
      </c>
      <c r="B98" t="s">
        <v>4</v>
      </c>
      <c r="C98" t="s">
        <v>52</v>
      </c>
      <c r="D98" t="s">
        <v>340</v>
      </c>
      <c r="E98" t="s">
        <v>330</v>
      </c>
      <c r="F98" t="s">
        <v>52</v>
      </c>
      <c r="G98">
        <v>4.7803617543848169</v>
      </c>
      <c r="H98">
        <v>1.47079437551438</v>
      </c>
      <c r="I98">
        <v>5.3889905918846885</v>
      </c>
      <c r="J98">
        <v>17.933606353177456</v>
      </c>
      <c r="K98">
        <v>1.3263572562220902</v>
      </c>
      <c r="L98">
        <v>1.9612064253938286</v>
      </c>
      <c r="M98">
        <v>1.8820162435115426</v>
      </c>
      <c r="N98">
        <v>1.7328626112962529</v>
      </c>
      <c r="O98">
        <v>1.7827665169934614</v>
      </c>
      <c r="P98">
        <v>2.0342489512758113</v>
      </c>
      <c r="Q98">
        <v>1.3070253557120981</v>
      </c>
      <c r="R98">
        <v>1.2095558465202498</v>
      </c>
      <c r="S98">
        <v>1.2971210859341129</v>
      </c>
      <c r="T98">
        <v>1.3393743599143302</v>
      </c>
      <c r="U98">
        <v>1.3313443191676493</v>
      </c>
      <c r="V98">
        <v>1.3335057494131222</v>
      </c>
      <c r="W98">
        <v>2.7592010842570982</v>
      </c>
      <c r="X98">
        <v>2.4272248794285649</v>
      </c>
      <c r="Y98">
        <f t="shared" si="334"/>
        <v>14.869308684179535</v>
      </c>
      <c r="Z98">
        <f t="shared" si="335"/>
        <v>13.080292039628985</v>
      </c>
      <c r="AA98">
        <v>0</v>
      </c>
      <c r="AB98">
        <v>0</v>
      </c>
      <c r="AC98">
        <f t="shared" si="248"/>
        <v>23.786368916767497</v>
      </c>
      <c r="AD98">
        <f t="shared" si="249"/>
        <v>7.0435473452872355</v>
      </c>
      <c r="AE98">
        <f t="shared" si="250"/>
        <v>7.0435473452872355</v>
      </c>
      <c r="AF98">
        <f t="shared" si="251"/>
        <v>7.0435473452872355</v>
      </c>
      <c r="AG98">
        <f t="shared" si="197"/>
        <v>0</v>
      </c>
      <c r="AH98">
        <f t="shared" si="198"/>
        <v>0</v>
      </c>
      <c r="AI98">
        <f t="shared" si="199"/>
        <v>0</v>
      </c>
      <c r="AJ98">
        <f t="shared" si="200"/>
        <v>0</v>
      </c>
      <c r="AK98">
        <f t="shared" si="201"/>
        <v>0.38136106706398215</v>
      </c>
      <c r="AL98">
        <f t="shared" si="252"/>
        <v>0</v>
      </c>
      <c r="AM98">
        <f t="shared" si="253"/>
        <v>0</v>
      </c>
      <c r="AN98">
        <f t="shared" si="254"/>
        <v>5.8062562972791643</v>
      </c>
      <c r="AO98">
        <f t="shared" si="202"/>
        <v>5.3028834041763453</v>
      </c>
      <c r="AP98">
        <f t="shared" si="255"/>
        <v>-8.6826370080217985E-3</v>
      </c>
      <c r="AQ98">
        <f t="shared" si="256"/>
        <v>-2.4175798707371972E-2</v>
      </c>
      <c r="AR98">
        <f t="shared" si="257"/>
        <v>1.7406639411108902</v>
      </c>
      <c r="AT98">
        <f t="shared" si="203"/>
        <v>35.171504010335212</v>
      </c>
      <c r="AU98">
        <f t="shared" si="204"/>
        <v>6.5182850772567464</v>
      </c>
      <c r="AV98">
        <f t="shared" si="205"/>
        <v>6.5182850772567464</v>
      </c>
      <c r="AW98">
        <f t="shared" si="206"/>
        <v>6.5182850772567464</v>
      </c>
      <c r="AX98">
        <f t="shared" si="207"/>
        <v>0</v>
      </c>
      <c r="AY98">
        <f t="shared" si="208"/>
        <v>0</v>
      </c>
      <c r="AZ98">
        <f t="shared" si="209"/>
        <v>0</v>
      </c>
      <c r="BA98">
        <f t="shared" si="210"/>
        <v>0</v>
      </c>
      <c r="BB98">
        <f t="shared" si="211"/>
        <v>0.29023305379044728</v>
      </c>
      <c r="BC98">
        <f t="shared" si="258"/>
        <v>0</v>
      </c>
      <c r="BD98">
        <f t="shared" si="259"/>
        <v>0</v>
      </c>
      <c r="BE98">
        <f t="shared" si="260"/>
        <v>5.9998634880799608</v>
      </c>
      <c r="BF98">
        <f t="shared" si="261"/>
        <v>5.6082159107319587</v>
      </c>
      <c r="BG98">
        <f t="shared" si="262"/>
        <v>-1.1027174194956928E-3</v>
      </c>
      <c r="BH98">
        <f t="shared" si="263"/>
        <v>-5.9653811800788447E-3</v>
      </c>
      <c r="BI98">
        <f t="shared" si="264"/>
        <v>0.91006916652478775</v>
      </c>
      <c r="BK98">
        <f t="shared" si="265"/>
        <v>33.751338461421774</v>
      </c>
      <c r="BL98">
        <f t="shared" si="266"/>
        <v>6.9901733286341852</v>
      </c>
      <c r="BM98">
        <f t="shared" si="212"/>
        <v>6.9901733286341852</v>
      </c>
      <c r="BN98">
        <f t="shared" si="213"/>
        <v>6.9901733286341852</v>
      </c>
      <c r="BO98">
        <f t="shared" si="214"/>
        <v>0</v>
      </c>
      <c r="BP98">
        <f t="shared" si="215"/>
        <v>0</v>
      </c>
      <c r="BQ98">
        <f t="shared" si="216"/>
        <v>0</v>
      </c>
      <c r="BR98">
        <f t="shared" si="217"/>
        <v>0</v>
      </c>
      <c r="BS98">
        <f t="shared" si="218"/>
        <v>0.31772503460489898</v>
      </c>
      <c r="BT98">
        <f t="shared" si="267"/>
        <v>0</v>
      </c>
      <c r="BU98">
        <f t="shared" si="268"/>
        <v>0</v>
      </c>
      <c r="BV98">
        <f t="shared" si="269"/>
        <v>6.1496693256812041</v>
      </c>
      <c r="BW98">
        <f t="shared" si="270"/>
        <v>5.7307592787196038</v>
      </c>
      <c r="BX98">
        <f t="shared" si="271"/>
        <v>-3.9212562869038337E-3</v>
      </c>
      <c r="BY98">
        <f t="shared" si="272"/>
        <v>-1.9852386102948389E-2</v>
      </c>
      <c r="BZ98">
        <f t="shared" si="273"/>
        <v>1.2594140499145814</v>
      </c>
      <c r="CB98">
        <f t="shared" si="274"/>
        <v>31.076475935126158</v>
      </c>
      <c r="CC98">
        <f t="shared" si="275"/>
        <v>7.2178758245899024</v>
      </c>
      <c r="CD98">
        <f t="shared" si="219"/>
        <v>7.2178758245899024</v>
      </c>
      <c r="CE98">
        <f t="shared" si="220"/>
        <v>7.2178758245899024</v>
      </c>
      <c r="CF98">
        <f t="shared" si="221"/>
        <v>0</v>
      </c>
      <c r="CG98">
        <f t="shared" si="222"/>
        <v>0</v>
      </c>
      <c r="CH98">
        <f t="shared" si="223"/>
        <v>0</v>
      </c>
      <c r="CI98">
        <f t="shared" si="224"/>
        <v>0</v>
      </c>
      <c r="CJ98">
        <f t="shared" si="225"/>
        <v>0.34190268808921948</v>
      </c>
      <c r="CK98">
        <f t="shared" si="276"/>
        <v>0</v>
      </c>
      <c r="CL98">
        <f t="shared" si="277"/>
        <v>0</v>
      </c>
      <c r="CM98">
        <f t="shared" si="278"/>
        <v>6.1616057131012587</v>
      </c>
      <c r="CN98">
        <f t="shared" si="279"/>
        <v>5.7546236802418296</v>
      </c>
      <c r="CO98">
        <f t="shared" si="280"/>
        <v>-6.7209193426609418E-3</v>
      </c>
      <c r="CP98">
        <f t="shared" si="281"/>
        <v>-1.7867394154496719E-2</v>
      </c>
      <c r="CQ98">
        <f t="shared" si="282"/>
        <v>1.4632521443480728</v>
      </c>
      <c r="CS98">
        <f t="shared" si="283"/>
        <v>31.971432935385987</v>
      </c>
      <c r="CT98">
        <f t="shared" si="284"/>
        <v>7.1746020105535884</v>
      </c>
      <c r="CU98">
        <f t="shared" si="226"/>
        <v>7.1746020105535884</v>
      </c>
      <c r="CV98">
        <f t="shared" si="227"/>
        <v>7.1746020105535884</v>
      </c>
      <c r="CW98">
        <f t="shared" si="228"/>
        <v>0</v>
      </c>
      <c r="CX98">
        <f t="shared" si="285"/>
        <v>0</v>
      </c>
      <c r="CY98">
        <f t="shared" si="286"/>
        <v>0</v>
      </c>
      <c r="CZ98">
        <f t="shared" si="287"/>
        <v>0</v>
      </c>
      <c r="DA98">
        <f t="shared" si="288"/>
        <v>0.3350624465104462</v>
      </c>
      <c r="DB98">
        <f t="shared" si="289"/>
        <v>0</v>
      </c>
      <c r="DC98">
        <f t="shared" si="290"/>
        <v>0</v>
      </c>
      <c r="DD98">
        <f t="shared" si="291"/>
        <v>6.1685906792527243</v>
      </c>
      <c r="DE98">
        <f t="shared" si="292"/>
        <v>5.7330404981152991</v>
      </c>
      <c r="DF98">
        <f t="shared" si="293"/>
        <v>-6.0459680506165471E-3</v>
      </c>
      <c r="DG98">
        <f t="shared" si="294"/>
        <v>-1.7789214293590969E-2</v>
      </c>
      <c r="DH98">
        <f t="shared" si="295"/>
        <v>1.4415615124382892</v>
      </c>
      <c r="DJ98">
        <f t="shared" si="296"/>
        <v>36.481419916544468</v>
      </c>
      <c r="DK98">
        <f t="shared" si="297"/>
        <v>7.1862499378114562</v>
      </c>
      <c r="DL98">
        <f t="shared" si="229"/>
        <v>7.1862499378114562</v>
      </c>
      <c r="DM98">
        <f t="shared" si="230"/>
        <v>7.1862499378114562</v>
      </c>
      <c r="DN98">
        <f t="shared" si="298"/>
        <v>0</v>
      </c>
      <c r="DO98">
        <f t="shared" si="299"/>
        <v>0</v>
      </c>
      <c r="DP98">
        <f t="shared" si="300"/>
        <v>0</v>
      </c>
      <c r="DQ98">
        <f t="shared" si="301"/>
        <v>0</v>
      </c>
      <c r="DR98">
        <f t="shared" si="302"/>
        <v>0.31417776236817357</v>
      </c>
      <c r="DS98">
        <f t="shared" si="303"/>
        <v>0</v>
      </c>
      <c r="DT98">
        <f t="shared" si="304"/>
        <v>0</v>
      </c>
      <c r="DU98">
        <f t="shared" si="305"/>
        <v>5.8304067173336858</v>
      </c>
      <c r="DV98">
        <f t="shared" si="306"/>
        <v>5.4351477847052836</v>
      </c>
      <c r="DW98">
        <f t="shared" si="307"/>
        <v>-1.6833959504038688E-2</v>
      </c>
      <c r="DX98">
        <f t="shared" si="308"/>
        <v>-3.6265385847864609E-2</v>
      </c>
      <c r="DY98">
        <f t="shared" si="309"/>
        <v>1.7511021531061726</v>
      </c>
      <c r="DZ98" t="s">
        <v>30</v>
      </c>
      <c r="EA98" t="s">
        <v>4</v>
      </c>
      <c r="EB98" t="s">
        <v>52</v>
      </c>
      <c r="EC98" t="s">
        <v>340</v>
      </c>
      <c r="ED98" t="s">
        <v>327</v>
      </c>
      <c r="EE98">
        <f t="shared" si="231"/>
        <v>0</v>
      </c>
      <c r="EF98">
        <f t="shared" si="232"/>
        <v>0</v>
      </c>
      <c r="EG98">
        <f t="shared" si="310"/>
        <v>0</v>
      </c>
      <c r="EH98">
        <f t="shared" si="233"/>
        <v>0</v>
      </c>
      <c r="EI98">
        <f t="shared" si="234"/>
        <v>0</v>
      </c>
      <c r="EJ98">
        <f t="shared" si="311"/>
        <v>0</v>
      </c>
      <c r="EK98">
        <f t="shared" si="312"/>
        <v>0</v>
      </c>
      <c r="EL98">
        <f t="shared" si="235"/>
        <v>0</v>
      </c>
      <c r="EM98">
        <f t="shared" si="236"/>
        <v>0</v>
      </c>
      <c r="EN98">
        <f t="shared" si="237"/>
        <v>0</v>
      </c>
      <c r="EO98">
        <f t="shared" si="238"/>
        <v>0</v>
      </c>
      <c r="EP98">
        <f t="shared" si="313"/>
        <v>0</v>
      </c>
      <c r="EQ98">
        <f t="shared" si="239"/>
        <v>-7.2179096019562503E-3</v>
      </c>
      <c r="ER98">
        <f t="shared" si="240"/>
        <v>5.3758308552089486E-3</v>
      </c>
      <c r="ES98">
        <f t="shared" si="314"/>
        <v>2.8899557383816577E-5</v>
      </c>
      <c r="ET98">
        <f t="shared" si="241"/>
        <v>-2.031926004772525E-2</v>
      </c>
      <c r="EU98">
        <f t="shared" si="242"/>
        <v>9.8774126791481964E-3</v>
      </c>
      <c r="EV98">
        <f t="shared" si="315"/>
        <v>9.7563281234197552E-5</v>
      </c>
      <c r="EW98">
        <f t="shared" si="243"/>
        <v>1.9164271071749053</v>
      </c>
      <c r="EY98">
        <f t="shared" si="244"/>
        <v>0</v>
      </c>
      <c r="EZ98">
        <f t="shared" si="245"/>
        <v>0</v>
      </c>
      <c r="FA98">
        <f t="shared" si="246"/>
        <v>0</v>
      </c>
      <c r="FB98">
        <f t="shared" si="247"/>
        <v>0</v>
      </c>
      <c r="FD98">
        <f t="shared" si="316"/>
        <v>32.03975669593018</v>
      </c>
      <c r="FE98">
        <f t="shared" si="317"/>
        <v>2.0151100549620224</v>
      </c>
      <c r="FG98" s="6">
        <f t="shared" si="318"/>
        <v>0</v>
      </c>
      <c r="FH98" s="6">
        <f t="shared" si="319"/>
        <v>0</v>
      </c>
      <c r="FI98" s="6">
        <f t="shared" si="320"/>
        <v>0</v>
      </c>
      <c r="FJ98" s="6">
        <f t="shared" si="321"/>
        <v>0</v>
      </c>
      <c r="FK98" s="6">
        <f t="shared" si="322"/>
        <v>-2.2527978818494269E-2</v>
      </c>
      <c r="FL98" s="6">
        <f t="shared" si="323"/>
        <v>1.6838343680365651E-2</v>
      </c>
      <c r="FM98" s="6">
        <f t="shared" si="324"/>
        <v>-6.3418896218729037E-2</v>
      </c>
      <c r="FN98" s="6">
        <f t="shared" si="325"/>
        <v>3.1085573715771444E-2</v>
      </c>
      <c r="FP98" t="s">
        <v>30</v>
      </c>
      <c r="FQ98">
        <f t="shared" si="326"/>
        <v>1.4276771612404655</v>
      </c>
      <c r="FR98">
        <f t="shared" si="327"/>
        <v>0.31630786117165582</v>
      </c>
      <c r="FT98">
        <v>1.4276771612404655</v>
      </c>
      <c r="FU98">
        <v>0.31630786117165582</v>
      </c>
      <c r="FW98">
        <f t="shared" si="328"/>
        <v>0</v>
      </c>
      <c r="FX98">
        <f t="shared" si="329"/>
        <v>0</v>
      </c>
      <c r="FY98">
        <f t="shared" si="330"/>
        <v>0</v>
      </c>
      <c r="FZ98">
        <f t="shared" si="331"/>
        <v>0</v>
      </c>
      <c r="GA98">
        <f t="shared" si="332"/>
        <v>0</v>
      </c>
      <c r="GB98">
        <f t="shared" si="333"/>
        <v>0</v>
      </c>
    </row>
    <row r="99" spans="1:184" x14ac:dyDescent="0.25">
      <c r="A99" t="s">
        <v>368</v>
      </c>
      <c r="B99" t="s">
        <v>214</v>
      </c>
      <c r="C99" t="s">
        <v>173</v>
      </c>
      <c r="D99" t="s">
        <v>342</v>
      </c>
      <c r="E99" t="s">
        <v>328</v>
      </c>
      <c r="F99" t="s">
        <v>173</v>
      </c>
      <c r="G99">
        <v>22.212129692426601</v>
      </c>
      <c r="H99">
        <v>1.43293576219037</v>
      </c>
      <c r="I99">
        <v>5.2502766326655159</v>
      </c>
      <c r="J99">
        <v>11.859730543552535</v>
      </c>
      <c r="K99">
        <v>1.1764228653088502</v>
      </c>
      <c r="L99">
        <v>1.2067690036967176</v>
      </c>
      <c r="M99">
        <v>1.1866174178280724</v>
      </c>
      <c r="N99">
        <v>1.1300269287366023</v>
      </c>
      <c r="O99">
        <v>1.1919270064378424</v>
      </c>
      <c r="P99">
        <v>1.2529274166703845</v>
      </c>
      <c r="Q99">
        <v>1.234033450224737</v>
      </c>
      <c r="R99">
        <v>1.0901307546951258</v>
      </c>
      <c r="S99">
        <v>1.0599826962241754</v>
      </c>
      <c r="T99">
        <v>1.1372607799723293</v>
      </c>
      <c r="U99">
        <v>1.0615175586333341</v>
      </c>
      <c r="V99">
        <v>1.1250789639924195</v>
      </c>
      <c r="W99">
        <v>1.4447458331645253</v>
      </c>
      <c r="X99">
        <v>0.57622189507796673</v>
      </c>
      <c r="Y99">
        <f t="shared" si="334"/>
        <v>7.5853152880045789</v>
      </c>
      <c r="Z99">
        <f t="shared" si="335"/>
        <v>3.0253243509580892</v>
      </c>
      <c r="AA99">
        <v>0</v>
      </c>
      <c r="AB99">
        <v>0</v>
      </c>
      <c r="AC99">
        <f t="shared" si="248"/>
        <v>13.952058187836961</v>
      </c>
      <c r="AD99">
        <f t="shared" si="249"/>
        <v>6.4790169876425407</v>
      </c>
      <c r="AE99">
        <f t="shared" si="250"/>
        <v>6.4790169876425407</v>
      </c>
      <c r="AF99">
        <f t="shared" si="251"/>
        <v>3.0253243509580892</v>
      </c>
      <c r="AG99">
        <f t="shared" si="197"/>
        <v>0</v>
      </c>
      <c r="AH99">
        <f t="shared" si="198"/>
        <v>0</v>
      </c>
      <c r="AI99">
        <f t="shared" si="199"/>
        <v>0.30413142451558195</v>
      </c>
      <c r="AJ99">
        <f t="shared" si="200"/>
        <v>264.17934933047349</v>
      </c>
      <c r="AK99">
        <f t="shared" si="201"/>
        <v>0.21248792306148936</v>
      </c>
      <c r="AL99">
        <f t="shared" si="252"/>
        <v>0</v>
      </c>
      <c r="AM99">
        <f t="shared" si="253"/>
        <v>3.4536926366844516</v>
      </c>
      <c r="AN99">
        <f t="shared" si="254"/>
        <v>5.7896193859474012</v>
      </c>
      <c r="AO99">
        <f t="shared" si="202"/>
        <v>5.5091485413372308</v>
      </c>
      <c r="AP99">
        <f t="shared" si="255"/>
        <v>-4.8378181830025183E-3</v>
      </c>
      <c r="AQ99">
        <f t="shared" si="256"/>
        <v>5.8481318672545732E-2</v>
      </c>
      <c r="AR99">
        <f t="shared" si="257"/>
        <v>-2.4838241903791416</v>
      </c>
      <c r="AT99">
        <f t="shared" si="203"/>
        <v>14.311955212154423</v>
      </c>
      <c r="AU99">
        <f t="shared" si="204"/>
        <v>5.7234880279258427</v>
      </c>
      <c r="AV99">
        <f t="shared" si="205"/>
        <v>5.7234880279258427</v>
      </c>
      <c r="AW99">
        <f t="shared" si="206"/>
        <v>3.0253243509580892</v>
      </c>
      <c r="AX99">
        <f t="shared" si="207"/>
        <v>0</v>
      </c>
      <c r="AY99">
        <f t="shared" si="208"/>
        <v>0</v>
      </c>
      <c r="AZ99">
        <f t="shared" si="209"/>
        <v>0.19062176480382786</v>
      </c>
      <c r="BA99">
        <f t="shared" si="210"/>
        <v>211.94610960523951</v>
      </c>
      <c r="BB99">
        <f t="shared" si="211"/>
        <v>0.18533419961873313</v>
      </c>
      <c r="BC99">
        <f t="shared" si="258"/>
        <v>0</v>
      </c>
      <c r="BD99">
        <f t="shared" si="259"/>
        <v>2.6981636769677535</v>
      </c>
      <c r="BE99">
        <f t="shared" si="260"/>
        <v>5.3924394135784111</v>
      </c>
      <c r="BF99">
        <f t="shared" si="261"/>
        <v>5.1423449142357693</v>
      </c>
      <c r="BG99">
        <f t="shared" si="262"/>
        <v>-7.0416256066901397E-4</v>
      </c>
      <c r="BH99">
        <f t="shared" si="263"/>
        <v>2.2719835806162651E-2</v>
      </c>
      <c r="BI99">
        <f t="shared" si="264"/>
        <v>-2.1170205632776802</v>
      </c>
      <c r="BK99">
        <f t="shared" si="265"/>
        <v>14.072962833727031</v>
      </c>
      <c r="BL99">
        <f t="shared" si="266"/>
        <v>5.5652023810155784</v>
      </c>
      <c r="BM99">
        <f t="shared" si="212"/>
        <v>5.5652023810155784</v>
      </c>
      <c r="BN99">
        <f t="shared" si="213"/>
        <v>3.0253243509580892</v>
      </c>
      <c r="BO99">
        <f t="shared" si="214"/>
        <v>0</v>
      </c>
      <c r="BP99">
        <f t="shared" si="215"/>
        <v>0</v>
      </c>
      <c r="BQ99">
        <f t="shared" si="216"/>
        <v>0.16536835302010891</v>
      </c>
      <c r="BR99">
        <f t="shared" si="217"/>
        <v>195.32633189047175</v>
      </c>
      <c r="BS99">
        <f t="shared" si="218"/>
        <v>0.18173244278616141</v>
      </c>
      <c r="BT99">
        <f t="shared" si="267"/>
        <v>0</v>
      </c>
      <c r="BU99">
        <f t="shared" si="268"/>
        <v>2.5398780300574892</v>
      </c>
      <c r="BV99">
        <f t="shared" si="269"/>
        <v>5.0844506964083589</v>
      </c>
      <c r="BW99">
        <f t="shared" si="270"/>
        <v>4.8448424255754778</v>
      </c>
      <c r="BX99">
        <f t="shared" si="271"/>
        <v>-2.2428811273741507E-3</v>
      </c>
      <c r="BY99">
        <f t="shared" si="272"/>
        <v>2.6931163320692057E-2</v>
      </c>
      <c r="BZ99">
        <f t="shared" si="273"/>
        <v>-1.8195180746173887</v>
      </c>
      <c r="CB99">
        <f t="shared" si="274"/>
        <v>13.401814881774346</v>
      </c>
      <c r="CC99">
        <f t="shared" si="275"/>
        <v>5.9709336983356796</v>
      </c>
      <c r="CD99">
        <f t="shared" si="219"/>
        <v>5.9709336983356796</v>
      </c>
      <c r="CE99">
        <f t="shared" si="220"/>
        <v>3.0253243509580892</v>
      </c>
      <c r="CF99">
        <f t="shared" si="221"/>
        <v>0</v>
      </c>
      <c r="CG99">
        <f t="shared" si="222"/>
        <v>0</v>
      </c>
      <c r="CH99">
        <f t="shared" si="223"/>
        <v>0.21340017230615188</v>
      </c>
      <c r="CI99">
        <f t="shared" si="224"/>
        <v>217.34060475073238</v>
      </c>
      <c r="CJ99">
        <f t="shared" si="225"/>
        <v>0.19980424629953147</v>
      </c>
      <c r="CK99">
        <f t="shared" si="276"/>
        <v>0</v>
      </c>
      <c r="CL99">
        <f t="shared" si="277"/>
        <v>2.9456093473775904</v>
      </c>
      <c r="CM99">
        <f t="shared" si="278"/>
        <v>5.3536608284024725</v>
      </c>
      <c r="CN99">
        <f t="shared" si="279"/>
        <v>5.1158249143668693</v>
      </c>
      <c r="CO99">
        <f t="shared" si="280"/>
        <v>-3.9276328337900937E-3</v>
      </c>
      <c r="CP99">
        <f t="shared" si="281"/>
        <v>4.3510600281655834E-2</v>
      </c>
      <c r="CQ99">
        <f t="shared" si="282"/>
        <v>-2.0905005634087801</v>
      </c>
      <c r="CS99">
        <f t="shared" si="283"/>
        <v>14.13593312393602</v>
      </c>
      <c r="CT99">
        <f t="shared" si="284"/>
        <v>5.5732608332567404</v>
      </c>
      <c r="CU99">
        <f t="shared" si="226"/>
        <v>5.5732608332567404</v>
      </c>
      <c r="CV99">
        <f t="shared" si="227"/>
        <v>3.0253243509580892</v>
      </c>
      <c r="CW99">
        <f t="shared" si="228"/>
        <v>0</v>
      </c>
      <c r="CX99">
        <f t="shared" si="285"/>
        <v>0</v>
      </c>
      <c r="CY99">
        <f t="shared" si="286"/>
        <v>0.16720980346746994</v>
      </c>
      <c r="CZ99">
        <f t="shared" si="287"/>
        <v>196.87673295130926</v>
      </c>
      <c r="DA99">
        <f t="shared" si="288"/>
        <v>0.18158977908475879</v>
      </c>
      <c r="DB99">
        <f t="shared" si="289"/>
        <v>0</v>
      </c>
      <c r="DC99">
        <f t="shared" si="290"/>
        <v>2.5479364822986512</v>
      </c>
      <c r="DD99">
        <f t="shared" si="291"/>
        <v>5.0280449270570209</v>
      </c>
      <c r="DE99">
        <f t="shared" si="292"/>
        <v>4.7919950145801664</v>
      </c>
      <c r="DF99">
        <f t="shared" si="293"/>
        <v>-3.2766608556078214E-3</v>
      </c>
      <c r="DG99">
        <f t="shared" si="294"/>
        <v>3.7522212267528034E-2</v>
      </c>
      <c r="DH99">
        <f t="shared" si="295"/>
        <v>-1.7666706636220773</v>
      </c>
      <c r="DJ99">
        <f t="shared" si="296"/>
        <v>14.859381552340134</v>
      </c>
      <c r="DK99">
        <f t="shared" si="297"/>
        <v>5.9069757945529275</v>
      </c>
      <c r="DL99">
        <f t="shared" si="229"/>
        <v>5.9069757945529275</v>
      </c>
      <c r="DM99">
        <f t="shared" si="230"/>
        <v>3.0253243509580892</v>
      </c>
      <c r="DN99">
        <f t="shared" si="298"/>
        <v>0</v>
      </c>
      <c r="DO99">
        <f t="shared" si="299"/>
        <v>0</v>
      </c>
      <c r="DP99">
        <f t="shared" si="300"/>
        <v>0.2263522930529093</v>
      </c>
      <c r="DQ99">
        <f t="shared" si="301"/>
        <v>235.64851351751602</v>
      </c>
      <c r="DR99">
        <f t="shared" si="302"/>
        <v>0.18771937359955529</v>
      </c>
      <c r="DS99">
        <f t="shared" si="303"/>
        <v>0</v>
      </c>
      <c r="DT99">
        <f t="shared" si="304"/>
        <v>2.8816514435948384</v>
      </c>
      <c r="DU99">
        <f t="shared" si="305"/>
        <v>5.0968674083679426</v>
      </c>
      <c r="DV99">
        <f t="shared" si="306"/>
        <v>4.8607025102435397</v>
      </c>
      <c r="DW99">
        <f t="shared" si="307"/>
        <v>-1.0058192245940253E-2</v>
      </c>
      <c r="DX99">
        <f t="shared" si="308"/>
        <v>6.7850295114415302E-2</v>
      </c>
      <c r="DY99">
        <f t="shared" si="309"/>
        <v>-1.8353781592854506</v>
      </c>
      <c r="DZ99" t="s">
        <v>368</v>
      </c>
      <c r="EA99" t="s">
        <v>214</v>
      </c>
      <c r="EB99" t="s">
        <v>173</v>
      </c>
      <c r="EC99" t="s">
        <v>342</v>
      </c>
      <c r="ED99" t="s">
        <v>331</v>
      </c>
      <c r="EE99">
        <f t="shared" si="231"/>
        <v>0</v>
      </c>
      <c r="EF99">
        <f t="shared" si="232"/>
        <v>0</v>
      </c>
      <c r="EG99">
        <f t="shared" si="310"/>
        <v>0</v>
      </c>
      <c r="EH99">
        <f t="shared" si="233"/>
        <v>220.21960700762375</v>
      </c>
      <c r="EI99">
        <f t="shared" si="234"/>
        <v>26.122076600882856</v>
      </c>
      <c r="EJ99">
        <f t="shared" si="311"/>
        <v>682.36288594239159</v>
      </c>
      <c r="EK99">
        <f t="shared" si="312"/>
        <v>0</v>
      </c>
      <c r="EL99">
        <f t="shared" si="235"/>
        <v>0</v>
      </c>
      <c r="EM99">
        <f t="shared" si="236"/>
        <v>0</v>
      </c>
      <c r="EN99">
        <f t="shared" si="237"/>
        <v>0.21118063519434163</v>
      </c>
      <c r="EO99">
        <f t="shared" si="238"/>
        <v>5.1632976236331875E-2</v>
      </c>
      <c r="EP99">
        <f t="shared" si="313"/>
        <v>2.6659642350216122E-3</v>
      </c>
      <c r="EQ99">
        <f t="shared" si="239"/>
        <v>-4.1745579677306419E-3</v>
      </c>
      <c r="ER99">
        <f t="shared" si="240"/>
        <v>3.2155645655324579E-3</v>
      </c>
      <c r="ES99">
        <f t="shared" si="314"/>
        <v>1.0339855475107944E-5</v>
      </c>
      <c r="ET99">
        <f t="shared" si="241"/>
        <v>4.2835904243833274E-2</v>
      </c>
      <c r="EU99">
        <f t="shared" si="242"/>
        <v>1.7645431554123066E-2</v>
      </c>
      <c r="EV99">
        <f t="shared" si="315"/>
        <v>3.1136125473124198E-4</v>
      </c>
      <c r="EW99">
        <f t="shared" si="243"/>
        <v>1.6020231860775704</v>
      </c>
      <c r="EY99">
        <f t="shared" si="244"/>
        <v>0</v>
      </c>
      <c r="EZ99">
        <f t="shared" si="245"/>
        <v>0</v>
      </c>
      <c r="FA99">
        <f t="shared" si="246"/>
        <v>352.79691645510388</v>
      </c>
      <c r="FB99">
        <f t="shared" si="247"/>
        <v>1093.1611645985161</v>
      </c>
      <c r="FD99">
        <f t="shared" si="316"/>
        <v>14.122350965294823</v>
      </c>
      <c r="FE99">
        <f t="shared" si="317"/>
        <v>0.21259909660673579</v>
      </c>
      <c r="FG99" s="6">
        <f t="shared" si="318"/>
        <v>0</v>
      </c>
      <c r="FH99" s="6">
        <f t="shared" si="319"/>
        <v>0</v>
      </c>
      <c r="FI99" s="6">
        <f t="shared" si="320"/>
        <v>1.4953645870528962</v>
      </c>
      <c r="FJ99" s="6">
        <f t="shared" si="321"/>
        <v>0.36630413797754829</v>
      </c>
      <c r="FK99" s="6">
        <f t="shared" si="322"/>
        <v>-2.9559936429773417E-2</v>
      </c>
      <c r="FL99" s="6">
        <f t="shared" si="323"/>
        <v>2.2773677128878674E-2</v>
      </c>
      <c r="FM99" s="6">
        <f t="shared" si="324"/>
        <v>0.30331992420455345</v>
      </c>
      <c r="FN99" s="6">
        <f t="shared" si="325"/>
        <v>0.12503025058348502</v>
      </c>
      <c r="FP99" t="s">
        <v>368</v>
      </c>
      <c r="FQ99">
        <f t="shared" si="326"/>
        <v>-2.0188187024317532</v>
      </c>
      <c r="FR99">
        <f t="shared" si="327"/>
        <v>0.27127912012556277</v>
      </c>
      <c r="FT99">
        <v>-2.0188187024317532</v>
      </c>
      <c r="FU99">
        <v>0.27127912012556277</v>
      </c>
      <c r="FW99">
        <f t="shared" si="328"/>
        <v>0</v>
      </c>
      <c r="FX99">
        <f t="shared" si="329"/>
        <v>0</v>
      </c>
      <c r="FY99">
        <f t="shared" si="330"/>
        <v>0</v>
      </c>
      <c r="FZ99">
        <f t="shared" si="331"/>
        <v>0</v>
      </c>
      <c r="GA99">
        <f t="shared" si="332"/>
        <v>0</v>
      </c>
      <c r="GB99">
        <f t="shared" si="333"/>
        <v>0</v>
      </c>
    </row>
    <row r="100" spans="1:184" x14ac:dyDescent="0.25">
      <c r="A100" t="s">
        <v>76</v>
      </c>
      <c r="B100" t="s">
        <v>77</v>
      </c>
      <c r="C100" t="s">
        <v>88</v>
      </c>
      <c r="D100" t="s">
        <v>340</v>
      </c>
      <c r="E100" t="s">
        <v>330</v>
      </c>
      <c r="F100" t="s">
        <v>52</v>
      </c>
      <c r="G100">
        <v>7.8041647075614975</v>
      </c>
      <c r="H100">
        <v>1.36165838222595</v>
      </c>
      <c r="I100">
        <v>4.9891163124758808</v>
      </c>
      <c r="J100">
        <v>10.099157269802497</v>
      </c>
      <c r="K100">
        <v>1.3263572562220902</v>
      </c>
      <c r="L100">
        <v>1.5963240717558658</v>
      </c>
      <c r="M100">
        <v>1.5284720537489731</v>
      </c>
      <c r="N100">
        <v>1.3785984406327738</v>
      </c>
      <c r="O100">
        <v>1.5276666559417871</v>
      </c>
      <c r="P100">
        <v>1.6721470135847669</v>
      </c>
      <c r="Q100">
        <v>1.3070253557120981</v>
      </c>
      <c r="R100">
        <v>1.2095558465202498</v>
      </c>
      <c r="S100">
        <v>1.2971210859341129</v>
      </c>
      <c r="T100">
        <v>1.3393743599143302</v>
      </c>
      <c r="U100">
        <v>1.3313443191676493</v>
      </c>
      <c r="V100">
        <v>1.3335057494131222</v>
      </c>
      <c r="W100">
        <v>1.2208467884446748</v>
      </c>
      <c r="X100">
        <v>0.67310398469404242</v>
      </c>
      <c r="Y100">
        <f t="shared" si="334"/>
        <v>6.0909466272631176</v>
      </c>
      <c r="Z100">
        <f t="shared" si="335"/>
        <v>3.3581940700295627</v>
      </c>
      <c r="AA100">
        <v>8.5980541845187926</v>
      </c>
      <c r="AB100">
        <v>1.2282934549312563</v>
      </c>
      <c r="AC100">
        <f t="shared" si="248"/>
        <v>13.395090526530616</v>
      </c>
      <c r="AD100">
        <f t="shared" si="249"/>
        <v>6.5209015230028191</v>
      </c>
      <c r="AE100">
        <f t="shared" si="250"/>
        <v>6.0909466272631176</v>
      </c>
      <c r="AF100">
        <f t="shared" si="251"/>
        <v>3.3581940700295627</v>
      </c>
      <c r="AG100">
        <f t="shared" si="197"/>
        <v>1.9540041948826672E-4</v>
      </c>
      <c r="AH100">
        <f t="shared" si="198"/>
        <v>1.3634017527729039</v>
      </c>
      <c r="AI100">
        <f t="shared" si="199"/>
        <v>7.7773897311856924E-2</v>
      </c>
      <c r="AJ100">
        <f t="shared" si="200"/>
        <v>73.772770768357162</v>
      </c>
      <c r="AK100">
        <f t="shared" si="201"/>
        <v>0.36822305298379349</v>
      </c>
      <c r="AL100">
        <f t="shared" si="252"/>
        <v>0.42995489573970147</v>
      </c>
      <c r="AM100">
        <f t="shared" si="253"/>
        <v>3.1627074529732564</v>
      </c>
      <c r="AN100">
        <f t="shared" si="254"/>
        <v>5.3262355581873493</v>
      </c>
      <c r="AO100">
        <f t="shared" si="202"/>
        <v>4.8402040266663118</v>
      </c>
      <c r="AP100">
        <f t="shared" si="255"/>
        <v>-3.8577321736229025E-3</v>
      </c>
      <c r="AQ100">
        <f t="shared" si="256"/>
        <v>4.2546560551716746E-2</v>
      </c>
      <c r="AR100">
        <f t="shared" si="257"/>
        <v>-1.4820099566367491</v>
      </c>
      <c r="AT100">
        <f t="shared" si="203"/>
        <v>16.121527854233975</v>
      </c>
      <c r="AU100">
        <f t="shared" si="204"/>
        <v>6.0346148047247512</v>
      </c>
      <c r="AV100">
        <f t="shared" si="205"/>
        <v>6.0346148047247512</v>
      </c>
      <c r="AW100">
        <f t="shared" si="206"/>
        <v>3.3581940700295627</v>
      </c>
      <c r="AX100">
        <f t="shared" si="207"/>
        <v>0</v>
      </c>
      <c r="AY100">
        <f t="shared" si="208"/>
        <v>0</v>
      </c>
      <c r="AZ100">
        <f t="shared" si="209"/>
        <v>6.6236392983168427E-2</v>
      </c>
      <c r="BA100">
        <f t="shared" si="210"/>
        <v>74.244372857220384</v>
      </c>
      <c r="BB100">
        <f t="shared" si="211"/>
        <v>0.31061513566117832</v>
      </c>
      <c r="BC100">
        <f t="shared" si="258"/>
        <v>0</v>
      </c>
      <c r="BD100">
        <f t="shared" si="259"/>
        <v>2.6764207346951885</v>
      </c>
      <c r="BE100">
        <f t="shared" si="260"/>
        <v>5.4797862276595879</v>
      </c>
      <c r="BF100">
        <f t="shared" si="261"/>
        <v>5.0606345708081388</v>
      </c>
      <c r="BG100">
        <f t="shared" si="262"/>
        <v>-1.1801575195494597E-3</v>
      </c>
      <c r="BH100">
        <f t="shared" si="263"/>
        <v>1.9931058133938234E-2</v>
      </c>
      <c r="BI100">
        <f t="shared" si="264"/>
        <v>-1.7024405007785761</v>
      </c>
      <c r="BK100">
        <f t="shared" si="265"/>
        <v>15.436279653308894</v>
      </c>
      <c r="BL100">
        <f t="shared" si="266"/>
        <v>6.4714879690903118</v>
      </c>
      <c r="BM100">
        <f t="shared" si="212"/>
        <v>6.0909466272631176</v>
      </c>
      <c r="BN100">
        <f t="shared" si="213"/>
        <v>3.3581940700295627</v>
      </c>
      <c r="BO100">
        <f t="shared" si="214"/>
        <v>1.5851351773138114E-4</v>
      </c>
      <c r="BP100">
        <f t="shared" si="215"/>
        <v>1.2496422883011984</v>
      </c>
      <c r="BQ100">
        <f t="shared" si="216"/>
        <v>8.6800280790244877E-2</v>
      </c>
      <c r="BR100">
        <f t="shared" si="217"/>
        <v>83.641586953706835</v>
      </c>
      <c r="BS100">
        <f t="shared" si="218"/>
        <v>0.34041523511985466</v>
      </c>
      <c r="BT100">
        <f t="shared" si="267"/>
        <v>0.38054134182719412</v>
      </c>
      <c r="BU100">
        <f t="shared" si="268"/>
        <v>3.113293899060749</v>
      </c>
      <c r="BV100">
        <f t="shared" si="269"/>
        <v>5.5709597241560793</v>
      </c>
      <c r="BW100">
        <f t="shared" si="270"/>
        <v>5.1221333913245024</v>
      </c>
      <c r="BX100">
        <f t="shared" si="271"/>
        <v>-1.5382459141662229E-3</v>
      </c>
      <c r="BY100">
        <f t="shared" si="272"/>
        <v>2.7583591646784679E-2</v>
      </c>
      <c r="BZ100">
        <f t="shared" si="273"/>
        <v>-1.7639393212949397</v>
      </c>
      <c r="CB100">
        <f t="shared" si="274"/>
        <v>13.922682463854864</v>
      </c>
      <c r="CC100">
        <f t="shared" si="275"/>
        <v>6.682294467560526</v>
      </c>
      <c r="CD100">
        <f t="shared" si="219"/>
        <v>6.0909466272631176</v>
      </c>
      <c r="CE100">
        <f t="shared" si="220"/>
        <v>3.3581940700295627</v>
      </c>
      <c r="CF100">
        <f t="shared" si="221"/>
        <v>5.0318440251092005E-4</v>
      </c>
      <c r="CG100">
        <f t="shared" si="222"/>
        <v>2.5527331033686633</v>
      </c>
      <c r="CH100">
        <f t="shared" si="223"/>
        <v>8.937591938342275E-2</v>
      </c>
      <c r="CI100">
        <f t="shared" si="224"/>
        <v>80.661750875342108</v>
      </c>
      <c r="CJ100">
        <f t="shared" si="225"/>
        <v>0.37011808794040224</v>
      </c>
      <c r="CK100">
        <f t="shared" si="276"/>
        <v>0.59134784029740839</v>
      </c>
      <c r="CL100">
        <f t="shared" si="277"/>
        <v>3.3241003975309633</v>
      </c>
      <c r="CM100">
        <f t="shared" si="278"/>
        <v>5.53885603425182</v>
      </c>
      <c r="CN100">
        <f t="shared" si="279"/>
        <v>5.0982879513570678</v>
      </c>
      <c r="CO100">
        <f t="shared" si="280"/>
        <v>-1.631548367864138E-3</v>
      </c>
      <c r="CP100">
        <f t="shared" si="281"/>
        <v>4.1542703001806888E-2</v>
      </c>
      <c r="CQ100">
        <f t="shared" si="282"/>
        <v>-1.7400938813275051</v>
      </c>
      <c r="CS100">
        <f t="shared" si="283"/>
        <v>15.428145814189369</v>
      </c>
      <c r="CT100">
        <f t="shared" si="284"/>
        <v>6.6422316602814142</v>
      </c>
      <c r="CU100">
        <f t="shared" si="226"/>
        <v>6.0909466272631176</v>
      </c>
      <c r="CV100">
        <f t="shared" si="227"/>
        <v>3.3581940700295627</v>
      </c>
      <c r="CW100">
        <f t="shared" si="228"/>
        <v>4.5723633009222691E-4</v>
      </c>
      <c r="CX100">
        <f t="shared" si="285"/>
        <v>2.488202849924197</v>
      </c>
      <c r="CY100">
        <f t="shared" si="286"/>
        <v>9.6657705934792768E-2</v>
      </c>
      <c r="CZ100">
        <f t="shared" si="287"/>
        <v>88.297746245389462</v>
      </c>
      <c r="DA100">
        <f t="shared" si="288"/>
        <v>0.34948883840354961</v>
      </c>
      <c r="DB100">
        <f t="shared" si="289"/>
        <v>0.55128503301829657</v>
      </c>
      <c r="DC100">
        <f t="shared" si="290"/>
        <v>3.2840375902518515</v>
      </c>
      <c r="DD100">
        <f t="shared" si="291"/>
        <v>5.5929056756513038</v>
      </c>
      <c r="DE100">
        <f t="shared" si="292"/>
        <v>5.1386025197545768</v>
      </c>
      <c r="DF100">
        <f t="shared" si="293"/>
        <v>-1.3365792126805581E-3</v>
      </c>
      <c r="DG100">
        <f t="shared" si="294"/>
        <v>4.2233571816092566E-2</v>
      </c>
      <c r="DH100">
        <f t="shared" si="295"/>
        <v>-1.7804084497250141</v>
      </c>
      <c r="DJ100">
        <f t="shared" si="296"/>
        <v>16.887275668423133</v>
      </c>
      <c r="DK100">
        <f t="shared" si="297"/>
        <v>6.6530152871773822</v>
      </c>
      <c r="DL100">
        <f t="shared" si="229"/>
        <v>6.0909466272631176</v>
      </c>
      <c r="DM100">
        <f t="shared" si="230"/>
        <v>3.3581940700295627</v>
      </c>
      <c r="DN100">
        <f t="shared" si="298"/>
        <v>5.2870946824632348E-4</v>
      </c>
      <c r="DO100">
        <f t="shared" si="299"/>
        <v>2.8219477758836642</v>
      </c>
      <c r="DP100">
        <f t="shared" si="300"/>
        <v>0.10649875694952789</v>
      </c>
      <c r="DQ100">
        <f t="shared" si="301"/>
        <v>96.969228310711614</v>
      </c>
      <c r="DR100">
        <f t="shared" si="302"/>
        <v>0.33459148485543855</v>
      </c>
      <c r="DS100">
        <f t="shared" si="303"/>
        <v>0.56206865991426458</v>
      </c>
      <c r="DT100">
        <f t="shared" si="304"/>
        <v>3.2948212171478195</v>
      </c>
      <c r="DU100">
        <f t="shared" si="305"/>
        <v>5.2090760568787822</v>
      </c>
      <c r="DV100">
        <f t="shared" si="306"/>
        <v>4.7881351469504301</v>
      </c>
      <c r="DW100">
        <f t="shared" si="307"/>
        <v>-7.4598985982658531E-3</v>
      </c>
      <c r="DX100">
        <f t="shared" si="308"/>
        <v>6.3732059301098931E-2</v>
      </c>
      <c r="DY100">
        <f t="shared" si="309"/>
        <v>-1.4299410769208674</v>
      </c>
      <c r="DZ100" t="s">
        <v>76</v>
      </c>
      <c r="EA100" t="s">
        <v>77</v>
      </c>
      <c r="EB100" t="s">
        <v>88</v>
      </c>
      <c r="EC100" t="s">
        <v>340</v>
      </c>
      <c r="ED100" t="s">
        <v>331</v>
      </c>
      <c r="EE100">
        <f t="shared" si="231"/>
        <v>1.7459879617084377</v>
      </c>
      <c r="EF100">
        <f t="shared" si="232"/>
        <v>1.0770900967709278</v>
      </c>
      <c r="EG100">
        <f t="shared" si="310"/>
        <v>1.1601230765620067</v>
      </c>
      <c r="EH100">
        <f t="shared" si="233"/>
        <v>82.931242668454601</v>
      </c>
      <c r="EI100">
        <f t="shared" si="234"/>
        <v>8.8414806248531814</v>
      </c>
      <c r="EJ100">
        <f t="shared" si="311"/>
        <v>78.171779639654204</v>
      </c>
      <c r="EK100">
        <f t="shared" si="312"/>
        <v>4.7793176612213444E-8</v>
      </c>
      <c r="EL100">
        <f t="shared" si="235"/>
        <v>3.0717402301151973E-4</v>
      </c>
      <c r="EM100">
        <f t="shared" si="236"/>
        <v>2.1861650580917591E-4</v>
      </c>
      <c r="EN100">
        <f t="shared" si="237"/>
        <v>8.7223825558835608E-2</v>
      </c>
      <c r="EO100">
        <f t="shared" si="238"/>
        <v>1.4107483454222528E-2</v>
      </c>
      <c r="EP100">
        <f t="shared" si="313"/>
        <v>1.9902108941116238E-4</v>
      </c>
      <c r="EQ100">
        <f t="shared" si="239"/>
        <v>-2.8340269643581891E-3</v>
      </c>
      <c r="ER100">
        <f t="shared" si="240"/>
        <v>2.4718130165288189E-3</v>
      </c>
      <c r="ES100">
        <f t="shared" si="314"/>
        <v>6.1098595886812992E-6</v>
      </c>
      <c r="ET100">
        <f t="shared" si="241"/>
        <v>3.9594924075239672E-2</v>
      </c>
      <c r="EU100">
        <f t="shared" si="242"/>
        <v>1.5053301896342231E-2</v>
      </c>
      <c r="EV100">
        <f t="shared" si="315"/>
        <v>2.2660189798242062E-4</v>
      </c>
      <c r="EW100">
        <f t="shared" si="243"/>
        <v>1.7742242408950697</v>
      </c>
      <c r="EY100">
        <f t="shared" si="244"/>
        <v>3.0977741659740827</v>
      </c>
      <c r="EZ100">
        <f t="shared" si="245"/>
        <v>2.0583184848580793</v>
      </c>
      <c r="FA100">
        <f t="shared" si="246"/>
        <v>147.13862106992369</v>
      </c>
      <c r="FB100">
        <f t="shared" si="247"/>
        <v>138.69426639058216</v>
      </c>
      <c r="FD100">
        <f t="shared" si="316"/>
        <v>15.198500330090139</v>
      </c>
      <c r="FE100">
        <f t="shared" si="317"/>
        <v>0.58968520944605973</v>
      </c>
      <c r="FG100" s="6">
        <f t="shared" si="318"/>
        <v>2.0210811352444663E-3</v>
      </c>
      <c r="FH100" s="6">
        <f t="shared" si="319"/>
        <v>1.4405442585430936E-3</v>
      </c>
      <c r="FI100" s="6">
        <f t="shared" si="320"/>
        <v>0.57389757979048128</v>
      </c>
      <c r="FJ100" s="6">
        <f t="shared" si="321"/>
        <v>9.5454918284287468E-2</v>
      </c>
      <c r="FK100" s="6">
        <f t="shared" si="322"/>
        <v>-1.8646753974452035E-2</v>
      </c>
      <c r="FL100" s="6">
        <f t="shared" si="323"/>
        <v>1.6279616039006472E-2</v>
      </c>
      <c r="FM100" s="6">
        <f t="shared" si="324"/>
        <v>0.26051862496492006</v>
      </c>
      <c r="FN100" s="6">
        <f t="shared" si="325"/>
        <v>9.9559086255466916E-2</v>
      </c>
      <c r="FP100" t="s">
        <v>76</v>
      </c>
      <c r="FQ100">
        <f t="shared" si="326"/>
        <v>-1.6498055311139417</v>
      </c>
      <c r="FR100">
        <f t="shared" si="327"/>
        <v>0.15329827374008106</v>
      </c>
      <c r="FT100">
        <v>-1.6498055311139417</v>
      </c>
      <c r="FU100">
        <v>0.15329827374008106</v>
      </c>
      <c r="FW100">
        <f t="shared" si="328"/>
        <v>15.012099100286671</v>
      </c>
      <c r="FX100">
        <f t="shared" si="329"/>
        <v>9.5059522111148897</v>
      </c>
      <c r="FY100">
        <f t="shared" si="330"/>
        <v>90.363127440000056</v>
      </c>
      <c r="FZ100">
        <f t="shared" si="331"/>
        <v>713.0473180528495</v>
      </c>
      <c r="GA100">
        <f t="shared" si="332"/>
        <v>127.10320024124961</v>
      </c>
      <c r="GB100">
        <f t="shared" si="333"/>
        <v>16155.223511567196</v>
      </c>
    </row>
    <row r="101" spans="1:184" x14ac:dyDescent="0.25">
      <c r="A101" t="s">
        <v>208</v>
      </c>
      <c r="B101" t="s">
        <v>209</v>
      </c>
      <c r="C101" t="s">
        <v>173</v>
      </c>
      <c r="D101" t="s">
        <v>342</v>
      </c>
      <c r="E101" t="s">
        <v>327</v>
      </c>
      <c r="F101" t="s">
        <v>173</v>
      </c>
      <c r="G101">
        <v>17.689737477350757</v>
      </c>
      <c r="H101">
        <v>1.2905455992718899</v>
      </c>
      <c r="I101">
        <v>4.7285590757322051</v>
      </c>
      <c r="J101">
        <v>15.131866270593649</v>
      </c>
      <c r="K101">
        <v>1.1764228653088502</v>
      </c>
      <c r="L101">
        <v>1.2930231007413298</v>
      </c>
      <c r="M101">
        <v>1.2616699090737677</v>
      </c>
      <c r="N101">
        <v>1.2386061781503492</v>
      </c>
      <c r="O101">
        <v>1.2510333882844884</v>
      </c>
      <c r="P101">
        <v>1.3199659248550963</v>
      </c>
      <c r="Q101">
        <v>1.234033450224737</v>
      </c>
      <c r="R101">
        <v>0.90947003354549738</v>
      </c>
      <c r="S101">
        <v>1.0160301239037073</v>
      </c>
      <c r="T101">
        <v>1.0683930558484569</v>
      </c>
      <c r="U101">
        <v>1.0727560349127803</v>
      </c>
      <c r="V101">
        <v>1.2137481184144505</v>
      </c>
      <c r="W101">
        <v>1.2084824438648607</v>
      </c>
      <c r="X101">
        <v>1.2084824438648607</v>
      </c>
      <c r="Y101">
        <f t="shared" si="334"/>
        <v>5.7143806278002218</v>
      </c>
      <c r="Z101">
        <f t="shared" si="335"/>
        <v>5.7143806278002218</v>
      </c>
      <c r="AA101">
        <v>0.34392927784101146</v>
      </c>
      <c r="AB101">
        <v>4.9132753977287356E-2</v>
      </c>
      <c r="AC101">
        <f t="shared" si="248"/>
        <v>17.801473475522126</v>
      </c>
      <c r="AD101">
        <f t="shared" si="249"/>
        <v>5.8352000708173062</v>
      </c>
      <c r="AE101">
        <f t="shared" si="250"/>
        <v>5.7143806278002218</v>
      </c>
      <c r="AF101">
        <f t="shared" si="251"/>
        <v>5.7143806278002218</v>
      </c>
      <c r="AG101">
        <f t="shared" ref="AG101:AG132" si="336">G101*((AD101-AE101)/AD101)^3*AC101*AD101/10^3</f>
        <v>1.6310839893709819E-5</v>
      </c>
      <c r="AH101">
        <f t="shared" ref="AH101:AH132" si="337">G101*3*((AD101-AE101)/AD101)^2*AC101</f>
        <v>0.40500534069015848</v>
      </c>
      <c r="AI101">
        <f t="shared" ref="AI101:AI132" si="338">G101*((AD101-AF101)/AD101)^3*AC101*AD101/10^3</f>
        <v>1.6310839893709819E-5</v>
      </c>
      <c r="AJ101">
        <f t="shared" ref="AJ101:AJ132" si="339">G101*3*((AD101-AF101)/AD101)^2*AC101</f>
        <v>0.40500534069015848</v>
      </c>
      <c r="AK101">
        <f t="shared" ref="AK101:AK132" si="340">AD101/((3*G101*AC101)^0.5)</f>
        <v>0.18984818704297543</v>
      </c>
      <c r="AL101">
        <f t="shared" si="252"/>
        <v>0.12081944301708436</v>
      </c>
      <c r="AM101">
        <f t="shared" si="253"/>
        <v>0.12081944301708436</v>
      </c>
      <c r="AN101">
        <f t="shared" si="254"/>
        <v>5.2192550187508724</v>
      </c>
      <c r="AO101">
        <f t="shared" ref="AO101:AO132" si="341">AD101-(($AM$1/(AC101*3*G101))^0.5)*AD101</f>
        <v>4.9686672178044411</v>
      </c>
      <c r="AP101">
        <f t="shared" si="255"/>
        <v>-3.0506001471629785E-3</v>
      </c>
      <c r="AQ101">
        <f t="shared" si="256"/>
        <v>-9.518071601870199E-3</v>
      </c>
      <c r="AR101">
        <f t="shared" si="257"/>
        <v>0.74571340999578073</v>
      </c>
      <c r="AT101">
        <f t="shared" ref="AT101:AT132" si="342">$J101*L101</f>
        <v>19.565852645206142</v>
      </c>
      <c r="AU101">
        <f t="shared" ref="AU101:AU132" si="343">I101*R101</f>
        <v>4.3004827812280348</v>
      </c>
      <c r="AV101">
        <f t="shared" ref="AV101:AV132" si="344">MAX(MIN(AU101,$Y101)-ABS($AA$2*AA101),0)</f>
        <v>4.3004827812280348</v>
      </c>
      <c r="AW101">
        <f t="shared" ref="AW101:AW132" si="345">MAX(MIN(AU101,$Z101)-ABS($AA$2*AA101),0)</f>
        <v>4.3004827812280348</v>
      </c>
      <c r="AX101">
        <f t="shared" ref="AX101:AX132" si="346">G101*((AU101-AV101)/AU101)^3*AT101*AU101/10^3</f>
        <v>0</v>
      </c>
      <c r="AY101">
        <f t="shared" ref="AY101:AY132" si="347">G101*3*((AU101-AV101)/AU101)^2*AT101</f>
        <v>0</v>
      </c>
      <c r="AZ101">
        <f t="shared" ref="AZ101:AZ132" si="348">G101*((AU101-AW101)/AU101)^3*AT101*AU101/10^3</f>
        <v>0</v>
      </c>
      <c r="BA101">
        <f t="shared" ref="BA101:BA132" si="349">G101*3*((AU101-AW101)/AU101)^2*AT101</f>
        <v>0</v>
      </c>
      <c r="BB101">
        <f t="shared" ref="BB101:BB132" si="350">AU101/((3*G101*AT101)^0.5)</f>
        <v>0.13345858091521381</v>
      </c>
      <c r="BC101">
        <f t="shared" si="258"/>
        <v>0</v>
      </c>
      <c r="BD101">
        <f t="shared" si="259"/>
        <v>0</v>
      </c>
      <c r="BE101">
        <f t="shared" si="260"/>
        <v>4.0620957033134069</v>
      </c>
      <c r="BF101">
        <f t="shared" si="261"/>
        <v>3.8820034319159364</v>
      </c>
      <c r="BG101">
        <f t="shared" si="262"/>
        <v>-5.0706527059677547E-4</v>
      </c>
      <c r="BH101">
        <f t="shared" si="263"/>
        <v>-2.7430759402285896E-3</v>
      </c>
      <c r="BI101">
        <f t="shared" si="264"/>
        <v>0.4184793493120984</v>
      </c>
      <c r="BK101">
        <f t="shared" si="265"/>
        <v>19.091420341736303</v>
      </c>
      <c r="BL101">
        <f t="shared" si="266"/>
        <v>4.8043584636021919</v>
      </c>
      <c r="BM101">
        <f t="shared" ref="BM101:BM132" si="351">MAX(MIN(BL101,Y101)-ABS($AA$2*AA101),0)</f>
        <v>4.8043584636021919</v>
      </c>
      <c r="BN101">
        <f t="shared" ref="BN101:BN132" si="352">MAX(MIN(BL101,Z101)-ABS($AA$2*AA101),0)</f>
        <v>4.8043584636021919</v>
      </c>
      <c r="BO101">
        <f t="shared" ref="BO101:BO132" si="353">G101*((BL101-BM101)/BL101)^3*BK101*BL101/10^3</f>
        <v>0</v>
      </c>
      <c r="BP101">
        <f t="shared" ref="BP101:BP132" si="354">G101*3*((BL101-BM101)/BL101)^2*BK101</f>
        <v>0</v>
      </c>
      <c r="BQ101">
        <f t="shared" ref="BQ101:BQ132" si="355">G101*((BL101-BN101)/BL101)^3*BK101*BL101/10^3</f>
        <v>0</v>
      </c>
      <c r="BR101">
        <f t="shared" ref="BR101:BR132" si="356">G101*3*((BL101-BN101)/BL101)^2*BK101</f>
        <v>0</v>
      </c>
      <c r="BS101">
        <f t="shared" ref="BS101:BS132" si="357">BL101/((3*G101*BK101)^0.5)</f>
        <v>0.1509367388759319</v>
      </c>
      <c r="BT101">
        <f t="shared" si="267"/>
        <v>0</v>
      </c>
      <c r="BU101">
        <f t="shared" si="268"/>
        <v>0</v>
      </c>
      <c r="BV101">
        <f t="shared" si="269"/>
        <v>4.4050731716023108</v>
      </c>
      <c r="BW101">
        <f t="shared" si="270"/>
        <v>4.2060680272661877</v>
      </c>
      <c r="BX101">
        <f t="shared" si="271"/>
        <v>-1.8628108325741742E-3</v>
      </c>
      <c r="BY101">
        <f t="shared" si="272"/>
        <v>-9.3567341066535161E-3</v>
      </c>
      <c r="BZ101">
        <f t="shared" si="273"/>
        <v>0.59829043633600421</v>
      </c>
      <c r="CB101">
        <f t="shared" si="274"/>
        <v>18.742423049702179</v>
      </c>
      <c r="CC101">
        <f t="shared" si="275"/>
        <v>5.0519596806814855</v>
      </c>
      <c r="CD101">
        <f t="shared" ref="CD101:CD132" si="358">MAX(MIN(CC101,Y101)-ABS($AA$2*AA101),0)</f>
        <v>5.0519596806814855</v>
      </c>
      <c r="CE101">
        <f t="shared" ref="CE101:CE132" si="359">MAX(MIN(CC101,Z101)-ABS($AA$2*AA101),0)</f>
        <v>5.0519596806814855</v>
      </c>
      <c r="CF101">
        <f t="shared" ref="CF101:CF132" si="360">G101*((CC101-CD101)/CC101)^3*CB101*CC101/10^3</f>
        <v>0</v>
      </c>
      <c r="CG101">
        <f t="shared" ref="CG101:CG132" si="361">G101*3*((CC101-CD101)/CC101)^2*CB101</f>
        <v>0</v>
      </c>
      <c r="CH101">
        <f t="shared" ref="CH101:CH132" si="362">G101*((CC101-CE101)/CC101)^3*CB101*CC101/10^3</f>
        <v>0</v>
      </c>
      <c r="CI101">
        <f t="shared" ref="CI101:CI132" si="363">G101*3*((CC101-CE101)/CC101)^2*CB101</f>
        <v>0</v>
      </c>
      <c r="CJ101">
        <f t="shared" ref="CJ101:CJ132" si="364">CC101/((3*G101*CB101)^0.5)</f>
        <v>0.16018641662494174</v>
      </c>
      <c r="CK101">
        <f t="shared" si="276"/>
        <v>0</v>
      </c>
      <c r="CL101">
        <f t="shared" si="277"/>
        <v>0</v>
      </c>
      <c r="CM101">
        <f t="shared" si="278"/>
        <v>4.5570816640943779</v>
      </c>
      <c r="CN101">
        <f t="shared" si="279"/>
        <v>4.3664046213404051</v>
      </c>
      <c r="CO101">
        <f t="shared" si="280"/>
        <v>-3.1488491416750038E-3</v>
      </c>
      <c r="CP101">
        <f t="shared" si="281"/>
        <v>-8.3711358340867788E-3</v>
      </c>
      <c r="CQ101">
        <f t="shared" si="282"/>
        <v>0.68555505934108041</v>
      </c>
      <c r="CS101">
        <f t="shared" si="283"/>
        <v>18.930469931568538</v>
      </c>
      <c r="CT101">
        <f t="shared" si="284"/>
        <v>5.0725902849333213</v>
      </c>
      <c r="CU101">
        <f t="shared" ref="CU101:CU132" si="365">MAX(MIN(CT101,$Y101)-ABS($AA$2*AA101),0)</f>
        <v>5.0725902849333213</v>
      </c>
      <c r="CV101">
        <f t="shared" ref="CV101:CV132" si="366">MAX(MIN(CT101,$Z101)-ABS($AA$2*AA101),0)</f>
        <v>5.0725902849333213</v>
      </c>
      <c r="CW101">
        <f t="shared" ref="CW101:CW132" si="367">G101*((CT101-CU101)/CT101)^3*CS101*CT101/10^3</f>
        <v>0</v>
      </c>
      <c r="CX101">
        <f t="shared" si="285"/>
        <v>0</v>
      </c>
      <c r="CY101">
        <f t="shared" si="286"/>
        <v>0</v>
      </c>
      <c r="CZ101">
        <f t="shared" si="287"/>
        <v>0</v>
      </c>
      <c r="DA101">
        <f t="shared" si="288"/>
        <v>0.16003971406798526</v>
      </c>
      <c r="DB101">
        <f t="shared" si="289"/>
        <v>0</v>
      </c>
      <c r="DC101">
        <f t="shared" si="290"/>
        <v>0</v>
      </c>
      <c r="DD101">
        <f t="shared" si="291"/>
        <v>4.5920775701026431</v>
      </c>
      <c r="DE101">
        <f t="shared" si="292"/>
        <v>4.3840407483774744</v>
      </c>
      <c r="DF101">
        <f t="shared" si="293"/>
        <v>-2.8878049693780868E-3</v>
      </c>
      <c r="DG101">
        <f t="shared" si="294"/>
        <v>-8.4968661773072041E-3</v>
      </c>
      <c r="DH101">
        <f t="shared" si="295"/>
        <v>0.68854953655584694</v>
      </c>
      <c r="DJ101">
        <f t="shared" si="296"/>
        <v>19.973547856647784</v>
      </c>
      <c r="DK101">
        <f t="shared" si="297"/>
        <v>5.7392796809815376</v>
      </c>
      <c r="DL101">
        <f t="shared" ref="DL101:DL132" si="368">MAX(MIN(DK101,$Y101)-ABS($AA$2*AA101),0)</f>
        <v>5.7143806278002218</v>
      </c>
      <c r="DM101">
        <f t="shared" ref="DM101:DM132" si="369">MAX(MIN(DK101,$Z101)-ABS($AA$2*AA101),0)</f>
        <v>5.7143806278002218</v>
      </c>
      <c r="DN101">
        <f t="shared" si="298"/>
        <v>1.6558093208416442E-7</v>
      </c>
      <c r="DO101">
        <f t="shared" si="299"/>
        <v>1.9950268495560627E-2</v>
      </c>
      <c r="DP101">
        <f t="shared" si="300"/>
        <v>1.6558093208416442E-7</v>
      </c>
      <c r="DQ101">
        <f t="shared" si="301"/>
        <v>1.9950268495560627E-2</v>
      </c>
      <c r="DR101">
        <f t="shared" si="302"/>
        <v>0.1762821993858644</v>
      </c>
      <c r="DS101">
        <f t="shared" si="303"/>
        <v>2.48990531813158E-2</v>
      </c>
      <c r="DT101">
        <f t="shared" si="304"/>
        <v>2.48990531813158E-2</v>
      </c>
      <c r="DU101">
        <f t="shared" si="305"/>
        <v>4.9785287509136529</v>
      </c>
      <c r="DV101">
        <f t="shared" si="306"/>
        <v>4.7567526664274711</v>
      </c>
      <c r="DW101">
        <f t="shared" si="307"/>
        <v>-8.9816622497965459E-3</v>
      </c>
      <c r="DX101">
        <f t="shared" si="308"/>
        <v>-1.9574677908796478E-2</v>
      </c>
      <c r="DY101">
        <f t="shared" si="309"/>
        <v>0.95762796137275075</v>
      </c>
      <c r="DZ101" t="s">
        <v>208</v>
      </c>
      <c r="EA101" t="s">
        <v>209</v>
      </c>
      <c r="EB101" t="s">
        <v>173</v>
      </c>
      <c r="EC101" t="s">
        <v>342</v>
      </c>
      <c r="ED101" t="s">
        <v>331</v>
      </c>
      <c r="EE101">
        <f t="shared" ref="EE101:EE132" si="370">AVERAGE(AH101,AY101,BP101,CG101,CX101,DO101)</f>
        <v>7.0825934864286524E-2</v>
      </c>
      <c r="EF101">
        <f t="shared" ref="EF101:EF132" si="371">_xlfn.STDEV.S(AH101,AY101,BP101,CG101,CX101,DO101)</f>
        <v>0.16390818216562306</v>
      </c>
      <c r="EG101">
        <f t="shared" si="310"/>
        <v>2.6865892180839072E-2</v>
      </c>
      <c r="EH101">
        <f t="shared" ref="EH101:EH132" si="372">AVERAGE(AJ101,BA101,BR101,CI101,CZ101,DQ101)</f>
        <v>7.0825934864286524E-2</v>
      </c>
      <c r="EI101">
        <f t="shared" ref="EI101:EI132" si="373">_xlfn.STDEV.S(AJ101,BA101,BR101,CI101,CZ101,DQ101)</f>
        <v>0.16390818216562306</v>
      </c>
      <c r="EJ101">
        <f t="shared" si="311"/>
        <v>2.6865892180839072E-2</v>
      </c>
      <c r="EK101">
        <f t="shared" si="312"/>
        <v>4.4165101575705877E-11</v>
      </c>
      <c r="EL101">
        <f t="shared" ref="EL101:EL132" si="374">AVERAGE(AG101,AX101,BO101,CF101,CW101,DN101)</f>
        <v>2.7460701376323307E-6</v>
      </c>
      <c r="EM101">
        <f t="shared" ref="EM101:EM132" si="375">_xlfn.STDEV.S(AG101,AX101,BO101,CF101,CW101,DN101)</f>
        <v>6.6456829277137406E-6</v>
      </c>
      <c r="EN101">
        <f t="shared" ref="EN101:EN132" si="376">AVERAGE(AI101,AZ101,BQ101,CH101,CY101,DP101)</f>
        <v>2.7460701376323307E-6</v>
      </c>
      <c r="EO101">
        <f t="shared" ref="EO101:EO132" si="377">_xlfn.STDEV.S(AI101,AZ101,BQ101,CH101,CY101,DP101)</f>
        <v>6.6456829277137406E-6</v>
      </c>
      <c r="EP101">
        <f t="shared" si="313"/>
        <v>4.4165101575705877E-11</v>
      </c>
      <c r="EQ101">
        <f t="shared" ref="EQ101:EQ132" si="378">AVERAGE(DW101,DF101,CO101,BX101,BG101,AP101)</f>
        <v>-3.4064654351972611E-3</v>
      </c>
      <c r="ER101">
        <f t="shared" ref="ER101:ER132" si="379">_xlfn.STDEV.S(DW101,DF101,CO101,BX101,BG101,AP101)</f>
        <v>2.9097843667503062E-3</v>
      </c>
      <c r="ES101">
        <f t="shared" si="314"/>
        <v>8.4668450609844814E-6</v>
      </c>
      <c r="ET101">
        <f t="shared" ref="ET101:ET132" si="380">AVERAGE(DX101,DG101,CP101,BY101,BH101,AQ101)</f>
        <v>-9.6767602614904608E-3</v>
      </c>
      <c r="EU101">
        <f t="shared" ref="EU101:EU132" si="381">_xlfn.STDEV.S(DX101,DG101,CP101,BY101,BH101,AQ101)</f>
        <v>5.4638659581940736E-3</v>
      </c>
      <c r="EV101">
        <f t="shared" si="315"/>
        <v>2.9853831209112042E-5</v>
      </c>
      <c r="EW101">
        <f t="shared" ref="EW101:EW132" si="382">H101*AVERAGE(Q101:V101)</f>
        <v>1.401195003741079</v>
      </c>
      <c r="EY101">
        <f t="shared" ref="EY101:EY132" si="383">EE101*EW101</f>
        <v>9.9240946067129368E-2</v>
      </c>
      <c r="EZ101">
        <f t="shared" ref="EZ101:EZ132" si="384">EG101*EW101</f>
        <v>3.764435389483823E-2</v>
      </c>
      <c r="FA101">
        <f t="shared" ref="FA101:FA132" si="385">EH101*EW101</f>
        <v>9.9240946067129368E-2</v>
      </c>
      <c r="FB101">
        <f t="shared" ref="FB101:FB132" si="386">EJ101*EW101</f>
        <v>3.764435389483823E-2</v>
      </c>
      <c r="FD101">
        <f t="shared" si="316"/>
        <v>19.017531216730514</v>
      </c>
      <c r="FE101">
        <f t="shared" si="317"/>
        <v>0.33359522828787419</v>
      </c>
      <c r="FG101" s="6">
        <f t="shared" si="318"/>
        <v>1.4439677297421752E-5</v>
      </c>
      <c r="FH101" s="6">
        <f t="shared" si="319"/>
        <v>3.4945952899337302E-5</v>
      </c>
      <c r="FI101" s="6">
        <f t="shared" si="320"/>
        <v>1.4439677297421752E-5</v>
      </c>
      <c r="FJ101" s="6">
        <f t="shared" si="321"/>
        <v>3.4945952899337302E-5</v>
      </c>
      <c r="FK101" s="6">
        <f t="shared" si="322"/>
        <v>-1.7912237904993956E-2</v>
      </c>
      <c r="FL101" s="6">
        <f t="shared" si="323"/>
        <v>1.5303762706766385E-2</v>
      </c>
      <c r="FM101" s="6">
        <f t="shared" si="324"/>
        <v>-5.0883367305727942E-2</v>
      </c>
      <c r="FN101" s="6">
        <f t="shared" si="325"/>
        <v>2.8744540832476458E-2</v>
      </c>
      <c r="FP101" t="s">
        <v>208</v>
      </c>
      <c r="FQ101">
        <f t="shared" si="326"/>
        <v>0.68236929215226017</v>
      </c>
      <c r="FR101">
        <f t="shared" si="327"/>
        <v>0.17693801892608246</v>
      </c>
      <c r="FT101">
        <v>0.68236929215226017</v>
      </c>
      <c r="FU101">
        <v>0.17693801892608246</v>
      </c>
      <c r="FW101">
        <f t="shared" si="328"/>
        <v>2.435911263028858E-2</v>
      </c>
      <c r="FX101">
        <f t="shared" si="329"/>
        <v>5.6480126236048284E-2</v>
      </c>
      <c r="FY101">
        <f t="shared" si="330"/>
        <v>3.1900046596399496E-3</v>
      </c>
      <c r="FZ101">
        <f t="shared" si="331"/>
        <v>2.435911263028858E-2</v>
      </c>
      <c r="GA101">
        <f t="shared" si="332"/>
        <v>5.6480126236048284E-2</v>
      </c>
      <c r="GB101">
        <f t="shared" si="333"/>
        <v>3.1900046596399496E-3</v>
      </c>
    </row>
    <row r="102" spans="1:184" x14ac:dyDescent="0.25">
      <c r="A102" t="s">
        <v>133</v>
      </c>
      <c r="B102" t="s">
        <v>134</v>
      </c>
      <c r="C102" t="s">
        <v>147</v>
      </c>
      <c r="D102" t="s">
        <v>341</v>
      </c>
      <c r="E102" t="s">
        <v>331</v>
      </c>
      <c r="F102" t="s">
        <v>445</v>
      </c>
      <c r="G102">
        <v>9.4450119370911221</v>
      </c>
      <c r="H102">
        <v>1.24371337089595</v>
      </c>
      <c r="I102">
        <v>4.556965790962761</v>
      </c>
      <c r="J102">
        <v>12.586941392634696</v>
      </c>
      <c r="K102">
        <v>1.2214137182566644</v>
      </c>
      <c r="L102">
        <v>1.5937338416091857</v>
      </c>
      <c r="M102">
        <v>1.5484167802861617</v>
      </c>
      <c r="N102">
        <v>1.5448867286191363</v>
      </c>
      <c r="O102">
        <v>1.4606660501346285</v>
      </c>
      <c r="P102">
        <v>1.604367785414488</v>
      </c>
      <c r="Q102">
        <v>1.1137228775074144</v>
      </c>
      <c r="R102">
        <v>1.1523297796771568</v>
      </c>
      <c r="S102">
        <v>1.261678755528314</v>
      </c>
      <c r="T102">
        <v>1.2456836932865165</v>
      </c>
      <c r="U102">
        <v>1.2512749062312558</v>
      </c>
      <c r="V102">
        <v>1.4406165004533091</v>
      </c>
      <c r="W102">
        <v>11.544642260795998</v>
      </c>
      <c r="X102">
        <v>9.9049583193302251</v>
      </c>
      <c r="Y102">
        <f t="shared" si="334"/>
        <v>52.608539851350351</v>
      </c>
      <c r="Z102">
        <f t="shared" si="335"/>
        <v>45.136556222099841</v>
      </c>
      <c r="AA102">
        <v>6.0445493205067855</v>
      </c>
      <c r="AB102">
        <v>0.86350704578668369</v>
      </c>
      <c r="AC102">
        <f t="shared" si="248"/>
        <v>15.373862887856662</v>
      </c>
      <c r="AD102">
        <f t="shared" ref="AD102:AD133" si="387">I102*Q102</f>
        <v>5.0751970534138966</v>
      </c>
      <c r="AE102">
        <f t="shared" si="250"/>
        <v>5.0751970534138966</v>
      </c>
      <c r="AF102">
        <f t="shared" si="251"/>
        <v>5.0751970534138966</v>
      </c>
      <c r="AG102">
        <f t="shared" si="336"/>
        <v>0</v>
      </c>
      <c r="AH102">
        <f t="shared" si="337"/>
        <v>0</v>
      </c>
      <c r="AI102">
        <f t="shared" si="338"/>
        <v>0</v>
      </c>
      <c r="AJ102">
        <f t="shared" si="339"/>
        <v>0</v>
      </c>
      <c r="AK102">
        <f t="shared" si="340"/>
        <v>0.24316413754257224</v>
      </c>
      <c r="AL102">
        <f t="shared" si="252"/>
        <v>0</v>
      </c>
      <c r="AM102">
        <f t="shared" si="253"/>
        <v>0</v>
      </c>
      <c r="AN102">
        <f t="shared" si="254"/>
        <v>4.2862732838893294</v>
      </c>
      <c r="AO102">
        <f t="shared" si="341"/>
        <v>3.9653117438034338</v>
      </c>
      <c r="AP102">
        <f t="shared" si="255"/>
        <v>-5.5362388088153226E-3</v>
      </c>
      <c r="AQ102">
        <f t="shared" si="256"/>
        <v>-1.5415016764400474E-2</v>
      </c>
      <c r="AR102">
        <f t="shared" si="257"/>
        <v>1.1098853096104628</v>
      </c>
      <c r="AT102">
        <f t="shared" si="342"/>
        <v>20.060234459793367</v>
      </c>
      <c r="AU102">
        <f t="shared" si="343"/>
        <v>5.2511273858964591</v>
      </c>
      <c r="AV102">
        <f t="shared" si="344"/>
        <v>5.2511273858964591</v>
      </c>
      <c r="AW102">
        <f t="shared" si="345"/>
        <v>5.2511273858964591</v>
      </c>
      <c r="AX102">
        <f t="shared" si="346"/>
        <v>0</v>
      </c>
      <c r="AY102">
        <f t="shared" si="347"/>
        <v>0</v>
      </c>
      <c r="AZ102">
        <f t="shared" si="348"/>
        <v>0</v>
      </c>
      <c r="BA102">
        <f t="shared" si="349"/>
        <v>0</v>
      </c>
      <c r="BB102">
        <f t="shared" si="350"/>
        <v>0.22025342402302925</v>
      </c>
      <c r="BC102">
        <f t="shared" si="258"/>
        <v>0</v>
      </c>
      <c r="BD102">
        <f t="shared" si="259"/>
        <v>0</v>
      </c>
      <c r="BE102">
        <f t="shared" si="260"/>
        <v>4.8577051736005092</v>
      </c>
      <c r="BF102">
        <f t="shared" si="261"/>
        <v>4.5604898192683869</v>
      </c>
      <c r="BG102">
        <f t="shared" si="262"/>
        <v>-8.368353783340148E-4</v>
      </c>
      <c r="BH102">
        <f t="shared" si="263"/>
        <v>-4.5270365086106188E-3</v>
      </c>
      <c r="BI102">
        <f t="shared" si="264"/>
        <v>0.69063756662807219</v>
      </c>
      <c r="BK102">
        <f t="shared" si="265"/>
        <v>19.489831264834031</v>
      </c>
      <c r="BL102">
        <f t="shared" si="266"/>
        <v>5.7494269281269954</v>
      </c>
      <c r="BM102">
        <f t="shared" si="351"/>
        <v>5.7494269281269954</v>
      </c>
      <c r="BN102">
        <f t="shared" si="352"/>
        <v>5.7494269281269954</v>
      </c>
      <c r="BO102">
        <f t="shared" si="353"/>
        <v>0</v>
      </c>
      <c r="BP102">
        <f t="shared" si="354"/>
        <v>0</v>
      </c>
      <c r="BQ102">
        <f t="shared" si="355"/>
        <v>0</v>
      </c>
      <c r="BR102">
        <f t="shared" si="356"/>
        <v>0</v>
      </c>
      <c r="BS102">
        <f t="shared" si="357"/>
        <v>0.24465755777128143</v>
      </c>
      <c r="BT102">
        <f t="shared" si="267"/>
        <v>0</v>
      </c>
      <c r="BU102">
        <f t="shared" si="268"/>
        <v>0</v>
      </c>
      <c r="BV102">
        <f t="shared" si="269"/>
        <v>5.1022142937333079</v>
      </c>
      <c r="BW102">
        <f t="shared" si="270"/>
        <v>4.7796413207130142</v>
      </c>
      <c r="BX102">
        <f t="shared" si="271"/>
        <v>-3.0194818854679655E-3</v>
      </c>
      <c r="BY102">
        <f t="shared" si="272"/>
        <v>-1.5240016289325998E-2</v>
      </c>
      <c r="BZ102">
        <f t="shared" si="273"/>
        <v>0.96978560741398123</v>
      </c>
      <c r="CB102">
        <f t="shared" si="274"/>
        <v>19.445398711388211</v>
      </c>
      <c r="CC102">
        <f t="shared" si="275"/>
        <v>5.676537976666804</v>
      </c>
      <c r="CD102">
        <f t="shared" si="358"/>
        <v>5.676537976666804</v>
      </c>
      <c r="CE102">
        <f t="shared" si="359"/>
        <v>5.676537976666804</v>
      </c>
      <c r="CF102">
        <f t="shared" si="360"/>
        <v>0</v>
      </c>
      <c r="CG102">
        <f t="shared" si="361"/>
        <v>0</v>
      </c>
      <c r="CH102">
        <f t="shared" si="362"/>
        <v>0</v>
      </c>
      <c r="CI102">
        <f t="shared" si="363"/>
        <v>0</v>
      </c>
      <c r="CJ102">
        <f t="shared" si="364"/>
        <v>0.24183170540391452</v>
      </c>
      <c r="CK102">
        <f t="shared" si="276"/>
        <v>0</v>
      </c>
      <c r="CL102">
        <f t="shared" si="277"/>
        <v>0</v>
      </c>
      <c r="CM102">
        <f t="shared" si="278"/>
        <v>4.9294259727921093</v>
      </c>
      <c r="CN102">
        <f t="shared" si="279"/>
        <v>4.6415628979938646</v>
      </c>
      <c r="CO102">
        <f t="shared" si="280"/>
        <v>-4.7537835856198982E-3</v>
      </c>
      <c r="CP102">
        <f t="shared" si="281"/>
        <v>-1.2637813477436992E-2</v>
      </c>
      <c r="CQ102">
        <f t="shared" si="282"/>
        <v>1.0349750786729395</v>
      </c>
      <c r="CS102">
        <f t="shared" si="283"/>
        <v>18.38531796725578</v>
      </c>
      <c r="CT102">
        <f t="shared" si="284"/>
        <v>5.7020169427859688</v>
      </c>
      <c r="CU102">
        <f t="shared" si="365"/>
        <v>5.7020169427859688</v>
      </c>
      <c r="CV102">
        <f t="shared" si="366"/>
        <v>5.7020169427859688</v>
      </c>
      <c r="CW102">
        <f t="shared" si="367"/>
        <v>0</v>
      </c>
      <c r="CX102">
        <f t="shared" si="285"/>
        <v>0</v>
      </c>
      <c r="CY102">
        <f t="shared" si="286"/>
        <v>0</v>
      </c>
      <c r="CZ102">
        <f t="shared" si="287"/>
        <v>0</v>
      </c>
      <c r="DA102">
        <f t="shared" si="288"/>
        <v>0.24982221111754363</v>
      </c>
      <c r="DB102">
        <f t="shared" si="289"/>
        <v>0</v>
      </c>
      <c r="DC102">
        <f t="shared" si="290"/>
        <v>0</v>
      </c>
      <c r="DD102">
        <f t="shared" si="291"/>
        <v>4.9519359420282489</v>
      </c>
      <c r="DE102">
        <f t="shared" si="292"/>
        <v>4.627190180640735</v>
      </c>
      <c r="DF102">
        <f t="shared" si="293"/>
        <v>-4.5078674810665777E-3</v>
      </c>
      <c r="DG102">
        <f t="shared" si="294"/>
        <v>-1.3263619648077011E-2</v>
      </c>
      <c r="DH102">
        <f t="shared" si="295"/>
        <v>1.0748267621452339</v>
      </c>
      <c r="DJ102">
        <f t="shared" si="296"/>
        <v>20.194083287243277</v>
      </c>
      <c r="DK102">
        <f t="shared" si="297"/>
        <v>6.5648401104622183</v>
      </c>
      <c r="DL102">
        <f t="shared" si="368"/>
        <v>6.5648401104622183</v>
      </c>
      <c r="DM102">
        <f t="shared" si="369"/>
        <v>6.5648401104622183</v>
      </c>
      <c r="DN102">
        <f t="shared" si="298"/>
        <v>0</v>
      </c>
      <c r="DO102">
        <f t="shared" si="299"/>
        <v>0</v>
      </c>
      <c r="DP102">
        <f t="shared" si="300"/>
        <v>0</v>
      </c>
      <c r="DQ102">
        <f t="shared" si="301"/>
        <v>0</v>
      </c>
      <c r="DR102">
        <f t="shared" si="302"/>
        <v>0.27444176179353785</v>
      </c>
      <c r="DS102">
        <f t="shared" si="303"/>
        <v>0</v>
      </c>
      <c r="DT102">
        <f t="shared" si="304"/>
        <v>0</v>
      </c>
      <c r="DU102">
        <f t="shared" si="305"/>
        <v>5.3804787497504662</v>
      </c>
      <c r="DV102">
        <f t="shared" si="306"/>
        <v>5.0352106536970824</v>
      </c>
      <c r="DW102">
        <f t="shared" si="307"/>
        <v>-1.4704864753717056E-2</v>
      </c>
      <c r="DX102">
        <f t="shared" si="308"/>
        <v>-3.1678678685562553E-2</v>
      </c>
      <c r="DY102">
        <f t="shared" si="309"/>
        <v>1.5296294567651358</v>
      </c>
      <c r="DZ102" t="s">
        <v>133</v>
      </c>
      <c r="EA102" t="s">
        <v>134</v>
      </c>
      <c r="EB102" t="s">
        <v>147</v>
      </c>
      <c r="EC102" t="s">
        <v>341</v>
      </c>
      <c r="ED102" t="s">
        <v>331</v>
      </c>
      <c r="EE102">
        <f t="shared" si="370"/>
        <v>0</v>
      </c>
      <c r="EF102">
        <f t="shared" si="371"/>
        <v>0</v>
      </c>
      <c r="EG102">
        <f t="shared" si="310"/>
        <v>0</v>
      </c>
      <c r="EH102">
        <f t="shared" si="372"/>
        <v>0</v>
      </c>
      <c r="EI102">
        <f t="shared" si="373"/>
        <v>0</v>
      </c>
      <c r="EJ102">
        <f t="shared" si="311"/>
        <v>0</v>
      </c>
      <c r="EK102">
        <f t="shared" si="312"/>
        <v>0</v>
      </c>
      <c r="EL102">
        <f t="shared" si="374"/>
        <v>0</v>
      </c>
      <c r="EM102">
        <f t="shared" si="375"/>
        <v>0</v>
      </c>
      <c r="EN102">
        <f t="shared" si="376"/>
        <v>0</v>
      </c>
      <c r="EO102">
        <f t="shared" si="377"/>
        <v>0</v>
      </c>
      <c r="EP102">
        <f t="shared" si="313"/>
        <v>0</v>
      </c>
      <c r="EQ102">
        <f t="shared" si="378"/>
        <v>-5.5598453155034722E-3</v>
      </c>
      <c r="ER102">
        <f t="shared" si="379"/>
        <v>4.7780456233120043E-3</v>
      </c>
      <c r="ES102">
        <f t="shared" si="314"/>
        <v>2.2829719978451001E-5</v>
      </c>
      <c r="ET102">
        <f t="shared" si="380"/>
        <v>-1.546036356223561E-2</v>
      </c>
      <c r="EU102">
        <f t="shared" si="381"/>
        <v>8.89285632358249E-3</v>
      </c>
      <c r="EV102">
        <f t="shared" si="315"/>
        <v>7.9082893591881086E-5</v>
      </c>
      <c r="EW102">
        <f t="shared" si="382"/>
        <v>1.5474502546102775</v>
      </c>
      <c r="EY102">
        <f t="shared" si="383"/>
        <v>0</v>
      </c>
      <c r="EZ102">
        <f t="shared" si="384"/>
        <v>0</v>
      </c>
      <c r="FA102">
        <f t="shared" si="385"/>
        <v>0</v>
      </c>
      <c r="FB102">
        <f t="shared" si="386"/>
        <v>0</v>
      </c>
      <c r="FD102">
        <f t="shared" si="316"/>
        <v>18.824788096395224</v>
      </c>
      <c r="FE102">
        <f t="shared" si="317"/>
        <v>0.80822659637443661</v>
      </c>
      <c r="FG102" s="6">
        <f t="shared" si="318"/>
        <v>0</v>
      </c>
      <c r="FH102" s="6">
        <f t="shared" si="319"/>
        <v>0</v>
      </c>
      <c r="FI102" s="6">
        <f t="shared" si="320"/>
        <v>0</v>
      </c>
      <c r="FJ102" s="6">
        <f t="shared" si="321"/>
        <v>0</v>
      </c>
      <c r="FK102" s="6">
        <f t="shared" si="322"/>
        <v>-2.9534703323264137E-2</v>
      </c>
      <c r="FL102" s="6">
        <f t="shared" si="323"/>
        <v>2.5413325749492725E-2</v>
      </c>
      <c r="FM102" s="6">
        <f t="shared" si="324"/>
        <v>-8.2127689741145773E-2</v>
      </c>
      <c r="FN102" s="6">
        <f t="shared" si="325"/>
        <v>4.7371554032369097E-2</v>
      </c>
      <c r="FP102" t="s">
        <v>133</v>
      </c>
      <c r="FQ102">
        <f t="shared" si="326"/>
        <v>1.0682899635393042</v>
      </c>
      <c r="FR102">
        <f t="shared" si="327"/>
        <v>0.27130844188221764</v>
      </c>
      <c r="FT102">
        <v>1.0682899635393042</v>
      </c>
      <c r="FU102">
        <v>0.27130844188221764</v>
      </c>
      <c r="FW102">
        <f t="shared" si="328"/>
        <v>0</v>
      </c>
      <c r="FX102">
        <f t="shared" si="329"/>
        <v>0</v>
      </c>
      <c r="FY102">
        <f t="shared" si="330"/>
        <v>0</v>
      </c>
      <c r="FZ102">
        <f t="shared" si="331"/>
        <v>0</v>
      </c>
      <c r="GA102">
        <f t="shared" si="332"/>
        <v>0</v>
      </c>
      <c r="GB102">
        <f t="shared" si="333"/>
        <v>0</v>
      </c>
    </row>
    <row r="103" spans="1:184" x14ac:dyDescent="0.25">
      <c r="A103" t="s">
        <v>34</v>
      </c>
      <c r="B103" t="s">
        <v>8</v>
      </c>
      <c r="C103" t="s">
        <v>52</v>
      </c>
      <c r="D103" t="s">
        <v>340</v>
      </c>
      <c r="E103" t="s">
        <v>330</v>
      </c>
      <c r="F103" t="s">
        <v>52</v>
      </c>
      <c r="G103">
        <v>6.0989958228935617</v>
      </c>
      <c r="H103">
        <v>1.2371077860320101</v>
      </c>
      <c r="I103">
        <v>4.5327629280212856</v>
      </c>
      <c r="J103">
        <v>14.169626010122927</v>
      </c>
      <c r="K103">
        <v>1.3263572562220902</v>
      </c>
      <c r="L103">
        <v>2.8531898284936479</v>
      </c>
      <c r="M103">
        <v>2.5449672863583239</v>
      </c>
      <c r="N103">
        <v>2.2136519620544406</v>
      </c>
      <c r="O103">
        <v>2.2202823922398225</v>
      </c>
      <c r="P103">
        <v>2.9823187055989342</v>
      </c>
      <c r="Q103">
        <v>1.3070253557120981</v>
      </c>
      <c r="R103">
        <v>1.2095558465202498</v>
      </c>
      <c r="S103">
        <v>1.2971210859341129</v>
      </c>
      <c r="T103">
        <v>1.3393743599143302</v>
      </c>
      <c r="U103">
        <v>1.3313443191676493</v>
      </c>
      <c r="V103">
        <v>1.3335057494131222</v>
      </c>
      <c r="W103">
        <v>1.6405547316656472</v>
      </c>
      <c r="X103">
        <v>1.4950573695295337</v>
      </c>
      <c r="Y103">
        <f t="shared" si="334"/>
        <v>7.436245669083954</v>
      </c>
      <c r="Z103">
        <f t="shared" si="335"/>
        <v>6.7767406198684901</v>
      </c>
      <c r="AA103">
        <v>2.8882944875969696</v>
      </c>
      <c r="AB103">
        <v>0.41261349822813859</v>
      </c>
      <c r="AC103">
        <f t="shared" si="248"/>
        <v>18.79398627647981</v>
      </c>
      <c r="AD103">
        <f t="shared" si="387"/>
        <v>5.9244360783556322</v>
      </c>
      <c r="AE103">
        <f t="shared" si="250"/>
        <v>5.9244360783556322</v>
      </c>
      <c r="AF103">
        <f t="shared" si="251"/>
        <v>5.9244360783556322</v>
      </c>
      <c r="AG103">
        <f t="shared" si="336"/>
        <v>0</v>
      </c>
      <c r="AH103">
        <f t="shared" si="337"/>
        <v>0</v>
      </c>
      <c r="AI103">
        <f t="shared" si="338"/>
        <v>0</v>
      </c>
      <c r="AJ103">
        <f t="shared" si="339"/>
        <v>0</v>
      </c>
      <c r="AK103">
        <f t="shared" si="340"/>
        <v>0.31948301186397282</v>
      </c>
      <c r="AL103">
        <f t="shared" si="252"/>
        <v>0</v>
      </c>
      <c r="AM103">
        <f t="shared" si="253"/>
        <v>0</v>
      </c>
      <c r="AN103">
        <f t="shared" si="254"/>
        <v>4.887902712185797</v>
      </c>
      <c r="AO103">
        <f t="shared" si="341"/>
        <v>4.4662050039816474</v>
      </c>
      <c r="AP103">
        <f t="shared" si="255"/>
        <v>-7.2738285625234041E-3</v>
      </c>
      <c r="AQ103">
        <f t="shared" si="256"/>
        <v>-2.025313450245958E-2</v>
      </c>
      <c r="AR103">
        <f t="shared" si="257"/>
        <v>1.4582310743739848</v>
      </c>
      <c r="AT103">
        <f t="shared" si="342"/>
        <v>40.428632805641769</v>
      </c>
      <c r="AU103">
        <f t="shared" si="343"/>
        <v>5.4826299004783925</v>
      </c>
      <c r="AV103">
        <f t="shared" si="344"/>
        <v>5.4826299004783925</v>
      </c>
      <c r="AW103">
        <f t="shared" si="345"/>
        <v>5.4826299004783925</v>
      </c>
      <c r="AX103">
        <f t="shared" si="346"/>
        <v>0</v>
      </c>
      <c r="AY103">
        <f t="shared" si="347"/>
        <v>0</v>
      </c>
      <c r="AZ103">
        <f t="shared" si="348"/>
        <v>0</v>
      </c>
      <c r="BA103">
        <f t="shared" si="349"/>
        <v>0</v>
      </c>
      <c r="BB103">
        <f t="shared" si="350"/>
        <v>0.20158332646419769</v>
      </c>
      <c r="BC103">
        <f t="shared" si="258"/>
        <v>0</v>
      </c>
      <c r="BD103">
        <f t="shared" si="259"/>
        <v>0</v>
      </c>
      <c r="BE103">
        <f t="shared" si="260"/>
        <v>5.122556686582616</v>
      </c>
      <c r="BF103">
        <f t="shared" si="261"/>
        <v>4.8505352182750903</v>
      </c>
      <c r="BG103">
        <f t="shared" si="262"/>
        <v>-7.6589982660091576E-4</v>
      </c>
      <c r="BH103">
        <f t="shared" si="263"/>
        <v>-4.1432957624993804E-3</v>
      </c>
      <c r="BI103">
        <f t="shared" si="264"/>
        <v>0.63209468220330223</v>
      </c>
      <c r="BK103">
        <f t="shared" si="265"/>
        <v>36.061234655694868</v>
      </c>
      <c r="BL103">
        <f t="shared" si="266"/>
        <v>5.8795423714768589</v>
      </c>
      <c r="BM103">
        <f t="shared" si="351"/>
        <v>5.8795423714768589</v>
      </c>
      <c r="BN103">
        <f t="shared" si="352"/>
        <v>5.8795423714768589</v>
      </c>
      <c r="BO103">
        <f t="shared" si="353"/>
        <v>0</v>
      </c>
      <c r="BP103">
        <f t="shared" si="354"/>
        <v>0</v>
      </c>
      <c r="BQ103">
        <f t="shared" si="355"/>
        <v>0</v>
      </c>
      <c r="BR103">
        <f t="shared" si="356"/>
        <v>0</v>
      </c>
      <c r="BS103">
        <f t="shared" si="357"/>
        <v>0.22889348590043834</v>
      </c>
      <c r="BT103">
        <f t="shared" si="267"/>
        <v>0</v>
      </c>
      <c r="BU103">
        <f t="shared" si="268"/>
        <v>0</v>
      </c>
      <c r="BV103">
        <f t="shared" si="269"/>
        <v>5.2740317248625059</v>
      </c>
      <c r="BW103">
        <f t="shared" si="270"/>
        <v>4.9722431640492415</v>
      </c>
      <c r="BX103">
        <f t="shared" si="271"/>
        <v>-2.8249269741509649E-3</v>
      </c>
      <c r="BY103">
        <f t="shared" si="272"/>
        <v>-1.4277182205605398E-2</v>
      </c>
      <c r="BZ103">
        <f t="shared" si="273"/>
        <v>0.90729920742761738</v>
      </c>
      <c r="CB103">
        <f t="shared" si="274"/>
        <v>31.366620418886253</v>
      </c>
      <c r="CC103">
        <f t="shared" si="275"/>
        <v>6.0710664453619145</v>
      </c>
      <c r="CD103">
        <f t="shared" si="358"/>
        <v>6.0710664453619145</v>
      </c>
      <c r="CE103">
        <f t="shared" si="359"/>
        <v>6.0710664453619145</v>
      </c>
      <c r="CF103">
        <f t="shared" si="360"/>
        <v>0</v>
      </c>
      <c r="CG103">
        <f t="shared" si="361"/>
        <v>0</v>
      </c>
      <c r="CH103">
        <f t="shared" si="362"/>
        <v>0</v>
      </c>
      <c r="CI103">
        <f t="shared" si="363"/>
        <v>0</v>
      </c>
      <c r="CJ103">
        <f t="shared" si="364"/>
        <v>0.25342025674405844</v>
      </c>
      <c r="CK103">
        <f t="shared" si="276"/>
        <v>0</v>
      </c>
      <c r="CL103">
        <f t="shared" si="277"/>
        <v>0</v>
      </c>
      <c r="CM103">
        <f t="shared" si="278"/>
        <v>5.2881529083537577</v>
      </c>
      <c r="CN103">
        <f t="shared" si="279"/>
        <v>4.9864954635589935</v>
      </c>
      <c r="CO103">
        <f t="shared" si="280"/>
        <v>-4.9815844236029815E-3</v>
      </c>
      <c r="CP103">
        <f t="shared" si="281"/>
        <v>-1.3243416245964923E-2</v>
      </c>
      <c r="CQ103">
        <f t="shared" si="282"/>
        <v>1.084570981802921</v>
      </c>
      <c r="CS103">
        <f t="shared" si="283"/>
        <v>31.460571134899343</v>
      </c>
      <c r="CT103">
        <f t="shared" si="284"/>
        <v>6.0346681743548585</v>
      </c>
      <c r="CU103">
        <f t="shared" si="365"/>
        <v>6.0346681743548585</v>
      </c>
      <c r="CV103">
        <f t="shared" si="366"/>
        <v>6.0346681743548585</v>
      </c>
      <c r="CW103">
        <f t="shared" si="367"/>
        <v>0</v>
      </c>
      <c r="CX103">
        <f t="shared" si="285"/>
        <v>0</v>
      </c>
      <c r="CY103">
        <f t="shared" si="286"/>
        <v>0</v>
      </c>
      <c r="CZ103">
        <f t="shared" si="287"/>
        <v>0</v>
      </c>
      <c r="DA103">
        <f t="shared" si="288"/>
        <v>0.25152450219811978</v>
      </c>
      <c r="DB103">
        <f t="shared" si="289"/>
        <v>0</v>
      </c>
      <c r="DC103">
        <f t="shared" si="290"/>
        <v>0</v>
      </c>
      <c r="DD103">
        <f t="shared" si="291"/>
        <v>5.2794761140496798</v>
      </c>
      <c r="DE103">
        <f t="shared" si="292"/>
        <v>4.952517531750078</v>
      </c>
      <c r="DF103">
        <f t="shared" si="293"/>
        <v>-4.538584135807211E-3</v>
      </c>
      <c r="DG103">
        <f t="shared" si="294"/>
        <v>-1.3353998086895861E-2</v>
      </c>
      <c r="DH103">
        <f t="shared" si="295"/>
        <v>1.0821506426047804</v>
      </c>
      <c r="DJ103">
        <f t="shared" si="296"/>
        <v>42.258340701330802</v>
      </c>
      <c r="DK103">
        <f t="shared" si="297"/>
        <v>6.0444654252430423</v>
      </c>
      <c r="DL103">
        <f t="shared" si="368"/>
        <v>6.0444654252430423</v>
      </c>
      <c r="DM103">
        <f t="shared" si="369"/>
        <v>6.0444654252430423</v>
      </c>
      <c r="DN103">
        <f t="shared" si="298"/>
        <v>0</v>
      </c>
      <c r="DO103">
        <f t="shared" si="299"/>
        <v>0</v>
      </c>
      <c r="DP103">
        <f t="shared" si="300"/>
        <v>0</v>
      </c>
      <c r="DQ103">
        <f t="shared" si="301"/>
        <v>0</v>
      </c>
      <c r="DR103">
        <f t="shared" si="302"/>
        <v>0.21737614484793644</v>
      </c>
      <c r="DS103">
        <f t="shared" si="303"/>
        <v>0</v>
      </c>
      <c r="DT103">
        <f t="shared" si="304"/>
        <v>0</v>
      </c>
      <c r="DU103">
        <f t="shared" si="305"/>
        <v>5.1063723849715057</v>
      </c>
      <c r="DV103">
        <f t="shared" si="306"/>
        <v>4.8328970685015076</v>
      </c>
      <c r="DW103">
        <f t="shared" si="307"/>
        <v>-1.1647231783470421E-2</v>
      </c>
      <c r="DX103">
        <f t="shared" si="308"/>
        <v>-2.5091622359298776E-2</v>
      </c>
      <c r="DY103">
        <f t="shared" si="309"/>
        <v>1.2115683567415347</v>
      </c>
      <c r="DZ103" t="s">
        <v>34</v>
      </c>
      <c r="EA103" t="s">
        <v>8</v>
      </c>
      <c r="EB103" t="s">
        <v>52</v>
      </c>
      <c r="EC103" t="s">
        <v>340</v>
      </c>
      <c r="ED103" t="s">
        <v>331</v>
      </c>
      <c r="EE103">
        <f t="shared" si="370"/>
        <v>0</v>
      </c>
      <c r="EF103">
        <f t="shared" si="371"/>
        <v>0</v>
      </c>
      <c r="EG103">
        <f t="shared" si="310"/>
        <v>0</v>
      </c>
      <c r="EH103">
        <f t="shared" si="372"/>
        <v>0</v>
      </c>
      <c r="EI103">
        <f t="shared" si="373"/>
        <v>0</v>
      </c>
      <c r="EJ103">
        <f t="shared" si="311"/>
        <v>0</v>
      </c>
      <c r="EK103">
        <f t="shared" si="312"/>
        <v>0</v>
      </c>
      <c r="EL103">
        <f t="shared" si="374"/>
        <v>0</v>
      </c>
      <c r="EM103">
        <f t="shared" si="375"/>
        <v>0</v>
      </c>
      <c r="EN103">
        <f t="shared" si="376"/>
        <v>0</v>
      </c>
      <c r="EO103">
        <f t="shared" si="377"/>
        <v>0</v>
      </c>
      <c r="EP103">
        <f t="shared" si="313"/>
        <v>0</v>
      </c>
      <c r="EQ103">
        <f t="shared" si="378"/>
        <v>-5.3386759510259838E-3</v>
      </c>
      <c r="ER103">
        <f t="shared" si="379"/>
        <v>3.7825803096680835E-3</v>
      </c>
      <c r="ES103">
        <f t="shared" si="314"/>
        <v>1.4307913799088695E-5</v>
      </c>
      <c r="ET103">
        <f t="shared" si="380"/>
        <v>-1.5060441527120652E-2</v>
      </c>
      <c r="EU103">
        <f t="shared" si="381"/>
        <v>7.1217939610994973E-3</v>
      </c>
      <c r="EV103">
        <f t="shared" si="315"/>
        <v>5.0719949224353267E-5</v>
      </c>
      <c r="EW103">
        <f t="shared" si="382"/>
        <v>1.6119363353016147</v>
      </c>
      <c r="EY103">
        <f t="shared" si="383"/>
        <v>0</v>
      </c>
      <c r="EZ103">
        <f t="shared" si="384"/>
        <v>0</v>
      </c>
      <c r="FA103">
        <f t="shared" si="385"/>
        <v>0</v>
      </c>
      <c r="FB103">
        <f t="shared" si="386"/>
        <v>0</v>
      </c>
      <c r="FD103">
        <f t="shared" si="316"/>
        <v>33.394897665488806</v>
      </c>
      <c r="FE103">
        <f t="shared" si="317"/>
        <v>3.7745757193226379</v>
      </c>
      <c r="FG103" s="6">
        <f t="shared" si="318"/>
        <v>0</v>
      </c>
      <c r="FH103" s="6">
        <f t="shared" si="319"/>
        <v>0</v>
      </c>
      <c r="FI103" s="6">
        <f t="shared" si="320"/>
        <v>0</v>
      </c>
      <c r="FJ103" s="6">
        <f t="shared" si="321"/>
        <v>0</v>
      </c>
      <c r="FK103" s="6">
        <f t="shared" si="322"/>
        <v>-1.598650190368188E-2</v>
      </c>
      <c r="FL103" s="6">
        <f t="shared" si="323"/>
        <v>1.1470042458353246E-2</v>
      </c>
      <c r="FM103" s="6">
        <f t="shared" si="324"/>
        <v>-4.5098031675313448E-2</v>
      </c>
      <c r="FN103" s="6">
        <f t="shared" si="325"/>
        <v>2.19267222116853E-2</v>
      </c>
      <c r="FP103" t="s">
        <v>34</v>
      </c>
      <c r="FQ103">
        <f t="shared" si="326"/>
        <v>1.0626524908590234</v>
      </c>
      <c r="FR103">
        <f t="shared" si="327"/>
        <v>0.27893856609702966</v>
      </c>
      <c r="FT103">
        <v>1.0626524908590234</v>
      </c>
      <c r="FU103">
        <v>0.27893856609702966</v>
      </c>
      <c r="FW103">
        <f t="shared" si="328"/>
        <v>0</v>
      </c>
      <c r="FX103">
        <f t="shared" si="329"/>
        <v>0</v>
      </c>
      <c r="FY103">
        <f t="shared" si="330"/>
        <v>0</v>
      </c>
      <c r="FZ103">
        <f t="shared" si="331"/>
        <v>0</v>
      </c>
      <c r="GA103">
        <f t="shared" si="332"/>
        <v>0</v>
      </c>
      <c r="GB103">
        <f t="shared" si="333"/>
        <v>0</v>
      </c>
    </row>
    <row r="104" spans="1:184" x14ac:dyDescent="0.25">
      <c r="A104" t="s">
        <v>42</v>
      </c>
      <c r="B104" t="s">
        <v>16</v>
      </c>
      <c r="C104" t="s">
        <v>52</v>
      </c>
      <c r="D104" t="s">
        <v>340</v>
      </c>
      <c r="E104" t="s">
        <v>330</v>
      </c>
      <c r="F104" t="s">
        <v>52</v>
      </c>
      <c r="G104">
        <v>7.4028467596755281</v>
      </c>
      <c r="H104">
        <v>1.14856796148016</v>
      </c>
      <c r="I104">
        <v>4.2083530108633065</v>
      </c>
      <c r="J104">
        <v>10.926820603402048</v>
      </c>
      <c r="K104">
        <v>1.3263572562220902</v>
      </c>
      <c r="L104">
        <v>1.5158582926150086</v>
      </c>
      <c r="M104">
        <v>1.4648111801758172</v>
      </c>
      <c r="N104">
        <v>1.3594242679002007</v>
      </c>
      <c r="O104">
        <v>1.4443844174920446</v>
      </c>
      <c r="P104">
        <v>1.5691549835500309</v>
      </c>
      <c r="Q104">
        <v>1.3070253557120981</v>
      </c>
      <c r="R104">
        <v>1.2095558465202498</v>
      </c>
      <c r="S104">
        <v>1.2971210859341129</v>
      </c>
      <c r="T104">
        <v>1.3393743599143302</v>
      </c>
      <c r="U104">
        <v>1.3313443191676493</v>
      </c>
      <c r="V104">
        <v>1.3335057494131222</v>
      </c>
      <c r="W104">
        <v>1.2350990716455954</v>
      </c>
      <c r="X104">
        <v>0.75370481214844365</v>
      </c>
      <c r="Y104">
        <f t="shared" si="334"/>
        <v>5.197732896874216</v>
      </c>
      <c r="Z104">
        <f t="shared" si="335"/>
        <v>3.1718559155070656</v>
      </c>
      <c r="AA104">
        <v>36.133977938377889</v>
      </c>
      <c r="AB104">
        <v>5.1619968483396992</v>
      </c>
      <c r="AC104">
        <f t="shared" si="248"/>
        <v>14.492867794759345</v>
      </c>
      <c r="AD104">
        <f t="shared" si="387"/>
        <v>5.5004240909856925</v>
      </c>
      <c r="AE104">
        <f t="shared" si="250"/>
        <v>5.197732896874216</v>
      </c>
      <c r="AF104">
        <f t="shared" si="251"/>
        <v>3.1718559155070656</v>
      </c>
      <c r="AG104">
        <f t="shared" si="336"/>
        <v>9.8346769534192455E-5</v>
      </c>
      <c r="AH104">
        <f t="shared" si="337"/>
        <v>0.97472379224193295</v>
      </c>
      <c r="AI104">
        <f t="shared" si="338"/>
        <v>4.4774177019093857E-2</v>
      </c>
      <c r="AJ104">
        <f t="shared" si="339"/>
        <v>57.684603127272496</v>
      </c>
      <c r="AK104">
        <f t="shared" si="340"/>
        <v>0.30659071846588909</v>
      </c>
      <c r="AL104">
        <f t="shared" si="252"/>
        <v>0.30269119411147649</v>
      </c>
      <c r="AM104">
        <f t="shared" si="253"/>
        <v>2.3285681754786269</v>
      </c>
      <c r="AN104">
        <f t="shared" si="254"/>
        <v>4.5057185897642897</v>
      </c>
      <c r="AO104">
        <f t="shared" si="341"/>
        <v>4.1010379071219951</v>
      </c>
      <c r="AP104">
        <f t="shared" si="255"/>
        <v>-3.7941195473397424E-3</v>
      </c>
      <c r="AQ104">
        <f t="shared" si="256"/>
        <v>2.9075810292754928E-2</v>
      </c>
      <c r="AR104">
        <f t="shared" si="257"/>
        <v>-0.92918199161492954</v>
      </c>
      <c r="AT104">
        <f t="shared" si="342"/>
        <v>16.563511623583526</v>
      </c>
      <c r="AU104">
        <f t="shared" si="343"/>
        <v>5.0902379885108084</v>
      </c>
      <c r="AV104">
        <f t="shared" si="344"/>
        <v>5.0902379885108084</v>
      </c>
      <c r="AW104">
        <f t="shared" si="345"/>
        <v>3.1718559155070656</v>
      </c>
      <c r="AX104">
        <f t="shared" si="346"/>
        <v>0</v>
      </c>
      <c r="AY104">
        <f t="shared" si="347"/>
        <v>0</v>
      </c>
      <c r="AZ104">
        <f t="shared" si="348"/>
        <v>3.3410295963255732E-2</v>
      </c>
      <c r="BA104">
        <f t="shared" si="349"/>
        <v>52.247614956508016</v>
      </c>
      <c r="BB104">
        <f t="shared" si="350"/>
        <v>0.26540058283181095</v>
      </c>
      <c r="BC104">
        <f t="shared" si="258"/>
        <v>0</v>
      </c>
      <c r="BD104">
        <f t="shared" si="259"/>
        <v>1.9183820730037429</v>
      </c>
      <c r="BE104">
        <f t="shared" si="260"/>
        <v>4.6161727842785769</v>
      </c>
      <c r="BF104">
        <f t="shared" si="261"/>
        <v>4.2580347502561828</v>
      </c>
      <c r="BG104">
        <f t="shared" si="262"/>
        <v>-1.0083684198294444E-3</v>
      </c>
      <c r="BH104">
        <f t="shared" si="263"/>
        <v>1.3407124848382176E-2</v>
      </c>
      <c r="BI104">
        <f t="shared" si="264"/>
        <v>-1.0861788347491173</v>
      </c>
      <c r="BK104">
        <f t="shared" si="265"/>
        <v>16.005728983638789</v>
      </c>
      <c r="BL104">
        <f t="shared" si="266"/>
        <v>5.4587434274451061</v>
      </c>
      <c r="BM104">
        <f t="shared" si="351"/>
        <v>5.197732896874216</v>
      </c>
      <c r="BN104">
        <f t="shared" si="352"/>
        <v>3.1718559155070656</v>
      </c>
      <c r="BO104">
        <f t="shared" si="353"/>
        <v>7.0707086564243254E-5</v>
      </c>
      <c r="BP104">
        <f t="shared" si="354"/>
        <v>0.81269234321225181</v>
      </c>
      <c r="BQ104">
        <f t="shared" si="355"/>
        <v>4.7557965029704712E-2</v>
      </c>
      <c r="BR104">
        <f t="shared" si="356"/>
        <v>62.387806284448175</v>
      </c>
      <c r="BS104">
        <f t="shared" si="357"/>
        <v>0.28953091673450798</v>
      </c>
      <c r="BT104">
        <f t="shared" si="267"/>
        <v>0.26101053057089008</v>
      </c>
      <c r="BU104">
        <f t="shared" si="268"/>
        <v>2.2868875119380405</v>
      </c>
      <c r="BV104">
        <f t="shared" si="269"/>
        <v>4.6928236289104523</v>
      </c>
      <c r="BW104">
        <f t="shared" si="270"/>
        <v>4.3110866025004535</v>
      </c>
      <c r="BX104">
        <f t="shared" si="271"/>
        <v>-1.7467305856798498E-3</v>
      </c>
      <c r="BY104">
        <f t="shared" si="272"/>
        <v>1.7786788656234474E-2</v>
      </c>
      <c r="BZ104">
        <f t="shared" si="273"/>
        <v>-1.1392306869933879</v>
      </c>
      <c r="CB104">
        <f t="shared" si="274"/>
        <v>14.854185099256657</v>
      </c>
      <c r="CC104">
        <f t="shared" si="275"/>
        <v>5.6365601202185855</v>
      </c>
      <c r="CD104">
        <f t="shared" si="358"/>
        <v>5.197732896874216</v>
      </c>
      <c r="CE104">
        <f t="shared" si="359"/>
        <v>3.1718559155070656</v>
      </c>
      <c r="CF104">
        <f t="shared" si="360"/>
        <v>2.9248256946421195E-4</v>
      </c>
      <c r="CG104">
        <f t="shared" si="361"/>
        <v>1.9995288845242385</v>
      </c>
      <c r="CH104">
        <f t="shared" si="362"/>
        <v>5.1821946500594761E-2</v>
      </c>
      <c r="CI104">
        <f t="shared" si="363"/>
        <v>63.076875190376327</v>
      </c>
      <c r="CJ104">
        <f t="shared" si="364"/>
        <v>0.31033425836672168</v>
      </c>
      <c r="CK104">
        <f t="shared" si="276"/>
        <v>0.43882722334436952</v>
      </c>
      <c r="CL104">
        <f t="shared" si="277"/>
        <v>2.46470420471152</v>
      </c>
      <c r="CM104">
        <f t="shared" si="278"/>
        <v>4.6778171412858658</v>
      </c>
      <c r="CN104">
        <f t="shared" si="279"/>
        <v>4.3084124196036147</v>
      </c>
      <c r="CO104">
        <f t="shared" si="280"/>
        <v>-1.912058903863958E-3</v>
      </c>
      <c r="CP104">
        <f t="shared" si="281"/>
        <v>2.8926131392290354E-2</v>
      </c>
      <c r="CQ104">
        <f t="shared" si="282"/>
        <v>-1.1365565040965491</v>
      </c>
      <c r="CS104">
        <f t="shared" si="283"/>
        <v>15.782529412284937</v>
      </c>
      <c r="CT104">
        <f t="shared" si="284"/>
        <v>5.6027668740649359</v>
      </c>
      <c r="CU104">
        <f t="shared" si="365"/>
        <v>5.197732896874216</v>
      </c>
      <c r="CV104">
        <f t="shared" si="366"/>
        <v>3.1718559155070656</v>
      </c>
      <c r="CW104">
        <f t="shared" si="367"/>
        <v>2.4731168242106909E-4</v>
      </c>
      <c r="CX104">
        <f t="shared" si="285"/>
        <v>1.8317847120115791</v>
      </c>
      <c r="CY104">
        <f t="shared" si="286"/>
        <v>5.3465965847933068E-2</v>
      </c>
      <c r="CZ104">
        <f t="shared" si="287"/>
        <v>65.982629671863734</v>
      </c>
      <c r="DA104">
        <f t="shared" si="288"/>
        <v>0.29926383806282036</v>
      </c>
      <c r="DB104">
        <f t="shared" si="289"/>
        <v>0.40503397719071987</v>
      </c>
      <c r="DC104">
        <f t="shared" si="290"/>
        <v>2.4309109585578703</v>
      </c>
      <c r="DD104">
        <f t="shared" si="291"/>
        <v>4.7042394047073754</v>
      </c>
      <c r="DE104">
        <f t="shared" si="292"/>
        <v>4.3152241025342075</v>
      </c>
      <c r="DF104">
        <f t="shared" si="293"/>
        <v>-1.7487224938097191E-3</v>
      </c>
      <c r="DG104">
        <f t="shared" si="294"/>
        <v>2.9108448941410701E-2</v>
      </c>
      <c r="DH104">
        <f t="shared" si="295"/>
        <v>-1.1433681870271419</v>
      </c>
      <c r="DJ104">
        <f t="shared" si="296"/>
        <v>17.145875004185481</v>
      </c>
      <c r="DK104">
        <f t="shared" si="297"/>
        <v>5.6118629355462426</v>
      </c>
      <c r="DL104">
        <f t="shared" si="368"/>
        <v>5.197732896874216</v>
      </c>
      <c r="DM104">
        <f t="shared" si="369"/>
        <v>3.1718559155070656</v>
      </c>
      <c r="DN104">
        <f t="shared" si="298"/>
        <v>2.8625593590355432E-4</v>
      </c>
      <c r="DO104">
        <f t="shared" si="299"/>
        <v>2.0736670309268987</v>
      </c>
      <c r="DP104">
        <f t="shared" si="300"/>
        <v>5.8548736839543314E-2</v>
      </c>
      <c r="DQ104">
        <f t="shared" si="301"/>
        <v>71.985944743638385</v>
      </c>
      <c r="DR104">
        <f t="shared" si="302"/>
        <v>0.28758565644244488</v>
      </c>
      <c r="DS104">
        <f t="shared" si="303"/>
        <v>0.41413003867202658</v>
      </c>
      <c r="DT104">
        <f t="shared" si="304"/>
        <v>2.440007020039177</v>
      </c>
      <c r="DU104">
        <f t="shared" si="305"/>
        <v>4.3707787173156607</v>
      </c>
      <c r="DV104">
        <f t="shared" si="306"/>
        <v>4.0089746267019137</v>
      </c>
      <c r="DW104">
        <f t="shared" si="307"/>
        <v>-7.6964569815835193E-3</v>
      </c>
      <c r="DX104">
        <f t="shared" si="308"/>
        <v>4.2603071988818783E-2</v>
      </c>
      <c r="DY104">
        <f t="shared" si="309"/>
        <v>-0.83711871119484815</v>
      </c>
      <c r="DZ104" t="s">
        <v>42</v>
      </c>
      <c r="EA104" t="s">
        <v>16</v>
      </c>
      <c r="EB104" t="s">
        <v>52</v>
      </c>
      <c r="EC104" t="s">
        <v>340</v>
      </c>
      <c r="ED104" t="s">
        <v>331</v>
      </c>
      <c r="EE104">
        <f t="shared" si="370"/>
        <v>1.2820661271528169</v>
      </c>
      <c r="EF104">
        <f t="shared" si="371"/>
        <v>0.82486846659111035</v>
      </c>
      <c r="EG104">
        <f t="shared" si="310"/>
        <v>0.68040798717636974</v>
      </c>
      <c r="EH104">
        <f t="shared" si="372"/>
        <v>62.227578995684517</v>
      </c>
      <c r="EI104">
        <f t="shared" si="373"/>
        <v>6.7869197199631852</v>
      </c>
      <c r="EJ104">
        <f t="shared" si="311"/>
        <v>46.062279285225159</v>
      </c>
      <c r="EK104">
        <f t="shared" si="312"/>
        <v>1.5656897070085749E-8</v>
      </c>
      <c r="EL104">
        <f t="shared" si="374"/>
        <v>1.6585067398121184E-4</v>
      </c>
      <c r="EM104">
        <f t="shared" si="375"/>
        <v>1.2512752323164456E-4</v>
      </c>
      <c r="EN104">
        <f t="shared" si="376"/>
        <v>4.8263181200020912E-2</v>
      </c>
      <c r="EO104">
        <f t="shared" si="377"/>
        <v>8.7040808044129125E-3</v>
      </c>
      <c r="EP104">
        <f t="shared" si="313"/>
        <v>7.576102264974934E-5</v>
      </c>
      <c r="EQ104">
        <f t="shared" si="378"/>
        <v>-2.9844094886843724E-3</v>
      </c>
      <c r="ER104">
        <f t="shared" si="379"/>
        <v>2.4888739402884855E-3</v>
      </c>
      <c r="ES104">
        <f t="shared" si="314"/>
        <v>6.1944934906471319E-6</v>
      </c>
      <c r="ET104">
        <f t="shared" si="380"/>
        <v>2.6817896019981909E-2</v>
      </c>
      <c r="EU104">
        <f t="shared" si="381"/>
        <v>1.0250570032284032E-2</v>
      </c>
      <c r="EV104">
        <f t="shared" si="315"/>
        <v>1.0507418598675946E-4</v>
      </c>
      <c r="EW104">
        <f t="shared" si="382"/>
        <v>1.4965700253262089</v>
      </c>
      <c r="EY104">
        <f t="shared" si="383"/>
        <v>1.9187017363829657</v>
      </c>
      <c r="EZ104">
        <f t="shared" si="384"/>
        <v>1.0182781986006946</v>
      </c>
      <c r="FA104">
        <f t="shared" si="385"/>
        <v>93.127929473560243</v>
      </c>
      <c r="FB104">
        <f t="shared" si="386"/>
        <v>68.935426476472315</v>
      </c>
      <c r="FD104">
        <f t="shared" si="316"/>
        <v>15.807449652951455</v>
      </c>
      <c r="FE104">
        <f t="shared" si="317"/>
        <v>0.44898938102602975</v>
      </c>
      <c r="FG104" s="6">
        <f t="shared" si="318"/>
        <v>1.0491931185765023E-3</v>
      </c>
      <c r="FH104" s="6">
        <f t="shared" si="319"/>
        <v>7.9213389490967955E-4</v>
      </c>
      <c r="FI104" s="6">
        <f t="shared" si="320"/>
        <v>0.30531921505130055</v>
      </c>
      <c r="FJ104" s="6">
        <f t="shared" si="321"/>
        <v>5.574188724866707E-2</v>
      </c>
      <c r="FK104" s="6">
        <f t="shared" si="322"/>
        <v>-1.8879765896500228E-2</v>
      </c>
      <c r="FL104" s="6">
        <f t="shared" si="323"/>
        <v>1.575407246988678E-2</v>
      </c>
      <c r="FM104" s="6">
        <f t="shared" si="324"/>
        <v>0.16965352798055355</v>
      </c>
      <c r="FN104" s="6">
        <f t="shared" si="325"/>
        <v>6.5025247435005304E-2</v>
      </c>
      <c r="FP104" t="s">
        <v>42</v>
      </c>
      <c r="FQ104">
        <f t="shared" si="326"/>
        <v>-1.0452724859459956</v>
      </c>
      <c r="FR104">
        <f t="shared" si="327"/>
        <v>0.13058484465967737</v>
      </c>
      <c r="FT104">
        <v>-1.0452724859459956</v>
      </c>
      <c r="FU104">
        <v>0.13058484465967737</v>
      </c>
      <c r="FW104">
        <f t="shared" si="328"/>
        <v>46.326149154081463</v>
      </c>
      <c r="FX104">
        <f t="shared" si="329"/>
        <v>30.531666614656217</v>
      </c>
      <c r="FY104">
        <f t="shared" si="330"/>
        <v>932.182666268513</v>
      </c>
      <c r="FZ104">
        <f t="shared" si="331"/>
        <v>2248.5299665887314</v>
      </c>
      <c r="GA104">
        <f t="shared" si="332"/>
        <v>404.13270598081641</v>
      </c>
      <c r="GB104">
        <f t="shared" si="333"/>
        <v>163323.244043377</v>
      </c>
    </row>
    <row r="105" spans="1:184" x14ac:dyDescent="0.25">
      <c r="A105" t="s">
        <v>40</v>
      </c>
      <c r="B105" t="s">
        <v>14</v>
      </c>
      <c r="C105" t="s">
        <v>52</v>
      </c>
      <c r="D105" t="s">
        <v>340</v>
      </c>
      <c r="E105" t="s">
        <v>330</v>
      </c>
      <c r="F105" t="s">
        <v>52</v>
      </c>
      <c r="G105">
        <v>6.3775140911465362</v>
      </c>
      <c r="H105">
        <v>1.09186189805178</v>
      </c>
      <c r="I105">
        <v>4.0005819944617222</v>
      </c>
      <c r="J105">
        <v>13.225591803623153</v>
      </c>
      <c r="K105">
        <v>1.3263572562220902</v>
      </c>
      <c r="L105">
        <v>1.7220621600937793</v>
      </c>
      <c r="M105">
        <v>1.6519807814409107</v>
      </c>
      <c r="N105">
        <v>1.6993937259237633</v>
      </c>
      <c r="O105">
        <v>1.5756388940138293</v>
      </c>
      <c r="P105">
        <v>1.814712912448853</v>
      </c>
      <c r="Q105">
        <v>1.3070253557120981</v>
      </c>
      <c r="R105">
        <v>1.2095558465202498</v>
      </c>
      <c r="S105">
        <v>1.2971210859341129</v>
      </c>
      <c r="T105">
        <v>1.3393743599143302</v>
      </c>
      <c r="U105">
        <v>1.3313443191676493</v>
      </c>
      <c r="V105">
        <v>1.3335057494131222</v>
      </c>
      <c r="W105">
        <v>1.0211563656497351</v>
      </c>
      <c r="X105">
        <v>0.81626469856540562</v>
      </c>
      <c r="Y105">
        <f t="shared" si="334"/>
        <v>4.085219769948301</v>
      </c>
      <c r="Z105">
        <f t="shared" si="335"/>
        <v>3.2655338557954869</v>
      </c>
      <c r="AA105">
        <v>33.819280667606812</v>
      </c>
      <c r="AB105">
        <v>4.8313258096581162</v>
      </c>
      <c r="AC105">
        <f t="shared" si="248"/>
        <v>17.54185965656697</v>
      </c>
      <c r="AD105">
        <f t="shared" si="387"/>
        <v>5.2288621043667476</v>
      </c>
      <c r="AE105">
        <f t="shared" si="250"/>
        <v>4.085219769948301</v>
      </c>
      <c r="AF105">
        <f t="shared" si="251"/>
        <v>3.2655338557954869</v>
      </c>
      <c r="AG105">
        <f t="shared" si="336"/>
        <v>6.1204499590547436E-3</v>
      </c>
      <c r="AH105">
        <f t="shared" si="337"/>
        <v>16.055150569868644</v>
      </c>
      <c r="AI105">
        <f t="shared" si="338"/>
        <v>3.0966450482217148E-2</v>
      </c>
      <c r="AJ105">
        <f t="shared" si="339"/>
        <v>47.317279478994664</v>
      </c>
      <c r="AK105">
        <f t="shared" si="340"/>
        <v>0.28541909970304485</v>
      </c>
      <c r="AL105">
        <f t="shared" si="252"/>
        <v>1.1436423344184465</v>
      </c>
      <c r="AM105">
        <f t="shared" si="253"/>
        <v>1.9633282485712606</v>
      </c>
      <c r="AN105">
        <f t="shared" si="254"/>
        <v>4.3028459808229886</v>
      </c>
      <c r="AO105">
        <f t="shared" si="341"/>
        <v>3.9261105183636826</v>
      </c>
      <c r="AP105">
        <f t="shared" si="255"/>
        <v>5.5399132094847477E-3</v>
      </c>
      <c r="AQ105">
        <f t="shared" si="256"/>
        <v>2.2808815506729106E-2</v>
      </c>
      <c r="AR105">
        <f t="shared" si="257"/>
        <v>-0.66057666256819569</v>
      </c>
      <c r="AT105">
        <f t="shared" si="342"/>
        <v>22.775291189865872</v>
      </c>
      <c r="AU105">
        <f t="shared" si="343"/>
        <v>4.8389273408848181</v>
      </c>
      <c r="AV105">
        <f t="shared" si="344"/>
        <v>4.085219769948301</v>
      </c>
      <c r="AW105">
        <f t="shared" si="345"/>
        <v>3.2655338557954869</v>
      </c>
      <c r="AX105">
        <f t="shared" si="346"/>
        <v>2.6559860912581689E-3</v>
      </c>
      <c r="AY105">
        <f t="shared" si="347"/>
        <v>10.571684007199162</v>
      </c>
      <c r="AZ105">
        <f t="shared" si="348"/>
        <v>2.4161795590062644E-2</v>
      </c>
      <c r="BA105">
        <f t="shared" si="349"/>
        <v>46.069459074995784</v>
      </c>
      <c r="BB105">
        <f t="shared" si="350"/>
        <v>0.23180926559506521</v>
      </c>
      <c r="BC105">
        <f t="shared" si="258"/>
        <v>0.75370757093651708</v>
      </c>
      <c r="BD105">
        <f t="shared" si="259"/>
        <v>1.5733934850893312</v>
      </c>
      <c r="BE105">
        <f t="shared" si="260"/>
        <v>4.4248637933797657</v>
      </c>
      <c r="BF105">
        <f t="shared" si="261"/>
        <v>4.1120547039551099</v>
      </c>
      <c r="BG105">
        <f t="shared" si="262"/>
        <v>1.5240387966072779E-3</v>
      </c>
      <c r="BH105">
        <f t="shared" si="263"/>
        <v>1.0705521994295268E-2</v>
      </c>
      <c r="BI105">
        <f t="shared" si="264"/>
        <v>-0.84652084815962292</v>
      </c>
      <c r="BK105">
        <f t="shared" si="265"/>
        <v>21.848423482767881</v>
      </c>
      <c r="BL105">
        <f t="shared" si="266"/>
        <v>5.1892392610246487</v>
      </c>
      <c r="BM105">
        <f t="shared" si="351"/>
        <v>4.085219769948301</v>
      </c>
      <c r="BN105">
        <f t="shared" si="352"/>
        <v>3.2655338557954869</v>
      </c>
      <c r="BO105">
        <f t="shared" si="353"/>
        <v>6.9629674305405204E-3</v>
      </c>
      <c r="BP105">
        <f t="shared" si="354"/>
        <v>18.920773102706939</v>
      </c>
      <c r="BQ105">
        <f t="shared" si="355"/>
        <v>3.6836625363171269E-2</v>
      </c>
      <c r="BR105">
        <f t="shared" si="356"/>
        <v>57.446361479838572</v>
      </c>
      <c r="BS105">
        <f t="shared" si="357"/>
        <v>0.25380916593278707</v>
      </c>
      <c r="BT105">
        <f t="shared" si="267"/>
        <v>1.1040194910763477</v>
      </c>
      <c r="BU105">
        <f t="shared" si="268"/>
        <v>1.9237054052291618</v>
      </c>
      <c r="BV105">
        <f t="shared" si="269"/>
        <v>4.5178171295645182</v>
      </c>
      <c r="BW105">
        <f t="shared" si="270"/>
        <v>4.1831780610617653</v>
      </c>
      <c r="BX105">
        <f t="shared" si="271"/>
        <v>4.5935495698440189E-3</v>
      </c>
      <c r="BY105">
        <f t="shared" si="272"/>
        <v>1.4345066767888414E-2</v>
      </c>
      <c r="BZ105">
        <f t="shared" si="273"/>
        <v>-0.91764420526627832</v>
      </c>
      <c r="CB105">
        <f t="shared" si="274"/>
        <v>22.475487732705936</v>
      </c>
      <c r="CC105">
        <f t="shared" si="275"/>
        <v>5.3582769481169636</v>
      </c>
      <c r="CD105">
        <f t="shared" si="358"/>
        <v>4.085219769948301</v>
      </c>
      <c r="CE105">
        <f t="shared" si="359"/>
        <v>3.2655338557954869</v>
      </c>
      <c r="CF105">
        <f t="shared" si="360"/>
        <v>1.0300397108596149E-2</v>
      </c>
      <c r="CG105">
        <f t="shared" si="361"/>
        <v>24.273215575627869</v>
      </c>
      <c r="CH105">
        <f t="shared" si="362"/>
        <v>4.5757047068661356E-2</v>
      </c>
      <c r="CI105">
        <f t="shared" si="363"/>
        <v>65.59388092578024</v>
      </c>
      <c r="CJ105">
        <f t="shared" si="364"/>
        <v>0.25839508795198923</v>
      </c>
      <c r="CK105">
        <f t="shared" si="276"/>
        <v>1.2730571781686626</v>
      </c>
      <c r="CL105">
        <f t="shared" si="277"/>
        <v>2.0927430923214767</v>
      </c>
      <c r="CM105">
        <f t="shared" si="278"/>
        <v>4.5599942265492901</v>
      </c>
      <c r="CN105">
        <f t="shared" si="279"/>
        <v>4.2524150180812086</v>
      </c>
      <c r="CO105">
        <f t="shared" si="280"/>
        <v>7.0710872664740618E-3</v>
      </c>
      <c r="CP105">
        <f t="shared" si="281"/>
        <v>2.4827523880852839E-2</v>
      </c>
      <c r="CQ105">
        <f t="shared" si="282"/>
        <v>-0.98688116228572165</v>
      </c>
      <c r="CS105">
        <f t="shared" si="283"/>
        <v>20.838756842139151</v>
      </c>
      <c r="CT105">
        <f t="shared" si="284"/>
        <v>5.3261521116909982</v>
      </c>
      <c r="CU105">
        <f t="shared" si="365"/>
        <v>4.085219769948301</v>
      </c>
      <c r="CV105">
        <f t="shared" si="366"/>
        <v>3.2655338557954869</v>
      </c>
      <c r="CW105">
        <f t="shared" si="367"/>
        <v>8.9524192725644706E-3</v>
      </c>
      <c r="CX105">
        <f t="shared" si="285"/>
        <v>21.64280590831935</v>
      </c>
      <c r="CY105">
        <f t="shared" si="286"/>
        <v>4.0991020673236706E-2</v>
      </c>
      <c r="CZ105">
        <f t="shared" si="287"/>
        <v>59.677750436248573</v>
      </c>
      <c r="DA105">
        <f t="shared" si="288"/>
        <v>0.26674194962872139</v>
      </c>
      <c r="DB105">
        <f t="shared" si="289"/>
        <v>1.2409323417426972</v>
      </c>
      <c r="DC105">
        <f t="shared" si="290"/>
        <v>2.0606182558955113</v>
      </c>
      <c r="DD105">
        <f t="shared" si="291"/>
        <v>4.5252702860656608</v>
      </c>
      <c r="DE105">
        <f t="shared" si="292"/>
        <v>4.1785304299949289</v>
      </c>
      <c r="DF105">
        <f t="shared" si="293"/>
        <v>6.3735365668181262E-3</v>
      </c>
      <c r="DG105">
        <f t="shared" si="294"/>
        <v>2.3980857754020854E-2</v>
      </c>
      <c r="DH105">
        <f t="shared" si="295"/>
        <v>-0.91299657419944191</v>
      </c>
      <c r="DJ105">
        <f t="shared" si="296"/>
        <v>24.00065222081265</v>
      </c>
      <c r="DK105">
        <f t="shared" si="297"/>
        <v>5.3347990906133216</v>
      </c>
      <c r="DL105">
        <f t="shared" si="368"/>
        <v>4.085219769948301</v>
      </c>
      <c r="DM105">
        <f t="shared" si="369"/>
        <v>3.2655338557954869</v>
      </c>
      <c r="DN105">
        <f t="shared" si="298"/>
        <v>1.0493728462076395E-2</v>
      </c>
      <c r="DO105">
        <f t="shared" si="299"/>
        <v>25.193426992273718</v>
      </c>
      <c r="DP105">
        <f t="shared" si="300"/>
        <v>4.7652623747858038E-2</v>
      </c>
      <c r="DQ105">
        <f t="shared" si="301"/>
        <v>69.086296352028171</v>
      </c>
      <c r="DR105">
        <f t="shared" si="302"/>
        <v>0.24895462893705428</v>
      </c>
      <c r="DS105">
        <f t="shared" si="303"/>
        <v>1.2495793206650205</v>
      </c>
      <c r="DT105">
        <f t="shared" si="304"/>
        <v>2.0692652348178346</v>
      </c>
      <c r="DU105">
        <f t="shared" si="305"/>
        <v>4.2604281889092439</v>
      </c>
      <c r="DV105">
        <f t="shared" si="306"/>
        <v>3.9472247967759504</v>
      </c>
      <c r="DW105">
        <f t="shared" si="307"/>
        <v>9.9326640917887128E-3</v>
      </c>
      <c r="DX105">
        <f t="shared" si="308"/>
        <v>3.5545119954516417E-2</v>
      </c>
      <c r="DY105">
        <f t="shared" si="309"/>
        <v>-0.68169094098046346</v>
      </c>
      <c r="DZ105" t="s">
        <v>40</v>
      </c>
      <c r="EA105" t="s">
        <v>14</v>
      </c>
      <c r="EB105" t="s">
        <v>52</v>
      </c>
      <c r="EC105" t="s">
        <v>340</v>
      </c>
      <c r="ED105" t="s">
        <v>331</v>
      </c>
      <c r="EE105">
        <f t="shared" si="370"/>
        <v>19.442842692665945</v>
      </c>
      <c r="EF105">
        <f t="shared" si="371"/>
        <v>5.5079584443590877</v>
      </c>
      <c r="EG105">
        <f t="shared" si="310"/>
        <v>30.33760622478658</v>
      </c>
      <c r="EH105">
        <f t="shared" si="372"/>
        <v>57.531837957980997</v>
      </c>
      <c r="EI105">
        <f t="shared" si="373"/>
        <v>9.3684323850348914</v>
      </c>
      <c r="EJ105">
        <f t="shared" si="311"/>
        <v>87.767525352970537</v>
      </c>
      <c r="EK105">
        <f t="shared" si="312"/>
        <v>8.9061662458131184E-6</v>
      </c>
      <c r="EL105">
        <f t="shared" si="374"/>
        <v>7.5809913873484082E-3</v>
      </c>
      <c r="EM105">
        <f t="shared" si="375"/>
        <v>2.9843200642379361E-3</v>
      </c>
      <c r="EN105">
        <f t="shared" si="376"/>
        <v>3.7727593820867857E-2</v>
      </c>
      <c r="EO105">
        <f t="shared" si="377"/>
        <v>8.9907292141207639E-3</v>
      </c>
      <c r="EP105">
        <f t="shared" si="313"/>
        <v>8.0833211801644572E-5</v>
      </c>
      <c r="EQ105">
        <f t="shared" si="378"/>
        <v>5.8391315835028242E-3</v>
      </c>
      <c r="ER105">
        <f t="shared" si="379"/>
        <v>2.7864437491185432E-3</v>
      </c>
      <c r="ES105">
        <f t="shared" si="314"/>
        <v>7.7642687670018036E-6</v>
      </c>
      <c r="ET105">
        <f t="shared" si="380"/>
        <v>2.2035484309717149E-2</v>
      </c>
      <c r="EU105">
        <f t="shared" si="381"/>
        <v>8.7429837840023485E-3</v>
      </c>
      <c r="EV105">
        <f t="shared" si="315"/>
        <v>7.6439765447328031E-5</v>
      </c>
      <c r="EW105">
        <f t="shared" si="382"/>
        <v>1.4226827172806358</v>
      </c>
      <c r="EY105">
        <f t="shared" si="383"/>
        <v>27.66099627366194</v>
      </c>
      <c r="EZ105">
        <f t="shared" si="384"/>
        <v>43.160788059669301</v>
      </c>
      <c r="FA105">
        <f t="shared" si="385"/>
        <v>81.849551556209633</v>
      </c>
      <c r="FB105">
        <f t="shared" si="386"/>
        <v>124.86534145816121</v>
      </c>
      <c r="FD105">
        <f t="shared" si="316"/>
        <v>21.580078520809739</v>
      </c>
      <c r="FE105">
        <f t="shared" si="317"/>
        <v>1.0003648627089636</v>
      </c>
      <c r="FG105" s="6">
        <f t="shared" si="318"/>
        <v>3.512958203575596E-2</v>
      </c>
      <c r="FH105" s="6">
        <f t="shared" si="319"/>
        <v>1.3924602303975939E-2</v>
      </c>
      <c r="FI105" s="6">
        <f t="shared" si="320"/>
        <v>0.17482602662676605</v>
      </c>
      <c r="FJ105" s="6">
        <f t="shared" si="321"/>
        <v>4.2443079018217263E-2</v>
      </c>
      <c r="FK105" s="6">
        <f t="shared" si="322"/>
        <v>2.7057971906228846E-2</v>
      </c>
      <c r="FL105" s="6">
        <f t="shared" si="323"/>
        <v>1.2972890200206087E-2</v>
      </c>
      <c r="FM105" s="6">
        <f t="shared" si="324"/>
        <v>0.10211030644985031</v>
      </c>
      <c r="FN105" s="6">
        <f t="shared" si="325"/>
        <v>4.0789716958742478E-2</v>
      </c>
      <c r="FP105" t="s">
        <v>40</v>
      </c>
      <c r="FQ105">
        <f t="shared" si="326"/>
        <v>-0.83438506557662062</v>
      </c>
      <c r="FR105">
        <f t="shared" si="327"/>
        <v>0.13419317941144193</v>
      </c>
      <c r="FT105">
        <v>-0.83438506557662062</v>
      </c>
      <c r="FU105">
        <v>0.13419317941144193</v>
      </c>
      <c r="FW105">
        <f t="shared" si="328"/>
        <v>657.5429539993977</v>
      </c>
      <c r="FX105">
        <f t="shared" si="329"/>
        <v>208.61969386281186</v>
      </c>
      <c r="FY105">
        <f t="shared" si="330"/>
        <v>43522.17666741334</v>
      </c>
      <c r="FZ105">
        <f t="shared" si="331"/>
        <v>1945.6853752242346</v>
      </c>
      <c r="GA105">
        <f t="shared" si="332"/>
        <v>421.47665409754984</v>
      </c>
      <c r="GB105">
        <f t="shared" si="333"/>
        <v>177642.56994926569</v>
      </c>
    </row>
    <row r="106" spans="1:184" x14ac:dyDescent="0.25">
      <c r="A106" t="s">
        <v>50</v>
      </c>
      <c r="B106" t="s">
        <v>24</v>
      </c>
      <c r="C106" t="s">
        <v>52</v>
      </c>
      <c r="D106" t="s">
        <v>340</v>
      </c>
      <c r="E106" t="s">
        <v>330</v>
      </c>
      <c r="F106" t="s">
        <v>52</v>
      </c>
      <c r="G106">
        <v>7.756265927004403</v>
      </c>
      <c r="H106">
        <v>1.0767315194484699</v>
      </c>
      <c r="I106">
        <v>3.9451442872591937</v>
      </c>
      <c r="J106">
        <v>10.562637375594019</v>
      </c>
      <c r="K106">
        <v>1.3263572562220902</v>
      </c>
      <c r="L106">
        <v>1.5625437395952078</v>
      </c>
      <c r="M106">
        <v>1.5229106614596377</v>
      </c>
      <c r="N106">
        <v>1.441387470722475</v>
      </c>
      <c r="O106">
        <v>1.5033847260629685</v>
      </c>
      <c r="P106">
        <v>1.6055005055935563</v>
      </c>
      <c r="Q106">
        <v>1.3070253557120981</v>
      </c>
      <c r="R106">
        <v>1.2095558465202498</v>
      </c>
      <c r="S106">
        <v>1.2971210859341129</v>
      </c>
      <c r="T106">
        <v>1.3393743599143302</v>
      </c>
      <c r="U106">
        <v>1.3313443191676493</v>
      </c>
      <c r="V106">
        <v>1.3335057494131222</v>
      </c>
      <c r="W106">
        <v>0.75025831301216395</v>
      </c>
      <c r="X106">
        <v>0.62826907193333748</v>
      </c>
      <c r="Y106">
        <f t="shared" si="334"/>
        <v>2.9598772975486587</v>
      </c>
      <c r="Z106">
        <f t="shared" si="335"/>
        <v>2.4786121399994419</v>
      </c>
      <c r="AA106">
        <v>15.894254827388426</v>
      </c>
      <c r="AB106">
        <v>2.2706078324840613</v>
      </c>
      <c r="AC106">
        <f t="shared" si="248"/>
        <v>14.009830727961782</v>
      </c>
      <c r="AD106">
        <f t="shared" si="387"/>
        <v>5.1564036153904995</v>
      </c>
      <c r="AE106">
        <f t="shared" si="250"/>
        <v>2.9598772975486587</v>
      </c>
      <c r="AF106">
        <f t="shared" si="251"/>
        <v>2.4786121399994419</v>
      </c>
      <c r="AG106">
        <f t="shared" si="336"/>
        <v>4.3311278486821918E-2</v>
      </c>
      <c r="AH106">
        <f t="shared" si="337"/>
        <v>59.154235669768809</v>
      </c>
      <c r="AI106">
        <f t="shared" si="338"/>
        <v>7.8473321326137352E-2</v>
      </c>
      <c r="AJ106">
        <f t="shared" si="339"/>
        <v>87.915719406057164</v>
      </c>
      <c r="AK106">
        <f t="shared" si="340"/>
        <v>0.28559032294705589</v>
      </c>
      <c r="AL106">
        <f t="shared" si="252"/>
        <v>2.1965263178418408</v>
      </c>
      <c r="AM106">
        <f t="shared" si="253"/>
        <v>2.6777914753910577</v>
      </c>
      <c r="AN106">
        <f t="shared" si="254"/>
        <v>4.2298319737162275</v>
      </c>
      <c r="AO106">
        <f t="shared" si="341"/>
        <v>3.8528705072225615</v>
      </c>
      <c r="AP106">
        <f t="shared" si="255"/>
        <v>1.6618867364392706E-2</v>
      </c>
      <c r="AQ106">
        <f t="shared" si="256"/>
        <v>3.7682556611549074E-2</v>
      </c>
      <c r="AR106">
        <f t="shared" si="257"/>
        <v>-1.3742583672231197</v>
      </c>
      <c r="AT106">
        <f t="shared" si="342"/>
        <v>16.504582904848789</v>
      </c>
      <c r="AU106">
        <f t="shared" si="343"/>
        <v>4.7718723380203221</v>
      </c>
      <c r="AV106">
        <f t="shared" si="344"/>
        <v>2.9598772975486587</v>
      </c>
      <c r="AW106">
        <f t="shared" si="345"/>
        <v>2.4786121399994419</v>
      </c>
      <c r="AX106">
        <f t="shared" si="346"/>
        <v>3.3446495946259661E-2</v>
      </c>
      <c r="AY106">
        <f t="shared" si="347"/>
        <v>55.375144852858178</v>
      </c>
      <c r="AZ106">
        <f t="shared" si="348"/>
        <v>6.7801548337238796E-2</v>
      </c>
      <c r="BA106">
        <f t="shared" si="349"/>
        <v>88.696714479786394</v>
      </c>
      <c r="BB106">
        <f t="shared" si="350"/>
        <v>0.24350033722887862</v>
      </c>
      <c r="BC106">
        <f t="shared" si="258"/>
        <v>1.8119950404716634</v>
      </c>
      <c r="BD106">
        <f t="shared" si="259"/>
        <v>2.2932601980208802</v>
      </c>
      <c r="BE106">
        <f t="shared" si="260"/>
        <v>4.336925903964528</v>
      </c>
      <c r="BF106">
        <f t="shared" si="261"/>
        <v>4.008340596696363</v>
      </c>
      <c r="BG106">
        <f t="shared" si="262"/>
        <v>4.8561919216533554E-3</v>
      </c>
      <c r="BH106">
        <f t="shared" si="263"/>
        <v>1.7543170944166735E-2</v>
      </c>
      <c r="BI106">
        <f t="shared" si="264"/>
        <v>-1.5297284566969211</v>
      </c>
      <c r="BK106">
        <f t="shared" si="265"/>
        <v>16.085953072424179</v>
      </c>
      <c r="BL106">
        <f t="shared" si="266"/>
        <v>5.1173298420564075</v>
      </c>
      <c r="BM106">
        <f t="shared" si="351"/>
        <v>2.9598772975486587</v>
      </c>
      <c r="BN106">
        <f t="shared" si="352"/>
        <v>2.4786121399994419</v>
      </c>
      <c r="BO106">
        <f t="shared" si="353"/>
        <v>4.7844984890604264E-2</v>
      </c>
      <c r="BP106">
        <f t="shared" si="354"/>
        <v>66.529831693036002</v>
      </c>
      <c r="BQ106">
        <f t="shared" si="355"/>
        <v>8.7536959610958934E-2</v>
      </c>
      <c r="BR106">
        <f t="shared" si="356"/>
        <v>99.522157534382401</v>
      </c>
      <c r="BS106">
        <f t="shared" si="357"/>
        <v>0.26450448432978441</v>
      </c>
      <c r="BT106">
        <f t="shared" si="267"/>
        <v>2.1574525445077488</v>
      </c>
      <c r="BU106">
        <f t="shared" si="268"/>
        <v>2.6387177020569657</v>
      </c>
      <c r="BV106">
        <f t="shared" si="269"/>
        <v>4.4176145106703997</v>
      </c>
      <c r="BW106">
        <f t="shared" si="270"/>
        <v>4.0688740153237495</v>
      </c>
      <c r="BX106">
        <f t="shared" si="271"/>
        <v>1.1833522926228758E-2</v>
      </c>
      <c r="BY106">
        <f t="shared" si="272"/>
        <v>2.4894588071534766E-2</v>
      </c>
      <c r="BZ106">
        <f t="shared" si="273"/>
        <v>-1.5902618753243076</v>
      </c>
      <c r="CB106">
        <f t="shared" si="274"/>
        <v>15.224853170966144</v>
      </c>
      <c r="CC106">
        <f t="shared" si="275"/>
        <v>5.2840251045174593</v>
      </c>
      <c r="CD106">
        <f t="shared" si="358"/>
        <v>2.9598772975486587</v>
      </c>
      <c r="CE106">
        <f t="shared" si="359"/>
        <v>2.4786121399994419</v>
      </c>
      <c r="CF106">
        <f t="shared" si="360"/>
        <v>5.3096670788454349E-2</v>
      </c>
      <c r="CG106">
        <f t="shared" si="361"/>
        <v>68.536954443148005</v>
      </c>
      <c r="CH106">
        <f t="shared" si="362"/>
        <v>9.3382706731695464E-2</v>
      </c>
      <c r="CI106">
        <f t="shared" si="363"/>
        <v>99.85985084488874</v>
      </c>
      <c r="CJ106">
        <f t="shared" si="364"/>
        <v>0.28073809145924034</v>
      </c>
      <c r="CK106">
        <f t="shared" si="276"/>
        <v>2.3241478069688006</v>
      </c>
      <c r="CL106">
        <f t="shared" si="277"/>
        <v>2.8054129645180175</v>
      </c>
      <c r="CM106">
        <f t="shared" si="278"/>
        <v>4.4167161727801929</v>
      </c>
      <c r="CN106">
        <f t="shared" si="279"/>
        <v>4.0825410898006078</v>
      </c>
      <c r="CO106">
        <f t="shared" si="280"/>
        <v>1.6663826193479368E-2</v>
      </c>
      <c r="CP106">
        <f t="shared" si="281"/>
        <v>3.6713249012479014E-2</v>
      </c>
      <c r="CQ106">
        <f t="shared" si="282"/>
        <v>-1.603928949801166</v>
      </c>
      <c r="CS106">
        <f t="shared" si="283"/>
        <v>15.879707697409886</v>
      </c>
      <c r="CT106">
        <f t="shared" si="284"/>
        <v>5.2523454351392322</v>
      </c>
      <c r="CU106">
        <f t="shared" si="365"/>
        <v>2.9598772975486587</v>
      </c>
      <c r="CV106">
        <f t="shared" si="366"/>
        <v>2.4786121399994419</v>
      </c>
      <c r="CW106">
        <f t="shared" si="367"/>
        <v>5.3789630063535571E-2</v>
      </c>
      <c r="CX106">
        <f t="shared" si="285"/>
        <v>70.39089771612197</v>
      </c>
      <c r="CY106">
        <f t="shared" si="286"/>
        <v>9.5275828023983059E-2</v>
      </c>
      <c r="CZ106">
        <f t="shared" si="287"/>
        <v>103.04793347391535</v>
      </c>
      <c r="DA106">
        <f t="shared" si="288"/>
        <v>0.27324049050112953</v>
      </c>
      <c r="DB106">
        <f t="shared" si="289"/>
        <v>2.2924681375905736</v>
      </c>
      <c r="DC106">
        <f t="shared" si="290"/>
        <v>2.7737332951397904</v>
      </c>
      <c r="DD106">
        <f t="shared" si="291"/>
        <v>4.4319520055646873</v>
      </c>
      <c r="DE106">
        <f t="shared" si="292"/>
        <v>4.0767646475921921</v>
      </c>
      <c r="DF106">
        <f t="shared" si="293"/>
        <v>1.5735619191068358E-2</v>
      </c>
      <c r="DG106">
        <f t="shared" si="294"/>
        <v>3.6835851237347297E-2</v>
      </c>
      <c r="DH106">
        <f t="shared" si="295"/>
        <v>-1.5981525075927503</v>
      </c>
      <c r="DJ106">
        <f t="shared" si="296"/>
        <v>16.958319646917591</v>
      </c>
      <c r="DK106">
        <f t="shared" si="297"/>
        <v>5.2608725893244692</v>
      </c>
      <c r="DL106">
        <f t="shared" si="368"/>
        <v>2.9598772975486587</v>
      </c>
      <c r="DM106">
        <f t="shared" si="369"/>
        <v>2.4786121399994419</v>
      </c>
      <c r="DN106">
        <f t="shared" si="298"/>
        <v>5.7898475659492452E-2</v>
      </c>
      <c r="DO106">
        <f t="shared" si="299"/>
        <v>75.487084914644313</v>
      </c>
      <c r="DP106">
        <f t="shared" si="300"/>
        <v>0.10235599543576944</v>
      </c>
      <c r="DQ106">
        <f t="shared" si="301"/>
        <v>110.36637004339497</v>
      </c>
      <c r="DR106">
        <f t="shared" si="302"/>
        <v>0.26483745314333473</v>
      </c>
      <c r="DS106">
        <f t="shared" si="303"/>
        <v>2.3009952917758105</v>
      </c>
      <c r="DT106">
        <f t="shared" si="304"/>
        <v>2.7822604493250274</v>
      </c>
      <c r="DU106">
        <f t="shared" si="305"/>
        <v>4.1179589003785306</v>
      </c>
      <c r="DV106">
        <f t="shared" si="306"/>
        <v>3.7847737371116636</v>
      </c>
      <c r="DW106">
        <f t="shared" si="307"/>
        <v>2.8662996574991009E-2</v>
      </c>
      <c r="DX106">
        <f t="shared" si="308"/>
        <v>5.5861006445247385E-2</v>
      </c>
      <c r="DY106">
        <f t="shared" si="309"/>
        <v>-1.3061615971122218</v>
      </c>
      <c r="DZ106" t="s">
        <v>50</v>
      </c>
      <c r="EA106" t="s">
        <v>24</v>
      </c>
      <c r="EB106" t="s">
        <v>52</v>
      </c>
      <c r="EC106" t="s">
        <v>340</v>
      </c>
      <c r="ED106" t="s">
        <v>331</v>
      </c>
      <c r="EE106">
        <f t="shared" si="370"/>
        <v>65.91235821492954</v>
      </c>
      <c r="EF106">
        <f t="shared" si="371"/>
        <v>7.4257332576460051</v>
      </c>
      <c r="EG106">
        <f t="shared" si="310"/>
        <v>55.141514413709949</v>
      </c>
      <c r="EH106">
        <f t="shared" si="372"/>
        <v>98.23479096373751</v>
      </c>
      <c r="EI106">
        <f t="shared" si="373"/>
        <v>8.62667751709815</v>
      </c>
      <c r="EJ106">
        <f t="shared" si="311"/>
        <v>74.419564984006698</v>
      </c>
      <c r="EK106">
        <f t="shared" si="312"/>
        <v>7.8193486637116713E-5</v>
      </c>
      <c r="EL106">
        <f t="shared" si="374"/>
        <v>4.8231255972528031E-2</v>
      </c>
      <c r="EM106">
        <f t="shared" si="375"/>
        <v>8.8427081053892489E-3</v>
      </c>
      <c r="EN106">
        <f t="shared" si="376"/>
        <v>8.7471059910963836E-2</v>
      </c>
      <c r="EO106">
        <f t="shared" si="377"/>
        <v>1.2532171455649079E-2</v>
      </c>
      <c r="EP106">
        <f t="shared" si="313"/>
        <v>1.5705532139378555E-4</v>
      </c>
      <c r="EQ106">
        <f t="shared" si="378"/>
        <v>1.5728504028635595E-2</v>
      </c>
      <c r="ER106">
        <f t="shared" si="379"/>
        <v>7.7762043545512288E-3</v>
      </c>
      <c r="ES106">
        <f t="shared" si="314"/>
        <v>6.0469354163741492E-5</v>
      </c>
      <c r="ET106">
        <f t="shared" si="380"/>
        <v>3.492173705372071E-2</v>
      </c>
      <c r="EU106">
        <f t="shared" si="381"/>
        <v>1.3080571487693031E-2</v>
      </c>
      <c r="EV106">
        <f t="shared" si="315"/>
        <v>1.7110135044464788E-4</v>
      </c>
      <c r="EW106">
        <f t="shared" si="382"/>
        <v>1.4029680187612987</v>
      </c>
      <c r="EY106">
        <f t="shared" si="383"/>
        <v>92.472930616684707</v>
      </c>
      <c r="EZ106">
        <f t="shared" si="384"/>
        <v>77.361781228500249</v>
      </c>
      <c r="FA106">
        <f t="shared" si="385"/>
        <v>137.82027005182513</v>
      </c>
      <c r="FB106">
        <f t="shared" si="386"/>
        <v>104.4082696426896</v>
      </c>
      <c r="FD106">
        <f t="shared" si="316"/>
        <v>15.777207870088059</v>
      </c>
      <c r="FE106">
        <f t="shared" si="317"/>
        <v>0.46727494952234144</v>
      </c>
      <c r="FG106" s="6">
        <f t="shared" si="318"/>
        <v>0.30570210121886943</v>
      </c>
      <c r="FH106" s="6">
        <f t="shared" si="319"/>
        <v>5.6773949231823585E-2</v>
      </c>
      <c r="FI106" s="6">
        <f t="shared" si="320"/>
        <v>0.55441406762979806</v>
      </c>
      <c r="FJ106" s="6">
        <f t="shared" si="321"/>
        <v>8.1111547466184444E-2</v>
      </c>
      <c r="FK106" s="6">
        <f t="shared" si="322"/>
        <v>9.9691302530501597E-2</v>
      </c>
      <c r="FL106" s="6">
        <f t="shared" si="323"/>
        <v>4.9375939898410257E-2</v>
      </c>
      <c r="FM106" s="6">
        <f t="shared" si="324"/>
        <v>0.2213429482660787</v>
      </c>
      <c r="FN106" s="6">
        <f t="shared" si="325"/>
        <v>8.3166794297367466E-2</v>
      </c>
      <c r="FP106" t="s">
        <v>50</v>
      </c>
      <c r="FQ106">
        <f t="shared" si="326"/>
        <v>-1.5004152922917477</v>
      </c>
      <c r="FR106">
        <f t="shared" si="327"/>
        <v>0.12872402920163328</v>
      </c>
      <c r="FT106">
        <v>-1.5004152922917477</v>
      </c>
      <c r="FU106">
        <v>0.12872402920163328</v>
      </c>
      <c r="FW106">
        <f t="shared" si="328"/>
        <v>1047.6278177421991</v>
      </c>
      <c r="FX106">
        <f t="shared" si="329"/>
        <v>190.60090190186929</v>
      </c>
      <c r="FY106">
        <f t="shared" si="330"/>
        <v>36328.703805805999</v>
      </c>
      <c r="FZ106">
        <f t="shared" si="331"/>
        <v>1561.3688004928779</v>
      </c>
      <c r="GA106">
        <f t="shared" si="332"/>
        <v>261.82612001574932</v>
      </c>
      <c r="GB106">
        <f t="shared" si="333"/>
        <v>68552.917122501574</v>
      </c>
    </row>
    <row r="107" spans="1:184" x14ac:dyDescent="0.25">
      <c r="A107" t="s">
        <v>371</v>
      </c>
      <c r="B107" t="s">
        <v>65</v>
      </c>
      <c r="C107" t="s">
        <v>69</v>
      </c>
      <c r="D107" t="s">
        <v>340</v>
      </c>
      <c r="E107" t="s">
        <v>330</v>
      </c>
      <c r="F107" t="s">
        <v>52</v>
      </c>
      <c r="G107">
        <v>5.0470608225004385</v>
      </c>
      <c r="H107">
        <v>1.0721515187924799</v>
      </c>
      <c r="I107">
        <v>3.9283631648556465</v>
      </c>
      <c r="J107">
        <v>17.46539277903662</v>
      </c>
      <c r="K107">
        <v>1.3263572562220902</v>
      </c>
      <c r="L107">
        <v>1.5963240717558658</v>
      </c>
      <c r="M107">
        <v>1.5284720537489731</v>
      </c>
      <c r="N107">
        <v>1.3785984406327738</v>
      </c>
      <c r="O107">
        <v>1.5276666559417871</v>
      </c>
      <c r="P107">
        <v>1.6721470135847669</v>
      </c>
      <c r="Q107">
        <v>1.3070253557120981</v>
      </c>
      <c r="R107">
        <v>1.2095558465202498</v>
      </c>
      <c r="S107">
        <v>1.2971210859341129</v>
      </c>
      <c r="T107">
        <v>1.3393743599143302</v>
      </c>
      <c r="U107">
        <v>1.3313443191676493</v>
      </c>
      <c r="V107">
        <v>1.3335057494131222</v>
      </c>
      <c r="W107">
        <v>2.2989829672505957</v>
      </c>
      <c r="X107">
        <v>1.6972723149615239</v>
      </c>
      <c r="Y107">
        <f t="shared" si="334"/>
        <v>9.031240005177775</v>
      </c>
      <c r="Z107">
        <f t="shared" si="335"/>
        <v>6.6675020428241218</v>
      </c>
      <c r="AA107">
        <v>0</v>
      </c>
      <c r="AB107">
        <v>0</v>
      </c>
      <c r="AC107">
        <f t="shared" si="248"/>
        <v>23.165350445244119</v>
      </c>
      <c r="AD107">
        <f t="shared" si="387"/>
        <v>5.1344702629117549</v>
      </c>
      <c r="AE107">
        <f t="shared" si="250"/>
        <v>5.1344702629117549</v>
      </c>
      <c r="AF107">
        <f t="shared" si="251"/>
        <v>5.1344702629117549</v>
      </c>
      <c r="AG107">
        <f t="shared" si="336"/>
        <v>0</v>
      </c>
      <c r="AH107">
        <f t="shared" si="337"/>
        <v>0</v>
      </c>
      <c r="AI107">
        <f t="shared" si="338"/>
        <v>0</v>
      </c>
      <c r="AJ107">
        <f t="shared" si="339"/>
        <v>0</v>
      </c>
      <c r="AK107">
        <f t="shared" si="340"/>
        <v>0.27415508719508158</v>
      </c>
      <c r="AL107">
        <f t="shared" si="252"/>
        <v>0</v>
      </c>
      <c r="AM107">
        <f t="shared" si="253"/>
        <v>0</v>
      </c>
      <c r="AN107">
        <f t="shared" si="254"/>
        <v>4.2449991961249705</v>
      </c>
      <c r="AO107">
        <f t="shared" si="341"/>
        <v>3.8831315297092726</v>
      </c>
      <c r="AP107">
        <f t="shared" si="255"/>
        <v>-6.2418251667470098E-3</v>
      </c>
      <c r="AQ107">
        <f t="shared" si="256"/>
        <v>-1.7379640385572753E-2</v>
      </c>
      <c r="AR107">
        <f t="shared" si="257"/>
        <v>1.2513387332024823</v>
      </c>
      <c r="AT107">
        <f t="shared" si="342"/>
        <v>27.880426915847234</v>
      </c>
      <c r="AU107">
        <f t="shared" si="343"/>
        <v>4.751574633305939</v>
      </c>
      <c r="AV107">
        <f t="shared" si="344"/>
        <v>4.751574633305939</v>
      </c>
      <c r="AW107">
        <f t="shared" si="345"/>
        <v>4.751574633305939</v>
      </c>
      <c r="AX107">
        <f t="shared" si="346"/>
        <v>0</v>
      </c>
      <c r="AY107">
        <f t="shared" si="347"/>
        <v>0</v>
      </c>
      <c r="AZ107">
        <f t="shared" si="348"/>
        <v>0</v>
      </c>
      <c r="BA107">
        <f t="shared" si="349"/>
        <v>0</v>
      </c>
      <c r="BB107">
        <f t="shared" si="350"/>
        <v>0.23126395512518447</v>
      </c>
      <c r="BC107">
        <f t="shared" si="258"/>
        <v>0</v>
      </c>
      <c r="BD107">
        <f t="shared" si="259"/>
        <v>0</v>
      </c>
      <c r="BE107">
        <f t="shared" si="260"/>
        <v>4.3384851330939096</v>
      </c>
      <c r="BF107">
        <f t="shared" si="261"/>
        <v>4.0264118989470798</v>
      </c>
      <c r="BG107">
        <f t="shared" si="262"/>
        <v>-8.7866901611467936E-4</v>
      </c>
      <c r="BH107">
        <f t="shared" si="263"/>
        <v>-4.7533443469552246E-3</v>
      </c>
      <c r="BI107">
        <f t="shared" si="264"/>
        <v>0.72516273435885914</v>
      </c>
      <c r="BK107">
        <f t="shared" si="265"/>
        <v>26.695364770506586</v>
      </c>
      <c r="BL107">
        <f t="shared" si="266"/>
        <v>5.0955626943411252</v>
      </c>
      <c r="BM107">
        <f t="shared" si="351"/>
        <v>5.0955626943411252</v>
      </c>
      <c r="BN107">
        <f t="shared" si="352"/>
        <v>5.0955626943411252</v>
      </c>
      <c r="BO107">
        <f t="shared" si="353"/>
        <v>0</v>
      </c>
      <c r="BP107">
        <f t="shared" si="354"/>
        <v>0</v>
      </c>
      <c r="BQ107">
        <f t="shared" si="355"/>
        <v>0</v>
      </c>
      <c r="BR107">
        <f t="shared" si="356"/>
        <v>0</v>
      </c>
      <c r="BS107">
        <f t="shared" si="357"/>
        <v>0.25345118321781318</v>
      </c>
      <c r="BT107">
        <f t="shared" si="267"/>
        <v>0</v>
      </c>
      <c r="BU107">
        <f t="shared" si="268"/>
        <v>0</v>
      </c>
      <c r="BV107">
        <f t="shared" si="269"/>
        <v>4.4250875638162466</v>
      </c>
      <c r="BW107">
        <f t="shared" si="270"/>
        <v>4.0909204837928632</v>
      </c>
      <c r="BX107">
        <f t="shared" si="271"/>
        <v>-3.1280098744876851E-3</v>
      </c>
      <c r="BY107">
        <f t="shared" si="272"/>
        <v>-1.5863770348974862E-2</v>
      </c>
      <c r="BZ107">
        <f t="shared" si="273"/>
        <v>1.004642210548262</v>
      </c>
      <c r="CB107">
        <f t="shared" si="274"/>
        <v>24.077763250218791</v>
      </c>
      <c r="CC107">
        <f t="shared" si="275"/>
        <v>5.2615488994395641</v>
      </c>
      <c r="CD107">
        <f t="shared" si="358"/>
        <v>5.2615488994395641</v>
      </c>
      <c r="CE107">
        <f t="shared" si="359"/>
        <v>5.2615488994395641</v>
      </c>
      <c r="CF107">
        <f t="shared" si="360"/>
        <v>0</v>
      </c>
      <c r="CG107">
        <f t="shared" si="361"/>
        <v>0</v>
      </c>
      <c r="CH107">
        <f t="shared" si="362"/>
        <v>0</v>
      </c>
      <c r="CI107">
        <f t="shared" si="363"/>
        <v>0</v>
      </c>
      <c r="CJ107">
        <f t="shared" si="364"/>
        <v>0.27556600774868878</v>
      </c>
      <c r="CK107">
        <f t="shared" si="276"/>
        <v>0</v>
      </c>
      <c r="CL107">
        <f t="shared" si="277"/>
        <v>0</v>
      </c>
      <c r="CM107">
        <f t="shared" si="278"/>
        <v>4.4102185418050759</v>
      </c>
      <c r="CN107">
        <f t="shared" si="279"/>
        <v>4.0822000209584282</v>
      </c>
      <c r="CO107">
        <f t="shared" si="280"/>
        <v>-5.4169124027908279E-3</v>
      </c>
      <c r="CP107">
        <f t="shared" si="281"/>
        <v>-1.4400724672694279E-2</v>
      </c>
      <c r="CQ107">
        <f t="shared" si="282"/>
        <v>1.1793488784811359</v>
      </c>
      <c r="CS107">
        <f t="shared" si="283"/>
        <v>26.681298181460708</v>
      </c>
      <c r="CT107">
        <f t="shared" si="284"/>
        <v>5.2300039831580127</v>
      </c>
      <c r="CU107">
        <f t="shared" si="365"/>
        <v>5.2300039831580127</v>
      </c>
      <c r="CV107">
        <f t="shared" si="366"/>
        <v>5.2300039831580127</v>
      </c>
      <c r="CW107">
        <f t="shared" si="367"/>
        <v>0</v>
      </c>
      <c r="CX107">
        <f t="shared" si="285"/>
        <v>0</v>
      </c>
      <c r="CY107">
        <f t="shared" si="286"/>
        <v>0</v>
      </c>
      <c r="CZ107">
        <f t="shared" si="287"/>
        <v>0</v>
      </c>
      <c r="DA107">
        <f t="shared" si="288"/>
        <v>0.26020680180078237</v>
      </c>
      <c r="DB107">
        <f t="shared" si="289"/>
        <v>0</v>
      </c>
      <c r="DC107">
        <f t="shared" si="290"/>
        <v>0</v>
      </c>
      <c r="DD107">
        <f t="shared" si="291"/>
        <v>4.448743672372979</v>
      </c>
      <c r="DE107">
        <f t="shared" si="292"/>
        <v>4.1104989038593951</v>
      </c>
      <c r="DF107">
        <f t="shared" si="293"/>
        <v>-4.6952501738854058E-3</v>
      </c>
      <c r="DG107">
        <f t="shared" si="294"/>
        <v>-1.3814960781466615E-2</v>
      </c>
      <c r="DH107">
        <f t="shared" si="295"/>
        <v>1.1195050792986176</v>
      </c>
      <c r="DJ107">
        <f t="shared" si="296"/>
        <v>29.204704376551035</v>
      </c>
      <c r="DK107">
        <f t="shared" si="297"/>
        <v>5.2384948661177333</v>
      </c>
      <c r="DL107">
        <f t="shared" si="368"/>
        <v>5.2384948661177333</v>
      </c>
      <c r="DM107">
        <f t="shared" si="369"/>
        <v>5.2384948661177333</v>
      </c>
      <c r="DN107">
        <f t="shared" si="298"/>
        <v>0</v>
      </c>
      <c r="DO107">
        <f t="shared" si="299"/>
        <v>0</v>
      </c>
      <c r="DP107">
        <f t="shared" si="300"/>
        <v>0</v>
      </c>
      <c r="DQ107">
        <f t="shared" si="301"/>
        <v>0</v>
      </c>
      <c r="DR107">
        <f t="shared" si="302"/>
        <v>0.24911519515675695</v>
      </c>
      <c r="DS107">
        <f t="shared" si="303"/>
        <v>0</v>
      </c>
      <c r="DT107">
        <f t="shared" si="304"/>
        <v>0</v>
      </c>
      <c r="DU107">
        <f t="shared" si="305"/>
        <v>4.1634310362484648</v>
      </c>
      <c r="DV107">
        <f t="shared" si="306"/>
        <v>3.8500256398990307</v>
      </c>
      <c r="DW107">
        <f t="shared" si="307"/>
        <v>-1.3347841920763374E-2</v>
      </c>
      <c r="DX107">
        <f t="shared" si="308"/>
        <v>-2.8755245453492541E-2</v>
      </c>
      <c r="DY107">
        <f t="shared" si="309"/>
        <v>1.3884692262187026</v>
      </c>
      <c r="DZ107" t="s">
        <v>371</v>
      </c>
      <c r="EA107" t="s">
        <v>65</v>
      </c>
      <c r="EB107" t="s">
        <v>69</v>
      </c>
      <c r="EC107" t="s">
        <v>340</v>
      </c>
      <c r="ED107" t="s">
        <v>331</v>
      </c>
      <c r="EE107">
        <f t="shared" si="370"/>
        <v>0</v>
      </c>
      <c r="EF107">
        <f t="shared" si="371"/>
        <v>0</v>
      </c>
      <c r="EG107">
        <f t="shared" si="310"/>
        <v>0</v>
      </c>
      <c r="EH107">
        <f t="shared" si="372"/>
        <v>0</v>
      </c>
      <c r="EI107">
        <f t="shared" si="373"/>
        <v>0</v>
      </c>
      <c r="EJ107">
        <f t="shared" si="311"/>
        <v>0</v>
      </c>
      <c r="EK107">
        <f t="shared" si="312"/>
        <v>0</v>
      </c>
      <c r="EL107">
        <f t="shared" si="374"/>
        <v>0</v>
      </c>
      <c r="EM107">
        <f t="shared" si="375"/>
        <v>0</v>
      </c>
      <c r="EN107">
        <f t="shared" si="376"/>
        <v>0</v>
      </c>
      <c r="EO107">
        <f t="shared" si="377"/>
        <v>0</v>
      </c>
      <c r="EP107">
        <f t="shared" si="313"/>
        <v>0</v>
      </c>
      <c r="EQ107">
        <f t="shared" si="378"/>
        <v>-5.618084759131497E-3</v>
      </c>
      <c r="ER107">
        <f t="shared" si="379"/>
        <v>4.2353943471384855E-3</v>
      </c>
      <c r="ES107">
        <f t="shared" si="314"/>
        <v>1.7938565275772639E-5</v>
      </c>
      <c r="ET107">
        <f t="shared" si="380"/>
        <v>-1.5827947664859381E-2</v>
      </c>
      <c r="EU107">
        <f t="shared" si="381"/>
        <v>7.72347048924538E-3</v>
      </c>
      <c r="EV107">
        <f t="shared" si="315"/>
        <v>5.965199639824427E-5</v>
      </c>
      <c r="EW107">
        <f t="shared" si="382"/>
        <v>1.397000333846167</v>
      </c>
      <c r="EY107">
        <f t="shared" si="383"/>
        <v>0</v>
      </c>
      <c r="EZ107">
        <f t="shared" si="384"/>
        <v>0</v>
      </c>
      <c r="FA107">
        <f t="shared" si="385"/>
        <v>0</v>
      </c>
      <c r="FB107">
        <f t="shared" si="386"/>
        <v>0</v>
      </c>
      <c r="FD107">
        <f t="shared" si="316"/>
        <v>26.284151323304741</v>
      </c>
      <c r="FE107">
        <f t="shared" si="317"/>
        <v>1.0197963576385936</v>
      </c>
      <c r="FG107" s="6">
        <f t="shared" si="318"/>
        <v>0</v>
      </c>
      <c r="FH107" s="6">
        <f t="shared" si="319"/>
        <v>0</v>
      </c>
      <c r="FI107" s="6">
        <f t="shared" si="320"/>
        <v>0</v>
      </c>
      <c r="FJ107" s="6">
        <f t="shared" si="321"/>
        <v>0</v>
      </c>
      <c r="FK107" s="6">
        <f t="shared" si="322"/>
        <v>-2.1374419474408688E-2</v>
      </c>
      <c r="FL107" s="6">
        <f t="shared" si="323"/>
        <v>1.6135197468822679E-2</v>
      </c>
      <c r="FM107" s="6">
        <f t="shared" si="324"/>
        <v>-6.0218598919819767E-2</v>
      </c>
      <c r="FN107" s="6">
        <f t="shared" si="325"/>
        <v>2.9477255357529868E-2</v>
      </c>
      <c r="FP107" t="s">
        <v>371</v>
      </c>
      <c r="FQ107">
        <f t="shared" si="326"/>
        <v>1.1114111436846767</v>
      </c>
      <c r="FR107">
        <f t="shared" si="327"/>
        <v>0.22873976383589389</v>
      </c>
      <c r="FT107">
        <v>1.1114111436846767</v>
      </c>
      <c r="FU107">
        <v>0.22873976383589389</v>
      </c>
      <c r="FW107">
        <f t="shared" si="328"/>
        <v>0</v>
      </c>
      <c r="FX107">
        <f t="shared" si="329"/>
        <v>0</v>
      </c>
      <c r="FY107">
        <f t="shared" si="330"/>
        <v>0</v>
      </c>
      <c r="FZ107">
        <f t="shared" si="331"/>
        <v>0</v>
      </c>
      <c r="GA107">
        <f t="shared" si="332"/>
        <v>0</v>
      </c>
      <c r="GB107">
        <f t="shared" si="333"/>
        <v>0</v>
      </c>
    </row>
    <row r="108" spans="1:184" x14ac:dyDescent="0.25">
      <c r="A108" t="s">
        <v>373</v>
      </c>
      <c r="B108" t="s">
        <v>66</v>
      </c>
      <c r="C108" t="s">
        <v>69</v>
      </c>
      <c r="D108" t="s">
        <v>340</v>
      </c>
      <c r="E108" t="s">
        <v>330</v>
      </c>
      <c r="F108" t="s">
        <v>52</v>
      </c>
      <c r="G108">
        <v>10.043834784975562</v>
      </c>
      <c r="H108">
        <v>1.0522056313897299</v>
      </c>
      <c r="I108">
        <v>3.8552814334119705</v>
      </c>
      <c r="J108">
        <v>7.9159855137024602</v>
      </c>
      <c r="K108">
        <v>1.3263572562220902</v>
      </c>
      <c r="L108">
        <v>1.5963240717558658</v>
      </c>
      <c r="M108">
        <v>1.5284720537489731</v>
      </c>
      <c r="N108">
        <v>1.3785984406327738</v>
      </c>
      <c r="O108">
        <v>1.5276666559417871</v>
      </c>
      <c r="P108">
        <v>1.6721470135847669</v>
      </c>
      <c r="Q108">
        <v>1.3070253557120981</v>
      </c>
      <c r="R108">
        <v>1.2095558465202498</v>
      </c>
      <c r="S108">
        <v>1.2971210859341129</v>
      </c>
      <c r="T108">
        <v>1.3393743599143302</v>
      </c>
      <c r="U108">
        <v>1.3313443191676493</v>
      </c>
      <c r="V108">
        <v>1.3335057494131222</v>
      </c>
      <c r="W108">
        <v>1.1169426024306746</v>
      </c>
      <c r="X108">
        <v>0.215242865554405</v>
      </c>
      <c r="Y108">
        <f t="shared" si="334"/>
        <v>4.3061280773378279</v>
      </c>
      <c r="Z108">
        <f t="shared" si="335"/>
        <v>0.82982182324628651</v>
      </c>
      <c r="AA108">
        <v>4.8962592597742596</v>
      </c>
      <c r="AB108">
        <v>0.69946560853917994</v>
      </c>
      <c r="AC108">
        <f t="shared" si="248"/>
        <v>10.499424826248209</v>
      </c>
      <c r="AD108">
        <f t="shared" si="387"/>
        <v>5.0389505868755284</v>
      </c>
      <c r="AE108">
        <f t="shared" si="250"/>
        <v>4.3061280773378279</v>
      </c>
      <c r="AF108">
        <f t="shared" si="251"/>
        <v>0.82982182324628651</v>
      </c>
      <c r="AG108">
        <f t="shared" si="336"/>
        <v>1.6344862510446004E-3</v>
      </c>
      <c r="AH108">
        <f t="shared" si="337"/>
        <v>6.6911956023664416</v>
      </c>
      <c r="AI108">
        <f t="shared" si="338"/>
        <v>0.30971447588819739</v>
      </c>
      <c r="AJ108">
        <f t="shared" si="339"/>
        <v>220.74483339479872</v>
      </c>
      <c r="AK108">
        <f t="shared" si="340"/>
        <v>0.28330023703800788</v>
      </c>
      <c r="AL108">
        <f t="shared" si="252"/>
        <v>0.73282250953770056</v>
      </c>
      <c r="AM108">
        <f t="shared" si="253"/>
        <v>4.2091287636292423</v>
      </c>
      <c r="AN108">
        <f t="shared" si="254"/>
        <v>4.1198089191528426</v>
      </c>
      <c r="AO108">
        <f t="shared" si="341"/>
        <v>3.7458702236472234</v>
      </c>
      <c r="AP108">
        <f t="shared" si="255"/>
        <v>1.2637885848836281E-3</v>
      </c>
      <c r="AQ108">
        <f t="shared" si="256"/>
        <v>6.9730475334049385E-2</v>
      </c>
      <c r="AR108">
        <f t="shared" si="257"/>
        <v>-2.9160484004009368</v>
      </c>
      <c r="AT108">
        <f t="shared" si="342"/>
        <v>12.63647822719396</v>
      </c>
      <c r="AU108">
        <f t="shared" si="343"/>
        <v>4.6631781977644184</v>
      </c>
      <c r="AV108">
        <f t="shared" si="344"/>
        <v>4.3061280773378279</v>
      </c>
      <c r="AW108">
        <f t="shared" si="345"/>
        <v>0.82982182324628651</v>
      </c>
      <c r="AX108">
        <f t="shared" si="346"/>
        <v>2.6567405328413603E-4</v>
      </c>
      <c r="AY108">
        <f t="shared" si="347"/>
        <v>2.232241677723438</v>
      </c>
      <c r="AZ108">
        <f t="shared" si="348"/>
        <v>0.3287752965557369</v>
      </c>
      <c r="BA108">
        <f t="shared" si="349"/>
        <v>257.30085943058083</v>
      </c>
      <c r="BB108">
        <f t="shared" si="350"/>
        <v>0.23897836066303491</v>
      </c>
      <c r="BC108">
        <f t="shared" si="258"/>
        <v>0.35705012042659057</v>
      </c>
      <c r="BD108">
        <f t="shared" si="259"/>
        <v>3.8333563745181318</v>
      </c>
      <c r="BE108">
        <f t="shared" si="260"/>
        <v>4.2363090321205732</v>
      </c>
      <c r="BF108">
        <f t="shared" si="261"/>
        <v>3.9138257905672109</v>
      </c>
      <c r="BG108">
        <f t="shared" si="262"/>
        <v>2.3122496987527358E-4</v>
      </c>
      <c r="BH108">
        <f t="shared" si="263"/>
        <v>3.2778800018465504E-2</v>
      </c>
      <c r="BI108">
        <f t="shared" si="264"/>
        <v>-3.0840039673209243</v>
      </c>
      <c r="BK108">
        <f t="shared" si="265"/>
        <v>12.099362635575918</v>
      </c>
      <c r="BL108">
        <f t="shared" si="266"/>
        <v>5.0007668394889588</v>
      </c>
      <c r="BM108">
        <f t="shared" si="351"/>
        <v>4.3061280773378279</v>
      </c>
      <c r="BN108">
        <f t="shared" si="352"/>
        <v>0.82982182324628651</v>
      </c>
      <c r="BO108">
        <f t="shared" si="353"/>
        <v>1.6287929608124537E-3</v>
      </c>
      <c r="BP108">
        <f t="shared" si="354"/>
        <v>7.034417237681077</v>
      </c>
      <c r="BQ108">
        <f t="shared" si="355"/>
        <v>0.35260806038800596</v>
      </c>
      <c r="BR108">
        <f t="shared" si="356"/>
        <v>253.61738815654331</v>
      </c>
      <c r="BS108">
        <f t="shared" si="357"/>
        <v>0.26190570095851279</v>
      </c>
      <c r="BT108">
        <f t="shared" si="267"/>
        <v>0.69463876215113096</v>
      </c>
      <c r="BU108">
        <f t="shared" si="268"/>
        <v>4.1709450162426727</v>
      </c>
      <c r="BV108">
        <f t="shared" si="269"/>
        <v>4.3079262821637281</v>
      </c>
      <c r="BW108">
        <f t="shared" si="270"/>
        <v>3.962612197535567</v>
      </c>
      <c r="BX108">
        <f t="shared" si="271"/>
        <v>1.6287602721404243E-3</v>
      </c>
      <c r="BY108">
        <f t="shared" si="272"/>
        <v>4.9123079491626274E-2</v>
      </c>
      <c r="BZ108">
        <f t="shared" si="273"/>
        <v>-3.1327903742892804</v>
      </c>
      <c r="CB108">
        <f t="shared" si="274"/>
        <v>10.912965285261839</v>
      </c>
      <c r="CC108">
        <f t="shared" si="275"/>
        <v>5.1636651021657594</v>
      </c>
      <c r="CD108">
        <f t="shared" si="358"/>
        <v>4.3061280773378279</v>
      </c>
      <c r="CE108">
        <f t="shared" si="359"/>
        <v>0.82982182324628651</v>
      </c>
      <c r="CF108">
        <f t="shared" si="360"/>
        <v>2.5922974879018859E-3</v>
      </c>
      <c r="CG108">
        <f t="shared" si="361"/>
        <v>9.0688707758899678</v>
      </c>
      <c r="CH108">
        <f t="shared" si="362"/>
        <v>0.33461530812500601</v>
      </c>
      <c r="CI108">
        <f t="shared" si="363"/>
        <v>231.62949367779169</v>
      </c>
      <c r="CJ108">
        <f t="shared" si="364"/>
        <v>0.28475822248474253</v>
      </c>
      <c r="CK108">
        <f t="shared" si="276"/>
        <v>0.85753702482793148</v>
      </c>
      <c r="CL108">
        <f t="shared" si="277"/>
        <v>4.3338432789194732</v>
      </c>
      <c r="CM108">
        <f t="shared" si="278"/>
        <v>4.2839364252950523</v>
      </c>
      <c r="CN108">
        <f t="shared" si="279"/>
        <v>3.9449760008890409</v>
      </c>
      <c r="CO108">
        <f t="shared" si="280"/>
        <v>2.5869995330038919E-3</v>
      </c>
      <c r="CP108">
        <f t="shared" si="281"/>
        <v>6.4498064084610354E-2</v>
      </c>
      <c r="CQ108">
        <f t="shared" si="282"/>
        <v>-3.1151541776427543</v>
      </c>
      <c r="CS108">
        <f t="shared" si="283"/>
        <v>12.092987118201467</v>
      </c>
      <c r="CT108">
        <f t="shared" si="284"/>
        <v>5.1327070351655388</v>
      </c>
      <c r="CU108">
        <f t="shared" si="365"/>
        <v>4.3061280773378279</v>
      </c>
      <c r="CV108">
        <f t="shared" si="366"/>
        <v>0.82982182324628651</v>
      </c>
      <c r="CW108">
        <f t="shared" si="367"/>
        <v>2.6037137328952342E-3</v>
      </c>
      <c r="CX108">
        <f t="shared" si="285"/>
        <v>9.4499637629462008</v>
      </c>
      <c r="CY108">
        <f t="shared" si="286"/>
        <v>0.36729877471439432</v>
      </c>
      <c r="CZ108">
        <f t="shared" si="287"/>
        <v>256.08313256669345</v>
      </c>
      <c r="DA108">
        <f t="shared" si="288"/>
        <v>0.26888667061869526</v>
      </c>
      <c r="DB108">
        <f t="shared" si="289"/>
        <v>0.82657895782771096</v>
      </c>
      <c r="DC108">
        <f t="shared" si="290"/>
        <v>4.3028852119192527</v>
      </c>
      <c r="DD108">
        <f t="shared" si="291"/>
        <v>4.3253857722327291</v>
      </c>
      <c r="DE108">
        <f t="shared" si="292"/>
        <v>3.9758579773004472</v>
      </c>
      <c r="DF108">
        <f t="shared" si="293"/>
        <v>2.5995396988725532E-3</v>
      </c>
      <c r="DG108">
        <f t="shared" si="294"/>
        <v>6.5372156556979394E-2</v>
      </c>
      <c r="DH108">
        <f t="shared" si="295"/>
        <v>-3.1460361540541606</v>
      </c>
      <c r="DJ108">
        <f t="shared" si="296"/>
        <v>13.236691536317846</v>
      </c>
      <c r="DK108">
        <f t="shared" si="297"/>
        <v>5.1410399570605252</v>
      </c>
      <c r="DL108">
        <f t="shared" si="368"/>
        <v>4.3061280773378279</v>
      </c>
      <c r="DM108">
        <f t="shared" si="369"/>
        <v>0.82982182324628651</v>
      </c>
      <c r="DN108">
        <f t="shared" si="298"/>
        <v>2.9275139390512474E-3</v>
      </c>
      <c r="DO108">
        <f t="shared" si="299"/>
        <v>10.519124269822015</v>
      </c>
      <c r="DP108">
        <f t="shared" si="300"/>
        <v>0.40306681341316097</v>
      </c>
      <c r="DQ108">
        <f t="shared" si="301"/>
        <v>280.47767538258938</v>
      </c>
      <c r="DR108">
        <f t="shared" si="302"/>
        <v>0.25742507483532462</v>
      </c>
      <c r="DS108">
        <f t="shared" si="303"/>
        <v>0.83491187972269731</v>
      </c>
      <c r="DT108">
        <f t="shared" si="304"/>
        <v>4.311218133814239</v>
      </c>
      <c r="DU108">
        <f t="shared" si="305"/>
        <v>4.0301146010913644</v>
      </c>
      <c r="DV108">
        <f t="shared" si="306"/>
        <v>3.7062547596301467</v>
      </c>
      <c r="DW108">
        <f t="shared" si="307"/>
        <v>1.7561298155146675E-3</v>
      </c>
      <c r="DX108">
        <f t="shared" si="308"/>
        <v>0.10421376304535009</v>
      </c>
      <c r="DY108">
        <f t="shared" si="309"/>
        <v>-2.8764329363838601</v>
      </c>
      <c r="DZ108" t="s">
        <v>373</v>
      </c>
      <c r="EA108" t="s">
        <v>66</v>
      </c>
      <c r="EB108" t="s">
        <v>69</v>
      </c>
      <c r="EC108" t="s">
        <v>340</v>
      </c>
      <c r="ED108" t="s">
        <v>331</v>
      </c>
      <c r="EE108">
        <f t="shared" si="370"/>
        <v>7.4993022210715239</v>
      </c>
      <c r="EF108">
        <f t="shared" si="371"/>
        <v>2.9664467710584144</v>
      </c>
      <c r="EG108">
        <f t="shared" si="310"/>
        <v>8.7998064455228935</v>
      </c>
      <c r="EH108">
        <f t="shared" si="372"/>
        <v>249.97556376816624</v>
      </c>
      <c r="EI108">
        <f t="shared" si="373"/>
        <v>21.097952208242791</v>
      </c>
      <c r="EJ108">
        <f t="shared" si="311"/>
        <v>445.12358738129689</v>
      </c>
      <c r="EK108">
        <f t="shared" si="312"/>
        <v>9.6694432156312249E-7</v>
      </c>
      <c r="EL108">
        <f t="shared" si="374"/>
        <v>1.9420797374982597E-3</v>
      </c>
      <c r="EM108">
        <f t="shared" si="375"/>
        <v>9.8333327085130327E-4</v>
      </c>
      <c r="EN108">
        <f t="shared" si="376"/>
        <v>0.34934645484741694</v>
      </c>
      <c r="EO108">
        <f t="shared" si="377"/>
        <v>3.295352417324543E-2</v>
      </c>
      <c r="EP108">
        <f t="shared" si="313"/>
        <v>1.0859347554366709E-3</v>
      </c>
      <c r="EQ108">
        <f t="shared" si="378"/>
        <v>1.6777404790484065E-3</v>
      </c>
      <c r="ER108">
        <f t="shared" si="379"/>
        <v>8.8868139021471763E-4</v>
      </c>
      <c r="ES108">
        <f t="shared" si="314"/>
        <v>7.8975461331396318E-7</v>
      </c>
      <c r="ET108">
        <f t="shared" si="380"/>
        <v>6.4286056421846829E-2</v>
      </c>
      <c r="EU108">
        <f t="shared" si="381"/>
        <v>2.3865083656721253E-2</v>
      </c>
      <c r="EV108">
        <f t="shared" si="315"/>
        <v>5.6954221794230388E-4</v>
      </c>
      <c r="EW108">
        <f t="shared" si="382"/>
        <v>1.3710110861772531</v>
      </c>
      <c r="EY108">
        <f t="shared" si="383"/>
        <v>10.281626483682757</v>
      </c>
      <c r="EZ108">
        <f t="shared" si="384"/>
        <v>12.064632193025934</v>
      </c>
      <c r="FA108">
        <f t="shared" si="385"/>
        <v>342.71926919956479</v>
      </c>
      <c r="FB108">
        <f t="shared" si="386"/>
        <v>610.26937301874727</v>
      </c>
      <c r="FD108">
        <f t="shared" si="316"/>
        <v>11.912984938133205</v>
      </c>
      <c r="FE108">
        <f t="shared" si="317"/>
        <v>0.46221080144748539</v>
      </c>
      <c r="FG108" s="6">
        <f t="shared" si="318"/>
        <v>1.6302209291658758E-2</v>
      </c>
      <c r="FH108" s="6">
        <f t="shared" si="319"/>
        <v>8.2784962892449507E-3</v>
      </c>
      <c r="FI108" s="6">
        <f t="shared" si="320"/>
        <v>2.9324846515096863</v>
      </c>
      <c r="FJ108" s="6">
        <f t="shared" si="321"/>
        <v>0.29910376837320446</v>
      </c>
      <c r="FK108" s="6">
        <f t="shared" si="322"/>
        <v>1.4083292203937873E-2</v>
      </c>
      <c r="FL108" s="6">
        <f t="shared" si="323"/>
        <v>7.4797562475024931E-3</v>
      </c>
      <c r="FM108" s="6">
        <f t="shared" si="324"/>
        <v>0.53963013263005621</v>
      </c>
      <c r="FN108" s="6">
        <f t="shared" si="325"/>
        <v>0.20141946244871065</v>
      </c>
      <c r="FP108" t="s">
        <v>373</v>
      </c>
      <c r="FQ108">
        <f t="shared" si="326"/>
        <v>-3.0450776683486525</v>
      </c>
      <c r="FR108">
        <f t="shared" si="327"/>
        <v>0.1178148599562054</v>
      </c>
      <c r="FT108">
        <v>-3.0450776683486525</v>
      </c>
      <c r="FU108">
        <v>0.1178148599562054</v>
      </c>
      <c r="FW108">
        <f t="shared" si="328"/>
        <v>36.718527941767121</v>
      </c>
      <c r="FX108">
        <f t="shared" si="329"/>
        <v>15.442674434149742</v>
      </c>
      <c r="FY108">
        <f t="shared" si="330"/>
        <v>238.47619367914206</v>
      </c>
      <c r="FZ108">
        <f t="shared" si="331"/>
        <v>1223.9451688171748</v>
      </c>
      <c r="GA108">
        <f t="shared" si="332"/>
        <v>203.0846789182792</v>
      </c>
      <c r="GB108">
        <f t="shared" si="333"/>
        <v>41243.386811340555</v>
      </c>
    </row>
    <row r="109" spans="1:184" x14ac:dyDescent="0.25">
      <c r="A109" t="s">
        <v>150</v>
      </c>
      <c r="B109" t="s">
        <v>148</v>
      </c>
      <c r="C109" t="s">
        <v>152</v>
      </c>
      <c r="D109" t="s">
        <v>341</v>
      </c>
      <c r="E109" t="s">
        <v>331</v>
      </c>
      <c r="F109" t="s">
        <v>445</v>
      </c>
      <c r="G109">
        <v>21.917740815926827</v>
      </c>
      <c r="H109">
        <v>0.87089649603303598</v>
      </c>
      <c r="I109">
        <v>3.190964761465044</v>
      </c>
      <c r="J109">
        <v>5.4712565947242204</v>
      </c>
      <c r="K109">
        <v>1.2214137182566644</v>
      </c>
      <c r="L109">
        <v>1.4904316059472853</v>
      </c>
      <c r="M109">
        <v>1.4610847772130751</v>
      </c>
      <c r="N109">
        <v>1.3701392224490256</v>
      </c>
      <c r="O109">
        <v>1.4354696297925016</v>
      </c>
      <c r="P109">
        <v>1.5281407979197132</v>
      </c>
      <c r="Q109">
        <v>1.1137228775074144</v>
      </c>
      <c r="R109">
        <v>1.1523297796771568</v>
      </c>
      <c r="S109">
        <v>1.261678755528314</v>
      </c>
      <c r="T109">
        <v>1.2456836932865165</v>
      </c>
      <c r="U109">
        <v>1.2512749062312558</v>
      </c>
      <c r="V109">
        <v>1.4406165004533091</v>
      </c>
      <c r="W109">
        <v>1.5774546356051324</v>
      </c>
      <c r="X109">
        <v>0</v>
      </c>
      <c r="Y109">
        <f t="shared" si="334"/>
        <v>5.0336021550256591</v>
      </c>
      <c r="Z109">
        <f t="shared" si="335"/>
        <v>0</v>
      </c>
      <c r="AA109">
        <v>3.9196888591091952</v>
      </c>
      <c r="AB109">
        <v>0.55995555130131369</v>
      </c>
      <c r="AC109">
        <f t="shared" si="248"/>
        <v>6.6826678608984063</v>
      </c>
      <c r="AD109">
        <f t="shared" si="387"/>
        <v>3.5538504561636088</v>
      </c>
      <c r="AE109">
        <f t="shared" si="250"/>
        <v>3.5538504561636088</v>
      </c>
      <c r="AF109">
        <f t="shared" si="251"/>
        <v>0</v>
      </c>
      <c r="AG109">
        <f t="shared" si="336"/>
        <v>0</v>
      </c>
      <c r="AH109">
        <f t="shared" si="337"/>
        <v>0</v>
      </c>
      <c r="AI109">
        <f t="shared" si="338"/>
        <v>0.52052885897107459</v>
      </c>
      <c r="AJ109">
        <f t="shared" si="339"/>
        <v>439.40694640228622</v>
      </c>
      <c r="AK109">
        <f t="shared" si="340"/>
        <v>0.16953746687187496</v>
      </c>
      <c r="AL109">
        <f t="shared" si="252"/>
        <v>0</v>
      </c>
      <c r="AM109">
        <f t="shared" si="253"/>
        <v>3.5538504561636088</v>
      </c>
      <c r="AN109">
        <f t="shared" si="254"/>
        <v>3.0038016751553931</v>
      </c>
      <c r="AO109">
        <f t="shared" si="341"/>
        <v>2.7800227617869209</v>
      </c>
      <c r="AP109">
        <f t="shared" si="255"/>
        <v>-3.8599437940555264E-3</v>
      </c>
      <c r="AQ109">
        <f t="shared" si="256"/>
        <v>6.3290710355452431E-2</v>
      </c>
      <c r="AR109">
        <f t="shared" si="257"/>
        <v>-2.7800227617869209</v>
      </c>
      <c r="AT109">
        <f t="shared" si="342"/>
        <v>8.154533753024495</v>
      </c>
      <c r="AU109">
        <f t="shared" si="343"/>
        <v>3.6770437205365853</v>
      </c>
      <c r="AV109">
        <f t="shared" si="344"/>
        <v>3.6770437205365853</v>
      </c>
      <c r="AW109">
        <f t="shared" si="345"/>
        <v>0</v>
      </c>
      <c r="AX109">
        <f t="shared" si="346"/>
        <v>0</v>
      </c>
      <c r="AY109">
        <f t="shared" si="347"/>
        <v>0</v>
      </c>
      <c r="AZ109">
        <f t="shared" si="348"/>
        <v>0.65719419002064083</v>
      </c>
      <c r="BA109">
        <f t="shared" si="349"/>
        <v>536.18687182055373</v>
      </c>
      <c r="BB109">
        <f t="shared" si="350"/>
        <v>0.15879641938754627</v>
      </c>
      <c r="BC109">
        <f t="shared" si="258"/>
        <v>0</v>
      </c>
      <c r="BD109">
        <f t="shared" si="259"/>
        <v>3.6770437205365853</v>
      </c>
      <c r="BE109">
        <f t="shared" si="260"/>
        <v>3.39339755749854</v>
      </c>
      <c r="BF109">
        <f t="shared" si="261"/>
        <v>3.1791137874990909</v>
      </c>
      <c r="BG109">
        <f t="shared" si="262"/>
        <v>-6.0333437396355681E-4</v>
      </c>
      <c r="BH109">
        <f t="shared" si="263"/>
        <v>3.2889927889749038E-2</v>
      </c>
      <c r="BI109">
        <f t="shared" si="264"/>
        <v>-3.1791137874990909</v>
      </c>
      <c r="BK109">
        <f t="shared" si="265"/>
        <v>7.9939697227782052</v>
      </c>
      <c r="BL109">
        <f t="shared" si="266"/>
        <v>4.0259724491799203</v>
      </c>
      <c r="BM109">
        <f t="shared" si="351"/>
        <v>4.0259724491799203</v>
      </c>
      <c r="BN109">
        <f t="shared" si="352"/>
        <v>0</v>
      </c>
      <c r="BO109">
        <f t="shared" si="353"/>
        <v>0</v>
      </c>
      <c r="BP109">
        <f t="shared" si="354"/>
        <v>0</v>
      </c>
      <c r="BQ109">
        <f t="shared" si="355"/>
        <v>0.70538965239272933</v>
      </c>
      <c r="BR109">
        <f t="shared" si="356"/>
        <v>525.62926942265733</v>
      </c>
      <c r="BS109">
        <f t="shared" si="357"/>
        <v>0.17560263491922212</v>
      </c>
      <c r="BT109">
        <f t="shared" si="267"/>
        <v>0</v>
      </c>
      <c r="BU109">
        <f t="shared" si="268"/>
        <v>4.0259724491799203</v>
      </c>
      <c r="BV109">
        <f t="shared" si="269"/>
        <v>3.561436446336343</v>
      </c>
      <c r="BW109">
        <f t="shared" si="270"/>
        <v>3.3299101263154216</v>
      </c>
      <c r="BX109">
        <f t="shared" si="271"/>
        <v>-2.1672290854579746E-3</v>
      </c>
      <c r="BY109">
        <f t="shared" si="272"/>
        <v>5.2317110142956966E-2</v>
      </c>
      <c r="BZ109">
        <f t="shared" si="273"/>
        <v>-3.3299101263154216</v>
      </c>
      <c r="CB109">
        <f t="shared" si="274"/>
        <v>7.4963832565145472</v>
      </c>
      <c r="CC109">
        <f t="shared" si="275"/>
        <v>3.974932769208904</v>
      </c>
      <c r="CD109">
        <f t="shared" si="358"/>
        <v>3.974932769208904</v>
      </c>
      <c r="CE109">
        <f t="shared" si="359"/>
        <v>0</v>
      </c>
      <c r="CF109">
        <f t="shared" si="360"/>
        <v>0</v>
      </c>
      <c r="CG109">
        <f t="shared" si="361"/>
        <v>0</v>
      </c>
      <c r="CH109">
        <f t="shared" si="362"/>
        <v>0.65309650018726495</v>
      </c>
      <c r="CI109">
        <f t="shared" si="363"/>
        <v>492.91135581941802</v>
      </c>
      <c r="CJ109">
        <f t="shared" si="364"/>
        <v>0.17903806509964834</v>
      </c>
      <c r="CK109">
        <f t="shared" si="276"/>
        <v>0</v>
      </c>
      <c r="CL109">
        <f t="shared" si="277"/>
        <v>3.974932769208904</v>
      </c>
      <c r="CM109">
        <f t="shared" si="278"/>
        <v>3.4218146933013882</v>
      </c>
      <c r="CN109">
        <f t="shared" si="279"/>
        <v>3.2086976917922936</v>
      </c>
      <c r="CO109">
        <f t="shared" si="280"/>
        <v>-3.5194236158997802E-3</v>
      </c>
      <c r="CP109">
        <f t="shared" si="281"/>
        <v>6.344901799941062E-2</v>
      </c>
      <c r="CQ109">
        <f t="shared" si="282"/>
        <v>-3.2086976917922936</v>
      </c>
      <c r="CS109">
        <f t="shared" si="283"/>
        <v>7.8538226785285596</v>
      </c>
      <c r="CT109">
        <f t="shared" si="284"/>
        <v>3.9927741326894144</v>
      </c>
      <c r="CU109">
        <f t="shared" si="365"/>
        <v>3.9927741326894144</v>
      </c>
      <c r="CV109">
        <f t="shared" si="366"/>
        <v>0</v>
      </c>
      <c r="CW109">
        <f t="shared" si="367"/>
        <v>0</v>
      </c>
      <c r="CX109">
        <f t="shared" si="285"/>
        <v>0</v>
      </c>
      <c r="CY109">
        <f t="shared" si="286"/>
        <v>0.68730835282139657</v>
      </c>
      <c r="CZ109">
        <f t="shared" si="287"/>
        <v>516.41414964671151</v>
      </c>
      <c r="DA109">
        <f t="shared" si="288"/>
        <v>0.1757015839209019</v>
      </c>
      <c r="DB109">
        <f t="shared" si="289"/>
        <v>0</v>
      </c>
      <c r="DC109">
        <f t="shared" si="290"/>
        <v>3.9927741326894144</v>
      </c>
      <c r="DD109">
        <f t="shared" si="291"/>
        <v>3.4652372923397863</v>
      </c>
      <c r="DE109">
        <f t="shared" si="292"/>
        <v>3.2368414888115766</v>
      </c>
      <c r="DF109">
        <f t="shared" si="293"/>
        <v>-3.1704124824844422E-3</v>
      </c>
      <c r="DG109">
        <f t="shared" si="294"/>
        <v>6.4579293642178071E-2</v>
      </c>
      <c r="DH109">
        <f t="shared" si="295"/>
        <v>-3.2368414888115766</v>
      </c>
      <c r="DJ109">
        <f t="shared" si="296"/>
        <v>8.3608504182853629</v>
      </c>
      <c r="DK109">
        <f t="shared" si="297"/>
        <v>4.5969564877316005</v>
      </c>
      <c r="DL109">
        <f t="shared" si="368"/>
        <v>4.5969564877316005</v>
      </c>
      <c r="DM109">
        <f t="shared" si="369"/>
        <v>0</v>
      </c>
      <c r="DN109">
        <f t="shared" si="298"/>
        <v>0</v>
      </c>
      <c r="DO109">
        <f t="shared" si="299"/>
        <v>0</v>
      </c>
      <c r="DP109">
        <f t="shared" si="300"/>
        <v>0.84239665483404069</v>
      </c>
      <c r="DQ109">
        <f t="shared" si="301"/>
        <v>549.75285740613583</v>
      </c>
      <c r="DR109">
        <f t="shared" si="302"/>
        <v>0.19605893775609118</v>
      </c>
      <c r="DS109">
        <f t="shared" si="303"/>
        <v>0</v>
      </c>
      <c r="DT109">
        <f t="shared" si="304"/>
        <v>4.5969564877316005</v>
      </c>
      <c r="DU109">
        <f t="shared" si="305"/>
        <v>3.750858471223486</v>
      </c>
      <c r="DV109">
        <f t="shared" si="306"/>
        <v>3.5042017827118457</v>
      </c>
      <c r="DW109">
        <f t="shared" si="307"/>
        <v>-1.0505034454740318E-2</v>
      </c>
      <c r="DX109">
        <f t="shared" si="308"/>
        <v>0.12017370302598016</v>
      </c>
      <c r="DY109">
        <f t="shared" si="309"/>
        <v>-3.5042017827118457</v>
      </c>
      <c r="DZ109" t="s">
        <v>150</v>
      </c>
      <c r="EA109" t="s">
        <v>148</v>
      </c>
      <c r="EB109" t="s">
        <v>152</v>
      </c>
      <c r="EC109" t="s">
        <v>341</v>
      </c>
      <c r="ED109" t="s">
        <v>331</v>
      </c>
      <c r="EE109">
        <f t="shared" si="370"/>
        <v>0</v>
      </c>
      <c r="EF109">
        <f t="shared" si="371"/>
        <v>0</v>
      </c>
      <c r="EG109">
        <f t="shared" si="310"/>
        <v>0</v>
      </c>
      <c r="EH109">
        <f t="shared" si="372"/>
        <v>510.0502417529604</v>
      </c>
      <c r="EI109">
        <f t="shared" si="373"/>
        <v>39.564739698001013</v>
      </c>
      <c r="EJ109">
        <f t="shared" si="311"/>
        <v>1565.3686273705773</v>
      </c>
      <c r="EK109">
        <f t="shared" si="312"/>
        <v>0</v>
      </c>
      <c r="EL109">
        <f t="shared" si="374"/>
        <v>0</v>
      </c>
      <c r="EM109">
        <f t="shared" si="375"/>
        <v>0</v>
      </c>
      <c r="EN109">
        <f t="shared" si="376"/>
        <v>0.67765236820452446</v>
      </c>
      <c r="EO109">
        <f t="shared" si="377"/>
        <v>0.10364612854578301</v>
      </c>
      <c r="EP109">
        <f t="shared" si="313"/>
        <v>1.0742519962528976E-2</v>
      </c>
      <c r="EQ109">
        <f t="shared" si="378"/>
        <v>-3.9708963011002669E-3</v>
      </c>
      <c r="ER109">
        <f t="shared" si="379"/>
        <v>3.4101484588476656E-3</v>
      </c>
      <c r="ES109">
        <f t="shared" si="314"/>
        <v>1.1629112511381108E-5</v>
      </c>
      <c r="ET109">
        <f t="shared" si="380"/>
        <v>6.6116627175954554E-2</v>
      </c>
      <c r="EU109">
        <f t="shared" si="381"/>
        <v>2.910007905227955E-2</v>
      </c>
      <c r="EV109">
        <f t="shared" si="315"/>
        <v>8.46814600848919E-4</v>
      </c>
      <c r="EW109">
        <f t="shared" si="382"/>
        <v>1.0835848806181783</v>
      </c>
      <c r="EY109">
        <f t="shared" si="383"/>
        <v>0</v>
      </c>
      <c r="EZ109">
        <f t="shared" si="384"/>
        <v>0</v>
      </c>
      <c r="FA109">
        <f t="shared" si="385"/>
        <v>552.68273031915453</v>
      </c>
      <c r="FB109">
        <f t="shared" si="386"/>
        <v>1696.2097772127886</v>
      </c>
      <c r="FD109">
        <f t="shared" si="316"/>
        <v>7.7570379483382625</v>
      </c>
      <c r="FE109">
        <f t="shared" si="317"/>
        <v>0.26909539695054485</v>
      </c>
      <c r="FG109" s="6">
        <f t="shared" si="318"/>
        <v>0</v>
      </c>
      <c r="FH109" s="6">
        <f t="shared" si="319"/>
        <v>0</v>
      </c>
      <c r="FI109" s="6">
        <f t="shared" si="320"/>
        <v>8.7359681971092229</v>
      </c>
      <c r="FJ109" s="6">
        <f t="shared" si="321"/>
        <v>1.370093130172565</v>
      </c>
      <c r="FK109" s="6">
        <f t="shared" si="322"/>
        <v>-5.1190884040356217E-2</v>
      </c>
      <c r="FL109" s="6">
        <f t="shared" si="323"/>
        <v>4.3997845402462057E-2</v>
      </c>
      <c r="FM109" s="6">
        <f t="shared" si="324"/>
        <v>0.85234373760048787</v>
      </c>
      <c r="FN109" s="6">
        <f t="shared" si="325"/>
        <v>0.37630766777468599</v>
      </c>
      <c r="FP109" t="s">
        <v>150</v>
      </c>
      <c r="FQ109">
        <f t="shared" si="326"/>
        <v>-3.2064646064861915</v>
      </c>
      <c r="FR109">
        <f t="shared" si="327"/>
        <v>0.23975599193025884</v>
      </c>
      <c r="FT109">
        <v>-3.2064646064861915</v>
      </c>
      <c r="FU109">
        <v>0.23975599193025884</v>
      </c>
      <c r="FW109">
        <f t="shared" si="328"/>
        <v>0</v>
      </c>
      <c r="FX109">
        <f t="shared" si="329"/>
        <v>0</v>
      </c>
      <c r="FY109">
        <f t="shared" si="330"/>
        <v>0</v>
      </c>
      <c r="FZ109">
        <f t="shared" si="331"/>
        <v>1999.2382501850304</v>
      </c>
      <c r="GA109">
        <f t="shared" si="332"/>
        <v>324.99345131654991</v>
      </c>
      <c r="GB109">
        <f t="shared" si="333"/>
        <v>105620.74339864269</v>
      </c>
    </row>
    <row r="110" spans="1:184" x14ac:dyDescent="0.25">
      <c r="A110" t="s">
        <v>378</v>
      </c>
      <c r="B110" t="s">
        <v>319</v>
      </c>
      <c r="C110" t="s">
        <v>326</v>
      </c>
      <c r="D110" t="s">
        <v>345</v>
      </c>
      <c r="E110" t="s">
        <v>330</v>
      </c>
      <c r="F110" t="s">
        <v>444</v>
      </c>
      <c r="G110">
        <v>10.146702917957635</v>
      </c>
      <c r="H110">
        <v>0.82347250610905498</v>
      </c>
      <c r="I110">
        <v>3.0172032623835774</v>
      </c>
      <c r="J110">
        <v>15.531700000000001</v>
      </c>
      <c r="K110">
        <v>1.1944928429090393</v>
      </c>
      <c r="L110">
        <v>1.6075990253515033</v>
      </c>
      <c r="M110">
        <v>1.5477783159783653</v>
      </c>
      <c r="N110">
        <v>1.4279094998340851</v>
      </c>
      <c r="O110">
        <v>1.5230249577532384</v>
      </c>
      <c r="P110">
        <v>1.6751514690397891</v>
      </c>
      <c r="Q110">
        <v>1.1620756490513198</v>
      </c>
      <c r="R110">
        <v>1.2095558465202498</v>
      </c>
      <c r="S110">
        <v>1.2971210859341129</v>
      </c>
      <c r="T110">
        <v>1.3393743599143302</v>
      </c>
      <c r="U110">
        <v>1.3313443191676493</v>
      </c>
      <c r="V110">
        <v>1.3335057494131222</v>
      </c>
      <c r="W110">
        <v>1.6870189221369734</v>
      </c>
      <c r="X110">
        <v>1.1376278915726301</v>
      </c>
      <c r="Y110">
        <f t="shared" si="334"/>
        <v>5.0900789955745021</v>
      </c>
      <c r="Z110">
        <f t="shared" si="335"/>
        <v>3.4324545858314903</v>
      </c>
      <c r="AA110">
        <v>3.1669863463307378E-2</v>
      </c>
      <c r="AB110">
        <v>4.5242662090439123E-3</v>
      </c>
      <c r="AC110">
        <f t="shared" si="248"/>
        <v>18.552504488210328</v>
      </c>
      <c r="AD110">
        <f t="shared" si="387"/>
        <v>3.5062184394541553</v>
      </c>
      <c r="AE110">
        <f t="shared" si="250"/>
        <v>3.5062184394541553</v>
      </c>
      <c r="AF110">
        <f t="shared" si="251"/>
        <v>3.4324545858314903</v>
      </c>
      <c r="AG110">
        <f t="shared" si="336"/>
        <v>0</v>
      </c>
      <c r="AH110">
        <f t="shared" si="337"/>
        <v>0</v>
      </c>
      <c r="AI110">
        <f t="shared" si="338"/>
        <v>6.1458271771635505E-6</v>
      </c>
      <c r="AJ110">
        <f t="shared" si="339"/>
        <v>0.24995279701365097</v>
      </c>
      <c r="AK110">
        <f t="shared" si="340"/>
        <v>0.14754163671460113</v>
      </c>
      <c r="AL110">
        <f t="shared" si="252"/>
        <v>0</v>
      </c>
      <c r="AM110">
        <f t="shared" si="253"/>
        <v>7.3763853622665021E-2</v>
      </c>
      <c r="AN110">
        <f t="shared" si="254"/>
        <v>3.0275331144920044</v>
      </c>
      <c r="AO110">
        <f t="shared" si="341"/>
        <v>2.8327873290925378</v>
      </c>
      <c r="AP110">
        <f t="shared" si="255"/>
        <v>-3.3591537936078246E-3</v>
      </c>
      <c r="AQ110">
        <f t="shared" si="256"/>
        <v>-7.8164340229331507E-3</v>
      </c>
      <c r="AR110">
        <f t="shared" si="257"/>
        <v>0.59966725673895249</v>
      </c>
      <c r="AT110">
        <f t="shared" si="342"/>
        <v>24.968745782051947</v>
      </c>
      <c r="AU110">
        <f t="shared" si="343"/>
        <v>3.6494758461560273</v>
      </c>
      <c r="AV110">
        <f t="shared" si="344"/>
        <v>3.6494758461560273</v>
      </c>
      <c r="AW110">
        <f t="shared" si="345"/>
        <v>3.4324545858314903</v>
      </c>
      <c r="AX110">
        <f t="shared" si="346"/>
        <v>0</v>
      </c>
      <c r="AY110">
        <f t="shared" si="347"/>
        <v>0</v>
      </c>
      <c r="AZ110">
        <f t="shared" si="348"/>
        <v>1.9443190402262036E-4</v>
      </c>
      <c r="BA110">
        <f t="shared" si="349"/>
        <v>2.6877353453555277</v>
      </c>
      <c r="BB110">
        <f t="shared" si="350"/>
        <v>0.13237593174765372</v>
      </c>
      <c r="BC110">
        <f t="shared" si="258"/>
        <v>0</v>
      </c>
      <c r="BD110">
        <f t="shared" si="259"/>
        <v>0.21702126032453695</v>
      </c>
      <c r="BE110">
        <f t="shared" si="260"/>
        <v>3.4130226234471976</v>
      </c>
      <c r="BF110">
        <f t="shared" si="261"/>
        <v>3.2343913053011062</v>
      </c>
      <c r="BG110">
        <f t="shared" si="262"/>
        <v>-5.0295183113604146E-4</v>
      </c>
      <c r="BH110">
        <f t="shared" si="263"/>
        <v>-5.8700559779660219E-4</v>
      </c>
      <c r="BI110">
        <f t="shared" si="264"/>
        <v>0.19806328053038413</v>
      </c>
      <c r="BK110">
        <f t="shared" si="265"/>
        <v>24.03962847028118</v>
      </c>
      <c r="BL110">
        <f t="shared" si="266"/>
        <v>3.9136779721869339</v>
      </c>
      <c r="BM110">
        <f t="shared" si="351"/>
        <v>3.9136779721869339</v>
      </c>
      <c r="BN110">
        <f t="shared" si="352"/>
        <v>3.4324545858314903</v>
      </c>
      <c r="BO110">
        <f t="shared" si="353"/>
        <v>0</v>
      </c>
      <c r="BP110">
        <f t="shared" si="354"/>
        <v>0</v>
      </c>
      <c r="BQ110">
        <f t="shared" si="355"/>
        <v>1.774690789357266E-3</v>
      </c>
      <c r="BR110">
        <f t="shared" si="356"/>
        <v>11.06361934816548</v>
      </c>
      <c r="BS110">
        <f t="shared" si="357"/>
        <v>0.1446765394830325</v>
      </c>
      <c r="BT110">
        <f t="shared" si="267"/>
        <v>0</v>
      </c>
      <c r="BU110">
        <f t="shared" si="268"/>
        <v>0.48122338635544359</v>
      </c>
      <c r="BV110">
        <f t="shared" si="269"/>
        <v>3.530953297311727</v>
      </c>
      <c r="BW110">
        <f t="shared" si="270"/>
        <v>3.3402020207418937</v>
      </c>
      <c r="BX110">
        <f t="shared" si="271"/>
        <v>-1.7855495419830687E-3</v>
      </c>
      <c r="BY110">
        <f t="shared" si="272"/>
        <v>-1.4556309793663875E-3</v>
      </c>
      <c r="BZ110">
        <f t="shared" si="273"/>
        <v>9.2252565089596672E-2</v>
      </c>
      <c r="CB110">
        <f t="shared" si="274"/>
        <v>22.177861978573059</v>
      </c>
      <c r="CC110">
        <f t="shared" si="275"/>
        <v>4.0411646882864325</v>
      </c>
      <c r="CD110">
        <f t="shared" si="358"/>
        <v>4.0411646882864325</v>
      </c>
      <c r="CE110">
        <f t="shared" si="359"/>
        <v>3.4324545858314903</v>
      </c>
      <c r="CF110">
        <f t="shared" si="360"/>
        <v>0</v>
      </c>
      <c r="CG110">
        <f t="shared" si="361"/>
        <v>0</v>
      </c>
      <c r="CH110">
        <f t="shared" si="362"/>
        <v>3.1078714804852105E-3</v>
      </c>
      <c r="CI110">
        <f t="shared" si="363"/>
        <v>15.317002960610109</v>
      </c>
      <c r="CJ110">
        <f t="shared" si="364"/>
        <v>0.15553338049553694</v>
      </c>
      <c r="CK110">
        <f t="shared" si="276"/>
        <v>0</v>
      </c>
      <c r="CL110">
        <f t="shared" si="277"/>
        <v>0.60871010245494217</v>
      </c>
      <c r="CM110">
        <f t="shared" si="278"/>
        <v>3.5606617063579717</v>
      </c>
      <c r="CN110">
        <f t="shared" si="279"/>
        <v>3.3755233802297644</v>
      </c>
      <c r="CO110">
        <f t="shared" si="280"/>
        <v>-3.0573825296428209E-3</v>
      </c>
      <c r="CP110">
        <f t="shared" si="281"/>
        <v>3.0212286994365928E-3</v>
      </c>
      <c r="CQ110">
        <f t="shared" si="282"/>
        <v>5.6931205601725932E-2</v>
      </c>
      <c r="CS110">
        <f t="shared" si="283"/>
        <v>23.655166736335975</v>
      </c>
      <c r="CT110">
        <f t="shared" si="284"/>
        <v>4.0169364231484739</v>
      </c>
      <c r="CU110">
        <f t="shared" si="365"/>
        <v>4.0169364231484739</v>
      </c>
      <c r="CV110">
        <f t="shared" si="366"/>
        <v>3.4324545858314903</v>
      </c>
      <c r="CW110">
        <f t="shared" si="367"/>
        <v>0</v>
      </c>
      <c r="CX110">
        <f t="shared" si="285"/>
        <v>0</v>
      </c>
      <c r="CY110">
        <f t="shared" si="286"/>
        <v>2.9701207271840362E-3</v>
      </c>
      <c r="CZ110">
        <f t="shared" si="287"/>
        <v>15.244891479356145</v>
      </c>
      <c r="DA110">
        <f t="shared" si="288"/>
        <v>0.14969553663183136</v>
      </c>
      <c r="DB110">
        <f t="shared" si="289"/>
        <v>0</v>
      </c>
      <c r="DC110">
        <f t="shared" si="290"/>
        <v>0.58448183731698355</v>
      </c>
      <c r="DD110">
        <f t="shared" si="291"/>
        <v>3.56748167921885</v>
      </c>
      <c r="DE110">
        <f t="shared" si="292"/>
        <v>3.3728913311374948</v>
      </c>
      <c r="DF110">
        <f t="shared" si="293"/>
        <v>-2.7011515054037386E-3</v>
      </c>
      <c r="DG110">
        <f t="shared" si="294"/>
        <v>2.8712980957680528E-3</v>
      </c>
      <c r="DH110">
        <f t="shared" si="295"/>
        <v>5.9563254693995482E-2</v>
      </c>
      <c r="DJ110">
        <f t="shared" si="296"/>
        <v>26.017950071685291</v>
      </c>
      <c r="DK110">
        <f t="shared" si="297"/>
        <v>4.0234578975365292</v>
      </c>
      <c r="DL110">
        <f t="shared" si="368"/>
        <v>4.0234578975365292</v>
      </c>
      <c r="DM110">
        <f t="shared" si="369"/>
        <v>3.4324545858314903</v>
      </c>
      <c r="DN110">
        <f t="shared" si="298"/>
        <v>0</v>
      </c>
      <c r="DO110">
        <f t="shared" si="299"/>
        <v>0</v>
      </c>
      <c r="DP110">
        <f t="shared" si="300"/>
        <v>3.3664242152852881E-3</v>
      </c>
      <c r="DQ110">
        <f t="shared" si="301"/>
        <v>17.088352037689198</v>
      </c>
      <c r="DR110">
        <f t="shared" si="302"/>
        <v>0.14296832310042112</v>
      </c>
      <c r="DS110">
        <f t="shared" si="303"/>
        <v>0</v>
      </c>
      <c r="DT110">
        <f t="shared" si="304"/>
        <v>0.59100331170503884</v>
      </c>
      <c r="DU110">
        <f t="shared" si="305"/>
        <v>3.4064739641172559</v>
      </c>
      <c r="DV110">
        <f t="shared" si="306"/>
        <v>3.2266092074190293</v>
      </c>
      <c r="DW110">
        <f t="shared" si="307"/>
        <v>-7.6603860925473655E-3</v>
      </c>
      <c r="DX110">
        <f t="shared" si="308"/>
        <v>1.8567845909385787E-3</v>
      </c>
      <c r="DY110">
        <f t="shared" si="309"/>
        <v>0.20584537841246098</v>
      </c>
      <c r="DZ110" t="s">
        <v>378</v>
      </c>
      <c r="EA110" t="s">
        <v>319</v>
      </c>
      <c r="EB110" t="s">
        <v>326</v>
      </c>
      <c r="EC110" t="s">
        <v>345</v>
      </c>
      <c r="ED110" t="s">
        <v>331</v>
      </c>
      <c r="EE110">
        <f t="shared" si="370"/>
        <v>0</v>
      </c>
      <c r="EF110">
        <f t="shared" si="371"/>
        <v>0</v>
      </c>
      <c r="EG110">
        <f t="shared" si="310"/>
        <v>0</v>
      </c>
      <c r="EH110">
        <f t="shared" si="372"/>
        <v>10.275258994698351</v>
      </c>
      <c r="EI110">
        <f t="shared" si="373"/>
        <v>7.1446967408899127</v>
      </c>
      <c r="EJ110">
        <f t="shared" si="311"/>
        <v>51.046691519282938</v>
      </c>
      <c r="EK110">
        <f t="shared" si="312"/>
        <v>0</v>
      </c>
      <c r="EL110">
        <f t="shared" si="374"/>
        <v>0</v>
      </c>
      <c r="EM110">
        <f t="shared" si="375"/>
        <v>0</v>
      </c>
      <c r="EN110">
        <f t="shared" si="376"/>
        <v>1.9032808239185974E-3</v>
      </c>
      <c r="EO110">
        <f t="shared" si="377"/>
        <v>1.5010526863948697E-3</v>
      </c>
      <c r="EP110">
        <f t="shared" si="313"/>
        <v>2.253159167333255E-6</v>
      </c>
      <c r="EQ110">
        <f t="shared" si="378"/>
        <v>-3.1777625490534769E-3</v>
      </c>
      <c r="ER110">
        <f t="shared" si="379"/>
        <v>2.427399245531352E-3</v>
      </c>
      <c r="ES110">
        <f t="shared" si="314"/>
        <v>5.892267097206177E-6</v>
      </c>
      <c r="ET110">
        <f t="shared" si="380"/>
        <v>-3.5162653565881939E-4</v>
      </c>
      <c r="EU110">
        <f t="shared" si="381"/>
        <v>4.0899402259087746E-3</v>
      </c>
      <c r="EV110">
        <f t="shared" si="315"/>
        <v>1.6727611051506717E-5</v>
      </c>
      <c r="EW110">
        <f t="shared" si="382"/>
        <v>1.0530809346237515</v>
      </c>
      <c r="EY110">
        <f t="shared" si="383"/>
        <v>0</v>
      </c>
      <c r="EZ110">
        <f t="shared" si="384"/>
        <v>0</v>
      </c>
      <c r="FA110">
        <f t="shared" si="385"/>
        <v>10.82067934563805</v>
      </c>
      <c r="FB110">
        <f t="shared" si="386"/>
        <v>53.756297614576809</v>
      </c>
      <c r="FD110">
        <f t="shared" si="316"/>
        <v>23.235309587856296</v>
      </c>
      <c r="FE110">
        <f t="shared" si="317"/>
        <v>1.1767405328107872</v>
      </c>
      <c r="FG110" s="6">
        <f t="shared" si="318"/>
        <v>0</v>
      </c>
      <c r="FH110" s="6">
        <f t="shared" si="319"/>
        <v>0</v>
      </c>
      <c r="FI110" s="6">
        <f t="shared" si="320"/>
        <v>8.191329737708029E-3</v>
      </c>
      <c r="FJ110" s="6">
        <f t="shared" si="321"/>
        <v>6.4735284902526719E-3</v>
      </c>
      <c r="FK110" s="6">
        <f t="shared" si="322"/>
        <v>-1.367643730778738E-2</v>
      </c>
      <c r="FL110" s="6">
        <f t="shared" si="323"/>
        <v>1.0469963431981878E-2</v>
      </c>
      <c r="FM110" s="6">
        <f t="shared" si="324"/>
        <v>-1.5133283863908297E-3</v>
      </c>
      <c r="FN110" s="6">
        <f t="shared" si="325"/>
        <v>1.760242952185942E-2</v>
      </c>
      <c r="FP110" t="s">
        <v>378</v>
      </c>
      <c r="FQ110">
        <f t="shared" si="326"/>
        <v>0.20205382351118595</v>
      </c>
      <c r="FR110">
        <f t="shared" si="327"/>
        <v>0.20569258391431075</v>
      </c>
      <c r="FT110">
        <v>0.20205382351118595</v>
      </c>
      <c r="FU110">
        <v>0.20569258391431075</v>
      </c>
      <c r="FW110">
        <f t="shared" si="328"/>
        <v>0</v>
      </c>
      <c r="FX110">
        <f t="shared" si="329"/>
        <v>0</v>
      </c>
      <c r="FY110">
        <f t="shared" si="330"/>
        <v>0</v>
      </c>
      <c r="FZ110">
        <f t="shared" si="331"/>
        <v>0.3254160494122178</v>
      </c>
      <c r="GA110">
        <f t="shared" si="332"/>
        <v>0.23099774525541358</v>
      </c>
      <c r="GB110">
        <f t="shared" si="333"/>
        <v>5.3359958313084946E-2</v>
      </c>
    </row>
    <row r="111" spans="1:184" x14ac:dyDescent="0.25">
      <c r="A111" t="s">
        <v>151</v>
      </c>
      <c r="B111" t="s">
        <v>149</v>
      </c>
      <c r="C111" t="s">
        <v>152</v>
      </c>
      <c r="D111" t="s">
        <v>341</v>
      </c>
      <c r="E111" t="s">
        <v>331</v>
      </c>
      <c r="F111" t="s">
        <v>445</v>
      </c>
      <c r="G111">
        <v>39.426203438339414</v>
      </c>
      <c r="H111">
        <v>0.71169120820782605</v>
      </c>
      <c r="I111">
        <v>2.6076365868734745</v>
      </c>
      <c r="J111">
        <v>2.8842480484906825</v>
      </c>
      <c r="K111">
        <v>1.2214137182566644</v>
      </c>
      <c r="L111">
        <v>1.4904316059472853</v>
      </c>
      <c r="M111">
        <v>1.4610847772130751</v>
      </c>
      <c r="N111">
        <v>1.3701392224490256</v>
      </c>
      <c r="O111">
        <v>1.4354696297925016</v>
      </c>
      <c r="P111">
        <v>1.5281407979197132</v>
      </c>
      <c r="Q111">
        <v>1.1137228775074144</v>
      </c>
      <c r="R111">
        <v>1.1523297796771568</v>
      </c>
      <c r="S111">
        <v>1.261678755528314</v>
      </c>
      <c r="T111">
        <v>1.2456836932865165</v>
      </c>
      <c r="U111">
        <v>1.2512749062312558</v>
      </c>
      <c r="V111">
        <v>1.4406165004533091</v>
      </c>
      <c r="W111">
        <v>1.7670677992911641</v>
      </c>
      <c r="X111">
        <v>1.7670677992911641</v>
      </c>
      <c r="Y111">
        <f t="shared" si="334"/>
        <v>4.6078706449176332</v>
      </c>
      <c r="Z111">
        <f t="shared" si="335"/>
        <v>4.6078706449176332</v>
      </c>
      <c r="AA111">
        <v>3.768841758342762</v>
      </c>
      <c r="AB111">
        <v>0.5384059654775375</v>
      </c>
      <c r="AC111">
        <f t="shared" si="248"/>
        <v>3.5228601332815326</v>
      </c>
      <c r="AD111">
        <f t="shared" si="387"/>
        <v>2.904184523026339</v>
      </c>
      <c r="AE111">
        <f t="shared" si="250"/>
        <v>2.904184523026339</v>
      </c>
      <c r="AF111">
        <f t="shared" si="251"/>
        <v>2.904184523026339</v>
      </c>
      <c r="AG111">
        <f t="shared" si="336"/>
        <v>0</v>
      </c>
      <c r="AH111">
        <f t="shared" si="337"/>
        <v>0</v>
      </c>
      <c r="AI111">
        <f t="shared" si="338"/>
        <v>0</v>
      </c>
      <c r="AJ111">
        <f t="shared" si="339"/>
        <v>0</v>
      </c>
      <c r="AK111">
        <f t="shared" si="340"/>
        <v>0.14227329822338702</v>
      </c>
      <c r="AL111">
        <f t="shared" si="252"/>
        <v>0</v>
      </c>
      <c r="AM111">
        <f t="shared" si="253"/>
        <v>0</v>
      </c>
      <c r="AN111">
        <f t="shared" si="254"/>
        <v>2.442591839699686</v>
      </c>
      <c r="AO111">
        <f t="shared" si="341"/>
        <v>2.2547999334903106</v>
      </c>
      <c r="AP111">
        <f t="shared" si="255"/>
        <v>-3.239206912016665E-3</v>
      </c>
      <c r="AQ111">
        <f t="shared" si="256"/>
        <v>-9.019197071591576E-3</v>
      </c>
      <c r="AR111">
        <f t="shared" si="257"/>
        <v>0.6493845895360284</v>
      </c>
      <c r="AT111">
        <f t="shared" si="342"/>
        <v>4.2987744508622914</v>
      </c>
      <c r="AU111">
        <f t="shared" si="343"/>
        <v>3.0048572936300042</v>
      </c>
      <c r="AV111">
        <f t="shared" si="344"/>
        <v>3.0048572936300042</v>
      </c>
      <c r="AW111">
        <f t="shared" si="345"/>
        <v>3.0048572936300042</v>
      </c>
      <c r="AX111">
        <f t="shared" si="346"/>
        <v>0</v>
      </c>
      <c r="AY111">
        <f t="shared" si="347"/>
        <v>0</v>
      </c>
      <c r="AZ111">
        <f t="shared" si="348"/>
        <v>0</v>
      </c>
      <c r="BA111">
        <f t="shared" si="349"/>
        <v>0</v>
      </c>
      <c r="BB111">
        <f t="shared" si="350"/>
        <v>0.13325957234812461</v>
      </c>
      <c r="BC111">
        <f t="shared" si="258"/>
        <v>0</v>
      </c>
      <c r="BD111">
        <f t="shared" si="259"/>
        <v>0</v>
      </c>
      <c r="BE111">
        <f t="shared" si="260"/>
        <v>2.7668256898292403</v>
      </c>
      <c r="BF111">
        <f t="shared" si="261"/>
        <v>2.5870019654568384</v>
      </c>
      <c r="BG111">
        <f t="shared" si="262"/>
        <v>-5.0630915336377235E-4</v>
      </c>
      <c r="BH111">
        <f t="shared" si="263"/>
        <v>-2.7389855654580946E-3</v>
      </c>
      <c r="BI111">
        <f t="shared" si="264"/>
        <v>0.41785532817316584</v>
      </c>
      <c r="BK111">
        <f t="shared" si="265"/>
        <v>4.2141309173562558</v>
      </c>
      <c r="BL111">
        <f t="shared" si="266"/>
        <v>3.2899996837966254</v>
      </c>
      <c r="BM111">
        <f t="shared" si="351"/>
        <v>3.2899996837966254</v>
      </c>
      <c r="BN111">
        <f t="shared" si="352"/>
        <v>3.2899996837966254</v>
      </c>
      <c r="BO111">
        <f t="shared" si="353"/>
        <v>0</v>
      </c>
      <c r="BP111">
        <f t="shared" si="354"/>
        <v>0</v>
      </c>
      <c r="BQ111">
        <f t="shared" si="355"/>
        <v>0</v>
      </c>
      <c r="BR111">
        <f t="shared" si="356"/>
        <v>0</v>
      </c>
      <c r="BS111">
        <f t="shared" si="357"/>
        <v>0.14736309623852015</v>
      </c>
      <c r="BT111">
        <f t="shared" si="267"/>
        <v>0</v>
      </c>
      <c r="BU111">
        <f t="shared" si="268"/>
        <v>0</v>
      </c>
      <c r="BV111">
        <f t="shared" si="269"/>
        <v>2.9001680407533117</v>
      </c>
      <c r="BW111">
        <f t="shared" si="270"/>
        <v>2.7058746271340453</v>
      </c>
      <c r="BX111">
        <f t="shared" si="271"/>
        <v>-1.81870612840277E-3</v>
      </c>
      <c r="BY111">
        <f t="shared" si="272"/>
        <v>-9.1813062227748127E-3</v>
      </c>
      <c r="BZ111">
        <f t="shared" si="273"/>
        <v>0.58412505666258019</v>
      </c>
      <c r="CB111">
        <f t="shared" si="274"/>
        <v>3.9518213785091434</v>
      </c>
      <c r="CC111">
        <f t="shared" si="275"/>
        <v>3.2482903742855962</v>
      </c>
      <c r="CD111">
        <f t="shared" si="358"/>
        <v>3.2482903742855962</v>
      </c>
      <c r="CE111">
        <f t="shared" si="359"/>
        <v>3.2482903742855962</v>
      </c>
      <c r="CF111">
        <f t="shared" si="360"/>
        <v>0</v>
      </c>
      <c r="CG111">
        <f t="shared" si="361"/>
        <v>0</v>
      </c>
      <c r="CH111">
        <f t="shared" si="362"/>
        <v>0</v>
      </c>
      <c r="CI111">
        <f t="shared" si="363"/>
        <v>0</v>
      </c>
      <c r="CJ111">
        <f t="shared" si="364"/>
        <v>0.15024605769597069</v>
      </c>
      <c r="CK111">
        <f t="shared" si="276"/>
        <v>0</v>
      </c>
      <c r="CL111">
        <f t="shared" si="277"/>
        <v>0</v>
      </c>
      <c r="CM111">
        <f t="shared" si="278"/>
        <v>2.7841219847354113</v>
      </c>
      <c r="CN111">
        <f t="shared" si="279"/>
        <v>2.6052773949723007</v>
      </c>
      <c r="CO111">
        <f t="shared" si="280"/>
        <v>-2.9534474881457969E-3</v>
      </c>
      <c r="CP111">
        <f t="shared" si="281"/>
        <v>-7.851665478314819E-3</v>
      </c>
      <c r="CQ111">
        <f t="shared" si="282"/>
        <v>0.64301297931329549</v>
      </c>
      <c r="CS111">
        <f t="shared" si="283"/>
        <v>4.1402504783966654</v>
      </c>
      <c r="CT111">
        <f t="shared" si="284"/>
        <v>3.2628702257252988</v>
      </c>
      <c r="CU111">
        <f t="shared" si="365"/>
        <v>3.2628702257252988</v>
      </c>
      <c r="CV111">
        <f t="shared" si="366"/>
        <v>3.2628702257252988</v>
      </c>
      <c r="CW111">
        <f t="shared" si="367"/>
        <v>0</v>
      </c>
      <c r="CX111">
        <f t="shared" si="285"/>
        <v>0</v>
      </c>
      <c r="CY111">
        <f t="shared" si="286"/>
        <v>0</v>
      </c>
      <c r="CZ111">
        <f t="shared" si="287"/>
        <v>0</v>
      </c>
      <c r="DA111">
        <f t="shared" si="288"/>
        <v>0.14744613275596166</v>
      </c>
      <c r="DB111">
        <f t="shared" si="289"/>
        <v>0</v>
      </c>
      <c r="DC111">
        <f t="shared" si="290"/>
        <v>0</v>
      </c>
      <c r="DD111">
        <f t="shared" si="291"/>
        <v>2.8201692251989257</v>
      </c>
      <c r="DE111">
        <f t="shared" si="292"/>
        <v>2.6285028940457273</v>
      </c>
      <c r="DF111">
        <f t="shared" si="293"/>
        <v>-2.6605625820311594E-3</v>
      </c>
      <c r="DG111">
        <f t="shared" si="294"/>
        <v>-7.8282447933934289E-3</v>
      </c>
      <c r="DH111">
        <f t="shared" si="295"/>
        <v>0.63436733167957149</v>
      </c>
      <c r="DJ111">
        <f t="shared" si="296"/>
        <v>4.4075371142189272</v>
      </c>
      <c r="DK111">
        <f t="shared" si="297"/>
        <v>3.7566042942356765</v>
      </c>
      <c r="DL111">
        <f t="shared" si="368"/>
        <v>3.7566042942356765</v>
      </c>
      <c r="DM111">
        <f t="shared" si="369"/>
        <v>3.7566042942356765</v>
      </c>
      <c r="DN111">
        <f t="shared" si="298"/>
        <v>0</v>
      </c>
      <c r="DO111">
        <f t="shared" si="299"/>
        <v>0</v>
      </c>
      <c r="DP111">
        <f t="shared" si="300"/>
        <v>0</v>
      </c>
      <c r="DQ111">
        <f t="shared" si="301"/>
        <v>0</v>
      </c>
      <c r="DR111">
        <f t="shared" si="302"/>
        <v>0.16452971862445717</v>
      </c>
      <c r="DS111">
        <f t="shared" si="303"/>
        <v>0</v>
      </c>
      <c r="DT111">
        <f t="shared" si="304"/>
        <v>0</v>
      </c>
      <c r="DU111">
        <f t="shared" si="305"/>
        <v>3.0465715348111884</v>
      </c>
      <c r="DV111">
        <f t="shared" si="306"/>
        <v>2.8395809429915619</v>
      </c>
      <c r="DW111">
        <f t="shared" si="307"/>
        <v>-8.8156672822989161E-3</v>
      </c>
      <c r="DX111">
        <f t="shared" si="308"/>
        <v>-1.8991585159882626E-2</v>
      </c>
      <c r="DY111">
        <f t="shared" si="309"/>
        <v>0.9170233512441146</v>
      </c>
      <c r="DZ111" t="s">
        <v>151</v>
      </c>
      <c r="EA111" t="s">
        <v>149</v>
      </c>
      <c r="EB111" t="s">
        <v>152</v>
      </c>
      <c r="EC111" t="s">
        <v>341</v>
      </c>
      <c r="ED111" t="s">
        <v>327</v>
      </c>
      <c r="EE111">
        <f t="shared" si="370"/>
        <v>0</v>
      </c>
      <c r="EF111">
        <f t="shared" si="371"/>
        <v>0</v>
      </c>
      <c r="EG111">
        <f t="shared" si="310"/>
        <v>0</v>
      </c>
      <c r="EH111">
        <f t="shared" si="372"/>
        <v>0</v>
      </c>
      <c r="EI111">
        <f t="shared" si="373"/>
        <v>0</v>
      </c>
      <c r="EJ111">
        <f t="shared" si="311"/>
        <v>0</v>
      </c>
      <c r="EK111">
        <f t="shared" si="312"/>
        <v>0</v>
      </c>
      <c r="EL111">
        <f t="shared" si="374"/>
        <v>0</v>
      </c>
      <c r="EM111">
        <f t="shared" si="375"/>
        <v>0</v>
      </c>
      <c r="EN111">
        <f t="shared" si="376"/>
        <v>0</v>
      </c>
      <c r="EO111">
        <f t="shared" si="377"/>
        <v>0</v>
      </c>
      <c r="EP111">
        <f t="shared" si="313"/>
        <v>0</v>
      </c>
      <c r="EQ111">
        <f t="shared" si="378"/>
        <v>-3.3323165910431802E-3</v>
      </c>
      <c r="ER111">
        <f t="shared" si="379"/>
        <v>2.8617454160638051E-3</v>
      </c>
      <c r="ES111">
        <f t="shared" si="314"/>
        <v>8.1895868263622012E-6</v>
      </c>
      <c r="ET111">
        <f t="shared" si="380"/>
        <v>-9.2684973819025587E-3</v>
      </c>
      <c r="EU111">
        <f t="shared" si="381"/>
        <v>5.3164735230051873E-3</v>
      </c>
      <c r="EV111">
        <f t="shared" si="315"/>
        <v>2.8264890720815189E-5</v>
      </c>
      <c r="EW111">
        <f t="shared" si="382"/>
        <v>0.885498835275634</v>
      </c>
      <c r="EY111">
        <f t="shared" si="383"/>
        <v>0</v>
      </c>
      <c r="EZ111">
        <f t="shared" si="384"/>
        <v>0</v>
      </c>
      <c r="FA111">
        <f t="shared" si="385"/>
        <v>0</v>
      </c>
      <c r="FB111">
        <f t="shared" si="386"/>
        <v>0</v>
      </c>
      <c r="FD111">
        <f t="shared" si="316"/>
        <v>4.0892290787708028</v>
      </c>
      <c r="FE111">
        <f t="shared" si="317"/>
        <v>0.1418573338820999</v>
      </c>
      <c r="FG111" s="6">
        <f t="shared" si="318"/>
        <v>0</v>
      </c>
      <c r="FH111" s="6">
        <f t="shared" si="319"/>
        <v>0</v>
      </c>
      <c r="FI111" s="6">
        <f t="shared" si="320"/>
        <v>0</v>
      </c>
      <c r="FJ111" s="6">
        <f t="shared" si="321"/>
        <v>0</v>
      </c>
      <c r="FK111" s="6">
        <f t="shared" si="322"/>
        <v>-8.1490093287824666E-2</v>
      </c>
      <c r="FL111" s="6">
        <f t="shared" si="323"/>
        <v>7.0039589929398127E-2</v>
      </c>
      <c r="FM111" s="6">
        <f t="shared" si="324"/>
        <v>-0.22665635021573827</v>
      </c>
      <c r="FN111" s="6">
        <f t="shared" si="325"/>
        <v>0.1302491794947285</v>
      </c>
      <c r="FP111" t="s">
        <v>151</v>
      </c>
      <c r="FQ111">
        <f t="shared" si="326"/>
        <v>0.64096143943479267</v>
      </c>
      <c r="FR111">
        <f t="shared" si="327"/>
        <v>0.16083254084377382</v>
      </c>
      <c r="FT111">
        <v>0.64096143943479267</v>
      </c>
      <c r="FU111">
        <v>0.16083254084377382</v>
      </c>
      <c r="FW111">
        <f t="shared" si="328"/>
        <v>0</v>
      </c>
      <c r="FX111">
        <f t="shared" si="329"/>
        <v>0</v>
      </c>
      <c r="FY111">
        <f t="shared" si="330"/>
        <v>0</v>
      </c>
      <c r="FZ111">
        <f t="shared" si="331"/>
        <v>0</v>
      </c>
      <c r="GA111">
        <f t="shared" si="332"/>
        <v>0</v>
      </c>
      <c r="GB111">
        <f t="shared" si="333"/>
        <v>0</v>
      </c>
    </row>
    <row r="112" spans="1:184" x14ac:dyDescent="0.25">
      <c r="A112" t="s">
        <v>374</v>
      </c>
      <c r="B112" t="s">
        <v>67</v>
      </c>
      <c r="C112" t="s">
        <v>69</v>
      </c>
      <c r="D112" t="s">
        <v>340</v>
      </c>
      <c r="E112" t="s">
        <v>330</v>
      </c>
      <c r="F112" t="s">
        <v>52</v>
      </c>
      <c r="G112">
        <v>6.515476435432479</v>
      </c>
      <c r="H112">
        <v>0.67996196975520495</v>
      </c>
      <c r="I112">
        <v>2.491380657183071</v>
      </c>
      <c r="J112">
        <v>13.741378450136036</v>
      </c>
      <c r="K112">
        <v>1.3263572562220902</v>
      </c>
      <c r="L112">
        <v>1.5963240717558658</v>
      </c>
      <c r="M112">
        <v>1.5284720537489731</v>
      </c>
      <c r="N112">
        <v>1.3785984406327738</v>
      </c>
      <c r="O112">
        <v>1.5276666559417871</v>
      </c>
      <c r="P112">
        <v>1.6721470135847669</v>
      </c>
      <c r="Q112">
        <v>1.3070253557120981</v>
      </c>
      <c r="R112">
        <v>1.2095558465202498</v>
      </c>
      <c r="S112">
        <v>1.2971210859341129</v>
      </c>
      <c r="T112">
        <v>1.3393743599143302</v>
      </c>
      <c r="U112">
        <v>1.3313443191676493</v>
      </c>
      <c r="V112">
        <v>1.3335057494131222</v>
      </c>
      <c r="W112">
        <v>2.746835066072943</v>
      </c>
      <c r="X112">
        <v>1.6802323485479</v>
      </c>
      <c r="Y112">
        <f t="shared" si="334"/>
        <v>6.8434117520863129</v>
      </c>
      <c r="Z112">
        <f t="shared" si="335"/>
        <v>4.1860983727455219</v>
      </c>
      <c r="AA112">
        <v>0</v>
      </c>
      <c r="AB112">
        <v>0</v>
      </c>
      <c r="AC112">
        <f t="shared" si="248"/>
        <v>18.225977017831791</v>
      </c>
      <c r="AD112">
        <f t="shared" si="387"/>
        <v>3.2562976896689442</v>
      </c>
      <c r="AE112">
        <f t="shared" si="250"/>
        <v>3.2562976896689442</v>
      </c>
      <c r="AF112">
        <f t="shared" si="251"/>
        <v>3.2562976896689442</v>
      </c>
      <c r="AG112">
        <f t="shared" si="336"/>
        <v>0</v>
      </c>
      <c r="AH112">
        <f t="shared" si="337"/>
        <v>0</v>
      </c>
      <c r="AI112">
        <f t="shared" si="338"/>
        <v>0</v>
      </c>
      <c r="AJ112">
        <f t="shared" si="339"/>
        <v>0</v>
      </c>
      <c r="AK112">
        <f t="shared" si="340"/>
        <v>0.17252219513258973</v>
      </c>
      <c r="AL112">
        <f t="shared" si="252"/>
        <v>0</v>
      </c>
      <c r="AM112">
        <f t="shared" si="253"/>
        <v>0</v>
      </c>
      <c r="AN112">
        <f t="shared" si="254"/>
        <v>2.696565231230962</v>
      </c>
      <c r="AO112">
        <f t="shared" si="341"/>
        <v>2.4688466621674587</v>
      </c>
      <c r="AP112">
        <f t="shared" si="255"/>
        <v>-3.9278985862289551E-3</v>
      </c>
      <c r="AQ112">
        <f t="shared" si="256"/>
        <v>-1.0936779399612073E-2</v>
      </c>
      <c r="AR112">
        <f t="shared" si="257"/>
        <v>0.78745102750148543</v>
      </c>
      <c r="AT112">
        <f t="shared" si="342"/>
        <v>21.935693199059465</v>
      </c>
      <c r="AU112">
        <f t="shared" si="343"/>
        <v>3.013464039803246</v>
      </c>
      <c r="AV112">
        <f t="shared" si="344"/>
        <v>3.013464039803246</v>
      </c>
      <c r="AW112">
        <f t="shared" si="345"/>
        <v>3.013464039803246</v>
      </c>
      <c r="AX112">
        <f t="shared" si="346"/>
        <v>0</v>
      </c>
      <c r="AY112">
        <f t="shared" si="347"/>
        <v>0</v>
      </c>
      <c r="AZ112">
        <f t="shared" si="348"/>
        <v>0</v>
      </c>
      <c r="BA112">
        <f t="shared" si="349"/>
        <v>0</v>
      </c>
      <c r="BB112">
        <f t="shared" si="350"/>
        <v>0.14553136912922235</v>
      </c>
      <c r="BC112">
        <f t="shared" si="258"/>
        <v>0</v>
      </c>
      <c r="BD112">
        <f t="shared" si="259"/>
        <v>0</v>
      </c>
      <c r="BE112">
        <f t="shared" si="260"/>
        <v>2.7535122435701456</v>
      </c>
      <c r="BF112">
        <f t="shared" si="261"/>
        <v>2.5571286566450309</v>
      </c>
      <c r="BG112">
        <f t="shared" si="262"/>
        <v>-5.5293486984332317E-4</v>
      </c>
      <c r="BH112">
        <f t="shared" si="263"/>
        <v>-2.9912171586816859E-3</v>
      </c>
      <c r="BI112">
        <f t="shared" si="264"/>
        <v>0.45633538315821509</v>
      </c>
      <c r="BK112">
        <f t="shared" si="265"/>
        <v>21.003312941021306</v>
      </c>
      <c r="BL112">
        <f t="shared" si="266"/>
        <v>3.2316223835205489</v>
      </c>
      <c r="BM112">
        <f t="shared" si="351"/>
        <v>3.2316223835205489</v>
      </c>
      <c r="BN112">
        <f t="shared" si="352"/>
        <v>3.2316223835205489</v>
      </c>
      <c r="BO112">
        <f t="shared" si="353"/>
        <v>0</v>
      </c>
      <c r="BP112">
        <f t="shared" si="354"/>
        <v>0</v>
      </c>
      <c r="BQ112">
        <f t="shared" si="355"/>
        <v>0</v>
      </c>
      <c r="BR112">
        <f t="shared" si="356"/>
        <v>0</v>
      </c>
      <c r="BS112">
        <f t="shared" si="357"/>
        <v>0.15949350032149895</v>
      </c>
      <c r="BT112">
        <f t="shared" si="267"/>
        <v>0</v>
      </c>
      <c r="BU112">
        <f t="shared" si="268"/>
        <v>0</v>
      </c>
      <c r="BV112">
        <f t="shared" si="269"/>
        <v>2.809701191091051</v>
      </c>
      <c r="BW112">
        <f t="shared" si="270"/>
        <v>2.5994142371755884</v>
      </c>
      <c r="BX112">
        <f t="shared" si="271"/>
        <v>-1.9684155251842193E-3</v>
      </c>
      <c r="BY112">
        <f t="shared" si="272"/>
        <v>-9.9812662191914921E-3</v>
      </c>
      <c r="BZ112">
        <f t="shared" si="273"/>
        <v>0.63220814634496048</v>
      </c>
      <c r="CB112">
        <f t="shared" si="274"/>
        <v>18.943842903502343</v>
      </c>
      <c r="CC112">
        <f t="shared" si="275"/>
        <v>3.3368913730175191</v>
      </c>
      <c r="CD112">
        <f t="shared" si="358"/>
        <v>3.3368913730175191</v>
      </c>
      <c r="CE112">
        <f t="shared" si="359"/>
        <v>3.3368913730175191</v>
      </c>
      <c r="CF112">
        <f t="shared" si="360"/>
        <v>0</v>
      </c>
      <c r="CG112">
        <f t="shared" si="361"/>
        <v>0</v>
      </c>
      <c r="CH112">
        <f t="shared" si="362"/>
        <v>0</v>
      </c>
      <c r="CI112">
        <f t="shared" si="363"/>
        <v>0</v>
      </c>
      <c r="CJ112">
        <f t="shared" si="364"/>
        <v>0.17341006890344116</v>
      </c>
      <c r="CK112">
        <f t="shared" si="276"/>
        <v>0</v>
      </c>
      <c r="CL112">
        <f t="shared" si="277"/>
        <v>0</v>
      </c>
      <c r="CM112">
        <f t="shared" si="278"/>
        <v>2.8011603618413403</v>
      </c>
      <c r="CN112">
        <f t="shared" si="279"/>
        <v>2.5947426154497131</v>
      </c>
      <c r="CO112">
        <f t="shared" si="280"/>
        <v>-3.4087918197389941E-3</v>
      </c>
      <c r="CP112">
        <f t="shared" si="281"/>
        <v>-9.0621868718613104E-3</v>
      </c>
      <c r="CQ112">
        <f t="shared" si="282"/>
        <v>0.74214875756780607</v>
      </c>
      <c r="CS112">
        <f t="shared" si="283"/>
        <v>20.992245664949856</v>
      </c>
      <c r="CT112">
        <f t="shared" si="284"/>
        <v>3.3168854848248461</v>
      </c>
      <c r="CU112">
        <f t="shared" si="365"/>
        <v>3.3168854848248461</v>
      </c>
      <c r="CV112">
        <f t="shared" si="366"/>
        <v>3.3168854848248461</v>
      </c>
      <c r="CW112">
        <f t="shared" si="367"/>
        <v>0</v>
      </c>
      <c r="CX112">
        <f t="shared" si="285"/>
        <v>0</v>
      </c>
      <c r="CY112">
        <f t="shared" si="286"/>
        <v>0</v>
      </c>
      <c r="CZ112">
        <f t="shared" si="287"/>
        <v>0</v>
      </c>
      <c r="DA112">
        <f t="shared" si="288"/>
        <v>0.16374472235548229</v>
      </c>
      <c r="DB112">
        <f t="shared" si="289"/>
        <v>0</v>
      </c>
      <c r="DC112">
        <f t="shared" si="290"/>
        <v>0</v>
      </c>
      <c r="DD112">
        <f t="shared" si="291"/>
        <v>2.8252486337067269</v>
      </c>
      <c r="DE112">
        <f t="shared" si="292"/>
        <v>2.6123956439879756</v>
      </c>
      <c r="DF112">
        <f t="shared" si="293"/>
        <v>-2.9546592586807774E-3</v>
      </c>
      <c r="DG112">
        <f t="shared" si="294"/>
        <v>-8.6935733495738521E-3</v>
      </c>
      <c r="DH112">
        <f t="shared" si="295"/>
        <v>0.7044898408368705</v>
      </c>
      <c r="DJ112">
        <f t="shared" si="296"/>
        <v>22.977604937933044</v>
      </c>
      <c r="DK112">
        <f t="shared" si="297"/>
        <v>3.3222704303302679</v>
      </c>
      <c r="DL112">
        <f t="shared" si="368"/>
        <v>3.3222704303302679</v>
      </c>
      <c r="DM112">
        <f t="shared" si="369"/>
        <v>3.3222704303302679</v>
      </c>
      <c r="DN112">
        <f t="shared" si="298"/>
        <v>0</v>
      </c>
      <c r="DO112">
        <f t="shared" si="299"/>
        <v>0</v>
      </c>
      <c r="DP112">
        <f t="shared" si="300"/>
        <v>0</v>
      </c>
      <c r="DQ112">
        <f t="shared" si="301"/>
        <v>0</v>
      </c>
      <c r="DR112">
        <f t="shared" si="302"/>
        <v>0.15676491999123565</v>
      </c>
      <c r="DS112">
        <f t="shared" si="303"/>
        <v>0</v>
      </c>
      <c r="DT112">
        <f t="shared" si="304"/>
        <v>0</v>
      </c>
      <c r="DU112">
        <f t="shared" si="305"/>
        <v>2.6457468839890761</v>
      </c>
      <c r="DV112">
        <f t="shared" si="306"/>
        <v>2.4485249848888442</v>
      </c>
      <c r="DW112">
        <f t="shared" si="307"/>
        <v>-8.3996215865011058E-3</v>
      </c>
      <c r="DX112">
        <f t="shared" si="308"/>
        <v>-1.8095298241476345E-2</v>
      </c>
      <c r="DY112">
        <f t="shared" si="309"/>
        <v>0.87374544544142374</v>
      </c>
      <c r="DZ112" t="s">
        <v>374</v>
      </c>
      <c r="EA112" t="s">
        <v>67</v>
      </c>
      <c r="EB112" t="s">
        <v>69</v>
      </c>
      <c r="EC112" t="s">
        <v>340</v>
      </c>
      <c r="ED112" t="s">
        <v>331</v>
      </c>
      <c r="EE112">
        <f t="shared" si="370"/>
        <v>0</v>
      </c>
      <c r="EF112">
        <f t="shared" si="371"/>
        <v>0</v>
      </c>
      <c r="EG112">
        <f t="shared" si="310"/>
        <v>0</v>
      </c>
      <c r="EH112">
        <f t="shared" si="372"/>
        <v>0</v>
      </c>
      <c r="EI112">
        <f t="shared" si="373"/>
        <v>0</v>
      </c>
      <c r="EJ112">
        <f t="shared" si="311"/>
        <v>0</v>
      </c>
      <c r="EK112">
        <f t="shared" si="312"/>
        <v>0</v>
      </c>
      <c r="EL112">
        <f t="shared" si="374"/>
        <v>0</v>
      </c>
      <c r="EM112">
        <f t="shared" si="375"/>
        <v>0</v>
      </c>
      <c r="EN112">
        <f t="shared" si="376"/>
        <v>0</v>
      </c>
      <c r="EO112">
        <f t="shared" si="377"/>
        <v>0</v>
      </c>
      <c r="EP112">
        <f t="shared" si="313"/>
        <v>0</v>
      </c>
      <c r="EQ112">
        <f t="shared" si="378"/>
        <v>-3.5353869410295626E-3</v>
      </c>
      <c r="ER112">
        <f t="shared" si="379"/>
        <v>2.6652780274711682E-3</v>
      </c>
      <c r="ES112">
        <f t="shared" si="314"/>
        <v>7.1037069637206016E-6</v>
      </c>
      <c r="ET112">
        <f t="shared" si="380"/>
        <v>-9.9600535400661255E-3</v>
      </c>
      <c r="EU112">
        <f t="shared" si="381"/>
        <v>4.8602770882239721E-3</v>
      </c>
      <c r="EV112">
        <f t="shared" si="315"/>
        <v>2.3622293374314891E-5</v>
      </c>
      <c r="EW112">
        <f t="shared" si="382"/>
        <v>0.88598214161050648</v>
      </c>
      <c r="EY112">
        <f t="shared" si="383"/>
        <v>0</v>
      </c>
      <c r="EZ112">
        <f t="shared" si="384"/>
        <v>0</v>
      </c>
      <c r="FA112">
        <f t="shared" si="385"/>
        <v>0</v>
      </c>
      <c r="FB112">
        <f t="shared" si="386"/>
        <v>0</v>
      </c>
      <c r="FD112">
        <f t="shared" si="316"/>
        <v>20.679779444049633</v>
      </c>
      <c r="FE112">
        <f t="shared" si="317"/>
        <v>0.80235285113096433</v>
      </c>
      <c r="FG112" s="6">
        <f t="shared" si="318"/>
        <v>0</v>
      </c>
      <c r="FH112" s="6">
        <f t="shared" si="319"/>
        <v>0</v>
      </c>
      <c r="FI112" s="6">
        <f t="shared" si="320"/>
        <v>0</v>
      </c>
      <c r="FJ112" s="6">
        <f t="shared" si="321"/>
        <v>0</v>
      </c>
      <c r="FK112" s="6">
        <f t="shared" si="322"/>
        <v>-1.7095863863513444E-2</v>
      </c>
      <c r="FL112" s="6">
        <f t="shared" si="323"/>
        <v>1.2905386257070744E-2</v>
      </c>
      <c r="FM112" s="6">
        <f t="shared" si="324"/>
        <v>-4.8163248389634129E-2</v>
      </c>
      <c r="FN112" s="6">
        <f t="shared" si="325"/>
        <v>2.3576729775702694E-2</v>
      </c>
      <c r="FP112" t="s">
        <v>374</v>
      </c>
      <c r="FQ112">
        <f t="shared" si="326"/>
        <v>0.69939643347512692</v>
      </c>
      <c r="FR112">
        <f t="shared" si="327"/>
        <v>0.14394292870807843</v>
      </c>
      <c r="FT112">
        <v>0.69939643347512692</v>
      </c>
      <c r="FU112">
        <v>0.14394292870807843</v>
      </c>
      <c r="FW112">
        <f t="shared" si="328"/>
        <v>0</v>
      </c>
      <c r="FX112">
        <f t="shared" si="329"/>
        <v>0</v>
      </c>
      <c r="FY112">
        <f t="shared" si="330"/>
        <v>0</v>
      </c>
      <c r="FZ112">
        <f t="shared" si="331"/>
        <v>0</v>
      </c>
      <c r="GA112">
        <f t="shared" si="332"/>
        <v>0</v>
      </c>
      <c r="GB112">
        <f t="shared" si="333"/>
        <v>0</v>
      </c>
    </row>
    <row r="113" spans="1:184" x14ac:dyDescent="0.25">
      <c r="A113" t="s">
        <v>74</v>
      </c>
      <c r="B113" t="s">
        <v>75</v>
      </c>
      <c r="C113" t="s">
        <v>88</v>
      </c>
      <c r="D113" t="s">
        <v>340</v>
      </c>
      <c r="E113" t="s">
        <v>330</v>
      </c>
      <c r="F113" t="s">
        <v>52</v>
      </c>
      <c r="G113">
        <v>1.9087489333176444</v>
      </c>
      <c r="H113">
        <v>0.677642166856119</v>
      </c>
      <c r="I113">
        <v>2.4828808993608202</v>
      </c>
      <c r="J113">
        <v>48.716960860066401</v>
      </c>
      <c r="K113">
        <v>1.3263572562220902</v>
      </c>
      <c r="L113">
        <v>1.5963240717558658</v>
      </c>
      <c r="M113">
        <v>1.5284720537489731</v>
      </c>
      <c r="N113">
        <v>1.3785984406327738</v>
      </c>
      <c r="O113">
        <v>1.5276666559417871</v>
      </c>
      <c r="P113">
        <v>1.6721470135847669</v>
      </c>
      <c r="Q113">
        <v>1.3070253557120981</v>
      </c>
      <c r="R113">
        <v>1.2095558465202498</v>
      </c>
      <c r="S113">
        <v>1.2971210859341129</v>
      </c>
      <c r="T113">
        <v>1.3393743599143302</v>
      </c>
      <c r="U113">
        <v>1.3313443191676493</v>
      </c>
      <c r="V113">
        <v>1.3335057494131222</v>
      </c>
      <c r="W113">
        <v>1.2649381908547297</v>
      </c>
      <c r="X113">
        <v>1.0518675787491356</v>
      </c>
      <c r="Y113">
        <f t="shared" si="334"/>
        <v>3.1406908729452403</v>
      </c>
      <c r="Z113">
        <f t="shared" si="335"/>
        <v>2.6116619199331423</v>
      </c>
      <c r="AA113">
        <v>0.37774236667609828</v>
      </c>
      <c r="AB113">
        <v>5.3963195239442624E-2</v>
      </c>
      <c r="AC113">
        <f t="shared" si="248"/>
        <v>64.616094537836631</v>
      </c>
      <c r="AD113">
        <f t="shared" si="387"/>
        <v>3.24518829067785</v>
      </c>
      <c r="AE113">
        <f t="shared" si="250"/>
        <v>3.1406908729452403</v>
      </c>
      <c r="AF113">
        <f t="shared" si="251"/>
        <v>2.6116619199331423</v>
      </c>
      <c r="AG113">
        <f t="shared" si="336"/>
        <v>1.3363689852085525E-5</v>
      </c>
      <c r="AH113">
        <f t="shared" si="337"/>
        <v>0.38365607903194793</v>
      </c>
      <c r="AI113">
        <f t="shared" si="338"/>
        <v>2.9778567614060628E-3</v>
      </c>
      <c r="AJ113">
        <f t="shared" si="339"/>
        <v>14.101339260300737</v>
      </c>
      <c r="AK113">
        <f t="shared" si="340"/>
        <v>0.16870754923572362</v>
      </c>
      <c r="AL113">
        <f t="shared" si="252"/>
        <v>0.10449741773260968</v>
      </c>
      <c r="AM113">
        <f t="shared" si="253"/>
        <v>0.63352637074470763</v>
      </c>
      <c r="AN113">
        <f t="shared" si="254"/>
        <v>2.6978321014166093</v>
      </c>
      <c r="AO113">
        <f t="shared" si="341"/>
        <v>2.4751486277183758</v>
      </c>
      <c r="AP113">
        <f t="shared" si="255"/>
        <v>-2.7410894075712263E-3</v>
      </c>
      <c r="AQ113">
        <f t="shared" si="256"/>
        <v>2.5034614844850938E-3</v>
      </c>
      <c r="AR113">
        <f t="shared" si="257"/>
        <v>0.13651329221476649</v>
      </c>
      <c r="AT113">
        <f t="shared" si="342"/>
        <v>77.768057323712341</v>
      </c>
      <c r="AU113">
        <f t="shared" si="343"/>
        <v>3.0031831080353362</v>
      </c>
      <c r="AV113">
        <f t="shared" si="344"/>
        <v>3.0031831080353362</v>
      </c>
      <c r="AW113">
        <f t="shared" si="345"/>
        <v>2.6116619199331423</v>
      </c>
      <c r="AX113">
        <f t="shared" si="346"/>
        <v>0</v>
      </c>
      <c r="AY113">
        <f t="shared" si="347"/>
        <v>0</v>
      </c>
      <c r="AZ113">
        <f t="shared" si="348"/>
        <v>9.8776183584892738E-4</v>
      </c>
      <c r="BA113">
        <f t="shared" si="349"/>
        <v>7.5686465958856699</v>
      </c>
      <c r="BB113">
        <f t="shared" si="350"/>
        <v>0.14231351858142793</v>
      </c>
      <c r="BC113">
        <f t="shared" si="258"/>
        <v>0</v>
      </c>
      <c r="BD113">
        <f t="shared" si="259"/>
        <v>0.39152118810219383</v>
      </c>
      <c r="BE113">
        <f t="shared" si="260"/>
        <v>2.7489791174809279</v>
      </c>
      <c r="BF113">
        <f t="shared" si="261"/>
        <v>2.5569377767433257</v>
      </c>
      <c r="BG113">
        <f t="shared" si="262"/>
        <v>-5.4070890244903519E-4</v>
      </c>
      <c r="BH113">
        <f t="shared" si="263"/>
        <v>9.2447499664859774E-4</v>
      </c>
      <c r="BI113">
        <f t="shared" si="264"/>
        <v>5.4724143189816665E-2</v>
      </c>
      <c r="BK113">
        <f t="shared" si="265"/>
        <v>74.462513218194033</v>
      </c>
      <c r="BL113">
        <f t="shared" si="266"/>
        <v>3.220597168423974</v>
      </c>
      <c r="BM113">
        <f t="shared" si="351"/>
        <v>3.1406908729452403</v>
      </c>
      <c r="BN113">
        <f t="shared" si="352"/>
        <v>2.6116619199331423</v>
      </c>
      <c r="BO113">
        <f t="shared" si="353"/>
        <v>6.9912796583703431E-6</v>
      </c>
      <c r="BP113">
        <f t="shared" si="354"/>
        <v>0.26248043222943562</v>
      </c>
      <c r="BQ113">
        <f t="shared" si="355"/>
        <v>3.0940478537729355E-3</v>
      </c>
      <c r="BR113">
        <f t="shared" si="356"/>
        <v>15.243235769851418</v>
      </c>
      <c r="BS113">
        <f t="shared" si="357"/>
        <v>0.15596693247258747</v>
      </c>
      <c r="BT113">
        <f t="shared" si="267"/>
        <v>7.9906295478733735E-2</v>
      </c>
      <c r="BU113">
        <f t="shared" si="268"/>
        <v>0.60893524849083169</v>
      </c>
      <c r="BV113">
        <f t="shared" si="269"/>
        <v>2.8080050941654173</v>
      </c>
      <c r="BW113">
        <f t="shared" si="270"/>
        <v>2.6023678044007124</v>
      </c>
      <c r="BX113">
        <f t="shared" si="271"/>
        <v>-1.3657039892926055E-3</v>
      </c>
      <c r="BY113">
        <f t="shared" si="272"/>
        <v>-1.8921339039732878E-4</v>
      </c>
      <c r="BZ113">
        <f t="shared" si="273"/>
        <v>9.2941155324299807E-3</v>
      </c>
      <c r="CB113">
        <f t="shared" si="274"/>
        <v>67.16112627405542</v>
      </c>
      <c r="CC113">
        <f t="shared" si="275"/>
        <v>3.3255070153249151</v>
      </c>
      <c r="CD113">
        <f t="shared" si="358"/>
        <v>3.1406908729452403</v>
      </c>
      <c r="CE113">
        <f t="shared" si="359"/>
        <v>2.6116619199331423</v>
      </c>
      <c r="CF113">
        <f t="shared" si="360"/>
        <v>7.3176350197886429E-5</v>
      </c>
      <c r="CG113">
        <f t="shared" si="361"/>
        <v>1.1878240058851162</v>
      </c>
      <c r="CH113">
        <f t="shared" si="362"/>
        <v>4.216605599060886E-3</v>
      </c>
      <c r="CI113">
        <f t="shared" si="363"/>
        <v>17.720674805841703</v>
      </c>
      <c r="CJ113">
        <f t="shared" si="364"/>
        <v>0.16957579119030755</v>
      </c>
      <c r="CK113">
        <f t="shared" si="276"/>
        <v>0.18481614237967481</v>
      </c>
      <c r="CL113">
        <f t="shared" si="277"/>
        <v>0.71384509539177277</v>
      </c>
      <c r="CM113">
        <f t="shared" si="278"/>
        <v>2.8016215762621481</v>
      </c>
      <c r="CN113">
        <f t="shared" si="279"/>
        <v>2.599767941802368</v>
      </c>
      <c r="CO113">
        <f t="shared" si="280"/>
        <v>-1.5694756326728582E-3</v>
      </c>
      <c r="CP113">
        <f t="shared" si="281"/>
        <v>4.213054784026068E-3</v>
      </c>
      <c r="CQ113">
        <f t="shared" si="282"/>
        <v>1.1893978130774308E-2</v>
      </c>
      <c r="CS113">
        <f t="shared" si="283"/>
        <v>74.423276684744565</v>
      </c>
      <c r="CT113">
        <f t="shared" si="284"/>
        <v>3.3055693805338922</v>
      </c>
      <c r="CU113">
        <f t="shared" si="365"/>
        <v>3.1406908729452403</v>
      </c>
      <c r="CV113">
        <f t="shared" si="366"/>
        <v>2.6116619199331423</v>
      </c>
      <c r="CW113">
        <f t="shared" si="367"/>
        <v>5.8271632299880597E-5</v>
      </c>
      <c r="CX113">
        <f t="shared" si="285"/>
        <v>1.0602649153992818</v>
      </c>
      <c r="CY113">
        <f t="shared" si="286"/>
        <v>4.3437989006929571E-3</v>
      </c>
      <c r="CZ113">
        <f t="shared" si="287"/>
        <v>18.779732805865709</v>
      </c>
      <c r="DA113">
        <f t="shared" si="288"/>
        <v>0.16012415554790854</v>
      </c>
      <c r="DB113">
        <f t="shared" si="289"/>
        <v>0.16487850758865186</v>
      </c>
      <c r="DC113">
        <f t="shared" si="290"/>
        <v>0.69390746060074981</v>
      </c>
      <c r="DD113">
        <f t="shared" si="291"/>
        <v>2.8248031336033939</v>
      </c>
      <c r="DE113">
        <f t="shared" si="292"/>
        <v>2.6166565457666859</v>
      </c>
      <c r="DF113">
        <f t="shared" si="293"/>
        <v>-1.4029882578559341E-3</v>
      </c>
      <c r="DG113">
        <f t="shared" si="294"/>
        <v>4.3431270004937583E-3</v>
      </c>
      <c r="DH113">
        <f t="shared" si="295"/>
        <v>-4.9946258335435978E-3</v>
      </c>
      <c r="DJ113">
        <f t="shared" si="296"/>
        <v>81.461920613086008</v>
      </c>
      <c r="DK113">
        <f t="shared" si="297"/>
        <v>3.3109359544056773</v>
      </c>
      <c r="DL113">
        <f t="shared" si="368"/>
        <v>3.1406908729452403</v>
      </c>
      <c r="DM113">
        <f t="shared" si="369"/>
        <v>2.6116619199331423</v>
      </c>
      <c r="DN113">
        <f t="shared" si="298"/>
        <v>6.9988327168153105E-5</v>
      </c>
      <c r="DO113">
        <f t="shared" si="299"/>
        <v>1.233310117997463</v>
      </c>
      <c r="DP113">
        <f t="shared" si="300"/>
        <v>4.8500263635706288E-3</v>
      </c>
      <c r="DQ113">
        <f t="shared" si="301"/>
        <v>20.807406500782005</v>
      </c>
      <c r="DR113">
        <f t="shared" si="302"/>
        <v>0.15329868390284412</v>
      </c>
      <c r="DS113">
        <f t="shared" si="303"/>
        <v>0.17024508146043704</v>
      </c>
      <c r="DT113">
        <f t="shared" si="304"/>
        <v>0.699274034472535</v>
      </c>
      <c r="DU113">
        <f t="shared" si="305"/>
        <v>2.6493710501580456</v>
      </c>
      <c r="DV113">
        <f t="shared" si="306"/>
        <v>2.4565099332029554</v>
      </c>
      <c r="DW113">
        <f t="shared" si="307"/>
        <v>-5.0432885554335541E-3</v>
      </c>
      <c r="DX113">
        <f t="shared" si="308"/>
        <v>4.0277916741897207E-3</v>
      </c>
      <c r="DY113">
        <f t="shared" si="309"/>
        <v>0.15515198673018693</v>
      </c>
      <c r="DZ113" t="s">
        <v>74</v>
      </c>
      <c r="EA113" t="s">
        <v>75</v>
      </c>
      <c r="EB113" t="s">
        <v>88</v>
      </c>
      <c r="EC113" t="s">
        <v>340</v>
      </c>
      <c r="ED113" t="s">
        <v>331</v>
      </c>
      <c r="EE113">
        <f t="shared" si="370"/>
        <v>0.68792259175720749</v>
      </c>
      <c r="EF113">
        <f t="shared" si="371"/>
        <v>0.53531381781536802</v>
      </c>
      <c r="EG113">
        <f t="shared" si="310"/>
        <v>0.286560883544065</v>
      </c>
      <c r="EH113">
        <f t="shared" si="372"/>
        <v>15.703505956421209</v>
      </c>
      <c r="EI113">
        <f t="shared" si="373"/>
        <v>4.659112922983029</v>
      </c>
      <c r="EJ113">
        <f t="shared" si="311"/>
        <v>21.707333229107466</v>
      </c>
      <c r="EK113">
        <f t="shared" si="312"/>
        <v>1.1355263153829444E-9</v>
      </c>
      <c r="EL113">
        <f t="shared" si="374"/>
        <v>3.6965213196062667E-5</v>
      </c>
      <c r="EM113">
        <f t="shared" si="375"/>
        <v>3.3697571357338862E-5</v>
      </c>
      <c r="EN113">
        <f t="shared" si="376"/>
        <v>3.4116828857253998E-3</v>
      </c>
      <c r="EO113">
        <f t="shared" si="377"/>
        <v>1.396428528479844E-3</v>
      </c>
      <c r="EP113">
        <f t="shared" si="313"/>
        <v>1.9500126351523827E-6</v>
      </c>
      <c r="EQ113">
        <f t="shared" si="378"/>
        <v>-2.1105424575458688E-3</v>
      </c>
      <c r="ER113">
        <f t="shared" si="379"/>
        <v>1.6006959186451741E-3</v>
      </c>
      <c r="ES113">
        <f t="shared" si="314"/>
        <v>2.5622274239673178E-6</v>
      </c>
      <c r="ET113">
        <f t="shared" si="380"/>
        <v>2.6371160915743181E-3</v>
      </c>
      <c r="EU113">
        <f t="shared" si="381"/>
        <v>1.911396137617109E-3</v>
      </c>
      <c r="EV113">
        <f t="shared" si="315"/>
        <v>3.6534351948976021E-6</v>
      </c>
      <c r="EW113">
        <f t="shared" si="382"/>
        <v>0.88295946676681425</v>
      </c>
      <c r="EY113">
        <f t="shared" si="383"/>
        <v>0.60740776479478875</v>
      </c>
      <c r="EZ113">
        <f t="shared" si="384"/>
        <v>0.25302164493029478</v>
      </c>
      <c r="FA113">
        <f t="shared" si="385"/>
        <v>13.865559245651163</v>
      </c>
      <c r="FB113">
        <f t="shared" si="386"/>
        <v>19.166695372902275</v>
      </c>
      <c r="FD113">
        <f t="shared" si="316"/>
        <v>73.315498108604828</v>
      </c>
      <c r="FE113">
        <f t="shared" si="317"/>
        <v>2.844561234256882</v>
      </c>
      <c r="FG113" s="6">
        <f t="shared" si="318"/>
        <v>5.0419371278504848E-5</v>
      </c>
      <c r="FH113" s="6">
        <f t="shared" si="319"/>
        <v>4.6004022727108853E-5</v>
      </c>
      <c r="FI113" s="6">
        <f t="shared" si="320"/>
        <v>4.6534265929306711E-3</v>
      </c>
      <c r="FJ113" s="6">
        <f t="shared" si="321"/>
        <v>1.9132220201648897E-3</v>
      </c>
      <c r="FK113" s="6">
        <f t="shared" si="322"/>
        <v>-2.8787125669110887E-3</v>
      </c>
      <c r="FL113" s="6">
        <f t="shared" si="323"/>
        <v>2.1861531735012521E-3</v>
      </c>
      <c r="FM113" s="6">
        <f t="shared" si="324"/>
        <v>3.5969422013171965E-3</v>
      </c>
      <c r="FN113" s="6">
        <f t="shared" si="325"/>
        <v>2.6108159305145043E-3</v>
      </c>
      <c r="FP113" t="s">
        <v>74</v>
      </c>
      <c r="FQ113">
        <f t="shared" si="326"/>
        <v>6.0430481660738465E-2</v>
      </c>
      <c r="FR113">
        <f t="shared" si="327"/>
        <v>6.93462106960826E-2</v>
      </c>
      <c r="FT113">
        <v>6.0430481660738465E-2</v>
      </c>
      <c r="FU113">
        <v>6.93462106960826E-2</v>
      </c>
      <c r="FW113">
        <f t="shared" si="328"/>
        <v>0.25985750790032291</v>
      </c>
      <c r="FX113">
        <f t="shared" si="329"/>
        <v>0.20559000633376986</v>
      </c>
      <c r="FY113">
        <f t="shared" si="330"/>
        <v>4.2267250704319533E-2</v>
      </c>
      <c r="FZ113">
        <f t="shared" si="331"/>
        <v>5.9318795050907536</v>
      </c>
      <c r="GA113">
        <f t="shared" si="332"/>
        <v>1.9533330737162173</v>
      </c>
      <c r="GB113">
        <f t="shared" si="333"/>
        <v>3.8155100968736453</v>
      </c>
    </row>
    <row r="114" spans="1:184" x14ac:dyDescent="0.25">
      <c r="A114" t="s">
        <v>222</v>
      </c>
      <c r="B114" t="s">
        <v>223</v>
      </c>
      <c r="C114" t="s">
        <v>173</v>
      </c>
      <c r="D114" t="s">
        <v>342</v>
      </c>
      <c r="E114" t="s">
        <v>327</v>
      </c>
      <c r="F114" t="s">
        <v>173</v>
      </c>
      <c r="G114">
        <v>53.325026765803152</v>
      </c>
      <c r="H114">
        <v>0.66901242595715205</v>
      </c>
      <c r="I114">
        <v>2.451261528707005</v>
      </c>
      <c r="J114">
        <v>4.7807221219622669</v>
      </c>
      <c r="K114">
        <v>1.1764228653088502</v>
      </c>
      <c r="L114">
        <v>1.2067690036967176</v>
      </c>
      <c r="M114">
        <v>1.1866174178280724</v>
      </c>
      <c r="N114">
        <v>1.1300269287366023</v>
      </c>
      <c r="O114">
        <v>1.1919270064378424</v>
      </c>
      <c r="P114">
        <v>1.2529274166703845</v>
      </c>
      <c r="Q114">
        <v>1.234033450224737</v>
      </c>
      <c r="R114">
        <v>0.90947003354549738</v>
      </c>
      <c r="S114">
        <v>1.0160301239037073</v>
      </c>
      <c r="T114">
        <v>1.0683930558484569</v>
      </c>
      <c r="U114">
        <v>1.0727560349127803</v>
      </c>
      <c r="V114">
        <v>1.2137481184144505</v>
      </c>
      <c r="W114">
        <v>0.72570687950501056</v>
      </c>
      <c r="X114">
        <v>0.72570687950501056</v>
      </c>
      <c r="Y114">
        <f t="shared" si="334"/>
        <v>1.7788973548486424</v>
      </c>
      <c r="Z114">
        <f t="shared" si="335"/>
        <v>1.7788973548486424</v>
      </c>
      <c r="AA114">
        <v>0.18044236702049171</v>
      </c>
      <c r="AB114">
        <v>2.5777481002927389E-2</v>
      </c>
      <c r="AC114">
        <f t="shared" si="248"/>
        <v>5.6241508169642564</v>
      </c>
      <c r="AD114">
        <f t="shared" si="387"/>
        <v>3.0249387216734687</v>
      </c>
      <c r="AE114">
        <f t="shared" si="250"/>
        <v>1.7788973548486424</v>
      </c>
      <c r="AF114">
        <f t="shared" si="251"/>
        <v>1.7788973548486424</v>
      </c>
      <c r="AG114">
        <f t="shared" si="336"/>
        <v>6.3409197867530034E-2</v>
      </c>
      <c r="AH114">
        <f t="shared" si="337"/>
        <v>152.6655524184801</v>
      </c>
      <c r="AI114">
        <f t="shared" si="338"/>
        <v>6.3409197867530034E-2</v>
      </c>
      <c r="AJ114">
        <f t="shared" si="339"/>
        <v>152.6655524184801</v>
      </c>
      <c r="AK114">
        <f t="shared" si="340"/>
        <v>0.10084675627945666</v>
      </c>
      <c r="AL114">
        <f t="shared" si="252"/>
        <v>1.2460413668248262</v>
      </c>
      <c r="AM114">
        <f t="shared" si="253"/>
        <v>1.2460413668248262</v>
      </c>
      <c r="AN114">
        <f t="shared" si="254"/>
        <v>2.6977506588597855</v>
      </c>
      <c r="AO114">
        <f t="shared" si="341"/>
        <v>2.5646392118543462</v>
      </c>
      <c r="AP114">
        <f t="shared" si="255"/>
        <v>1.0820034757757805E-2</v>
      </c>
      <c r="AQ114">
        <f t="shared" si="256"/>
        <v>1.9566074070505892E-2</v>
      </c>
      <c r="AR114">
        <f t="shared" si="257"/>
        <v>-0.78574185700570376</v>
      </c>
      <c r="AT114">
        <f t="shared" si="342"/>
        <v>5.7692272720712623</v>
      </c>
      <c r="AU114">
        <f t="shared" si="343"/>
        <v>2.229348904741947</v>
      </c>
      <c r="AV114">
        <f t="shared" si="344"/>
        <v>1.7788973548486424</v>
      </c>
      <c r="AW114">
        <f t="shared" si="345"/>
        <v>1.7788973548486424</v>
      </c>
      <c r="AX114">
        <f t="shared" si="346"/>
        <v>5.657660723667109E-3</v>
      </c>
      <c r="AY114">
        <f t="shared" si="347"/>
        <v>37.679928451842606</v>
      </c>
      <c r="AZ114">
        <f t="shared" si="348"/>
        <v>5.657660723667109E-3</v>
      </c>
      <c r="BA114">
        <f t="shared" si="349"/>
        <v>37.679928451842606</v>
      </c>
      <c r="BB114">
        <f t="shared" si="350"/>
        <v>7.3382592524213613E-2</v>
      </c>
      <c r="BC114">
        <f t="shared" si="258"/>
        <v>0.4504515498933046</v>
      </c>
      <c r="BD114">
        <f t="shared" si="259"/>
        <v>0.4504515498933046</v>
      </c>
      <c r="BE114">
        <f t="shared" si="260"/>
        <v>2.0982710700933027</v>
      </c>
      <c r="BF114">
        <f t="shared" si="261"/>
        <v>1.9992468059501336</v>
      </c>
      <c r="BG114">
        <f t="shared" si="262"/>
        <v>1.1583995671091657E-3</v>
      </c>
      <c r="BH114">
        <f t="shared" si="263"/>
        <v>2.9206857737274785E-3</v>
      </c>
      <c r="BI114">
        <f t="shared" si="264"/>
        <v>-0.22034945110149118</v>
      </c>
      <c r="BK114">
        <f t="shared" si="265"/>
        <v>5.6728881397164077</v>
      </c>
      <c r="BL114">
        <f t="shared" si="266"/>
        <v>2.4905555547325693</v>
      </c>
      <c r="BM114">
        <f t="shared" si="351"/>
        <v>1.7788973548486424</v>
      </c>
      <c r="BN114">
        <f t="shared" si="352"/>
        <v>1.7788973548486424</v>
      </c>
      <c r="BO114">
        <f t="shared" si="353"/>
        <v>1.757750411188631E-2</v>
      </c>
      <c r="BP114">
        <f t="shared" si="354"/>
        <v>74.098088582777152</v>
      </c>
      <c r="BQ114">
        <f t="shared" si="355"/>
        <v>1.757750411188631E-2</v>
      </c>
      <c r="BR114">
        <f t="shared" si="356"/>
        <v>74.098088582777152</v>
      </c>
      <c r="BS114">
        <f t="shared" si="357"/>
        <v>8.2673810522393115E-2</v>
      </c>
      <c r="BT114">
        <f t="shared" si="267"/>
        <v>0.71165819988392687</v>
      </c>
      <c r="BU114">
        <f t="shared" si="268"/>
        <v>0.71165819988392687</v>
      </c>
      <c r="BV114">
        <f t="shared" si="269"/>
        <v>2.2718517665030462</v>
      </c>
      <c r="BW114">
        <f t="shared" si="270"/>
        <v>2.1628490563719507</v>
      </c>
      <c r="BX114">
        <f t="shared" si="271"/>
        <v>3.9598832002871011E-3</v>
      </c>
      <c r="BY114">
        <f t="shared" si="272"/>
        <v>6.0458209812753322E-3</v>
      </c>
      <c r="BZ114">
        <f t="shared" si="273"/>
        <v>-0.38395170152330826</v>
      </c>
      <c r="CB114">
        <f t="shared" si="274"/>
        <v>5.4023447366241522</v>
      </c>
      <c r="CC114">
        <f t="shared" si="275"/>
        <v>2.6189107953390369</v>
      </c>
      <c r="CD114">
        <f t="shared" si="358"/>
        <v>1.7788973548486424</v>
      </c>
      <c r="CE114">
        <f t="shared" si="359"/>
        <v>1.7788973548486424</v>
      </c>
      <c r="CF114">
        <f t="shared" si="360"/>
        <v>2.489606272097435E-2</v>
      </c>
      <c r="CG114">
        <f t="shared" si="361"/>
        <v>88.913087056464903</v>
      </c>
      <c r="CH114">
        <f t="shared" si="362"/>
        <v>2.489606272097435E-2</v>
      </c>
      <c r="CI114">
        <f t="shared" si="363"/>
        <v>88.913087056464903</v>
      </c>
      <c r="CJ114">
        <f t="shared" si="364"/>
        <v>8.9084755089867962E-2</v>
      </c>
      <c r="CK114">
        <f t="shared" si="276"/>
        <v>0.8400134404903945</v>
      </c>
      <c r="CL114">
        <f t="shared" si="277"/>
        <v>0.8400134404903945</v>
      </c>
      <c r="CM114">
        <f t="shared" si="278"/>
        <v>2.3436934090219146</v>
      </c>
      <c r="CN114">
        <f t="shared" si="279"/>
        <v>2.2376518481149765</v>
      </c>
      <c r="CO114">
        <f t="shared" si="280"/>
        <v>6.2661812952059569E-3</v>
      </c>
      <c r="CP114">
        <f t="shared" si="281"/>
        <v>1.0730326301001094E-2</v>
      </c>
      <c r="CQ114">
        <f t="shared" si="282"/>
        <v>-0.45875449326633411</v>
      </c>
      <c r="CS114">
        <f t="shared" si="283"/>
        <v>5.698271807441655</v>
      </c>
      <c r="CT114">
        <f t="shared" si="284"/>
        <v>2.6296055980699671</v>
      </c>
      <c r="CU114">
        <f t="shared" si="365"/>
        <v>1.7788973548486424</v>
      </c>
      <c r="CV114">
        <f t="shared" si="366"/>
        <v>1.7788973548486424</v>
      </c>
      <c r="CW114">
        <f t="shared" si="367"/>
        <v>2.7054214890607595E-2</v>
      </c>
      <c r="CX114">
        <f t="shared" si="285"/>
        <v>95.405969459622469</v>
      </c>
      <c r="CY114">
        <f t="shared" si="286"/>
        <v>2.7054214890607595E-2</v>
      </c>
      <c r="CZ114">
        <f t="shared" si="287"/>
        <v>95.405969459622469</v>
      </c>
      <c r="DA114">
        <f t="shared" si="288"/>
        <v>8.7094928426110954E-2</v>
      </c>
      <c r="DB114">
        <f t="shared" si="289"/>
        <v>0.85070824322132466</v>
      </c>
      <c r="DC114">
        <f t="shared" si="290"/>
        <v>0.85070824322132466</v>
      </c>
      <c r="DD114">
        <f t="shared" si="291"/>
        <v>2.3681066273317657</v>
      </c>
      <c r="DE114">
        <f t="shared" si="292"/>
        <v>2.2548912782312778</v>
      </c>
      <c r="DF114">
        <f t="shared" si="293"/>
        <v>6.0973645874189799E-3</v>
      </c>
      <c r="DG114">
        <f t="shared" si="294"/>
        <v>1.1122850733143067E-2</v>
      </c>
      <c r="DH114">
        <f t="shared" si="295"/>
        <v>-0.47599392338263535</v>
      </c>
      <c r="DJ114">
        <f t="shared" si="296"/>
        <v>5.9898978180891422</v>
      </c>
      <c r="DK114">
        <f t="shared" si="297"/>
        <v>2.9752140682098567</v>
      </c>
      <c r="DL114">
        <f t="shared" si="368"/>
        <v>1.7788973548486424</v>
      </c>
      <c r="DM114">
        <f t="shared" si="369"/>
        <v>1.7788973548486424</v>
      </c>
      <c r="DN114">
        <f t="shared" si="298"/>
        <v>6.1780663566596235E-2</v>
      </c>
      <c r="DO114">
        <f t="shared" si="299"/>
        <v>154.9271933007148</v>
      </c>
      <c r="DP114">
        <f t="shared" si="300"/>
        <v>6.1780663566596235E-2</v>
      </c>
      <c r="DQ114">
        <f t="shared" si="301"/>
        <v>154.9271933007148</v>
      </c>
      <c r="DR114">
        <f t="shared" si="302"/>
        <v>9.6113046558371343E-2</v>
      </c>
      <c r="DS114">
        <f t="shared" si="303"/>
        <v>1.1963167133612143</v>
      </c>
      <c r="DT114">
        <f t="shared" si="304"/>
        <v>1.1963167133612143</v>
      </c>
      <c r="DU114">
        <f t="shared" si="305"/>
        <v>2.5604354359051249</v>
      </c>
      <c r="DV114">
        <f t="shared" si="306"/>
        <v>2.4395180930990255</v>
      </c>
      <c r="DW114">
        <f t="shared" si="307"/>
        <v>1.7130117708261526E-2</v>
      </c>
      <c r="DX114">
        <f t="shared" si="308"/>
        <v>2.6069358371767305E-2</v>
      </c>
      <c r="DY114">
        <f t="shared" si="309"/>
        <v>-0.66062073825038303</v>
      </c>
      <c r="DZ114" t="s">
        <v>222</v>
      </c>
      <c r="EA114" t="s">
        <v>223</v>
      </c>
      <c r="EB114" t="s">
        <v>173</v>
      </c>
      <c r="EC114" t="s">
        <v>342</v>
      </c>
      <c r="ED114" t="s">
        <v>331</v>
      </c>
      <c r="EE114">
        <f t="shared" si="370"/>
        <v>100.61496987831701</v>
      </c>
      <c r="EF114">
        <f t="shared" si="371"/>
        <v>45.797626435846901</v>
      </c>
      <c r="EG114">
        <f t="shared" si="310"/>
        <v>2097.4225871573831</v>
      </c>
      <c r="EH114">
        <f t="shared" si="372"/>
        <v>100.61496987831701</v>
      </c>
      <c r="EI114">
        <f t="shared" si="373"/>
        <v>45.797626435846901</v>
      </c>
      <c r="EJ114">
        <f t="shared" si="311"/>
        <v>2097.4225871573831</v>
      </c>
      <c r="EK114">
        <f t="shared" si="312"/>
        <v>5.6771772440718097E-4</v>
      </c>
      <c r="EL114">
        <f t="shared" si="374"/>
        <v>3.3395883980210268E-2</v>
      </c>
      <c r="EM114">
        <f t="shared" si="375"/>
        <v>2.3826827829301594E-2</v>
      </c>
      <c r="EN114">
        <f t="shared" si="376"/>
        <v>3.3395883980210268E-2</v>
      </c>
      <c r="EO114">
        <f t="shared" si="377"/>
        <v>2.3826827829301594E-2</v>
      </c>
      <c r="EP114">
        <f t="shared" si="313"/>
        <v>5.6771772440718097E-4</v>
      </c>
      <c r="EQ114">
        <f t="shared" si="378"/>
        <v>7.5719968526734224E-3</v>
      </c>
      <c r="ER114">
        <f t="shared" si="379"/>
        <v>5.6563011640099132E-3</v>
      </c>
      <c r="ES114">
        <f t="shared" si="314"/>
        <v>3.1993742857979899E-5</v>
      </c>
      <c r="ET114">
        <f t="shared" si="380"/>
        <v>1.2742519371903363E-2</v>
      </c>
      <c r="EU114">
        <f t="shared" si="381"/>
        <v>8.6273051235293916E-3</v>
      </c>
      <c r="EV114">
        <f t="shared" si="315"/>
        <v>7.4430393694476492E-5</v>
      </c>
      <c r="EW114">
        <f t="shared" si="382"/>
        <v>0.72637252741843383</v>
      </c>
      <c r="EY114">
        <f t="shared" si="383"/>
        <v>73.08394996664272</v>
      </c>
      <c r="EZ114">
        <f t="shared" si="384"/>
        <v>1523.5101456980187</v>
      </c>
      <c r="FA114">
        <f t="shared" si="385"/>
        <v>73.08394996664272</v>
      </c>
      <c r="FB114">
        <f t="shared" si="386"/>
        <v>1523.5101456980187</v>
      </c>
      <c r="FD114">
        <f t="shared" si="316"/>
        <v>5.6927967651511473</v>
      </c>
      <c r="FE114">
        <f t="shared" si="317"/>
        <v>8.5699856377391512E-2</v>
      </c>
      <c r="FG114" s="6">
        <f t="shared" si="318"/>
        <v>0.5866340457584136</v>
      </c>
      <c r="FH114" s="6">
        <f t="shared" si="319"/>
        <v>0.41863660623997251</v>
      </c>
      <c r="FI114" s="6">
        <f t="shared" si="320"/>
        <v>0.5866340457584136</v>
      </c>
      <c r="FJ114" s="6">
        <f t="shared" si="321"/>
        <v>0.41863660623997251</v>
      </c>
      <c r="FK114" s="6">
        <f t="shared" si="322"/>
        <v>0.13301013833878508</v>
      </c>
      <c r="FL114" s="6">
        <f t="shared" si="323"/>
        <v>9.9379090391418554E-2</v>
      </c>
      <c r="FM114" s="6">
        <f t="shared" si="324"/>
        <v>0.22383583847411495</v>
      </c>
      <c r="FN114" s="6">
        <f t="shared" si="325"/>
        <v>0.15158520214130974</v>
      </c>
      <c r="FP114" t="s">
        <v>222</v>
      </c>
      <c r="FQ114">
        <f t="shared" si="326"/>
        <v>-0.49756869408830928</v>
      </c>
      <c r="FR114">
        <f t="shared" si="327"/>
        <v>0.2006793878450884</v>
      </c>
      <c r="FT114">
        <v>-0.49756869408830928</v>
      </c>
      <c r="FU114">
        <v>0.2006793878450884</v>
      </c>
      <c r="FW114">
        <f t="shared" si="328"/>
        <v>18.155203322538998</v>
      </c>
      <c r="FX114">
        <f t="shared" si="329"/>
        <v>8.661275004100645</v>
      </c>
      <c r="FY114">
        <f t="shared" si="330"/>
        <v>75.017684696658634</v>
      </c>
      <c r="FZ114">
        <f t="shared" si="331"/>
        <v>18.155203322538998</v>
      </c>
      <c r="GA114">
        <f t="shared" si="332"/>
        <v>8.661275004100645</v>
      </c>
      <c r="GB114">
        <f t="shared" si="333"/>
        <v>75.017684696658634</v>
      </c>
    </row>
    <row r="115" spans="1:184" x14ac:dyDescent="0.25">
      <c r="A115" t="s">
        <v>37</v>
      </c>
      <c r="B115" t="s">
        <v>11</v>
      </c>
      <c r="C115" t="s">
        <v>52</v>
      </c>
      <c r="D115" t="s">
        <v>340</v>
      </c>
      <c r="E115" t="s">
        <v>330</v>
      </c>
      <c r="F115" t="s">
        <v>52</v>
      </c>
      <c r="G115">
        <v>10.633367218119803</v>
      </c>
      <c r="H115">
        <v>0.61236165804748199</v>
      </c>
      <c r="I115">
        <v>2.243693115085974</v>
      </c>
      <c r="J115">
        <v>7.5746369786617462</v>
      </c>
      <c r="K115">
        <v>1.3263572562220902</v>
      </c>
      <c r="L115">
        <v>1.8242405851742705</v>
      </c>
      <c r="M115">
        <v>1.6986706812938346</v>
      </c>
      <c r="N115">
        <v>1.5730443073489608</v>
      </c>
      <c r="O115">
        <v>1.6109961078628707</v>
      </c>
      <c r="P115">
        <v>1.9134872147520579</v>
      </c>
      <c r="Q115">
        <v>1.3070253557120981</v>
      </c>
      <c r="R115">
        <v>1.2095558465202498</v>
      </c>
      <c r="S115">
        <v>1.2971210859341129</v>
      </c>
      <c r="T115">
        <v>1.3393743599143302</v>
      </c>
      <c r="U115">
        <v>1.3313443191676493</v>
      </c>
      <c r="V115">
        <v>1.3335057494131222</v>
      </c>
      <c r="W115">
        <v>1.2919059694973134</v>
      </c>
      <c r="X115">
        <v>0.52838464771975824</v>
      </c>
      <c r="Y115">
        <f t="shared" si="334"/>
        <v>2.8986405290995925</v>
      </c>
      <c r="Z115">
        <f t="shared" si="335"/>
        <v>1.1855329962059493</v>
      </c>
      <c r="AA115">
        <v>0.4365515301522962</v>
      </c>
      <c r="AB115">
        <v>6.2364504307470897E-2</v>
      </c>
      <c r="AC115">
        <f t="shared" si="248"/>
        <v>10.046674719896178</v>
      </c>
      <c r="AD115">
        <f t="shared" si="387"/>
        <v>2.9325637918540308</v>
      </c>
      <c r="AE115">
        <f t="shared" si="250"/>
        <v>2.8986405290995925</v>
      </c>
      <c r="AF115">
        <f t="shared" si="251"/>
        <v>1.1855329962059493</v>
      </c>
      <c r="AG115">
        <f t="shared" si="336"/>
        <v>4.8494341472360537E-7</v>
      </c>
      <c r="AH115">
        <f t="shared" si="337"/>
        <v>4.2885917392497086E-2</v>
      </c>
      <c r="AI115">
        <f t="shared" si="338"/>
        <v>6.6236884843963603E-2</v>
      </c>
      <c r="AJ115">
        <f t="shared" si="339"/>
        <v>113.74193003745926</v>
      </c>
      <c r="AK115">
        <f t="shared" si="340"/>
        <v>0.16380994476326802</v>
      </c>
      <c r="AL115">
        <f t="shared" si="252"/>
        <v>3.3923262754438355E-2</v>
      </c>
      <c r="AM115">
        <f t="shared" si="253"/>
        <v>1.7470307956480815</v>
      </c>
      <c r="AN115">
        <f t="shared" si="254"/>
        <v>2.40109743166503</v>
      </c>
      <c r="AO115">
        <f t="shared" si="341"/>
        <v>2.1848784913066921</v>
      </c>
      <c r="AP115">
        <f t="shared" si="255"/>
        <v>-3.3724598826416485E-3</v>
      </c>
      <c r="AQ115">
        <f t="shared" si="256"/>
        <v>2.6011860695730957E-2</v>
      </c>
      <c r="AR115">
        <f t="shared" si="257"/>
        <v>-0.99934549510074278</v>
      </c>
      <c r="AT115">
        <f t="shared" si="342"/>
        <v>13.817960194436571</v>
      </c>
      <c r="AU115">
        <f t="shared" si="343"/>
        <v>2.7138721251494715</v>
      </c>
      <c r="AV115">
        <f t="shared" si="344"/>
        <v>2.7138721251494715</v>
      </c>
      <c r="AW115">
        <f t="shared" si="345"/>
        <v>1.1855329962059493</v>
      </c>
      <c r="AX115">
        <f t="shared" si="346"/>
        <v>0</v>
      </c>
      <c r="AY115">
        <f t="shared" si="347"/>
        <v>0</v>
      </c>
      <c r="AZ115">
        <f t="shared" si="348"/>
        <v>7.121888752418061E-2</v>
      </c>
      <c r="BA115">
        <f t="shared" si="349"/>
        <v>139.79663186418182</v>
      </c>
      <c r="BB115">
        <f t="shared" si="350"/>
        <v>0.12926215087877602</v>
      </c>
      <c r="BC115">
        <f t="shared" si="258"/>
        <v>0</v>
      </c>
      <c r="BD115">
        <f t="shared" si="259"/>
        <v>1.5283391289435222</v>
      </c>
      <c r="BE115">
        <f t="shared" si="260"/>
        <v>2.4829808162382254</v>
      </c>
      <c r="BF115">
        <f t="shared" si="261"/>
        <v>2.3085513101109982</v>
      </c>
      <c r="BG115">
        <f t="shared" si="262"/>
        <v>-4.9112126821510341E-4</v>
      </c>
      <c r="BH115">
        <f t="shared" si="263"/>
        <v>1.2370263126187692E-2</v>
      </c>
      <c r="BI115">
        <f t="shared" si="264"/>
        <v>-1.1230183139050489</v>
      </c>
      <c r="BK115">
        <f t="shared" si="265"/>
        <v>12.866813757096821</v>
      </c>
      <c r="BL115">
        <f t="shared" si="266"/>
        <v>2.9103416499432111</v>
      </c>
      <c r="BM115">
        <f t="shared" si="351"/>
        <v>2.8986405290995925</v>
      </c>
      <c r="BN115">
        <f t="shared" si="352"/>
        <v>1.1855329962059493</v>
      </c>
      <c r="BO115">
        <f t="shared" si="353"/>
        <v>2.5878331484786289E-8</v>
      </c>
      <c r="BP115">
        <f t="shared" si="354"/>
        <v>6.6348340036756562E-3</v>
      </c>
      <c r="BQ115">
        <f t="shared" si="355"/>
        <v>8.2885134263475907E-2</v>
      </c>
      <c r="BR115">
        <f t="shared" si="356"/>
        <v>144.16405103931322</v>
      </c>
      <c r="BS115">
        <f t="shared" si="357"/>
        <v>0.14365225033626447</v>
      </c>
      <c r="BT115">
        <f t="shared" si="267"/>
        <v>1.1701120843618629E-2</v>
      </c>
      <c r="BU115">
        <f t="shared" si="268"/>
        <v>1.7248086537372618</v>
      </c>
      <c r="BV115">
        <f t="shared" si="269"/>
        <v>2.530326610867117</v>
      </c>
      <c r="BW115">
        <f t="shared" si="270"/>
        <v>2.3409258259735486</v>
      </c>
      <c r="BX115">
        <f t="shared" si="271"/>
        <v>-1.6910231427736085E-3</v>
      </c>
      <c r="BY115">
        <f t="shared" si="272"/>
        <v>1.8107341575525685E-2</v>
      </c>
      <c r="BZ115">
        <f t="shared" si="273"/>
        <v>-1.1553928297675993</v>
      </c>
      <c r="CB115">
        <f t="shared" si="274"/>
        <v>11.915239579518792</v>
      </c>
      <c r="CC115">
        <f t="shared" si="275"/>
        <v>3.005145029862466</v>
      </c>
      <c r="CD115">
        <f t="shared" si="358"/>
        <v>2.8986405290995925</v>
      </c>
      <c r="CE115">
        <f t="shared" si="359"/>
        <v>1.1855329962059493</v>
      </c>
      <c r="CF115">
        <f t="shared" si="360"/>
        <v>1.6949098439885515E-5</v>
      </c>
      <c r="CG115">
        <f t="shared" si="361"/>
        <v>0.47741921661005932</v>
      </c>
      <c r="CH115">
        <f t="shared" si="362"/>
        <v>8.4523820690584228E-2</v>
      </c>
      <c r="CI115">
        <f t="shared" si="363"/>
        <v>139.35468516450729</v>
      </c>
      <c r="CJ115">
        <f t="shared" si="364"/>
        <v>0.15414094352696556</v>
      </c>
      <c r="CK115">
        <f t="shared" si="276"/>
        <v>0.10650450076287354</v>
      </c>
      <c r="CL115">
        <f t="shared" si="277"/>
        <v>1.8196120336565167</v>
      </c>
      <c r="CM115">
        <f t="shared" si="278"/>
        <v>2.5289438261980299</v>
      </c>
      <c r="CN115">
        <f t="shared" si="279"/>
        <v>2.3454629799547124</v>
      </c>
      <c r="CO115">
        <f t="shared" si="280"/>
        <v>-2.0134978910109329E-3</v>
      </c>
      <c r="CP115">
        <f t="shared" si="281"/>
        <v>2.5273011941860136E-2</v>
      </c>
      <c r="CQ115">
        <f t="shared" si="282"/>
        <v>-1.1599299837487631</v>
      </c>
      <c r="CS115">
        <f t="shared" si="283"/>
        <v>12.202710691098249</v>
      </c>
      <c r="CT115">
        <f t="shared" si="284"/>
        <v>2.9871280827252784</v>
      </c>
      <c r="CU115">
        <f t="shared" si="365"/>
        <v>2.8986405290995925</v>
      </c>
      <c r="CV115">
        <f t="shared" si="366"/>
        <v>1.1855329962059493</v>
      </c>
      <c r="CW115">
        <f t="shared" si="367"/>
        <v>1.0075485984068734E-5</v>
      </c>
      <c r="CX115">
        <f t="shared" si="285"/>
        <v>0.3415899379484274</v>
      </c>
      <c r="CY115">
        <f t="shared" si="286"/>
        <v>8.5033685748419741E-2</v>
      </c>
      <c r="CZ115">
        <f t="shared" si="287"/>
        <v>141.59733180562392</v>
      </c>
      <c r="DA115">
        <f t="shared" si="288"/>
        <v>0.15140131729176276</v>
      </c>
      <c r="DB115">
        <f t="shared" si="289"/>
        <v>8.8487553625685944E-2</v>
      </c>
      <c r="DC115">
        <f t="shared" si="290"/>
        <v>1.8015950865193291</v>
      </c>
      <c r="DD115">
        <f t="shared" si="291"/>
        <v>2.5325518019284923</v>
      </c>
      <c r="DE115">
        <f t="shared" si="292"/>
        <v>2.3357440968047367</v>
      </c>
      <c r="DF115">
        <f t="shared" si="293"/>
        <v>-1.9342369480094355E-3</v>
      </c>
      <c r="DG115">
        <f t="shared" si="294"/>
        <v>2.5309937847808144E-2</v>
      </c>
      <c r="DH115">
        <f t="shared" si="295"/>
        <v>-1.1502111005987874</v>
      </c>
      <c r="DJ115">
        <f t="shared" si="296"/>
        <v>14.493971015057408</v>
      </c>
      <c r="DK115">
        <f t="shared" si="297"/>
        <v>2.9919776688857844</v>
      </c>
      <c r="DL115">
        <f t="shared" si="368"/>
        <v>2.8986405290995925</v>
      </c>
      <c r="DM115">
        <f t="shared" si="369"/>
        <v>1.1855329962059493</v>
      </c>
      <c r="DN115">
        <f t="shared" si="298"/>
        <v>1.3999256471579816E-5</v>
      </c>
      <c r="DO115">
        <f t="shared" si="299"/>
        <v>0.44995775005473743</v>
      </c>
      <c r="DP115">
        <f t="shared" si="300"/>
        <v>0.10148818814121723</v>
      </c>
      <c r="DQ115">
        <f t="shared" si="301"/>
        <v>168.54353140635237</v>
      </c>
      <c r="DR115">
        <f t="shared" si="302"/>
        <v>0.13914532516973771</v>
      </c>
      <c r="DS115">
        <f t="shared" si="303"/>
        <v>9.3337139786191958E-2</v>
      </c>
      <c r="DT115">
        <f t="shared" si="304"/>
        <v>1.8064446726798351</v>
      </c>
      <c r="DU115">
        <f t="shared" si="305"/>
        <v>2.391491993609121</v>
      </c>
      <c r="DV115">
        <f t="shared" si="306"/>
        <v>2.2164368519203479</v>
      </c>
      <c r="DW115">
        <f t="shared" si="307"/>
        <v>-5.7172547505572281E-3</v>
      </c>
      <c r="DX115">
        <f t="shared" si="308"/>
        <v>4.0055819992506195E-2</v>
      </c>
      <c r="DY115">
        <f t="shared" si="309"/>
        <v>-1.0309038557143986</v>
      </c>
      <c r="DZ115" t="s">
        <v>37</v>
      </c>
      <c r="EA115" t="s">
        <v>11</v>
      </c>
      <c r="EB115" t="s">
        <v>52</v>
      </c>
      <c r="EC115" t="s">
        <v>340</v>
      </c>
      <c r="ED115" t="s">
        <v>331</v>
      </c>
      <c r="EE115">
        <f t="shared" si="370"/>
        <v>0.21974794266823283</v>
      </c>
      <c r="EF115">
        <f t="shared" si="371"/>
        <v>0.22769411236209933</v>
      </c>
      <c r="EG115">
        <f t="shared" si="310"/>
        <v>5.1844608804364312E-2</v>
      </c>
      <c r="EH115">
        <f t="shared" si="372"/>
        <v>141.19969355290633</v>
      </c>
      <c r="EI115">
        <f t="shared" si="373"/>
        <v>17.412250947931071</v>
      </c>
      <c r="EJ115">
        <f t="shared" si="311"/>
        <v>303.18648307372649</v>
      </c>
      <c r="EK115">
        <f t="shared" si="312"/>
        <v>5.9496202101359203E-11</v>
      </c>
      <c r="EL115">
        <f t="shared" si="374"/>
        <v>6.9224437736237435E-6</v>
      </c>
      <c r="EM115">
        <f t="shared" si="375"/>
        <v>7.7133781251381162E-6</v>
      </c>
      <c r="EN115">
        <f t="shared" si="376"/>
        <v>8.1897766868640226E-2</v>
      </c>
      <c r="EO115">
        <f t="shared" si="377"/>
        <v>1.2335244916499098E-2</v>
      </c>
      <c r="EP115">
        <f t="shared" si="313"/>
        <v>1.5215826715001682E-4</v>
      </c>
      <c r="EQ115">
        <f t="shared" si="378"/>
        <v>-2.5365989805346597E-3</v>
      </c>
      <c r="ER115">
        <f t="shared" si="379"/>
        <v>1.8083521179316341E-3</v>
      </c>
      <c r="ES115">
        <f t="shared" si="314"/>
        <v>3.2701373824278267E-6</v>
      </c>
      <c r="ET115">
        <f t="shared" si="380"/>
        <v>2.4521372529936469E-2</v>
      </c>
      <c r="EU115">
        <f t="shared" si="381"/>
        <v>9.3114624289832235E-3</v>
      </c>
      <c r="EV115">
        <f t="shared" si="315"/>
        <v>8.6703332566366156E-5</v>
      </c>
      <c r="EW115">
        <f t="shared" si="382"/>
        <v>0.79789976111809702</v>
      </c>
      <c r="EY115">
        <f t="shared" si="383"/>
        <v>0.17533683096117625</v>
      </c>
      <c r="EZ115">
        <f t="shared" si="384"/>
        <v>4.1366800980263477E-2</v>
      </c>
      <c r="FA115">
        <f t="shared" si="385"/>
        <v>112.66320175581247</v>
      </c>
      <c r="FB115">
        <f t="shared" si="386"/>
        <v>241.91242241876233</v>
      </c>
      <c r="FD115">
        <f t="shared" si="316"/>
        <v>12.557228326184005</v>
      </c>
      <c r="FE115">
        <f t="shared" si="317"/>
        <v>0.70077020313486627</v>
      </c>
      <c r="FG115" s="6">
        <f t="shared" si="318"/>
        <v>5.5127163366053042E-5</v>
      </c>
      <c r="FH115" s="6">
        <f t="shared" si="319"/>
        <v>6.1502792707880167E-5</v>
      </c>
      <c r="FI115" s="6">
        <f t="shared" si="320"/>
        <v>0.65219620716674498</v>
      </c>
      <c r="FJ115" s="6">
        <f t="shared" si="321"/>
        <v>0.10475819010010376</v>
      </c>
      <c r="FK115" s="6">
        <f t="shared" si="322"/>
        <v>-2.0200309452408454E-2</v>
      </c>
      <c r="FL115" s="6">
        <f t="shared" si="323"/>
        <v>1.4444941010138879E-2</v>
      </c>
      <c r="FM115" s="6">
        <f t="shared" si="324"/>
        <v>0.19527695039840237</v>
      </c>
      <c r="FN115" s="6">
        <f t="shared" si="325"/>
        <v>7.4948710025882451E-2</v>
      </c>
      <c r="FP115" t="s">
        <v>37</v>
      </c>
      <c r="FQ115">
        <f t="shared" si="326"/>
        <v>-1.1031335964725566</v>
      </c>
      <c r="FR115">
        <f t="shared" si="327"/>
        <v>7.0082317157320773E-2</v>
      </c>
      <c r="FT115">
        <v>-1.1031335964725566</v>
      </c>
      <c r="FU115">
        <v>7.0082317157320773E-2</v>
      </c>
      <c r="FW115">
        <f t="shared" si="328"/>
        <v>9.5931300619636103E-2</v>
      </c>
      <c r="FX115">
        <f t="shared" si="329"/>
        <v>0.10034049489357147</v>
      </c>
      <c r="FY115">
        <f t="shared" si="330"/>
        <v>1.0068214915486842E-2</v>
      </c>
      <c r="FZ115">
        <f t="shared" si="331"/>
        <v>61.640942277556569</v>
      </c>
      <c r="GA115">
        <f t="shared" si="332"/>
        <v>11.632859385435145</v>
      </c>
      <c r="GB115">
        <f t="shared" si="333"/>
        <v>135.32341748130654</v>
      </c>
    </row>
    <row r="116" spans="1:184" x14ac:dyDescent="0.25">
      <c r="A116" t="s">
        <v>106</v>
      </c>
      <c r="B116" t="s">
        <v>107</v>
      </c>
      <c r="C116" t="s">
        <v>108</v>
      </c>
      <c r="D116" t="s">
        <v>340</v>
      </c>
      <c r="E116" t="s">
        <v>330</v>
      </c>
      <c r="F116" t="s">
        <v>52</v>
      </c>
      <c r="G116">
        <v>33.78923551453606</v>
      </c>
      <c r="H116">
        <v>0.59717375113390803</v>
      </c>
      <c r="I116">
        <v>2.1880446241546392</v>
      </c>
      <c r="J116">
        <v>2.2507177184657725</v>
      </c>
      <c r="K116">
        <v>1.3263572562220902</v>
      </c>
      <c r="L116">
        <v>1.5963240717558658</v>
      </c>
      <c r="M116">
        <v>1.5284720537489731</v>
      </c>
      <c r="N116">
        <v>1.3785984406327738</v>
      </c>
      <c r="O116">
        <v>1.5276666559417871</v>
      </c>
      <c r="P116">
        <v>1.6721470135847669</v>
      </c>
      <c r="Q116">
        <v>1.3070253557120981</v>
      </c>
      <c r="R116">
        <v>1.2095558465202498</v>
      </c>
      <c r="S116">
        <v>1.2971210859341129</v>
      </c>
      <c r="T116">
        <v>1.3393743599143302</v>
      </c>
      <c r="U116">
        <v>1.3313443191676493</v>
      </c>
      <c r="V116">
        <v>1.3335057494131222</v>
      </c>
      <c r="W116">
        <v>1.2067939605841058</v>
      </c>
      <c r="X116">
        <v>0.87157339170459602</v>
      </c>
      <c r="Y116">
        <f t="shared" si="334"/>
        <v>2.6405190379183381</v>
      </c>
      <c r="Z116">
        <f t="shared" si="335"/>
        <v>1.9070414742754669</v>
      </c>
      <c r="AA116">
        <v>0</v>
      </c>
      <c r="AB116">
        <v>0</v>
      </c>
      <c r="AC116">
        <f t="shared" si="248"/>
        <v>2.9852557775947051</v>
      </c>
      <c r="AD116">
        <f t="shared" si="387"/>
        <v>2.8598298031996614</v>
      </c>
      <c r="AE116">
        <f t="shared" si="250"/>
        <v>2.6405190379183381</v>
      </c>
      <c r="AF116">
        <f t="shared" si="251"/>
        <v>1.9070414742754669</v>
      </c>
      <c r="AG116">
        <f t="shared" si="336"/>
        <v>1.3009463561111575E-4</v>
      </c>
      <c r="AH116">
        <f t="shared" si="337"/>
        <v>1.7795930187590485</v>
      </c>
      <c r="AI116">
        <f t="shared" si="338"/>
        <v>1.0667651612333601E-2</v>
      </c>
      <c r="AJ116">
        <f t="shared" si="339"/>
        <v>33.588735152891459</v>
      </c>
      <c r="AK116">
        <f t="shared" si="340"/>
        <v>0.1643991635973229</v>
      </c>
      <c r="AL116">
        <f t="shared" si="252"/>
        <v>0.21931076528132332</v>
      </c>
      <c r="AM116">
        <f t="shared" si="253"/>
        <v>0.95278832892419452</v>
      </c>
      <c r="AN116">
        <f t="shared" si="254"/>
        <v>2.3264517764781889</v>
      </c>
      <c r="AO116">
        <f t="shared" si="341"/>
        <v>2.1094551039002192</v>
      </c>
      <c r="AP116">
        <f t="shared" si="255"/>
        <v>-1.4344516163767797E-3</v>
      </c>
      <c r="AQ116">
        <f t="shared" si="256"/>
        <v>9.4278511798007222E-3</v>
      </c>
      <c r="AR116">
        <f t="shared" si="257"/>
        <v>-0.20241362962475229</v>
      </c>
      <c r="AT116">
        <f t="shared" si="342"/>
        <v>3.5928748727143542</v>
      </c>
      <c r="AU116">
        <f t="shared" si="343"/>
        <v>2.6465621675934465</v>
      </c>
      <c r="AV116">
        <f t="shared" si="344"/>
        <v>2.6405190379183381</v>
      </c>
      <c r="AW116">
        <f t="shared" si="345"/>
        <v>1.9070414742754669</v>
      </c>
      <c r="AX116">
        <f t="shared" si="346"/>
        <v>3.8250930037215065E-9</v>
      </c>
      <c r="AY116">
        <f t="shared" si="347"/>
        <v>1.8988967022221944E-3</v>
      </c>
      <c r="AZ116">
        <f t="shared" si="348"/>
        <v>7.0098262162708253E-3</v>
      </c>
      <c r="BA116">
        <f t="shared" si="349"/>
        <v>28.436633131197869</v>
      </c>
      <c r="BB116">
        <f t="shared" si="350"/>
        <v>0.13867917309787287</v>
      </c>
      <c r="BC116">
        <f t="shared" si="258"/>
        <v>6.0431296751084496E-3</v>
      </c>
      <c r="BD116">
        <f t="shared" si="259"/>
        <v>0.73952069331797965</v>
      </c>
      <c r="BE116">
        <f t="shared" si="260"/>
        <v>2.3988499364599432</v>
      </c>
      <c r="BF116">
        <f t="shared" si="261"/>
        <v>2.2117128703571236</v>
      </c>
      <c r="BG116">
        <f t="shared" si="262"/>
        <v>-5.0761928369807432E-4</v>
      </c>
      <c r="BH116">
        <f t="shared" si="263"/>
        <v>4.4208095091893733E-3</v>
      </c>
      <c r="BI116">
        <f t="shared" si="264"/>
        <v>-0.30467139608165672</v>
      </c>
      <c r="BK116">
        <f t="shared" si="265"/>
        <v>3.4401591335525823</v>
      </c>
      <c r="BL116">
        <f t="shared" si="266"/>
        <v>2.8381588189557636</v>
      </c>
      <c r="BM116">
        <f t="shared" si="351"/>
        <v>2.6405190379183381</v>
      </c>
      <c r="BN116">
        <f t="shared" si="352"/>
        <v>1.9070414742754669</v>
      </c>
      <c r="BO116">
        <f t="shared" si="353"/>
        <v>1.1140549229460957E-4</v>
      </c>
      <c r="BP116">
        <f t="shared" si="354"/>
        <v>1.6910384899715141</v>
      </c>
      <c r="BQ116">
        <f t="shared" si="355"/>
        <v>1.1649217660275617E-2</v>
      </c>
      <c r="BR116">
        <f t="shared" si="356"/>
        <v>37.533027582926493</v>
      </c>
      <c r="BS116">
        <f t="shared" si="357"/>
        <v>0.15198391158837429</v>
      </c>
      <c r="BT116">
        <f t="shared" si="267"/>
        <v>0.19763978103742552</v>
      </c>
      <c r="BU116">
        <f t="shared" si="268"/>
        <v>0.93111734468029672</v>
      </c>
      <c r="BV116">
        <f t="shared" si="269"/>
        <v>2.4361033553901272</v>
      </c>
      <c r="BW116">
        <f t="shared" si="270"/>
        <v>2.2357175481462432</v>
      </c>
      <c r="BX116">
        <f t="shared" si="271"/>
        <v>-4.9264270227514695E-4</v>
      </c>
      <c r="BY116">
        <f t="shared" si="272"/>
        <v>5.1015433383497996E-3</v>
      </c>
      <c r="BZ116">
        <f t="shared" si="273"/>
        <v>-0.32867607387077635</v>
      </c>
      <c r="CB116">
        <f t="shared" si="274"/>
        <v>3.1028359369814682</v>
      </c>
      <c r="CC116">
        <f t="shared" si="275"/>
        <v>2.9306108679411111</v>
      </c>
      <c r="CD116">
        <f t="shared" si="358"/>
        <v>2.6405190379183381</v>
      </c>
      <c r="CE116">
        <f t="shared" si="359"/>
        <v>1.9070414742754669</v>
      </c>
      <c r="CF116">
        <f t="shared" si="360"/>
        <v>2.9800761402532422E-4</v>
      </c>
      <c r="CG116">
        <f t="shared" si="361"/>
        <v>3.0818614988425876</v>
      </c>
      <c r="CH116">
        <f t="shared" si="362"/>
        <v>1.3090997533392741E-2</v>
      </c>
      <c r="CI116">
        <f t="shared" si="363"/>
        <v>38.368666397431383</v>
      </c>
      <c r="CJ116">
        <f t="shared" si="364"/>
        <v>0.16524523273756192</v>
      </c>
      <c r="CK116">
        <f t="shared" si="276"/>
        <v>0.29009183002277306</v>
      </c>
      <c r="CL116">
        <f t="shared" si="277"/>
        <v>1.0235693936656443</v>
      </c>
      <c r="CM116">
        <f t="shared" si="278"/>
        <v>2.4201042048255399</v>
      </c>
      <c r="CN116">
        <f t="shared" si="279"/>
        <v>2.2234054274169428</v>
      </c>
      <c r="CO116">
        <f t="shared" si="280"/>
        <v>-4.7956333693366469E-4</v>
      </c>
      <c r="CP116">
        <f t="shared" si="281"/>
        <v>1.0112309354720003E-2</v>
      </c>
      <c r="CQ116">
        <f t="shared" si="282"/>
        <v>-0.31636395314147592</v>
      </c>
      <c r="CS116">
        <f t="shared" si="283"/>
        <v>3.4383464104375352</v>
      </c>
      <c r="CT116">
        <f t="shared" si="284"/>
        <v>2.9130407804535934</v>
      </c>
      <c r="CU116">
        <f t="shared" si="365"/>
        <v>2.6405190379183381</v>
      </c>
      <c r="CV116">
        <f t="shared" si="366"/>
        <v>1.9070414742754669</v>
      </c>
      <c r="CW116">
        <f t="shared" si="367"/>
        <v>2.7710115623798287E-4</v>
      </c>
      <c r="CX116">
        <f t="shared" si="285"/>
        <v>3.0504115414072159</v>
      </c>
      <c r="CY116">
        <f t="shared" si="286"/>
        <v>1.3938880983385108E-2</v>
      </c>
      <c r="CZ116">
        <f t="shared" si="287"/>
        <v>41.567268181347124</v>
      </c>
      <c r="DA116">
        <f t="shared" si="288"/>
        <v>0.15603496917036397</v>
      </c>
      <c r="DB116">
        <f t="shared" si="289"/>
        <v>0.2725217425352553</v>
      </c>
      <c r="DC116">
        <f t="shared" si="290"/>
        <v>1.0059993061781265</v>
      </c>
      <c r="DD116">
        <f t="shared" si="291"/>
        <v>2.4445521488585475</v>
      </c>
      <c r="DE116">
        <f t="shared" si="292"/>
        <v>2.2417211249890743</v>
      </c>
      <c r="DF116">
        <f t="shared" si="293"/>
        <v>-3.5882366805369665E-4</v>
      </c>
      <c r="DG116">
        <f t="shared" si="294"/>
        <v>1.0337163219241897E-2</v>
      </c>
      <c r="DH116">
        <f t="shared" si="295"/>
        <v>-0.33467965071360739</v>
      </c>
      <c r="DJ116">
        <f t="shared" si="296"/>
        <v>3.7635309113548616</v>
      </c>
      <c r="DK116">
        <f t="shared" si="297"/>
        <v>2.9177700862826854</v>
      </c>
      <c r="DL116">
        <f t="shared" si="368"/>
        <v>2.6405190379183381</v>
      </c>
      <c r="DM116">
        <f t="shared" si="369"/>
        <v>1.9070414742754669</v>
      </c>
      <c r="DN116">
        <f t="shared" si="298"/>
        <v>3.183400714557915E-4</v>
      </c>
      <c r="DO116">
        <f t="shared" si="299"/>
        <v>3.4446045199884767</v>
      </c>
      <c r="DP116">
        <f t="shared" si="300"/>
        <v>1.5423232249346087E-2</v>
      </c>
      <c r="DQ116">
        <f t="shared" si="301"/>
        <v>45.778556378403785</v>
      </c>
      <c r="DR116">
        <f t="shared" si="302"/>
        <v>0.14938380367902013</v>
      </c>
      <c r="DS116">
        <f t="shared" si="303"/>
        <v>0.27725104836434733</v>
      </c>
      <c r="DT116">
        <f t="shared" si="304"/>
        <v>1.0107286120072185</v>
      </c>
      <c r="DU116">
        <f t="shared" si="305"/>
        <v>2.2730999608712277</v>
      </c>
      <c r="DV116">
        <f t="shared" si="306"/>
        <v>2.0851640536667349</v>
      </c>
      <c r="DW116">
        <f t="shared" si="307"/>
        <v>-2.8406687038316225E-3</v>
      </c>
      <c r="DX116">
        <f t="shared" si="308"/>
        <v>1.4155036915940319E-2</v>
      </c>
      <c r="DY116">
        <f t="shared" si="309"/>
        <v>-0.17812257939126797</v>
      </c>
      <c r="DZ116" t="s">
        <v>106</v>
      </c>
      <c r="EA116" t="s">
        <v>107</v>
      </c>
      <c r="EB116" t="s">
        <v>108</v>
      </c>
      <c r="EC116" t="s">
        <v>340</v>
      </c>
      <c r="ED116" t="s">
        <v>331</v>
      </c>
      <c r="EE116">
        <f t="shared" si="370"/>
        <v>2.1749013276118441</v>
      </c>
      <c r="EF116">
        <f t="shared" si="371"/>
        <v>1.2894628767689953</v>
      </c>
      <c r="EG116">
        <f t="shared" si="310"/>
        <v>1.6627145105653731</v>
      </c>
      <c r="EH116">
        <f t="shared" si="372"/>
        <v>37.545481137366352</v>
      </c>
      <c r="EI116">
        <f t="shared" si="373"/>
        <v>6.0541397208894985</v>
      </c>
      <c r="EJ116">
        <f t="shared" si="311"/>
        <v>36.652607760051971</v>
      </c>
      <c r="EK116">
        <f t="shared" si="312"/>
        <v>1.631669602729909E-8</v>
      </c>
      <c r="EL116">
        <f t="shared" si="374"/>
        <v>1.8915879911963793E-4</v>
      </c>
      <c r="EM116">
        <f t="shared" si="375"/>
        <v>1.2773682330204978E-4</v>
      </c>
      <c r="EN116">
        <f t="shared" si="376"/>
        <v>1.1963301042500664E-2</v>
      </c>
      <c r="EO116">
        <f t="shared" si="377"/>
        <v>2.9482200767742225E-3</v>
      </c>
      <c r="EP116">
        <f t="shared" si="313"/>
        <v>8.6920016210946015E-6</v>
      </c>
      <c r="EQ116">
        <f t="shared" si="378"/>
        <v>-1.0189615518614973E-3</v>
      </c>
      <c r="ER116">
        <f t="shared" si="379"/>
        <v>9.7534238581085009E-4</v>
      </c>
      <c r="ES116">
        <f t="shared" si="314"/>
        <v>9.5129276955920112E-7</v>
      </c>
      <c r="ET116">
        <f t="shared" si="380"/>
        <v>8.9257855862070207E-3</v>
      </c>
      <c r="EU116">
        <f t="shared" si="381"/>
        <v>3.6308842733103661E-3</v>
      </c>
      <c r="EV116">
        <f t="shared" si="315"/>
        <v>1.3183320606172545E-5</v>
      </c>
      <c r="EW116">
        <f t="shared" si="382"/>
        <v>0.77811010391313051</v>
      </c>
      <c r="EY116">
        <f t="shared" si="383"/>
        <v>1.6923126980288574</v>
      </c>
      <c r="EZ116">
        <f t="shared" si="384"/>
        <v>1.2937749605938924</v>
      </c>
      <c r="FA116">
        <f t="shared" si="385"/>
        <v>29.214518229264613</v>
      </c>
      <c r="FB116">
        <f t="shared" si="386"/>
        <v>28.519764432861255</v>
      </c>
      <c r="FD116">
        <f t="shared" si="316"/>
        <v>3.3871671737725841</v>
      </c>
      <c r="FE116">
        <f t="shared" si="317"/>
        <v>0.13141838608513942</v>
      </c>
      <c r="FG116" s="6">
        <f t="shared" si="318"/>
        <v>5.5845722816496015E-3</v>
      </c>
      <c r="FH116" s="6">
        <f t="shared" si="319"/>
        <v>3.7774186987662561E-3</v>
      </c>
      <c r="FI116" s="6">
        <f t="shared" si="320"/>
        <v>0.3531948802271867</v>
      </c>
      <c r="FJ116" s="6">
        <f t="shared" si="321"/>
        <v>8.8113010253083462E-2</v>
      </c>
      <c r="FK116" s="6">
        <f t="shared" si="322"/>
        <v>-3.0083001504959402E-2</v>
      </c>
      <c r="FL116" s="6">
        <f t="shared" si="323"/>
        <v>2.8818870043266852E-2</v>
      </c>
      <c r="FM116" s="6">
        <f t="shared" si="324"/>
        <v>0.26351771637729926</v>
      </c>
      <c r="FN116" s="6">
        <f t="shared" si="325"/>
        <v>0.10768179160303083</v>
      </c>
      <c r="FP116" t="s">
        <v>106</v>
      </c>
      <c r="FQ116">
        <f t="shared" si="326"/>
        <v>-0.27748788047058942</v>
      </c>
      <c r="FR116">
        <f t="shared" si="327"/>
        <v>6.8776490857039491E-2</v>
      </c>
      <c r="FT116">
        <v>-0.27748788047058942</v>
      </c>
      <c r="FU116">
        <v>6.8776490857039491E-2</v>
      </c>
      <c r="FW116">
        <f t="shared" si="328"/>
        <v>0</v>
      </c>
      <c r="FX116">
        <f t="shared" si="329"/>
        <v>0</v>
      </c>
      <c r="FY116">
        <f t="shared" si="330"/>
        <v>0</v>
      </c>
      <c r="FZ116">
        <f t="shared" si="331"/>
        <v>0</v>
      </c>
      <c r="GA116">
        <f t="shared" si="332"/>
        <v>0</v>
      </c>
      <c r="GB116">
        <f t="shared" si="333"/>
        <v>0</v>
      </c>
    </row>
    <row r="117" spans="1:184" x14ac:dyDescent="0.25">
      <c r="A117" t="s">
        <v>369</v>
      </c>
      <c r="B117" t="s">
        <v>249</v>
      </c>
      <c r="C117" t="s">
        <v>270</v>
      </c>
      <c r="D117" t="s">
        <v>344</v>
      </c>
      <c r="E117" t="s">
        <v>329</v>
      </c>
      <c r="F117" t="s">
        <v>444</v>
      </c>
      <c r="G117">
        <v>19.588994586642414</v>
      </c>
      <c r="H117">
        <v>0.56253706340558196</v>
      </c>
      <c r="I117">
        <v>2.0611358003180524</v>
      </c>
      <c r="J117">
        <v>3.7427699674279808</v>
      </c>
      <c r="K117">
        <v>1.4311390552424275</v>
      </c>
      <c r="L117">
        <v>1.6075990253515033</v>
      </c>
      <c r="M117">
        <v>1.5477783159783653</v>
      </c>
      <c r="N117">
        <v>1.4279094998340851</v>
      </c>
      <c r="O117">
        <v>1.5230249577532384</v>
      </c>
      <c r="P117">
        <v>1.6751514690397891</v>
      </c>
      <c r="Q117">
        <v>1.39378218396165</v>
      </c>
      <c r="R117">
        <v>1.154133732123878</v>
      </c>
      <c r="S117">
        <v>1.2154822023485663</v>
      </c>
      <c r="T117">
        <v>1.2953811605285075</v>
      </c>
      <c r="U117">
        <v>1.2357210310006459</v>
      </c>
      <c r="V117">
        <v>1.3448954049704989</v>
      </c>
      <c r="W117">
        <v>1.811506040695726</v>
      </c>
      <c r="X117">
        <v>0</v>
      </c>
      <c r="Y117">
        <f t="shared" si="334"/>
        <v>3.7337599529703716</v>
      </c>
      <c r="Z117">
        <f t="shared" si="335"/>
        <v>0</v>
      </c>
      <c r="AA117">
        <v>26.029653565738844</v>
      </c>
      <c r="AB117">
        <v>3.7185219379626924</v>
      </c>
      <c r="AC117">
        <f t="shared" si="248"/>
        <v>5.3564242751746116</v>
      </c>
      <c r="AD117">
        <f t="shared" si="387"/>
        <v>2.8727743572088382</v>
      </c>
      <c r="AE117">
        <f t="shared" si="250"/>
        <v>2.8727743572088382</v>
      </c>
      <c r="AF117">
        <f t="shared" si="251"/>
        <v>0</v>
      </c>
      <c r="AG117">
        <f t="shared" si="336"/>
        <v>0</v>
      </c>
      <c r="AH117">
        <f t="shared" si="337"/>
        <v>0</v>
      </c>
      <c r="AI117">
        <f t="shared" si="338"/>
        <v>0.30143149767843097</v>
      </c>
      <c r="AJ117">
        <f t="shared" si="339"/>
        <v>314.78089839046646</v>
      </c>
      <c r="AK117">
        <f t="shared" si="340"/>
        <v>0.16191882003462815</v>
      </c>
      <c r="AL117">
        <f t="shared" si="252"/>
        <v>0</v>
      </c>
      <c r="AM117">
        <f t="shared" si="253"/>
        <v>2.8727743572088382</v>
      </c>
      <c r="AN117">
        <f t="shared" si="254"/>
        <v>2.3474435779679057</v>
      </c>
      <c r="AO117">
        <f t="shared" si="341"/>
        <v>2.133720804649383</v>
      </c>
      <c r="AP117">
        <f t="shared" si="255"/>
        <v>-3.6864862738912314E-3</v>
      </c>
      <c r="AQ117">
        <f t="shared" si="256"/>
        <v>4.9584649815657432E-2</v>
      </c>
      <c r="AR117">
        <f t="shared" si="257"/>
        <v>-2.133720804649383</v>
      </c>
      <c r="AT117">
        <f t="shared" si="342"/>
        <v>6.0168733517520998</v>
      </c>
      <c r="AU117">
        <f t="shared" si="343"/>
        <v>2.3788263536352101</v>
      </c>
      <c r="AV117">
        <f t="shared" si="344"/>
        <v>2.3788263536352101</v>
      </c>
      <c r="AW117">
        <f t="shared" si="345"/>
        <v>0</v>
      </c>
      <c r="AX117">
        <f t="shared" si="346"/>
        <v>0</v>
      </c>
      <c r="AY117">
        <f t="shared" si="347"/>
        <v>0</v>
      </c>
      <c r="AZ117">
        <f t="shared" si="348"/>
        <v>0.28037917760664932</v>
      </c>
      <c r="BA117">
        <f t="shared" si="349"/>
        <v>353.59349854795465</v>
      </c>
      <c r="BB117">
        <f t="shared" si="350"/>
        <v>0.12650584899905318</v>
      </c>
      <c r="BC117">
        <f t="shared" si="258"/>
        <v>0</v>
      </c>
      <c r="BD117">
        <f t="shared" si="259"/>
        <v>2.3788263536352101</v>
      </c>
      <c r="BE117">
        <f t="shared" si="260"/>
        <v>2.1528584205492707</v>
      </c>
      <c r="BF117">
        <f t="shared" si="261"/>
        <v>1.9821483355545957</v>
      </c>
      <c r="BG117">
        <f t="shared" si="262"/>
        <v>-4.8064891830021882E-4</v>
      </c>
      <c r="BH117">
        <f t="shared" si="263"/>
        <v>2.078915982794392E-2</v>
      </c>
      <c r="BI117">
        <f t="shared" si="264"/>
        <v>-1.9821483355545957</v>
      </c>
      <c r="BK117">
        <f t="shared" si="265"/>
        <v>5.7929781972800818</v>
      </c>
      <c r="BL117">
        <f t="shared" si="266"/>
        <v>2.5052738819100613</v>
      </c>
      <c r="BM117">
        <f t="shared" si="351"/>
        <v>2.5052738819100613</v>
      </c>
      <c r="BN117">
        <f t="shared" si="352"/>
        <v>0</v>
      </c>
      <c r="BO117">
        <f t="shared" si="353"/>
        <v>0</v>
      </c>
      <c r="BP117">
        <f t="shared" si="354"/>
        <v>0</v>
      </c>
      <c r="BQ117">
        <f t="shared" si="355"/>
        <v>0.28429501920117672</v>
      </c>
      <c r="BR117">
        <f t="shared" si="356"/>
        <v>340.43585564117114</v>
      </c>
      <c r="BS117">
        <f t="shared" si="357"/>
        <v>0.13578054994620017</v>
      </c>
      <c r="BT117">
        <f t="shared" si="267"/>
        <v>0</v>
      </c>
      <c r="BU117">
        <f t="shared" si="268"/>
        <v>2.5052738819100613</v>
      </c>
      <c r="BV117">
        <f t="shared" si="269"/>
        <v>2.1460824952607362</v>
      </c>
      <c r="BW117">
        <f t="shared" si="270"/>
        <v>1.9670602893928024</v>
      </c>
      <c r="BX117">
        <f t="shared" si="271"/>
        <v>-1.6757582095408103E-3</v>
      </c>
      <c r="BY117">
        <f t="shared" si="272"/>
        <v>3.0790680080268147E-2</v>
      </c>
      <c r="BZ117">
        <f t="shared" si="273"/>
        <v>-1.9670602893928024</v>
      </c>
      <c r="CB117">
        <f t="shared" si="274"/>
        <v>5.3443367921841229</v>
      </c>
      <c r="CC117">
        <f t="shared" si="275"/>
        <v>2.669956485022853</v>
      </c>
      <c r="CD117">
        <f t="shared" si="358"/>
        <v>2.669956485022853</v>
      </c>
      <c r="CE117">
        <f t="shared" si="359"/>
        <v>0</v>
      </c>
      <c r="CF117">
        <f t="shared" si="360"/>
        <v>0</v>
      </c>
      <c r="CG117">
        <f t="shared" si="361"/>
        <v>0</v>
      </c>
      <c r="CH117">
        <f t="shared" si="362"/>
        <v>0.27951823700075512</v>
      </c>
      <c r="CI117">
        <f t="shared" si="363"/>
        <v>314.07055347386603</v>
      </c>
      <c r="CJ117">
        <f t="shared" si="364"/>
        <v>0.15065743646498228</v>
      </c>
      <c r="CK117">
        <f t="shared" si="276"/>
        <v>0</v>
      </c>
      <c r="CL117">
        <f t="shared" si="277"/>
        <v>2.669956485022853</v>
      </c>
      <c r="CM117">
        <f t="shared" si="278"/>
        <v>2.2045171867803841</v>
      </c>
      <c r="CN117">
        <f t="shared" si="279"/>
        <v>2.0251829145037394</v>
      </c>
      <c r="CO117">
        <f t="shared" si="280"/>
        <v>-2.9615341268945643E-3</v>
      </c>
      <c r="CP117">
        <f t="shared" si="281"/>
        <v>4.1030060367188675E-2</v>
      </c>
      <c r="CQ117">
        <f t="shared" si="282"/>
        <v>-2.0251829145037394</v>
      </c>
      <c r="CS117">
        <f t="shared" si="283"/>
        <v>5.70033207152209</v>
      </c>
      <c r="CT117">
        <f t="shared" si="284"/>
        <v>2.5469888562013652</v>
      </c>
      <c r="CU117">
        <f t="shared" si="365"/>
        <v>2.5469888562013652</v>
      </c>
      <c r="CV117">
        <f t="shared" si="366"/>
        <v>0</v>
      </c>
      <c r="CW117">
        <f t="shared" si="367"/>
        <v>0</v>
      </c>
      <c r="CX117">
        <f t="shared" si="285"/>
        <v>0</v>
      </c>
      <c r="CY117">
        <f t="shared" si="286"/>
        <v>0.28440638825144482</v>
      </c>
      <c r="CZ117">
        <f t="shared" si="287"/>
        <v>334.99132227333109</v>
      </c>
      <c r="DA117">
        <f t="shared" si="288"/>
        <v>0.13915866901162099</v>
      </c>
      <c r="DB117">
        <f t="shared" si="289"/>
        <v>0</v>
      </c>
      <c r="DC117">
        <f t="shared" si="290"/>
        <v>2.5469888562013652</v>
      </c>
      <c r="DD117">
        <f t="shared" si="291"/>
        <v>2.1291706275922317</v>
      </c>
      <c r="DE117">
        <f t="shared" si="292"/>
        <v>1.9482772325666426</v>
      </c>
      <c r="DF117">
        <f t="shared" si="293"/>
        <v>-2.5110210815116009E-3</v>
      </c>
      <c r="DG117">
        <f t="shared" si="294"/>
        <v>3.9757433853578251E-2</v>
      </c>
      <c r="DH117">
        <f t="shared" si="295"/>
        <v>-1.9482772325666426</v>
      </c>
      <c r="DJ117">
        <f t="shared" si="296"/>
        <v>6.2697066092149853</v>
      </c>
      <c r="DK117">
        <f t="shared" si="297"/>
        <v>2.7720120668679402</v>
      </c>
      <c r="DL117">
        <f t="shared" si="368"/>
        <v>2.7720120668679402</v>
      </c>
      <c r="DM117">
        <f t="shared" si="369"/>
        <v>0</v>
      </c>
      <c r="DN117">
        <f t="shared" si="298"/>
        <v>0</v>
      </c>
      <c r="DO117">
        <f t="shared" si="299"/>
        <v>0</v>
      </c>
      <c r="DP117">
        <f t="shared" si="300"/>
        <v>0.34045089577004128</v>
      </c>
      <c r="DQ117">
        <f t="shared" si="301"/>
        <v>368.45174648324553</v>
      </c>
      <c r="DR117">
        <f t="shared" si="302"/>
        <v>0.14441250678395257</v>
      </c>
      <c r="DS117">
        <f t="shared" si="303"/>
        <v>0</v>
      </c>
      <c r="DT117">
        <f t="shared" si="304"/>
        <v>2.7720120668679402</v>
      </c>
      <c r="DU117">
        <f t="shared" si="305"/>
        <v>2.1487957169921961</v>
      </c>
      <c r="DV117">
        <f t="shared" si="306"/>
        <v>1.967114070081978</v>
      </c>
      <c r="DW117">
        <f t="shared" si="307"/>
        <v>-7.7377669022574789E-3</v>
      </c>
      <c r="DX117">
        <f t="shared" si="308"/>
        <v>6.9443232727762316E-2</v>
      </c>
      <c r="DY117">
        <f t="shared" si="309"/>
        <v>-1.967114070081978</v>
      </c>
      <c r="DZ117" t="s">
        <v>369</v>
      </c>
      <c r="EA117" t="s">
        <v>249</v>
      </c>
      <c r="EB117" t="s">
        <v>270</v>
      </c>
      <c r="EC117" t="s">
        <v>344</v>
      </c>
      <c r="ED117" t="s">
        <v>331</v>
      </c>
      <c r="EE117">
        <f t="shared" si="370"/>
        <v>0</v>
      </c>
      <c r="EF117">
        <f t="shared" si="371"/>
        <v>0</v>
      </c>
      <c r="EG117">
        <f t="shared" si="310"/>
        <v>0</v>
      </c>
      <c r="EH117">
        <f t="shared" si="372"/>
        <v>337.72064580167256</v>
      </c>
      <c r="EI117">
        <f t="shared" si="373"/>
        <v>21.432351495833153</v>
      </c>
      <c r="EJ117">
        <f t="shared" si="311"/>
        <v>459.3456906409416</v>
      </c>
      <c r="EK117">
        <f t="shared" si="312"/>
        <v>0</v>
      </c>
      <c r="EL117">
        <f t="shared" si="374"/>
        <v>0</v>
      </c>
      <c r="EM117">
        <f t="shared" si="375"/>
        <v>0</v>
      </c>
      <c r="EN117">
        <f t="shared" si="376"/>
        <v>0.29508020258474971</v>
      </c>
      <c r="EO117">
        <f t="shared" si="377"/>
        <v>2.3610947252341277E-2</v>
      </c>
      <c r="EP117">
        <f t="shared" si="313"/>
        <v>5.5747683015284208E-4</v>
      </c>
      <c r="EQ117">
        <f t="shared" si="378"/>
        <v>-3.1755359187326504E-3</v>
      </c>
      <c r="ER117">
        <f t="shared" si="379"/>
        <v>2.4929559831796426E-3</v>
      </c>
      <c r="ES117">
        <f t="shared" si="314"/>
        <v>6.2148295340711787E-6</v>
      </c>
      <c r="ET117">
        <f t="shared" si="380"/>
        <v>4.1899202778733123E-2</v>
      </c>
      <c r="EU117">
        <f t="shared" si="381"/>
        <v>1.6686014830253299E-2</v>
      </c>
      <c r="EV117">
        <f t="shared" si="315"/>
        <v>2.7842309091543303E-4</v>
      </c>
      <c r="EW117">
        <f t="shared" si="382"/>
        <v>0.71624053861200276</v>
      </c>
      <c r="EY117">
        <f t="shared" si="383"/>
        <v>0</v>
      </c>
      <c r="EZ117">
        <f t="shared" si="384"/>
        <v>0</v>
      </c>
      <c r="FA117">
        <f t="shared" si="385"/>
        <v>241.88921724938336</v>
      </c>
      <c r="FB117">
        <f t="shared" si="386"/>
        <v>329.00200487377043</v>
      </c>
      <c r="FD117">
        <f t="shared" si="316"/>
        <v>5.7467752161879995</v>
      </c>
      <c r="FE117">
        <f t="shared" si="317"/>
        <v>0.1630990457435435</v>
      </c>
      <c r="FG117" s="6">
        <f t="shared" si="318"/>
        <v>0</v>
      </c>
      <c r="FH117" s="6">
        <f t="shared" si="319"/>
        <v>0</v>
      </c>
      <c r="FI117" s="6">
        <f t="shared" si="320"/>
        <v>5.1347093192986391</v>
      </c>
      <c r="FJ117" s="6">
        <f t="shared" si="321"/>
        <v>0.43593459709077359</v>
      </c>
      <c r="FK117" s="6">
        <f t="shared" si="322"/>
        <v>-5.5257701915807214E-2</v>
      </c>
      <c r="FL117" s="6">
        <f t="shared" si="323"/>
        <v>4.3408423731206611E-2</v>
      </c>
      <c r="FM117" s="6">
        <f t="shared" si="324"/>
        <v>0.72909068481933881</v>
      </c>
      <c r="FN117" s="6">
        <f t="shared" si="325"/>
        <v>0.29109079373725344</v>
      </c>
      <c r="FP117" t="s">
        <v>369</v>
      </c>
      <c r="FQ117">
        <f t="shared" si="326"/>
        <v>-2.0039172744581903</v>
      </c>
      <c r="FR117">
        <f t="shared" si="327"/>
        <v>6.8678669264614939E-2</v>
      </c>
      <c r="FT117">
        <v>-2.0039172744581903</v>
      </c>
      <c r="FU117">
        <v>6.8678669264614939E-2</v>
      </c>
      <c r="FW117">
        <f t="shared" si="328"/>
        <v>0</v>
      </c>
      <c r="FX117">
        <f t="shared" si="329"/>
        <v>0</v>
      </c>
      <c r="FY117">
        <f t="shared" si="330"/>
        <v>0</v>
      </c>
      <c r="FZ117">
        <f t="shared" si="331"/>
        <v>8790.7514122151315</v>
      </c>
      <c r="GA117">
        <f t="shared" si="332"/>
        <v>1374.1595112355715</v>
      </c>
      <c r="GB117">
        <f t="shared" si="333"/>
        <v>1888314.3623191847</v>
      </c>
    </row>
    <row r="118" spans="1:184" x14ac:dyDescent="0.25">
      <c r="A118" t="s">
        <v>72</v>
      </c>
      <c r="B118" t="s">
        <v>73</v>
      </c>
      <c r="C118" t="s">
        <v>88</v>
      </c>
      <c r="D118" t="s">
        <v>340</v>
      </c>
      <c r="E118" t="s">
        <v>330</v>
      </c>
      <c r="F118" t="s">
        <v>52</v>
      </c>
      <c r="G118">
        <v>8.6135017306812482</v>
      </c>
      <c r="H118">
        <v>0.49186624501803899</v>
      </c>
      <c r="I118">
        <v>1.8021979217460951</v>
      </c>
      <c r="J118">
        <v>10.715396135416775</v>
      </c>
      <c r="K118">
        <v>1.3263572562220902</v>
      </c>
      <c r="L118">
        <v>1.5963240717558658</v>
      </c>
      <c r="M118">
        <v>1.5284720537489731</v>
      </c>
      <c r="N118">
        <v>1.3785984406327738</v>
      </c>
      <c r="O118">
        <v>1.5276666559417871</v>
      </c>
      <c r="P118">
        <v>1.6721470135847669</v>
      </c>
      <c r="Q118">
        <v>1.3070253557120981</v>
      </c>
      <c r="R118">
        <v>1.2095558465202498</v>
      </c>
      <c r="S118">
        <v>1.2971210859341129</v>
      </c>
      <c r="T118">
        <v>1.3393743599143302</v>
      </c>
      <c r="U118">
        <v>1.3313443191676493</v>
      </c>
      <c r="V118">
        <v>1.3335057494131222</v>
      </c>
      <c r="W118">
        <v>2.2316085047677543</v>
      </c>
      <c r="X118">
        <v>1.8099578594311312</v>
      </c>
      <c r="Y118">
        <f t="shared" si="334"/>
        <v>4.0218002094433576</v>
      </c>
      <c r="Z118">
        <f t="shared" si="335"/>
        <v>3.2619022927147956</v>
      </c>
      <c r="AA118">
        <v>0</v>
      </c>
      <c r="AB118">
        <v>0</v>
      </c>
      <c r="AC118">
        <f t="shared" si="248"/>
        <v>14.212443417504183</v>
      </c>
      <c r="AD118">
        <f t="shared" si="387"/>
        <v>2.3555183797337937</v>
      </c>
      <c r="AE118">
        <f t="shared" si="250"/>
        <v>2.3555183797337937</v>
      </c>
      <c r="AF118">
        <f t="shared" si="251"/>
        <v>2.3555183797337937</v>
      </c>
      <c r="AG118">
        <f t="shared" si="336"/>
        <v>0</v>
      </c>
      <c r="AH118">
        <f t="shared" si="337"/>
        <v>0</v>
      </c>
      <c r="AI118">
        <f t="shared" si="338"/>
        <v>0</v>
      </c>
      <c r="AJ118">
        <f t="shared" si="339"/>
        <v>0</v>
      </c>
      <c r="AK118">
        <f t="shared" si="340"/>
        <v>0.12291407663454347</v>
      </c>
      <c r="AL118">
        <f t="shared" si="252"/>
        <v>0</v>
      </c>
      <c r="AM118">
        <f t="shared" si="253"/>
        <v>0</v>
      </c>
      <c r="AN118">
        <f t="shared" si="254"/>
        <v>1.9567349174760076</v>
      </c>
      <c r="AO118">
        <f t="shared" si="341"/>
        <v>1.7944959798861584</v>
      </c>
      <c r="AP118">
        <f t="shared" si="255"/>
        <v>-2.7984458896399707E-3</v>
      </c>
      <c r="AQ118">
        <f t="shared" si="256"/>
        <v>-7.7919489734400958E-3</v>
      </c>
      <c r="AR118">
        <f t="shared" si="257"/>
        <v>0.56102239984763536</v>
      </c>
      <c r="AT118">
        <f t="shared" si="342"/>
        <v>17.105244789365575</v>
      </c>
      <c r="AU118">
        <f t="shared" si="343"/>
        <v>2.1798590328346328</v>
      </c>
      <c r="AV118">
        <f t="shared" si="344"/>
        <v>2.1798590328346328</v>
      </c>
      <c r="AW118">
        <f t="shared" si="345"/>
        <v>2.1798590328346328</v>
      </c>
      <c r="AX118">
        <f t="shared" si="346"/>
        <v>0</v>
      </c>
      <c r="AY118">
        <f t="shared" si="347"/>
        <v>0</v>
      </c>
      <c r="AZ118">
        <f t="shared" si="348"/>
        <v>0</v>
      </c>
      <c r="BA118">
        <f t="shared" si="349"/>
        <v>0</v>
      </c>
      <c r="BB118">
        <f t="shared" si="350"/>
        <v>0.10368436272290521</v>
      </c>
      <c r="BC118">
        <f t="shared" si="258"/>
        <v>0</v>
      </c>
      <c r="BD118">
        <f t="shared" si="259"/>
        <v>0</v>
      </c>
      <c r="BE118">
        <f t="shared" si="260"/>
        <v>1.9946554132138272</v>
      </c>
      <c r="BF118">
        <f t="shared" si="261"/>
        <v>1.8547411996569636</v>
      </c>
      <c r="BG118">
        <f t="shared" si="262"/>
        <v>-3.9394049509746299E-4</v>
      </c>
      <c r="BH118">
        <f t="shared" si="263"/>
        <v>-2.1311037387983589E-3</v>
      </c>
      <c r="BI118">
        <f t="shared" si="264"/>
        <v>0.32511783317766918</v>
      </c>
      <c r="BK118">
        <f t="shared" si="265"/>
        <v>16.378183537834289</v>
      </c>
      <c r="BL118">
        <f t="shared" si="266"/>
        <v>2.3376689253234963</v>
      </c>
      <c r="BM118">
        <f t="shared" si="351"/>
        <v>2.3376689253234963</v>
      </c>
      <c r="BN118">
        <f t="shared" si="352"/>
        <v>2.3376689253234963</v>
      </c>
      <c r="BO118">
        <f t="shared" si="353"/>
        <v>0</v>
      </c>
      <c r="BP118">
        <f t="shared" si="354"/>
        <v>0</v>
      </c>
      <c r="BQ118">
        <f t="shared" si="355"/>
        <v>0</v>
      </c>
      <c r="BR118">
        <f t="shared" si="356"/>
        <v>0</v>
      </c>
      <c r="BS118">
        <f t="shared" si="357"/>
        <v>0.11363173478149813</v>
      </c>
      <c r="BT118">
        <f t="shared" si="267"/>
        <v>0</v>
      </c>
      <c r="BU118">
        <f t="shared" si="268"/>
        <v>0</v>
      </c>
      <c r="BV118">
        <f t="shared" si="269"/>
        <v>2.0370696097388503</v>
      </c>
      <c r="BW118">
        <f t="shared" si="270"/>
        <v>1.8872498908966147</v>
      </c>
      <c r="BX118">
        <f t="shared" si="271"/>
        <v>-1.4024049283929742E-3</v>
      </c>
      <c r="BY118">
        <f t="shared" si="272"/>
        <v>-7.1090142456775845E-3</v>
      </c>
      <c r="BZ118">
        <f t="shared" si="273"/>
        <v>0.45041903442688169</v>
      </c>
      <c r="CB118">
        <f t="shared" si="274"/>
        <v>14.772228403048016</v>
      </c>
      <c r="CC118">
        <f t="shared" si="275"/>
        <v>2.4138176878776121</v>
      </c>
      <c r="CD118">
        <f t="shared" si="358"/>
        <v>2.4138176878776121</v>
      </c>
      <c r="CE118">
        <f t="shared" si="359"/>
        <v>2.4138176878776121</v>
      </c>
      <c r="CF118">
        <f t="shared" si="360"/>
        <v>0</v>
      </c>
      <c r="CG118">
        <f t="shared" si="361"/>
        <v>0</v>
      </c>
      <c r="CH118">
        <f t="shared" si="362"/>
        <v>0</v>
      </c>
      <c r="CI118">
        <f t="shared" si="363"/>
        <v>0</v>
      </c>
      <c r="CJ118">
        <f t="shared" si="364"/>
        <v>0.12354664558967621</v>
      </c>
      <c r="CK118">
        <f t="shared" si="276"/>
        <v>0</v>
      </c>
      <c r="CL118">
        <f t="shared" si="277"/>
        <v>0</v>
      </c>
      <c r="CM118">
        <f t="shared" si="278"/>
        <v>2.0321341455797475</v>
      </c>
      <c r="CN118">
        <f t="shared" si="279"/>
        <v>1.8850710579624632</v>
      </c>
      <c r="CO118">
        <f t="shared" si="280"/>
        <v>-2.4286063520151443E-3</v>
      </c>
      <c r="CP118">
        <f t="shared" si="281"/>
        <v>-6.4563885869204475E-3</v>
      </c>
      <c r="CQ118">
        <f t="shared" si="282"/>
        <v>0.52874662991514887</v>
      </c>
      <c r="CS118">
        <f t="shared" si="283"/>
        <v>16.369553381283694</v>
      </c>
      <c r="CT118">
        <f t="shared" si="284"/>
        <v>2.3993459651324076</v>
      </c>
      <c r="CU118">
        <f t="shared" si="365"/>
        <v>2.3993459651324076</v>
      </c>
      <c r="CV118">
        <f t="shared" si="366"/>
        <v>2.3993459651324076</v>
      </c>
      <c r="CW118">
        <f t="shared" si="367"/>
        <v>0</v>
      </c>
      <c r="CX118">
        <f t="shared" si="285"/>
        <v>0</v>
      </c>
      <c r="CY118">
        <f t="shared" si="286"/>
        <v>0</v>
      </c>
      <c r="CZ118">
        <f t="shared" si="287"/>
        <v>0</v>
      </c>
      <c r="DA118">
        <f t="shared" si="288"/>
        <v>0.11666053365850002</v>
      </c>
      <c r="DB118">
        <f t="shared" si="289"/>
        <v>0</v>
      </c>
      <c r="DC118">
        <f t="shared" si="290"/>
        <v>0</v>
      </c>
      <c r="DD118">
        <f t="shared" si="291"/>
        <v>2.0490774704134749</v>
      </c>
      <c r="DE118">
        <f t="shared" si="292"/>
        <v>1.8974295698631991</v>
      </c>
      <c r="DF118">
        <f t="shared" si="293"/>
        <v>-2.1050579275979156E-3</v>
      </c>
      <c r="DG118">
        <f t="shared" si="294"/>
        <v>-6.1937685182843587E-3</v>
      </c>
      <c r="DH118">
        <f t="shared" si="295"/>
        <v>0.5019163952692085</v>
      </c>
      <c r="DJ118">
        <f t="shared" si="296"/>
        <v>17.917717647214914</v>
      </c>
      <c r="DK118">
        <f t="shared" si="297"/>
        <v>2.4032412902287978</v>
      </c>
      <c r="DL118">
        <f t="shared" si="368"/>
        <v>2.4032412902287978</v>
      </c>
      <c r="DM118">
        <f t="shared" si="369"/>
        <v>2.4032412902287978</v>
      </c>
      <c r="DN118">
        <f t="shared" si="298"/>
        <v>0</v>
      </c>
      <c r="DO118">
        <f t="shared" si="299"/>
        <v>0</v>
      </c>
      <c r="DP118">
        <f t="shared" si="300"/>
        <v>0</v>
      </c>
      <c r="DQ118">
        <f t="shared" si="301"/>
        <v>0</v>
      </c>
      <c r="DR118">
        <f t="shared" si="302"/>
        <v>0.11168774762344151</v>
      </c>
      <c r="DS118">
        <f t="shared" si="303"/>
        <v>0</v>
      </c>
      <c r="DT118">
        <f t="shared" si="304"/>
        <v>0</v>
      </c>
      <c r="DU118">
        <f t="shared" si="305"/>
        <v>1.9212495850099582</v>
      </c>
      <c r="DV118">
        <f t="shared" si="306"/>
        <v>1.7807381128403295</v>
      </c>
      <c r="DW118">
        <f t="shared" si="307"/>
        <v>-5.9843414964138378E-3</v>
      </c>
      <c r="DX118">
        <f t="shared" si="308"/>
        <v>-1.2892062224622101E-2</v>
      </c>
      <c r="DY118">
        <f t="shared" si="309"/>
        <v>0.62250317738846839</v>
      </c>
      <c r="DZ118" t="s">
        <v>72</v>
      </c>
      <c r="EA118" t="s">
        <v>73</v>
      </c>
      <c r="EB118" t="s">
        <v>88</v>
      </c>
      <c r="EC118" t="s">
        <v>340</v>
      </c>
      <c r="ED118" t="s">
        <v>331</v>
      </c>
      <c r="EE118">
        <f t="shared" si="370"/>
        <v>0</v>
      </c>
      <c r="EF118">
        <f t="shared" si="371"/>
        <v>0</v>
      </c>
      <c r="EG118">
        <f t="shared" si="310"/>
        <v>0</v>
      </c>
      <c r="EH118">
        <f t="shared" si="372"/>
        <v>0</v>
      </c>
      <c r="EI118">
        <f t="shared" si="373"/>
        <v>0</v>
      </c>
      <c r="EJ118">
        <f t="shared" si="311"/>
        <v>0</v>
      </c>
      <c r="EK118">
        <f t="shared" si="312"/>
        <v>0</v>
      </c>
      <c r="EL118">
        <f t="shared" si="374"/>
        <v>0</v>
      </c>
      <c r="EM118">
        <f t="shared" si="375"/>
        <v>0</v>
      </c>
      <c r="EN118">
        <f t="shared" si="376"/>
        <v>0</v>
      </c>
      <c r="EO118">
        <f t="shared" si="377"/>
        <v>0</v>
      </c>
      <c r="EP118">
        <f t="shared" si="313"/>
        <v>0</v>
      </c>
      <c r="EQ118">
        <f t="shared" si="378"/>
        <v>-2.5187995148595512E-3</v>
      </c>
      <c r="ER118">
        <f t="shared" si="379"/>
        <v>1.8988871980743279E-3</v>
      </c>
      <c r="ES118">
        <f t="shared" si="314"/>
        <v>3.6057725910105719E-6</v>
      </c>
      <c r="ET118">
        <f t="shared" si="380"/>
        <v>-7.0957143812904909E-3</v>
      </c>
      <c r="EU118">
        <f t="shared" si="381"/>
        <v>3.4627206198964517E-3</v>
      </c>
      <c r="EV118">
        <f t="shared" si="315"/>
        <v>1.1990434091456068E-5</v>
      </c>
      <c r="EW118">
        <f t="shared" si="382"/>
        <v>0.64089570965842158</v>
      </c>
      <c r="EY118">
        <f t="shared" si="383"/>
        <v>0</v>
      </c>
      <c r="EZ118">
        <f t="shared" si="384"/>
        <v>0</v>
      </c>
      <c r="FA118">
        <f t="shared" si="385"/>
        <v>0</v>
      </c>
      <c r="FB118">
        <f t="shared" si="386"/>
        <v>0</v>
      </c>
      <c r="FD118">
        <f t="shared" si="316"/>
        <v>16.125895196041775</v>
      </c>
      <c r="FE118">
        <f t="shared" si="317"/>
        <v>0.62566711712712197</v>
      </c>
      <c r="FG118" s="6">
        <f t="shared" si="318"/>
        <v>0</v>
      </c>
      <c r="FH118" s="6">
        <f t="shared" si="319"/>
        <v>0</v>
      </c>
      <c r="FI118" s="6">
        <f t="shared" si="320"/>
        <v>0</v>
      </c>
      <c r="FJ118" s="6">
        <f t="shared" si="321"/>
        <v>0</v>
      </c>
      <c r="FK118" s="6">
        <f t="shared" si="322"/>
        <v>-1.5619594969696999E-2</v>
      </c>
      <c r="FL118" s="6">
        <f t="shared" si="323"/>
        <v>1.1790975166405655E-2</v>
      </c>
      <c r="FM118" s="6">
        <f t="shared" si="324"/>
        <v>-4.4001987455754947E-2</v>
      </c>
      <c r="FN118" s="6">
        <f t="shared" si="325"/>
        <v>2.1540804597304394E-2</v>
      </c>
      <c r="FP118" t="s">
        <v>72</v>
      </c>
      <c r="FQ118">
        <f t="shared" si="326"/>
        <v>0.49828757833750204</v>
      </c>
      <c r="FR118">
        <f t="shared" si="327"/>
        <v>0.10255267246413081</v>
      </c>
      <c r="FT118">
        <v>0.49828757833750204</v>
      </c>
      <c r="FU118">
        <v>0.10255267246413081</v>
      </c>
      <c r="FW118">
        <f t="shared" si="328"/>
        <v>0</v>
      </c>
      <c r="FX118">
        <f t="shared" si="329"/>
        <v>0</v>
      </c>
      <c r="FY118">
        <f t="shared" si="330"/>
        <v>0</v>
      </c>
      <c r="FZ118">
        <f t="shared" si="331"/>
        <v>0</v>
      </c>
      <c r="GA118">
        <f t="shared" si="332"/>
        <v>0</v>
      </c>
      <c r="GB118">
        <f t="shared" si="333"/>
        <v>0</v>
      </c>
    </row>
    <row r="119" spans="1:184" x14ac:dyDescent="0.25">
      <c r="A119" t="s">
        <v>44</v>
      </c>
      <c r="B119" t="s">
        <v>18</v>
      </c>
      <c r="C119" t="s">
        <v>52</v>
      </c>
      <c r="D119" t="s">
        <v>340</v>
      </c>
      <c r="E119" t="s">
        <v>330</v>
      </c>
      <c r="F119" t="s">
        <v>52</v>
      </c>
      <c r="G119">
        <v>8.9947576659418562</v>
      </c>
      <c r="H119">
        <v>0.45356869566744501</v>
      </c>
      <c r="I119">
        <v>1.6618757009255185</v>
      </c>
      <c r="J119">
        <v>10.184345442170812</v>
      </c>
      <c r="K119">
        <v>1.3263572562220902</v>
      </c>
      <c r="L119">
        <v>2.0587596881078554</v>
      </c>
      <c r="M119">
        <v>1.9637439071700413</v>
      </c>
      <c r="N119">
        <v>1.735817163323891</v>
      </c>
      <c r="O119">
        <v>1.8409439954132183</v>
      </c>
      <c r="P119">
        <v>2.1596118416286458</v>
      </c>
      <c r="Q119">
        <v>1.3070253557120981</v>
      </c>
      <c r="R119">
        <v>1.2095558465202498</v>
      </c>
      <c r="S119">
        <v>1.2971210859341129</v>
      </c>
      <c r="T119">
        <v>1.3393743599143302</v>
      </c>
      <c r="U119">
        <v>1.3313443191676493</v>
      </c>
      <c r="V119">
        <v>1.3335057494131222</v>
      </c>
      <c r="W119">
        <v>1.3497828714094102</v>
      </c>
      <c r="X119">
        <v>0.99626830984980275</v>
      </c>
      <c r="Y119">
        <f t="shared" si="334"/>
        <v>2.2431713555207726</v>
      </c>
      <c r="Z119">
        <f t="shared" si="335"/>
        <v>1.6556740957415226</v>
      </c>
      <c r="AA119">
        <v>0</v>
      </c>
      <c r="AB119">
        <v>0</v>
      </c>
      <c r="AC119">
        <f t="shared" si="248"/>
        <v>13.508080477095628</v>
      </c>
      <c r="AD119">
        <f t="shared" si="387"/>
        <v>2.1721136791514684</v>
      </c>
      <c r="AE119">
        <f t="shared" si="250"/>
        <v>2.1721136791514684</v>
      </c>
      <c r="AF119">
        <f t="shared" si="251"/>
        <v>1.6556740957415226</v>
      </c>
      <c r="AG119">
        <f t="shared" si="336"/>
        <v>0</v>
      </c>
      <c r="AH119">
        <f t="shared" si="337"/>
        <v>0</v>
      </c>
      <c r="AI119">
        <f t="shared" si="338"/>
        <v>3.5471256411404558E-3</v>
      </c>
      <c r="AJ119">
        <f t="shared" si="339"/>
        <v>20.605269745511208</v>
      </c>
      <c r="AK119">
        <f t="shared" si="340"/>
        <v>0.11377068422762557</v>
      </c>
      <c r="AL119">
        <f t="shared" si="252"/>
        <v>0</v>
      </c>
      <c r="AM119">
        <f t="shared" si="253"/>
        <v>0.51643958340994578</v>
      </c>
      <c r="AN119">
        <f t="shared" si="254"/>
        <v>1.8029951159894424</v>
      </c>
      <c r="AO119">
        <f t="shared" si="341"/>
        <v>1.6528248877832712</v>
      </c>
      <c r="AP119">
        <f t="shared" si="255"/>
        <v>-2.5902737290616307E-3</v>
      </c>
      <c r="AQ119">
        <f t="shared" si="256"/>
        <v>3.546800552727433E-3</v>
      </c>
      <c r="AR119">
        <f t="shared" si="257"/>
        <v>2.8492079582513874E-3</v>
      </c>
      <c r="AT119">
        <f t="shared" si="342"/>
        <v>20.96711984610624</v>
      </c>
      <c r="AU119">
        <f t="shared" si="343"/>
        <v>2.0101314702443989</v>
      </c>
      <c r="AV119">
        <f t="shared" si="344"/>
        <v>2.0101314702443989</v>
      </c>
      <c r="AW119">
        <f t="shared" si="345"/>
        <v>1.6556740957415226</v>
      </c>
      <c r="AX119">
        <f t="shared" si="346"/>
        <v>0</v>
      </c>
      <c r="AY119">
        <f t="shared" si="347"/>
        <v>0</v>
      </c>
      <c r="AZ119">
        <f t="shared" si="348"/>
        <v>2.0786021299511004E-3</v>
      </c>
      <c r="BA119">
        <f t="shared" si="349"/>
        <v>17.592542399770839</v>
      </c>
      <c r="BB119">
        <f t="shared" si="350"/>
        <v>8.4508367665335482E-2</v>
      </c>
      <c r="BC119">
        <f t="shared" si="258"/>
        <v>0</v>
      </c>
      <c r="BD119">
        <f t="shared" si="259"/>
        <v>0.35445737450287629</v>
      </c>
      <c r="BE119">
        <f t="shared" si="260"/>
        <v>1.859180495875258</v>
      </c>
      <c r="BF119">
        <f t="shared" si="261"/>
        <v>1.7451428387941323</v>
      </c>
      <c r="BG119">
        <f t="shared" si="262"/>
        <v>-3.2108282602778858E-4</v>
      </c>
      <c r="BH119">
        <f t="shared" si="263"/>
        <v>1.7481658428077553E-3</v>
      </c>
      <c r="BI119">
        <f t="shared" si="264"/>
        <v>-8.9468743052609767E-2</v>
      </c>
      <c r="BK119">
        <f t="shared" si="265"/>
        <v>19.999446310577913</v>
      </c>
      <c r="BL119">
        <f t="shared" si="266"/>
        <v>2.1556540138720237</v>
      </c>
      <c r="BM119">
        <f t="shared" si="351"/>
        <v>2.1556540138720237</v>
      </c>
      <c r="BN119">
        <f t="shared" si="352"/>
        <v>1.6556740957415226</v>
      </c>
      <c r="BO119">
        <f t="shared" si="353"/>
        <v>0</v>
      </c>
      <c r="BP119">
        <f t="shared" si="354"/>
        <v>0</v>
      </c>
      <c r="BQ119">
        <f t="shared" si="355"/>
        <v>4.8384583680469049E-3</v>
      </c>
      <c r="BR119">
        <f t="shared" si="356"/>
        <v>29.031916238587847</v>
      </c>
      <c r="BS119">
        <f t="shared" si="357"/>
        <v>9.2792891950146769E-2</v>
      </c>
      <c r="BT119">
        <f t="shared" si="267"/>
        <v>0</v>
      </c>
      <c r="BU119">
        <f t="shared" si="268"/>
        <v>0.49997991813050113</v>
      </c>
      <c r="BV119">
        <f t="shared" si="269"/>
        <v>1.9101813924694695</v>
      </c>
      <c r="BW119">
        <f t="shared" si="270"/>
        <v>1.787837005056381</v>
      </c>
      <c r="BX119">
        <f t="shared" si="271"/>
        <v>-1.145218888376166E-3</v>
      </c>
      <c r="BY119">
        <f t="shared" si="272"/>
        <v>2.0624990266673391E-3</v>
      </c>
      <c r="BZ119">
        <f t="shared" si="273"/>
        <v>-0.13216290931485841</v>
      </c>
      <c r="CB119">
        <f t="shared" si="274"/>
        <v>17.678161615739537</v>
      </c>
      <c r="CC119">
        <f t="shared" si="275"/>
        <v>2.2258737031842952</v>
      </c>
      <c r="CD119">
        <f t="shared" si="358"/>
        <v>2.2258737031842952</v>
      </c>
      <c r="CE119">
        <f t="shared" si="359"/>
        <v>1.6556740957415226</v>
      </c>
      <c r="CF119">
        <f t="shared" si="360"/>
        <v>0</v>
      </c>
      <c r="CG119">
        <f t="shared" si="361"/>
        <v>0</v>
      </c>
      <c r="CH119">
        <f t="shared" si="362"/>
        <v>5.9498534899816505E-3</v>
      </c>
      <c r="CI119">
        <f t="shared" si="363"/>
        <v>31.304056048015436</v>
      </c>
      <c r="CJ119">
        <f t="shared" si="364"/>
        <v>0.10191230110362345</v>
      </c>
      <c r="CK119">
        <f t="shared" si="276"/>
        <v>0</v>
      </c>
      <c r="CL119">
        <f t="shared" si="277"/>
        <v>0.57019960744277265</v>
      </c>
      <c r="CM119">
        <f t="shared" si="278"/>
        <v>1.91102704827675</v>
      </c>
      <c r="CN119">
        <f t="shared" si="279"/>
        <v>1.789716286702066</v>
      </c>
      <c r="CO119">
        <f t="shared" si="280"/>
        <v>-2.0033312974822026E-3</v>
      </c>
      <c r="CP119">
        <f t="shared" si="281"/>
        <v>5.118034683639975E-3</v>
      </c>
      <c r="CQ119">
        <f t="shared" si="282"/>
        <v>-0.13404219096054337</v>
      </c>
      <c r="CS119">
        <f t="shared" si="283"/>
        <v>18.748809588978336</v>
      </c>
      <c r="CT119">
        <f t="shared" si="284"/>
        <v>2.2125287735899444</v>
      </c>
      <c r="CU119">
        <f t="shared" si="365"/>
        <v>2.2125287735899444</v>
      </c>
      <c r="CV119">
        <f t="shared" si="366"/>
        <v>1.6556740957415226</v>
      </c>
      <c r="CW119">
        <f t="shared" si="367"/>
        <v>0</v>
      </c>
      <c r="CX119">
        <f t="shared" si="285"/>
        <v>0</v>
      </c>
      <c r="CY119">
        <f t="shared" si="286"/>
        <v>5.9485474181551487E-3</v>
      </c>
      <c r="CZ119">
        <f t="shared" si="287"/>
        <v>32.047216202650098</v>
      </c>
      <c r="DA119">
        <f t="shared" si="288"/>
        <v>9.8366386347205903E-2</v>
      </c>
      <c r="DB119">
        <f t="shared" si="289"/>
        <v>0</v>
      </c>
      <c r="DC119">
        <f t="shared" si="290"/>
        <v>0.5568546778484218</v>
      </c>
      <c r="DD119">
        <f t="shared" si="291"/>
        <v>1.9171877101105355</v>
      </c>
      <c r="DE119">
        <f t="shared" si="292"/>
        <v>1.7893205085259982</v>
      </c>
      <c r="DF119">
        <f t="shared" si="293"/>
        <v>-1.7749528044804894E-3</v>
      </c>
      <c r="DG119">
        <f t="shared" si="294"/>
        <v>5.0850887809226458E-3</v>
      </c>
      <c r="DH119">
        <f t="shared" si="295"/>
        <v>-0.13364641278447564</v>
      </c>
      <c r="DJ119">
        <f t="shared" si="296"/>
        <v>21.994233016148815</v>
      </c>
      <c r="DK119">
        <f t="shared" si="297"/>
        <v>2.2161208019941414</v>
      </c>
      <c r="DL119">
        <f t="shared" si="368"/>
        <v>2.2161208019941414</v>
      </c>
      <c r="DM119">
        <f t="shared" si="369"/>
        <v>1.6556740957415226</v>
      </c>
      <c r="DN119">
        <f t="shared" si="298"/>
        <v>0</v>
      </c>
      <c r="DO119">
        <f t="shared" si="299"/>
        <v>0</v>
      </c>
      <c r="DP119">
        <f t="shared" si="300"/>
        <v>7.0911127671959961E-3</v>
      </c>
      <c r="DQ119">
        <f t="shared" si="301"/>
        <v>37.957825542111635</v>
      </c>
      <c r="DR119">
        <f t="shared" si="302"/>
        <v>9.0966955197094204E-2</v>
      </c>
      <c r="DS119">
        <f t="shared" si="303"/>
        <v>0</v>
      </c>
      <c r="DT119">
        <f t="shared" si="304"/>
        <v>0.56044670625261883</v>
      </c>
      <c r="DU119">
        <f t="shared" si="305"/>
        <v>1.8235502757996389</v>
      </c>
      <c r="DV119">
        <f t="shared" si="306"/>
        <v>1.7091070976935954</v>
      </c>
      <c r="DW119">
        <f t="shared" si="307"/>
        <v>-4.8741006634297375E-3</v>
      </c>
      <c r="DX119">
        <f t="shared" si="308"/>
        <v>6.910034595095379E-3</v>
      </c>
      <c r="DY119">
        <f t="shared" si="309"/>
        <v>-5.3433001952072789E-2</v>
      </c>
      <c r="DZ119" t="s">
        <v>44</v>
      </c>
      <c r="EA119" t="s">
        <v>18</v>
      </c>
      <c r="EB119" t="s">
        <v>52</v>
      </c>
      <c r="EC119" t="s">
        <v>340</v>
      </c>
      <c r="ED119" t="s">
        <v>331</v>
      </c>
      <c r="EE119">
        <f t="shared" si="370"/>
        <v>0</v>
      </c>
      <c r="EF119">
        <f t="shared" si="371"/>
        <v>0</v>
      </c>
      <c r="EG119">
        <f t="shared" si="310"/>
        <v>0</v>
      </c>
      <c r="EH119">
        <f t="shared" si="372"/>
        <v>28.089804362774512</v>
      </c>
      <c r="EI119">
        <f t="shared" si="373"/>
        <v>7.6219250364431259</v>
      </c>
      <c r="EJ119">
        <f t="shared" si="311"/>
        <v>58.093741261158549</v>
      </c>
      <c r="EK119">
        <f t="shared" si="312"/>
        <v>0</v>
      </c>
      <c r="EL119">
        <f t="shared" si="374"/>
        <v>0</v>
      </c>
      <c r="EM119">
        <f t="shared" si="375"/>
        <v>0</v>
      </c>
      <c r="EN119">
        <f t="shared" si="376"/>
        <v>4.9089499690785424E-3</v>
      </c>
      <c r="EO119">
        <f t="shared" si="377"/>
        <v>1.8328382869132933E-3</v>
      </c>
      <c r="EP119">
        <f t="shared" si="313"/>
        <v>3.3592961859752557E-6</v>
      </c>
      <c r="EQ119">
        <f t="shared" si="378"/>
        <v>-2.118160034809669E-3</v>
      </c>
      <c r="ER119">
        <f t="shared" si="379"/>
        <v>1.5572525742083123E-3</v>
      </c>
      <c r="ES119">
        <f t="shared" si="314"/>
        <v>2.4250355798784152E-6</v>
      </c>
      <c r="ET119">
        <f t="shared" si="380"/>
        <v>4.0784372469767549E-3</v>
      </c>
      <c r="EU119">
        <f t="shared" si="381"/>
        <v>1.9944354079713478E-3</v>
      </c>
      <c r="EV119">
        <f t="shared" si="315"/>
        <v>3.9777725965698367E-6</v>
      </c>
      <c r="EW119">
        <f t="shared" si="382"/>
        <v>0.59099447061664268</v>
      </c>
      <c r="EY119">
        <f t="shared" si="383"/>
        <v>0</v>
      </c>
      <c r="EZ119">
        <f t="shared" si="384"/>
        <v>0</v>
      </c>
      <c r="FA119">
        <f t="shared" si="385"/>
        <v>16.600919059102981</v>
      </c>
      <c r="FB119">
        <f t="shared" si="386"/>
        <v>34.333079862778611</v>
      </c>
      <c r="FD119">
        <f t="shared" si="316"/>
        <v>18.815975142441079</v>
      </c>
      <c r="FE119">
        <f t="shared" si="317"/>
        <v>1.3505884238393679</v>
      </c>
      <c r="FG119" s="6">
        <f t="shared" si="318"/>
        <v>0</v>
      </c>
      <c r="FH119" s="6">
        <f t="shared" si="319"/>
        <v>0</v>
      </c>
      <c r="FI119" s="6">
        <f t="shared" si="320"/>
        <v>2.6089266869863022E-2</v>
      </c>
      <c r="FJ119" s="6">
        <f t="shared" si="321"/>
        <v>9.9192362325827323E-3</v>
      </c>
      <c r="FK119" s="6">
        <f t="shared" si="322"/>
        <v>-1.1257242947945726E-2</v>
      </c>
      <c r="FL119" s="6">
        <f t="shared" si="323"/>
        <v>8.3155773818158699E-3</v>
      </c>
      <c r="FM119" s="6">
        <f t="shared" si="324"/>
        <v>2.1675396656841255E-2</v>
      </c>
      <c r="FN119" s="6">
        <f t="shared" si="325"/>
        <v>1.0713267030656785E-2</v>
      </c>
      <c r="FP119" t="s">
        <v>44</v>
      </c>
      <c r="FQ119">
        <f t="shared" si="326"/>
        <v>-8.9984008351051428E-2</v>
      </c>
      <c r="FR119">
        <f t="shared" si="327"/>
        <v>5.5822641140866207E-2</v>
      </c>
      <c r="FT119">
        <v>-8.9984008351051428E-2</v>
      </c>
      <c r="FU119">
        <v>5.5822641140866207E-2</v>
      </c>
      <c r="FW119">
        <f t="shared" si="328"/>
        <v>0</v>
      </c>
      <c r="FX119">
        <f t="shared" si="329"/>
        <v>0</v>
      </c>
      <c r="FY119">
        <f t="shared" si="330"/>
        <v>0</v>
      </c>
      <c r="FZ119">
        <f t="shared" si="331"/>
        <v>0</v>
      </c>
      <c r="GA119">
        <f t="shared" si="332"/>
        <v>0</v>
      </c>
      <c r="GB119">
        <f t="shared" si="333"/>
        <v>0</v>
      </c>
    </row>
    <row r="120" spans="1:184" x14ac:dyDescent="0.25">
      <c r="A120" t="s">
        <v>357</v>
      </c>
      <c r="B120" t="s">
        <v>248</v>
      </c>
      <c r="C120" t="s">
        <v>270</v>
      </c>
      <c r="D120" t="s">
        <v>344</v>
      </c>
      <c r="E120" t="s">
        <v>329</v>
      </c>
      <c r="F120" t="s">
        <v>444</v>
      </c>
      <c r="G120">
        <v>29.888907435996099</v>
      </c>
      <c r="H120">
        <v>0.40930493686063901</v>
      </c>
      <c r="I120">
        <v>1.4996932886573815</v>
      </c>
      <c r="J120">
        <v>2.315436303299883</v>
      </c>
      <c r="K120">
        <v>1.4311390552424275</v>
      </c>
      <c r="L120">
        <v>1.6075990253515033</v>
      </c>
      <c r="M120">
        <v>1.5477783159783653</v>
      </c>
      <c r="N120">
        <v>1.4279094998340851</v>
      </c>
      <c r="O120">
        <v>1.5230249577532384</v>
      </c>
      <c r="P120">
        <v>1.6751514690397891</v>
      </c>
      <c r="Q120">
        <v>1.39378218396165</v>
      </c>
      <c r="R120">
        <v>1.154133732123878</v>
      </c>
      <c r="S120">
        <v>1.2154822023485663</v>
      </c>
      <c r="T120">
        <v>1.2953811605285075</v>
      </c>
      <c r="U120">
        <v>1.2357210310006459</v>
      </c>
      <c r="V120">
        <v>1.3448954049704989</v>
      </c>
      <c r="W120">
        <v>1.2911651195913134</v>
      </c>
      <c r="X120">
        <v>1.2911651195913134</v>
      </c>
      <c r="Y120">
        <f t="shared" si="334"/>
        <v>1.9363516643995982</v>
      </c>
      <c r="Z120">
        <f t="shared" si="335"/>
        <v>1.9363516643995982</v>
      </c>
      <c r="AA120">
        <v>0</v>
      </c>
      <c r="AB120">
        <v>0</v>
      </c>
      <c r="AC120">
        <f t="shared" si="248"/>
        <v>3.3137113235786133</v>
      </c>
      <c r="AD120">
        <f t="shared" si="387"/>
        <v>2.0902457871375142</v>
      </c>
      <c r="AE120">
        <f t="shared" si="250"/>
        <v>1.9363516643995982</v>
      </c>
      <c r="AF120">
        <f t="shared" si="251"/>
        <v>1.9363516643995982</v>
      </c>
      <c r="AG120">
        <f t="shared" si="336"/>
        <v>8.262207565792358E-5</v>
      </c>
      <c r="AH120">
        <f t="shared" si="337"/>
        <v>1.6106282849793467</v>
      </c>
      <c r="AI120">
        <f t="shared" si="338"/>
        <v>8.262207565792358E-5</v>
      </c>
      <c r="AJ120">
        <f t="shared" si="339"/>
        <v>1.6106282849793467</v>
      </c>
      <c r="AK120">
        <f t="shared" si="340"/>
        <v>0.12126190132797185</v>
      </c>
      <c r="AL120">
        <f t="shared" si="252"/>
        <v>0.15389412273791603</v>
      </c>
      <c r="AM120">
        <f t="shared" si="253"/>
        <v>0.15389412273791603</v>
      </c>
      <c r="AN120">
        <f t="shared" si="254"/>
        <v>1.6968226563165447</v>
      </c>
      <c r="AO120">
        <f t="shared" si="341"/>
        <v>1.5367644873887532</v>
      </c>
      <c r="AP120">
        <f t="shared" si="255"/>
        <v>-1.1409118571161147E-3</v>
      </c>
      <c r="AQ120">
        <f t="shared" si="256"/>
        <v>-4.4810961532893434E-3</v>
      </c>
      <c r="AR120">
        <f t="shared" si="257"/>
        <v>0.39958717701084501</v>
      </c>
      <c r="AT120">
        <f t="shared" si="342"/>
        <v>3.72229314444838</v>
      </c>
      <c r="AU120">
        <f t="shared" si="343"/>
        <v>1.7308466122792761</v>
      </c>
      <c r="AV120">
        <f t="shared" si="344"/>
        <v>1.7308466122792761</v>
      </c>
      <c r="AW120">
        <f t="shared" si="345"/>
        <v>1.7308466122792761</v>
      </c>
      <c r="AX120">
        <f t="shared" si="346"/>
        <v>0</v>
      </c>
      <c r="AY120">
        <f t="shared" si="347"/>
        <v>0</v>
      </c>
      <c r="AZ120">
        <f t="shared" si="348"/>
        <v>0</v>
      </c>
      <c r="BA120">
        <f t="shared" si="349"/>
        <v>0</v>
      </c>
      <c r="BB120">
        <f t="shared" si="350"/>
        <v>9.474093113730564E-2</v>
      </c>
      <c r="BC120">
        <f t="shared" si="258"/>
        <v>0</v>
      </c>
      <c r="BD120">
        <f t="shared" si="259"/>
        <v>0</v>
      </c>
      <c r="BE120">
        <f t="shared" si="260"/>
        <v>1.5616179753654644</v>
      </c>
      <c r="BF120">
        <f t="shared" si="261"/>
        <v>1.4337722470067291</v>
      </c>
      <c r="BG120">
        <f t="shared" si="262"/>
        <v>-3.5996063763219589E-4</v>
      </c>
      <c r="BH120">
        <f t="shared" si="263"/>
        <v>-1.9472825724312136E-3</v>
      </c>
      <c r="BI120">
        <f t="shared" si="264"/>
        <v>0.29707436527254694</v>
      </c>
      <c r="BK120">
        <f t="shared" si="265"/>
        <v>3.5837821022766647</v>
      </c>
      <c r="BL120">
        <f t="shared" si="266"/>
        <v>1.8228505013446383</v>
      </c>
      <c r="BM120">
        <f t="shared" si="351"/>
        <v>1.8228505013446383</v>
      </c>
      <c r="BN120">
        <f t="shared" si="352"/>
        <v>1.8228505013446383</v>
      </c>
      <c r="BO120">
        <f t="shared" si="353"/>
        <v>0</v>
      </c>
      <c r="BP120">
        <f t="shared" si="354"/>
        <v>0</v>
      </c>
      <c r="BQ120">
        <f t="shared" si="355"/>
        <v>0</v>
      </c>
      <c r="BR120">
        <f t="shared" si="356"/>
        <v>0</v>
      </c>
      <c r="BS120">
        <f t="shared" si="357"/>
        <v>0.10168680605696515</v>
      </c>
      <c r="BT120">
        <f t="shared" si="267"/>
        <v>0</v>
      </c>
      <c r="BU120">
        <f t="shared" si="268"/>
        <v>0</v>
      </c>
      <c r="BV120">
        <f t="shared" si="269"/>
        <v>1.5538500820208512</v>
      </c>
      <c r="BW120">
        <f t="shared" si="270"/>
        <v>1.419779360292329</v>
      </c>
      <c r="BX120">
        <f t="shared" si="271"/>
        <v>-1.2549846065541899E-3</v>
      </c>
      <c r="BY120">
        <f t="shared" si="272"/>
        <v>-6.4250819031371328E-3</v>
      </c>
      <c r="BZ120">
        <f t="shared" si="273"/>
        <v>0.40307114105230935</v>
      </c>
      <c r="CB120">
        <f t="shared" si="274"/>
        <v>3.306233493742619</v>
      </c>
      <c r="CC120">
        <f t="shared" si="275"/>
        <v>1.9426744326978129</v>
      </c>
      <c r="CD120">
        <f t="shared" si="358"/>
        <v>1.9363516643995982</v>
      </c>
      <c r="CE120">
        <f t="shared" si="359"/>
        <v>1.9363516643995982</v>
      </c>
      <c r="CF120">
        <f t="shared" si="360"/>
        <v>6.6185874815977224E-9</v>
      </c>
      <c r="CG120">
        <f t="shared" si="361"/>
        <v>3.1403590181217685E-3</v>
      </c>
      <c r="CH120">
        <f t="shared" si="362"/>
        <v>6.6185874815977224E-9</v>
      </c>
      <c r="CI120">
        <f t="shared" si="363"/>
        <v>3.1403590181217685E-3</v>
      </c>
      <c r="CJ120">
        <f t="shared" si="364"/>
        <v>0.11282818878642294</v>
      </c>
      <c r="CK120">
        <f t="shared" si="276"/>
        <v>6.3227682982147648E-3</v>
      </c>
      <c r="CL120">
        <f t="shared" si="277"/>
        <v>6.3227682982147648E-3</v>
      </c>
      <c r="CM120">
        <f t="shared" si="278"/>
        <v>1.5941043637856975</v>
      </c>
      <c r="CN120">
        <f t="shared" si="279"/>
        <v>1.459799933794895</v>
      </c>
      <c r="CO120">
        <f t="shared" si="280"/>
        <v>-2.157562795732522E-3</v>
      </c>
      <c r="CP120">
        <f t="shared" si="281"/>
        <v>-5.7804473013940618E-3</v>
      </c>
      <c r="CQ120">
        <f t="shared" si="282"/>
        <v>0.47655173060470313</v>
      </c>
      <c r="CS120">
        <f t="shared" si="283"/>
        <v>3.526467278013619</v>
      </c>
      <c r="CT120">
        <f t="shared" si="284"/>
        <v>1.8532025368444487</v>
      </c>
      <c r="CU120">
        <f t="shared" si="365"/>
        <v>1.8532025368444487</v>
      </c>
      <c r="CV120">
        <f t="shared" si="366"/>
        <v>1.8532025368444487</v>
      </c>
      <c r="CW120">
        <f t="shared" si="367"/>
        <v>0</v>
      </c>
      <c r="CX120">
        <f t="shared" si="285"/>
        <v>0</v>
      </c>
      <c r="CY120">
        <f t="shared" si="286"/>
        <v>0</v>
      </c>
      <c r="CZ120">
        <f t="shared" si="287"/>
        <v>0</v>
      </c>
      <c r="DA120">
        <f t="shared" si="288"/>
        <v>0.10421669813929132</v>
      </c>
      <c r="DB120">
        <f t="shared" si="289"/>
        <v>0</v>
      </c>
      <c r="DC120">
        <f t="shared" si="290"/>
        <v>0</v>
      </c>
      <c r="DD120">
        <f t="shared" si="291"/>
        <v>1.5402961507937516</v>
      </c>
      <c r="DE120">
        <f t="shared" si="292"/>
        <v>1.4048240851389768</v>
      </c>
      <c r="DF120">
        <f t="shared" si="293"/>
        <v>-1.8805175985941475E-3</v>
      </c>
      <c r="DG120">
        <f t="shared" si="294"/>
        <v>-5.5330974732572336E-3</v>
      </c>
      <c r="DH120">
        <f t="shared" si="295"/>
        <v>0.44837845170547186</v>
      </c>
      <c r="DJ120">
        <f t="shared" si="296"/>
        <v>3.8787065249408577</v>
      </c>
      <c r="DK120">
        <f t="shared" si="297"/>
        <v>2.0169306127804085</v>
      </c>
      <c r="DL120">
        <f t="shared" si="368"/>
        <v>1.9363516643995982</v>
      </c>
      <c r="DM120">
        <f t="shared" si="369"/>
        <v>1.9363516643995982</v>
      </c>
      <c r="DN120">
        <f t="shared" si="298"/>
        <v>1.491007510272784E-5</v>
      </c>
      <c r="DO120">
        <f t="shared" si="299"/>
        <v>0.55511056184044083</v>
      </c>
      <c r="DP120">
        <f t="shared" si="300"/>
        <v>1.491007510272784E-5</v>
      </c>
      <c r="DQ120">
        <f t="shared" si="301"/>
        <v>0.55511056184044083</v>
      </c>
      <c r="DR120">
        <f t="shared" si="302"/>
        <v>0.1081513263524008</v>
      </c>
      <c r="DS120">
        <f t="shared" si="303"/>
        <v>8.0578948380810367E-2</v>
      </c>
      <c r="DT120">
        <f t="shared" si="304"/>
        <v>8.0578948380810367E-2</v>
      </c>
      <c r="DU120">
        <f t="shared" si="305"/>
        <v>1.5502004358408206</v>
      </c>
      <c r="DV120">
        <f t="shared" si="306"/>
        <v>1.4141380439828595</v>
      </c>
      <c r="DW120">
        <f t="shared" si="307"/>
        <v>-4.2941710952253955E-3</v>
      </c>
      <c r="DX120">
        <f t="shared" si="308"/>
        <v>-9.9806656518005195E-3</v>
      </c>
      <c r="DY120">
        <f t="shared" si="309"/>
        <v>0.52221362041673869</v>
      </c>
      <c r="DZ120" t="s">
        <v>357</v>
      </c>
      <c r="EA120" t="s">
        <v>248</v>
      </c>
      <c r="EB120" t="s">
        <v>270</v>
      </c>
      <c r="EC120" t="s">
        <v>344</v>
      </c>
      <c r="ED120" t="s">
        <v>331</v>
      </c>
      <c r="EE120">
        <f t="shared" si="370"/>
        <v>0.36147986763965156</v>
      </c>
      <c r="EF120">
        <f t="shared" si="371"/>
        <v>0.65088784008374345</v>
      </c>
      <c r="EG120">
        <f t="shared" si="310"/>
        <v>0.42365498036888077</v>
      </c>
      <c r="EH120">
        <f t="shared" si="372"/>
        <v>0.36147986763965156</v>
      </c>
      <c r="EI120">
        <f t="shared" si="373"/>
        <v>0.65088784008374345</v>
      </c>
      <c r="EJ120">
        <f t="shared" si="311"/>
        <v>0.42365498036888077</v>
      </c>
      <c r="EK120">
        <f t="shared" si="312"/>
        <v>1.0926165030147237E-9</v>
      </c>
      <c r="EL120">
        <f t="shared" si="374"/>
        <v>1.6256461558022167E-5</v>
      </c>
      <c r="EM120">
        <f t="shared" si="375"/>
        <v>3.3054750082472621E-5</v>
      </c>
      <c r="EN120">
        <f t="shared" si="376"/>
        <v>1.6256461558022167E-5</v>
      </c>
      <c r="EO120">
        <f t="shared" si="377"/>
        <v>3.3054750082472621E-5</v>
      </c>
      <c r="EP120">
        <f t="shared" si="313"/>
        <v>1.0926165030147237E-9</v>
      </c>
      <c r="EQ120">
        <f t="shared" si="378"/>
        <v>-1.8480180984757611E-3</v>
      </c>
      <c r="ER120">
        <f t="shared" si="379"/>
        <v>1.3525192484025947E-3</v>
      </c>
      <c r="ES120">
        <f t="shared" si="314"/>
        <v>1.8293083172995195E-6</v>
      </c>
      <c r="ET120">
        <f t="shared" si="380"/>
        <v>-5.691278509218251E-3</v>
      </c>
      <c r="EU120">
        <f t="shared" si="381"/>
        <v>2.6249696646929934E-3</v>
      </c>
      <c r="EV120">
        <f t="shared" si="315"/>
        <v>6.8904657405584456E-6</v>
      </c>
      <c r="EW120">
        <f t="shared" si="382"/>
        <v>0.52114039679239887</v>
      </c>
      <c r="EY120">
        <f t="shared" si="383"/>
        <v>0.18838176165419185</v>
      </c>
      <c r="EZ120">
        <f t="shared" si="384"/>
        <v>0.22078372457251449</v>
      </c>
      <c r="FA120">
        <f t="shared" si="385"/>
        <v>0.18838176165419185</v>
      </c>
      <c r="FB120">
        <f t="shared" si="386"/>
        <v>0.22078372457251449</v>
      </c>
      <c r="FD120">
        <f t="shared" si="316"/>
        <v>3.555198977833459</v>
      </c>
      <c r="FE120">
        <f t="shared" si="317"/>
        <v>0.10089998980292281</v>
      </c>
      <c r="FG120" s="6">
        <f t="shared" si="318"/>
        <v>4.5725883865799455E-4</v>
      </c>
      <c r="FH120" s="6">
        <f t="shared" si="319"/>
        <v>9.298486535717392E-4</v>
      </c>
      <c r="FI120" s="6">
        <f t="shared" si="320"/>
        <v>4.5725883865799455E-4</v>
      </c>
      <c r="FJ120" s="6">
        <f t="shared" si="321"/>
        <v>9.298486535717392E-4</v>
      </c>
      <c r="FK120" s="6">
        <f t="shared" si="322"/>
        <v>-5.1980722035477878E-2</v>
      </c>
      <c r="FL120" s="6">
        <f t="shared" si="323"/>
        <v>3.8072012574404804E-2</v>
      </c>
      <c r="FM120" s="6">
        <f t="shared" si="324"/>
        <v>-0.16008326241943624</v>
      </c>
      <c r="FN120" s="6">
        <f t="shared" si="325"/>
        <v>7.397432794144268E-2</v>
      </c>
      <c r="FP120" t="s">
        <v>357</v>
      </c>
      <c r="FQ120">
        <f t="shared" si="326"/>
        <v>0.42447941434376912</v>
      </c>
      <c r="FR120">
        <f t="shared" si="327"/>
        <v>7.7646183831415194E-2</v>
      </c>
      <c r="FT120">
        <v>0.42447941434376912</v>
      </c>
      <c r="FU120">
        <v>7.7646183831415194E-2</v>
      </c>
      <c r="FW120">
        <f t="shared" si="328"/>
        <v>0</v>
      </c>
      <c r="FX120">
        <f t="shared" si="329"/>
        <v>0</v>
      </c>
      <c r="FY120">
        <f t="shared" si="330"/>
        <v>0</v>
      </c>
      <c r="FZ120">
        <f t="shared" si="331"/>
        <v>0</v>
      </c>
      <c r="GA120">
        <f t="shared" si="332"/>
        <v>0</v>
      </c>
      <c r="GB120">
        <f t="shared" si="333"/>
        <v>0</v>
      </c>
    </row>
    <row r="121" spans="1:184" x14ac:dyDescent="0.25">
      <c r="A121" t="s">
        <v>102</v>
      </c>
      <c r="B121" t="s">
        <v>103</v>
      </c>
      <c r="C121" t="s">
        <v>89</v>
      </c>
      <c r="D121" t="s">
        <v>340</v>
      </c>
      <c r="E121" t="s">
        <v>330</v>
      </c>
      <c r="F121" t="s">
        <v>52</v>
      </c>
      <c r="G121">
        <v>3.4327947133302197</v>
      </c>
      <c r="H121">
        <v>0.40907060854480198</v>
      </c>
      <c r="I121">
        <v>1.4988347097081545</v>
      </c>
      <c r="J121">
        <v>26.987563444148932</v>
      </c>
      <c r="K121">
        <v>1.3263572562220902</v>
      </c>
      <c r="L121">
        <v>1.5963240717558658</v>
      </c>
      <c r="M121">
        <v>1.5284720537489731</v>
      </c>
      <c r="N121">
        <v>1.3785984406327738</v>
      </c>
      <c r="O121">
        <v>1.5276666559417871</v>
      </c>
      <c r="P121">
        <v>1.6721470135847669</v>
      </c>
      <c r="Q121">
        <v>1.3070253557120981</v>
      </c>
      <c r="R121">
        <v>1.2095558465202498</v>
      </c>
      <c r="S121">
        <v>1.2971210859341129</v>
      </c>
      <c r="T121">
        <v>1.3393743599143302</v>
      </c>
      <c r="U121">
        <v>1.3313443191676493</v>
      </c>
      <c r="V121">
        <v>1.3335057494131222</v>
      </c>
      <c r="W121">
        <v>1.1351583894086843</v>
      </c>
      <c r="X121">
        <v>0.74258372236578851</v>
      </c>
      <c r="Y121">
        <f t="shared" si="334"/>
        <v>1.7014147950621414</v>
      </c>
      <c r="Z121">
        <f t="shared" si="335"/>
        <v>1.1130102579461274</v>
      </c>
      <c r="AA121">
        <v>2.3340247942931645</v>
      </c>
      <c r="AB121">
        <v>0.3334321134704521</v>
      </c>
      <c r="AC121">
        <f t="shared" si="248"/>
        <v>35.795150601900964</v>
      </c>
      <c r="AD121">
        <f t="shared" si="387"/>
        <v>1.9590149696099399</v>
      </c>
      <c r="AE121">
        <f t="shared" si="250"/>
        <v>1.7014147950621414</v>
      </c>
      <c r="AF121">
        <f t="shared" si="251"/>
        <v>1.1130102579461274</v>
      </c>
      <c r="AG121">
        <f t="shared" si="336"/>
        <v>5.4731200757019338E-4</v>
      </c>
      <c r="AH121">
        <f t="shared" si="337"/>
        <v>6.3739709244875282</v>
      </c>
      <c r="AI121">
        <f t="shared" si="338"/>
        <v>1.9387189829754171E-2</v>
      </c>
      <c r="AJ121">
        <f t="shared" si="339"/>
        <v>68.748517221467793</v>
      </c>
      <c r="AK121">
        <f t="shared" si="340"/>
        <v>0.10203310756818623</v>
      </c>
      <c r="AL121">
        <f t="shared" si="252"/>
        <v>0.25760017454779849</v>
      </c>
      <c r="AM121">
        <f t="shared" si="253"/>
        <v>0.84600471166381253</v>
      </c>
      <c r="AN121">
        <f t="shared" si="254"/>
        <v>1.6279778987141296</v>
      </c>
      <c r="AO121">
        <f t="shared" si="341"/>
        <v>1.4933005417823271</v>
      </c>
      <c r="AP121">
        <f t="shared" si="255"/>
        <v>3.8850882432970668E-4</v>
      </c>
      <c r="AQ121">
        <f t="shared" si="256"/>
        <v>1.1156800977525642E-2</v>
      </c>
      <c r="AR121">
        <f t="shared" si="257"/>
        <v>-0.38029028383619967</v>
      </c>
      <c r="AT121">
        <f t="shared" si="342"/>
        <v>43.080897163933578</v>
      </c>
      <c r="AU121">
        <f t="shared" si="343"/>
        <v>1.8129242860949797</v>
      </c>
      <c r="AV121">
        <f t="shared" si="344"/>
        <v>1.7014147950621414</v>
      </c>
      <c r="AW121">
        <f t="shared" si="345"/>
        <v>1.1130102579461274</v>
      </c>
      <c r="AX121">
        <f t="shared" si="346"/>
        <v>6.2389102566567532E-5</v>
      </c>
      <c r="AY121">
        <f t="shared" si="347"/>
        <v>1.6784876871564594</v>
      </c>
      <c r="AZ121">
        <f t="shared" si="348"/>
        <v>1.5427918358429696E-2</v>
      </c>
      <c r="BA121">
        <f t="shared" si="349"/>
        <v>66.127771717479874</v>
      </c>
      <c r="BB121">
        <f t="shared" si="350"/>
        <v>8.6070188415440327E-2</v>
      </c>
      <c r="BC121">
        <f t="shared" si="258"/>
        <v>0.11150949103283825</v>
      </c>
      <c r="BD121">
        <f t="shared" si="259"/>
        <v>0.69991402814885229</v>
      </c>
      <c r="BE121">
        <f t="shared" si="260"/>
        <v>1.6591835481730519</v>
      </c>
      <c r="BF121">
        <f t="shared" si="261"/>
        <v>1.543038331994016</v>
      </c>
      <c r="BG121">
        <f t="shared" si="262"/>
        <v>2.8765386743562264E-5</v>
      </c>
      <c r="BH121">
        <f t="shared" si="263"/>
        <v>5.1126975141842267E-3</v>
      </c>
      <c r="BI121">
        <f t="shared" si="264"/>
        <v>-0.43002807404788856</v>
      </c>
      <c r="BK121">
        <f t="shared" si="265"/>
        <v>41.249736523159029</v>
      </c>
      <c r="BL121">
        <f t="shared" si="266"/>
        <v>1.9441701062923822</v>
      </c>
      <c r="BM121">
        <f t="shared" si="351"/>
        <v>1.7014147950621414</v>
      </c>
      <c r="BN121">
        <f t="shared" si="352"/>
        <v>1.1130102579461274</v>
      </c>
      <c r="BO121">
        <f t="shared" si="353"/>
        <v>5.359283251005826E-4</v>
      </c>
      <c r="BP121">
        <f t="shared" si="354"/>
        <v>6.6230681716242561</v>
      </c>
      <c r="BQ121">
        <f t="shared" si="355"/>
        <v>2.1510680756780278E-2</v>
      </c>
      <c r="BR121">
        <f t="shared" si="356"/>
        <v>77.640952457868579</v>
      </c>
      <c r="BS121">
        <f t="shared" si="357"/>
        <v>9.4327674547748278E-2</v>
      </c>
      <c r="BT121">
        <f t="shared" si="267"/>
        <v>0.24275531123024074</v>
      </c>
      <c r="BU121">
        <f t="shared" si="268"/>
        <v>0.83115984834625478</v>
      </c>
      <c r="BV121">
        <f t="shared" si="269"/>
        <v>1.6946373990405943</v>
      </c>
      <c r="BW121">
        <f t="shared" si="270"/>
        <v>1.5702694510640878</v>
      </c>
      <c r="BX121">
        <f t="shared" si="271"/>
        <v>5.3465181228559754E-4</v>
      </c>
      <c r="BY121">
        <f t="shared" si="272"/>
        <v>7.1581678111078788E-3</v>
      </c>
      <c r="BZ121">
        <f t="shared" si="273"/>
        <v>-0.45725919311796037</v>
      </c>
      <c r="CB121">
        <f t="shared" si="274"/>
        <v>37.205012880581769</v>
      </c>
      <c r="CC121">
        <f t="shared" si="275"/>
        <v>2.0075007799327405</v>
      </c>
      <c r="CD121">
        <f t="shared" si="358"/>
        <v>1.7014147950621414</v>
      </c>
      <c r="CE121">
        <f t="shared" si="359"/>
        <v>1.1130102579461274</v>
      </c>
      <c r="CF121">
        <f t="shared" si="360"/>
        <v>9.0879971049612413E-4</v>
      </c>
      <c r="CG121">
        <f t="shared" si="361"/>
        <v>8.9072981653863881</v>
      </c>
      <c r="CH121">
        <f t="shared" si="362"/>
        <v>2.2681150273554093E-2</v>
      </c>
      <c r="CI121">
        <f t="shared" si="363"/>
        <v>76.069504537109708</v>
      </c>
      <c r="CJ121">
        <f t="shared" si="364"/>
        <v>0.10255821403288565</v>
      </c>
      <c r="CK121">
        <f t="shared" si="276"/>
        <v>0.30608598487059901</v>
      </c>
      <c r="CL121">
        <f t="shared" si="277"/>
        <v>0.89449052198661305</v>
      </c>
      <c r="CM121">
        <f t="shared" si="278"/>
        <v>1.6906586492785238</v>
      </c>
      <c r="CN121">
        <f t="shared" si="279"/>
        <v>1.5685790287092809</v>
      </c>
      <c r="CO121">
        <f t="shared" si="280"/>
        <v>9.0535404672179107E-4</v>
      </c>
      <c r="CP121">
        <f t="shared" si="281"/>
        <v>1.102402905467113E-2</v>
      </c>
      <c r="CQ121">
        <f t="shared" si="282"/>
        <v>-0.4555687707631535</v>
      </c>
      <c r="CS121">
        <f t="shared" si="283"/>
        <v>41.228000798739821</v>
      </c>
      <c r="CT121">
        <f t="shared" si="284"/>
        <v>1.9954650761412442</v>
      </c>
      <c r="CU121">
        <f t="shared" si="365"/>
        <v>1.7014147950621414</v>
      </c>
      <c r="CV121">
        <f t="shared" si="366"/>
        <v>1.1130102579461274</v>
      </c>
      <c r="CW121">
        <f t="shared" si="367"/>
        <v>9.0368410280491787E-4</v>
      </c>
      <c r="CX121">
        <f t="shared" si="285"/>
        <v>9.2196895662393548</v>
      </c>
      <c r="CY121">
        <f t="shared" si="286"/>
        <v>2.4424702460889854E-2</v>
      </c>
      <c r="CZ121">
        <f t="shared" si="287"/>
        <v>83.034401163491822</v>
      </c>
      <c r="DA121">
        <f t="shared" si="288"/>
        <v>9.6841933045075546E-2</v>
      </c>
      <c r="DB121">
        <f t="shared" si="289"/>
        <v>0.2940502810791028</v>
      </c>
      <c r="DC121">
        <f t="shared" si="290"/>
        <v>0.88245481819511684</v>
      </c>
      <c r="DD121">
        <f t="shared" si="291"/>
        <v>1.7047011215320003</v>
      </c>
      <c r="DE121">
        <f t="shared" si="292"/>
        <v>1.5788155682007767</v>
      </c>
      <c r="DF121">
        <f t="shared" si="293"/>
        <v>9.0334800305386684E-4</v>
      </c>
      <c r="DG121">
        <f t="shared" si="294"/>
        <v>1.1193000976117357E-2</v>
      </c>
      <c r="DH121">
        <f t="shared" si="295"/>
        <v>-0.46580531025464933</v>
      </c>
      <c r="DJ121">
        <f t="shared" si="296"/>
        <v>45.127173617063065</v>
      </c>
      <c r="DK121">
        <f t="shared" si="297"/>
        <v>1.9987047028157718</v>
      </c>
      <c r="DL121">
        <f t="shared" si="368"/>
        <v>1.7014147950621414</v>
      </c>
      <c r="DM121">
        <f t="shared" si="369"/>
        <v>1.1130102579461274</v>
      </c>
      <c r="DN121">
        <f t="shared" si="298"/>
        <v>1.0188944500246814E-3</v>
      </c>
      <c r="DO121">
        <f t="shared" si="299"/>
        <v>10.281826830822569</v>
      </c>
      <c r="DP121">
        <f t="shared" si="300"/>
        <v>2.6942659352403597E-2</v>
      </c>
      <c r="DQ121">
        <f t="shared" si="301"/>
        <v>91.259438879180237</v>
      </c>
      <c r="DR121">
        <f t="shared" si="302"/>
        <v>9.2713937079753339E-2</v>
      </c>
      <c r="DS121">
        <f t="shared" si="303"/>
        <v>0.2972899077536304</v>
      </c>
      <c r="DT121">
        <f t="shared" si="304"/>
        <v>0.88569444486964444</v>
      </c>
      <c r="DU121">
        <f t="shared" si="305"/>
        <v>1.5985950257786161</v>
      </c>
      <c r="DV121">
        <f t="shared" si="306"/>
        <v>1.4819540148627133</v>
      </c>
      <c r="DW121">
        <f t="shared" si="307"/>
        <v>5.6895907289097099E-4</v>
      </c>
      <c r="DX121">
        <f t="shared" si="308"/>
        <v>1.6812219116841959E-2</v>
      </c>
      <c r="DY121">
        <f t="shared" si="309"/>
        <v>-0.36894375691658587</v>
      </c>
      <c r="DZ121" t="s">
        <v>102</v>
      </c>
      <c r="EA121" t="s">
        <v>103</v>
      </c>
      <c r="EB121" t="s">
        <v>89</v>
      </c>
      <c r="EC121" t="s">
        <v>340</v>
      </c>
      <c r="ED121" t="s">
        <v>331</v>
      </c>
      <c r="EE121">
        <f t="shared" si="370"/>
        <v>7.1807235576194257</v>
      </c>
      <c r="EF121">
        <f t="shared" si="371"/>
        <v>3.0981191935226926</v>
      </c>
      <c r="EG121">
        <f t="shared" si="310"/>
        <v>9.5983425372736999</v>
      </c>
      <c r="EH121">
        <f t="shared" si="372"/>
        <v>77.146764329432997</v>
      </c>
      <c r="EI121">
        <f t="shared" si="373"/>
        <v>9.2432171203755296</v>
      </c>
      <c r="EJ121">
        <f t="shared" si="311"/>
        <v>85.437062734403298</v>
      </c>
      <c r="EK121">
        <f t="shared" si="312"/>
        <v>1.2705428054819512E-7</v>
      </c>
      <c r="EL121">
        <f t="shared" si="374"/>
        <v>6.6283461642717781E-4</v>
      </c>
      <c r="EM121">
        <f t="shared" si="375"/>
        <v>3.5644674293391307E-4</v>
      </c>
      <c r="EN121">
        <f t="shared" si="376"/>
        <v>2.1729050171968616E-2</v>
      </c>
      <c r="EO121">
        <f t="shared" si="377"/>
        <v>4.0147481551908093E-3</v>
      </c>
      <c r="EP121">
        <f t="shared" si="313"/>
        <v>1.6118202749608007E-5</v>
      </c>
      <c r="EQ121">
        <f t="shared" si="378"/>
        <v>5.5493119100424924E-4</v>
      </c>
      <c r="ER121">
        <f t="shared" si="379"/>
        <v>3.3146503438593629E-4</v>
      </c>
      <c r="ES121">
        <f t="shared" si="314"/>
        <v>1.0986906902046993E-7</v>
      </c>
      <c r="ET121">
        <f t="shared" si="380"/>
        <v>1.0409485908408034E-2</v>
      </c>
      <c r="EU121">
        <f t="shared" si="381"/>
        <v>4.0291951591819048E-3</v>
      </c>
      <c r="EV121">
        <f t="shared" si="315"/>
        <v>1.6234413630774896E-5</v>
      </c>
      <c r="EW121">
        <f t="shared" si="382"/>
        <v>0.53301400659056852</v>
      </c>
      <c r="EY121">
        <f t="shared" si="383"/>
        <v>3.8274262336660114</v>
      </c>
      <c r="EZ121">
        <f t="shared" si="384"/>
        <v>5.1160510124209377</v>
      </c>
      <c r="FA121">
        <f t="shared" si="385"/>
        <v>41.120305950729438</v>
      </c>
      <c r="FB121">
        <f t="shared" si="386"/>
        <v>45.539151119394056</v>
      </c>
      <c r="FD121">
        <f t="shared" si="316"/>
        <v>40.614328597563031</v>
      </c>
      <c r="FE121">
        <f t="shared" si="317"/>
        <v>1.5757915811041738</v>
      </c>
      <c r="FG121" s="6">
        <f t="shared" si="318"/>
        <v>1.6320216025113602E-3</v>
      </c>
      <c r="FH121" s="6">
        <f t="shared" si="319"/>
        <v>8.7991920025592973E-4</v>
      </c>
      <c r="FI121" s="6">
        <f t="shared" si="320"/>
        <v>5.350094639573192E-2</v>
      </c>
      <c r="FJ121" s="6">
        <f t="shared" si="321"/>
        <v>1.0100650489645022E-2</v>
      </c>
      <c r="FK121" s="6">
        <f t="shared" si="322"/>
        <v>1.3663433821667229E-3</v>
      </c>
      <c r="FL121" s="6">
        <f t="shared" si="323"/>
        <v>8.1784825031257463E-4</v>
      </c>
      <c r="FM121" s="6">
        <f t="shared" si="324"/>
        <v>2.5630082455758315E-2</v>
      </c>
      <c r="FN121" s="6">
        <f t="shared" si="325"/>
        <v>9.9703393203178954E-3</v>
      </c>
      <c r="FP121" t="s">
        <v>102</v>
      </c>
      <c r="FQ121">
        <f t="shared" si="326"/>
        <v>-0.42631589815607285</v>
      </c>
      <c r="FR121">
        <f t="shared" si="327"/>
        <v>4.1943609144976537E-2</v>
      </c>
      <c r="FT121">
        <v>-0.42631589815607285</v>
      </c>
      <c r="FU121">
        <v>4.1943609144976537E-2</v>
      </c>
      <c r="FW121">
        <f t="shared" si="328"/>
        <v>16.75998682444876</v>
      </c>
      <c r="FX121">
        <f t="shared" si="329"/>
        <v>7.6171657762734286</v>
      </c>
      <c r="FY121">
        <f t="shared" si="330"/>
        <v>58.021214463231182</v>
      </c>
      <c r="FZ121">
        <f t="shared" si="331"/>
        <v>180.06246074438809</v>
      </c>
      <c r="GA121">
        <f t="shared" si="332"/>
        <v>33.572556305991419</v>
      </c>
      <c r="GB121">
        <f t="shared" si="333"/>
        <v>1127.1165369189641</v>
      </c>
    </row>
    <row r="122" spans="1:184" x14ac:dyDescent="0.25">
      <c r="A122" t="s">
        <v>41</v>
      </c>
      <c r="B122" t="s">
        <v>15</v>
      </c>
      <c r="C122" t="s">
        <v>52</v>
      </c>
      <c r="D122" t="s">
        <v>340</v>
      </c>
      <c r="E122" t="s">
        <v>330</v>
      </c>
      <c r="F122" t="s">
        <v>52</v>
      </c>
      <c r="G122">
        <v>7.4974592576224177</v>
      </c>
      <c r="H122">
        <v>0.401638255472065</v>
      </c>
      <c r="I122">
        <v>1.4716025680496463</v>
      </c>
      <c r="J122">
        <v>12.172128469573749</v>
      </c>
      <c r="K122">
        <v>1.3263572562220902</v>
      </c>
      <c r="L122">
        <v>1.9906564264752613</v>
      </c>
      <c r="M122">
        <v>1.868166361500841</v>
      </c>
      <c r="N122">
        <v>1.8123354364136586</v>
      </c>
      <c r="O122">
        <v>1.7788097130597909</v>
      </c>
      <c r="P122">
        <v>2.0840286225186455</v>
      </c>
      <c r="Q122">
        <v>1.3070253557120981</v>
      </c>
      <c r="R122">
        <v>1.2095558465202498</v>
      </c>
      <c r="S122">
        <v>1.2971210859341129</v>
      </c>
      <c r="T122">
        <v>1.3393743599143302</v>
      </c>
      <c r="U122">
        <v>1.3313443191676493</v>
      </c>
      <c r="V122">
        <v>1.3335057494131222</v>
      </c>
      <c r="W122">
        <v>1.7469506671572694</v>
      </c>
      <c r="X122">
        <v>1.2355301342706089</v>
      </c>
      <c r="Y122">
        <f t="shared" si="334"/>
        <v>2.5708170880446808</v>
      </c>
      <c r="Z122">
        <f t="shared" si="335"/>
        <v>1.8182093184953523</v>
      </c>
      <c r="AA122">
        <v>0</v>
      </c>
      <c r="AB122">
        <v>0</v>
      </c>
      <c r="AC122">
        <f t="shared" si="248"/>
        <v>16.144590919286628</v>
      </c>
      <c r="AD122">
        <f t="shared" si="387"/>
        <v>1.9234218699719261</v>
      </c>
      <c r="AE122">
        <f t="shared" si="250"/>
        <v>1.9234218699719261</v>
      </c>
      <c r="AF122">
        <f t="shared" si="251"/>
        <v>1.8182093184953523</v>
      </c>
      <c r="AG122">
        <f t="shared" si="336"/>
        <v>0</v>
      </c>
      <c r="AH122">
        <f t="shared" si="337"/>
        <v>0</v>
      </c>
      <c r="AI122">
        <f t="shared" si="338"/>
        <v>3.8106118869648876E-5</v>
      </c>
      <c r="AJ122">
        <f t="shared" si="339"/>
        <v>1.0865467570606371</v>
      </c>
      <c r="AK122">
        <f t="shared" si="340"/>
        <v>0.10093536148044938</v>
      </c>
      <c r="AL122">
        <f t="shared" si="252"/>
        <v>0</v>
      </c>
      <c r="AM122">
        <f t="shared" si="253"/>
        <v>0.10521255147657382</v>
      </c>
      <c r="AN122">
        <f t="shared" si="254"/>
        <v>1.5959463357001855</v>
      </c>
      <c r="AO122">
        <f t="shared" si="341"/>
        <v>1.4627179353394628</v>
      </c>
      <c r="AP122">
        <f t="shared" si="255"/>
        <v>-2.2980455549784094E-3</v>
      </c>
      <c r="AQ122">
        <f t="shared" si="256"/>
        <v>-4.2067220532617522E-3</v>
      </c>
      <c r="AR122">
        <f t="shared" si="257"/>
        <v>0.35549138315588946</v>
      </c>
      <c r="AT122">
        <f t="shared" si="342"/>
        <v>24.230525761839473</v>
      </c>
      <c r="AU122">
        <f t="shared" si="343"/>
        <v>1.7799854899386636</v>
      </c>
      <c r="AV122">
        <f t="shared" si="344"/>
        <v>1.7799854899386636</v>
      </c>
      <c r="AW122">
        <f t="shared" si="345"/>
        <v>1.7799854899386636</v>
      </c>
      <c r="AX122">
        <f t="shared" si="346"/>
        <v>0</v>
      </c>
      <c r="AY122">
        <f t="shared" si="347"/>
        <v>0</v>
      </c>
      <c r="AZ122">
        <f t="shared" si="348"/>
        <v>0</v>
      </c>
      <c r="BA122">
        <f t="shared" si="349"/>
        <v>0</v>
      </c>
      <c r="BB122">
        <f t="shared" si="350"/>
        <v>7.6246051592650355E-2</v>
      </c>
      <c r="BC122">
        <f t="shared" si="258"/>
        <v>0</v>
      </c>
      <c r="BD122">
        <f t="shared" si="259"/>
        <v>0</v>
      </c>
      <c r="BE122">
        <f t="shared" si="260"/>
        <v>1.6437928725958557</v>
      </c>
      <c r="BF122">
        <f t="shared" si="261"/>
        <v>1.5409045867902946</v>
      </c>
      <c r="BG122">
        <f t="shared" si="262"/>
        <v>-2.8969081281723463E-4</v>
      </c>
      <c r="BH122">
        <f t="shared" si="263"/>
        <v>-1.5671432157224807E-3</v>
      </c>
      <c r="BI122">
        <f t="shared" si="264"/>
        <v>0.23908090314836894</v>
      </c>
      <c r="BK122">
        <f t="shared" si="265"/>
        <v>22.739560954724393</v>
      </c>
      <c r="BL122">
        <f t="shared" si="266"/>
        <v>1.9088467211319864</v>
      </c>
      <c r="BM122">
        <f t="shared" si="351"/>
        <v>1.9088467211319864</v>
      </c>
      <c r="BN122">
        <f t="shared" si="352"/>
        <v>1.8182093184953523</v>
      </c>
      <c r="BO122">
        <f t="shared" si="353"/>
        <v>0</v>
      </c>
      <c r="BP122">
        <f t="shared" si="354"/>
        <v>0</v>
      </c>
      <c r="BQ122">
        <f t="shared" si="355"/>
        <v>3.4839862467513087E-5</v>
      </c>
      <c r="BR122">
        <f t="shared" si="356"/>
        <v>1.1531617672403842</v>
      </c>
      <c r="BS122">
        <f t="shared" si="357"/>
        <v>8.4403864982661211E-2</v>
      </c>
      <c r="BT122">
        <f t="shared" si="267"/>
        <v>0</v>
      </c>
      <c r="BU122">
        <f t="shared" si="268"/>
        <v>9.0637402636634112E-2</v>
      </c>
      <c r="BV122">
        <f t="shared" si="269"/>
        <v>1.6855662784345828</v>
      </c>
      <c r="BW122">
        <f t="shared" si="270"/>
        <v>1.5742825481877816</v>
      </c>
      <c r="BX122">
        <f t="shared" si="271"/>
        <v>-1.0416843186871103E-3</v>
      </c>
      <c r="BY122">
        <f t="shared" si="272"/>
        <v>-3.848316025239812E-3</v>
      </c>
      <c r="BZ122">
        <f t="shared" si="273"/>
        <v>0.24392677030757071</v>
      </c>
      <c r="CB122">
        <f t="shared" si="274"/>
        <v>22.05997976198806</v>
      </c>
      <c r="CC122">
        <f t="shared" si="275"/>
        <v>1.9710267476297796</v>
      </c>
      <c r="CD122">
        <f t="shared" si="358"/>
        <v>1.9710267476297796</v>
      </c>
      <c r="CE122">
        <f t="shared" si="359"/>
        <v>1.8182093184953523</v>
      </c>
      <c r="CF122">
        <f t="shared" si="360"/>
        <v>0</v>
      </c>
      <c r="CG122">
        <f t="shared" si="361"/>
        <v>0</v>
      </c>
      <c r="CH122">
        <f t="shared" si="362"/>
        <v>1.5193325982857533E-4</v>
      </c>
      <c r="CI122">
        <f t="shared" si="363"/>
        <v>2.9826426348579482</v>
      </c>
      <c r="CJ122">
        <f t="shared" si="364"/>
        <v>8.8485534471742691E-2</v>
      </c>
      <c r="CK122">
        <f t="shared" si="276"/>
        <v>0</v>
      </c>
      <c r="CL122">
        <f t="shared" si="277"/>
        <v>0.15281742913442731</v>
      </c>
      <c r="CM122">
        <f t="shared" si="278"/>
        <v>1.697660586386817</v>
      </c>
      <c r="CN122">
        <f t="shared" si="279"/>
        <v>1.5923323045320528</v>
      </c>
      <c r="CO122">
        <f t="shared" si="280"/>
        <v>-1.7393959184715125E-3</v>
      </c>
      <c r="CP122">
        <f t="shared" si="281"/>
        <v>-1.8251188144351137E-3</v>
      </c>
      <c r="CQ122">
        <f t="shared" si="282"/>
        <v>0.22587701396329951</v>
      </c>
      <c r="CS122">
        <f t="shared" si="283"/>
        <v>21.651900350289392</v>
      </c>
      <c r="CT122">
        <f t="shared" si="284"/>
        <v>1.9592097190454205</v>
      </c>
      <c r="CU122">
        <f t="shared" si="365"/>
        <v>1.9592097190454205</v>
      </c>
      <c r="CV122">
        <f t="shared" si="366"/>
        <v>1.8182093184953523</v>
      </c>
      <c r="CW122">
        <f t="shared" si="367"/>
        <v>0</v>
      </c>
      <c r="CX122">
        <f t="shared" si="285"/>
        <v>0</v>
      </c>
      <c r="CY122">
        <f t="shared" si="286"/>
        <v>1.1855211878577473E-4</v>
      </c>
      <c r="CZ122">
        <f t="shared" si="287"/>
        <v>2.5223783405567932</v>
      </c>
      <c r="DA122">
        <f t="shared" si="288"/>
        <v>8.8780018693744994E-2</v>
      </c>
      <c r="DB122">
        <f t="shared" si="289"/>
        <v>0</v>
      </c>
      <c r="DC122">
        <f t="shared" si="290"/>
        <v>0.14100040055006824</v>
      </c>
      <c r="DD122">
        <f t="shared" si="291"/>
        <v>1.6926513334991444</v>
      </c>
      <c r="DE122">
        <f t="shared" si="292"/>
        <v>1.5772455229520081</v>
      </c>
      <c r="DF122">
        <f t="shared" si="293"/>
        <v>-1.6019734892575837E-3</v>
      </c>
      <c r="DG122">
        <f t="shared" si="294"/>
        <v>-2.1035615888182506E-3</v>
      </c>
      <c r="DH122">
        <f t="shared" si="295"/>
        <v>0.24096379554334413</v>
      </c>
      <c r="DJ122">
        <f t="shared" si="296"/>
        <v>25.367064127565769</v>
      </c>
      <c r="DK122">
        <f t="shared" si="297"/>
        <v>1.9623904853453187</v>
      </c>
      <c r="DL122">
        <f t="shared" si="368"/>
        <v>1.9623904853453187</v>
      </c>
      <c r="DM122">
        <f t="shared" si="369"/>
        <v>1.8182093184953523</v>
      </c>
      <c r="DN122">
        <f t="shared" si="298"/>
        <v>0</v>
      </c>
      <c r="DO122">
        <f t="shared" si="299"/>
        <v>0</v>
      </c>
      <c r="DP122">
        <f t="shared" si="300"/>
        <v>1.4802636342535927E-4</v>
      </c>
      <c r="DQ122">
        <f t="shared" si="301"/>
        <v>3.08000760417054</v>
      </c>
      <c r="DR122">
        <f t="shared" si="302"/>
        <v>8.2154743028920063E-2</v>
      </c>
      <c r="DS122">
        <f t="shared" si="303"/>
        <v>0</v>
      </c>
      <c r="DT122">
        <f t="shared" si="304"/>
        <v>0.1441811668499664</v>
      </c>
      <c r="DU122">
        <f t="shared" si="305"/>
        <v>1.6078493156385907</v>
      </c>
      <c r="DV122">
        <f t="shared" si="306"/>
        <v>1.5044925541822587</v>
      </c>
      <c r="DW122">
        <f t="shared" si="307"/>
        <v>-4.4019335002865971E-3</v>
      </c>
      <c r="DX122">
        <f t="shared" si="308"/>
        <v>-5.004086520771907E-3</v>
      </c>
      <c r="DY122">
        <f t="shared" si="309"/>
        <v>0.31371676431309359</v>
      </c>
      <c r="DZ122" t="s">
        <v>41</v>
      </c>
      <c r="EA122" t="s">
        <v>15</v>
      </c>
      <c r="EB122" t="s">
        <v>52</v>
      </c>
      <c r="EC122" t="s">
        <v>340</v>
      </c>
      <c r="ED122" t="s">
        <v>329</v>
      </c>
      <c r="EE122">
        <f t="shared" si="370"/>
        <v>0</v>
      </c>
      <c r="EF122">
        <f t="shared" si="371"/>
        <v>0</v>
      </c>
      <c r="EG122">
        <f t="shared" si="310"/>
        <v>0</v>
      </c>
      <c r="EH122">
        <f t="shared" si="372"/>
        <v>1.8041228506477172</v>
      </c>
      <c r="EI122">
        <f t="shared" si="373"/>
        <v>1.2430773730753235</v>
      </c>
      <c r="EJ122">
        <f t="shared" si="311"/>
        <v>1.5452413554518469</v>
      </c>
      <c r="EK122">
        <f t="shared" si="312"/>
        <v>0</v>
      </c>
      <c r="EL122">
        <f t="shared" si="374"/>
        <v>0</v>
      </c>
      <c r="EM122">
        <f t="shared" si="375"/>
        <v>0</v>
      </c>
      <c r="EN122">
        <f t="shared" si="376"/>
        <v>8.1909620562811876E-5</v>
      </c>
      <c r="EO122">
        <f t="shared" si="377"/>
        <v>6.5514733071684746E-5</v>
      </c>
      <c r="EP122">
        <f t="shared" si="313"/>
        <v>4.292180249454103E-9</v>
      </c>
      <c r="EQ122">
        <f t="shared" si="378"/>
        <v>-1.8954539324164078E-3</v>
      </c>
      <c r="ER122">
        <f t="shared" si="379"/>
        <v>1.4044502456501127E-3</v>
      </c>
      <c r="ES122">
        <f t="shared" si="314"/>
        <v>1.9724804925066618E-6</v>
      </c>
      <c r="ET122">
        <f t="shared" si="380"/>
        <v>-3.0924913697082195E-3</v>
      </c>
      <c r="EU122">
        <f t="shared" si="381"/>
        <v>1.4406858952533748E-3</v>
      </c>
      <c r="EV122">
        <f t="shared" si="315"/>
        <v>2.0755758487820182E-6</v>
      </c>
      <c r="EW122">
        <f t="shared" si="382"/>
        <v>0.5233297413147332</v>
      </c>
      <c r="EY122">
        <f t="shared" si="383"/>
        <v>0</v>
      </c>
      <c r="EZ122">
        <f t="shared" si="384"/>
        <v>0</v>
      </c>
      <c r="FA122">
        <f t="shared" si="385"/>
        <v>0.94415114472946882</v>
      </c>
      <c r="FB122">
        <f t="shared" si="386"/>
        <v>0.80867075881744277</v>
      </c>
      <c r="FD122">
        <f t="shared" si="316"/>
        <v>22.032270312615616</v>
      </c>
      <c r="FE122">
        <f t="shared" si="317"/>
        <v>1.4319728296464596</v>
      </c>
      <c r="FG122" s="6">
        <f t="shared" si="318"/>
        <v>0</v>
      </c>
      <c r="FH122" s="6">
        <f t="shared" si="319"/>
        <v>0</v>
      </c>
      <c r="FI122" s="6">
        <f t="shared" si="320"/>
        <v>3.7177113116622693E-4</v>
      </c>
      <c r="FJ122" s="6">
        <f t="shared" si="321"/>
        <v>2.9833818286672316E-4</v>
      </c>
      <c r="FK122" s="6">
        <f t="shared" si="322"/>
        <v>-8.6030804157802843E-3</v>
      </c>
      <c r="FL122" s="6">
        <f t="shared" si="323"/>
        <v>6.3989908867055035E-3</v>
      </c>
      <c r="FM122" s="6">
        <f t="shared" si="324"/>
        <v>-1.4036190214757251E-2</v>
      </c>
      <c r="FN122" s="6">
        <f t="shared" si="325"/>
        <v>6.6023109544626497E-3</v>
      </c>
      <c r="FP122" t="s">
        <v>41</v>
      </c>
      <c r="FQ122">
        <f t="shared" si="326"/>
        <v>0.26984277173859439</v>
      </c>
      <c r="FR122">
        <f t="shared" si="327"/>
        <v>5.2240839722031356E-2</v>
      </c>
      <c r="FT122">
        <v>0.26984277173859439</v>
      </c>
      <c r="FU122">
        <v>5.2240839722031356E-2</v>
      </c>
      <c r="FW122">
        <f t="shared" si="328"/>
        <v>0</v>
      </c>
      <c r="FX122">
        <f t="shared" si="329"/>
        <v>0</v>
      </c>
      <c r="FY122">
        <f t="shared" si="330"/>
        <v>0</v>
      </c>
      <c r="FZ122">
        <f t="shared" si="331"/>
        <v>0</v>
      </c>
      <c r="GA122">
        <f t="shared" si="332"/>
        <v>0</v>
      </c>
      <c r="GB122">
        <f t="shared" si="333"/>
        <v>0</v>
      </c>
    </row>
    <row r="123" spans="1:184" x14ac:dyDescent="0.25">
      <c r="A123" t="s">
        <v>360</v>
      </c>
      <c r="B123" t="s">
        <v>233</v>
      </c>
      <c r="C123" t="s">
        <v>246</v>
      </c>
      <c r="D123" t="s">
        <v>231</v>
      </c>
      <c r="E123" t="s">
        <v>329</v>
      </c>
      <c r="F123" t="s">
        <v>446</v>
      </c>
      <c r="G123">
        <v>15.728067095379219</v>
      </c>
      <c r="H123">
        <v>0.39050415283314299</v>
      </c>
      <c r="I123">
        <v>1.430807215980636</v>
      </c>
      <c r="J123">
        <v>4.5744138233124305</v>
      </c>
      <c r="K123">
        <v>1.4311390552424275</v>
      </c>
      <c r="L123">
        <v>1.2385981682627154</v>
      </c>
      <c r="M123">
        <v>1.2157310073334064</v>
      </c>
      <c r="N123">
        <v>1.1641185092236064</v>
      </c>
      <c r="O123">
        <v>1.2237446676811887</v>
      </c>
      <c r="P123">
        <v>1.277363372111487</v>
      </c>
      <c r="Q123">
        <v>1.39378218396165</v>
      </c>
      <c r="R123">
        <v>1.154133732123878</v>
      </c>
      <c r="S123">
        <v>1.2154822023485663</v>
      </c>
      <c r="T123">
        <v>1.2953811605285075</v>
      </c>
      <c r="U123">
        <v>1.2357210310006459</v>
      </c>
      <c r="V123">
        <v>1.3448954049704989</v>
      </c>
      <c r="W123">
        <v>0.81087446975067601</v>
      </c>
      <c r="X123">
        <v>0.63068014313941467</v>
      </c>
      <c r="Y123">
        <f t="shared" si="334"/>
        <v>1.1602050425737391</v>
      </c>
      <c r="Z123">
        <f t="shared" si="335"/>
        <v>0.90238169977957494</v>
      </c>
      <c r="AA123">
        <v>36.285761578472844</v>
      </c>
      <c r="AB123">
        <v>5.1836802254961212</v>
      </c>
      <c r="AC123">
        <f t="shared" si="248"/>
        <v>6.5466222773832525</v>
      </c>
      <c r="AD123">
        <f t="shared" si="387"/>
        <v>1.994233606317579</v>
      </c>
      <c r="AE123">
        <f t="shared" si="250"/>
        <v>1.1602050425737391</v>
      </c>
      <c r="AF123">
        <f t="shared" si="251"/>
        <v>0.90238169977957494</v>
      </c>
      <c r="AG123">
        <f t="shared" si="336"/>
        <v>1.5020464033355253E-2</v>
      </c>
      <c r="AH123">
        <f t="shared" si="337"/>
        <v>54.028595732730494</v>
      </c>
      <c r="AI123">
        <f t="shared" si="338"/>
        <v>3.3700146306242275E-2</v>
      </c>
      <c r="AJ123">
        <f t="shared" si="339"/>
        <v>92.595377004278589</v>
      </c>
      <c r="AK123">
        <f t="shared" si="340"/>
        <v>0.11346687253288834</v>
      </c>
      <c r="AL123">
        <f t="shared" si="252"/>
        <v>0.83402856374383982</v>
      </c>
      <c r="AM123">
        <f t="shared" si="253"/>
        <v>1.0918519065380039</v>
      </c>
      <c r="AN123">
        <f t="shared" si="254"/>
        <v>1.6261007323688554</v>
      </c>
      <c r="AO123">
        <f t="shared" si="341"/>
        <v>1.4763315167068218</v>
      </c>
      <c r="AP123">
        <f t="shared" si="255"/>
        <v>6.1957829623751409E-3</v>
      </c>
      <c r="AQ123">
        <f t="shared" si="256"/>
        <v>1.5553772648526943E-2</v>
      </c>
      <c r="AR123">
        <f t="shared" si="257"/>
        <v>-0.57394981692724689</v>
      </c>
      <c r="AT123">
        <f t="shared" si="342"/>
        <v>5.6658605824304207</v>
      </c>
      <c r="AU123">
        <f t="shared" si="343"/>
        <v>1.6513428721295071</v>
      </c>
      <c r="AV123">
        <f t="shared" si="344"/>
        <v>1.1602050425737391</v>
      </c>
      <c r="AW123">
        <f t="shared" si="345"/>
        <v>0.90238169977957494</v>
      </c>
      <c r="AX123">
        <f t="shared" si="346"/>
        <v>3.8714787922793734E-3</v>
      </c>
      <c r="AY123">
        <f t="shared" si="347"/>
        <v>23.648018291206213</v>
      </c>
      <c r="AZ123">
        <f t="shared" si="348"/>
        <v>1.3729181149634668E-2</v>
      </c>
      <c r="BA123">
        <f t="shared" si="349"/>
        <v>54.992895452342921</v>
      </c>
      <c r="BB123">
        <f t="shared" si="350"/>
        <v>0.10099642712411568</v>
      </c>
      <c r="BC123">
        <f t="shared" si="258"/>
        <v>0.49113782955576801</v>
      </c>
      <c r="BD123">
        <f t="shared" si="259"/>
        <v>0.7489611723499322</v>
      </c>
      <c r="BE123">
        <f t="shared" si="260"/>
        <v>1.4709405107614417</v>
      </c>
      <c r="BF123">
        <f t="shared" si="261"/>
        <v>1.3346534632064677</v>
      </c>
      <c r="BG123">
        <f t="shared" si="262"/>
        <v>1.183296657479219E-3</v>
      </c>
      <c r="BH123">
        <f t="shared" si="263"/>
        <v>5.2881533188040789E-3</v>
      </c>
      <c r="BI123">
        <f t="shared" si="264"/>
        <v>-0.43227176342689277</v>
      </c>
      <c r="BK123">
        <f t="shared" si="265"/>
        <v>5.5612567253754799</v>
      </c>
      <c r="BL123">
        <f t="shared" si="266"/>
        <v>1.7391207060163643</v>
      </c>
      <c r="BM123">
        <f t="shared" si="351"/>
        <v>1.1602050425737391</v>
      </c>
      <c r="BN123">
        <f t="shared" si="352"/>
        <v>0.90238169977957494</v>
      </c>
      <c r="BO123">
        <f t="shared" si="353"/>
        <v>5.6109286497519305E-3</v>
      </c>
      <c r="BP123">
        <f t="shared" si="354"/>
        <v>29.07640440950696</v>
      </c>
      <c r="BQ123">
        <f t="shared" si="355"/>
        <v>1.6941774244344985E-2</v>
      </c>
      <c r="BR123">
        <f t="shared" si="356"/>
        <v>60.74214582348737</v>
      </c>
      <c r="BS123">
        <f t="shared" si="357"/>
        <v>0.1073606049357147</v>
      </c>
      <c r="BT123">
        <f t="shared" si="267"/>
        <v>0.57891566344262513</v>
      </c>
      <c r="BU123">
        <f t="shared" si="268"/>
        <v>0.83673900623678932</v>
      </c>
      <c r="BV123">
        <f t="shared" si="269"/>
        <v>1.4551109227767958</v>
      </c>
      <c r="BW123">
        <f t="shared" si="270"/>
        <v>1.3135594831448094</v>
      </c>
      <c r="BX123">
        <f t="shared" si="271"/>
        <v>2.7262688472288938E-3</v>
      </c>
      <c r="BY123">
        <f t="shared" si="272"/>
        <v>6.3477342059346329E-3</v>
      </c>
      <c r="BZ123">
        <f t="shared" si="273"/>
        <v>-0.41117778336523447</v>
      </c>
      <c r="CB123">
        <f t="shared" si="274"/>
        <v>5.3251598005663245</v>
      </c>
      <c r="CC123">
        <f t="shared" si="275"/>
        <v>1.8534407119295591</v>
      </c>
      <c r="CD123">
        <f t="shared" si="358"/>
        <v>1.1602050425737391</v>
      </c>
      <c r="CE123">
        <f t="shared" si="359"/>
        <v>0.90238169977957494</v>
      </c>
      <c r="CF123">
        <f t="shared" si="360"/>
        <v>8.1225670132993259E-3</v>
      </c>
      <c r="CG123">
        <f t="shared" si="361"/>
        <v>35.150674030580895</v>
      </c>
      <c r="CH123">
        <f t="shared" si="362"/>
        <v>2.0973600778572202E-2</v>
      </c>
      <c r="CI123">
        <f t="shared" si="363"/>
        <v>66.158673154756713</v>
      </c>
      <c r="CJ123">
        <f t="shared" si="364"/>
        <v>0.1169268020659302</v>
      </c>
      <c r="CK123">
        <f t="shared" si="276"/>
        <v>0.69323566935581993</v>
      </c>
      <c r="CL123">
        <f t="shared" si="277"/>
        <v>0.95105901214998412</v>
      </c>
      <c r="CM123">
        <f t="shared" si="278"/>
        <v>1.4922084357388503</v>
      </c>
      <c r="CN123">
        <f t="shared" si="279"/>
        <v>1.3530252433910719</v>
      </c>
      <c r="CO123">
        <f t="shared" si="280"/>
        <v>4.3179850371062164E-3</v>
      </c>
      <c r="CP123">
        <f t="shared" si="281"/>
        <v>1.1309259991820197E-2</v>
      </c>
      <c r="CQ123">
        <f t="shared" si="282"/>
        <v>-0.45064354361149694</v>
      </c>
      <c r="CS123">
        <f t="shared" si="283"/>
        <v>5.5979145240457067</v>
      </c>
      <c r="CT123">
        <f t="shared" si="284"/>
        <v>1.7680785680947553</v>
      </c>
      <c r="CU123">
        <f t="shared" si="365"/>
        <v>1.1602050425737391</v>
      </c>
      <c r="CV123">
        <f t="shared" si="366"/>
        <v>0.90238169977957494</v>
      </c>
      <c r="CW123">
        <f t="shared" si="367"/>
        <v>6.3261310406187354E-3</v>
      </c>
      <c r="CX123">
        <f t="shared" si="285"/>
        <v>31.220956868601217</v>
      </c>
      <c r="CY123">
        <f t="shared" si="286"/>
        <v>1.8272418591113219E-2</v>
      </c>
      <c r="CZ123">
        <f t="shared" si="287"/>
        <v>63.321536417273897</v>
      </c>
      <c r="DA123">
        <f t="shared" si="288"/>
        <v>0.1087902875042136</v>
      </c>
      <c r="DB123">
        <f t="shared" si="289"/>
        <v>0.60787352552101614</v>
      </c>
      <c r="DC123">
        <f t="shared" si="290"/>
        <v>0.86569686831518033</v>
      </c>
      <c r="DD123">
        <f t="shared" si="291"/>
        <v>1.4414401664936807</v>
      </c>
      <c r="DE123">
        <f t="shared" si="292"/>
        <v>1.3000228578041035</v>
      </c>
      <c r="DF123">
        <f t="shared" si="293"/>
        <v>3.5167899415348928E-3</v>
      </c>
      <c r="DG123">
        <f t="shared" si="294"/>
        <v>1.0248440456027451E-2</v>
      </c>
      <c r="DH123">
        <f t="shared" si="295"/>
        <v>-0.3976411580245286</v>
      </c>
      <c r="DJ123">
        <f t="shared" si="296"/>
        <v>5.8431886667797661</v>
      </c>
      <c r="DK123">
        <f t="shared" si="297"/>
        <v>1.9242860501709895</v>
      </c>
      <c r="DL123">
        <f t="shared" si="368"/>
        <v>1.1602050425737391</v>
      </c>
      <c r="DM123">
        <f t="shared" si="369"/>
        <v>0.90238169977957494</v>
      </c>
      <c r="DN123">
        <f t="shared" si="298"/>
        <v>1.1071442621177974E-2</v>
      </c>
      <c r="DO123">
        <f t="shared" si="299"/>
        <v>43.469642005604349</v>
      </c>
      <c r="DP123">
        <f t="shared" si="300"/>
        <v>2.6486022481800597E-2</v>
      </c>
      <c r="DQ123">
        <f t="shared" si="301"/>
        <v>77.754896938218707</v>
      </c>
      <c r="DR123">
        <f t="shared" si="302"/>
        <v>0.11589010943733342</v>
      </c>
      <c r="DS123">
        <f t="shared" si="303"/>
        <v>0.76408100759725039</v>
      </c>
      <c r="DT123">
        <f t="shared" si="304"/>
        <v>1.0219043503914147</v>
      </c>
      <c r="DU123">
        <f t="shared" si="305"/>
        <v>1.4241589309991944</v>
      </c>
      <c r="DV123">
        <f t="shared" si="306"/>
        <v>1.2783605759115739</v>
      </c>
      <c r="DW123">
        <f t="shared" si="307"/>
        <v>8.0205758853920152E-3</v>
      </c>
      <c r="DX123">
        <f t="shared" si="308"/>
        <v>1.836837259311009E-2</v>
      </c>
      <c r="DY123">
        <f t="shared" si="309"/>
        <v>-0.37597887613199898</v>
      </c>
      <c r="DZ123" t="s">
        <v>360</v>
      </c>
      <c r="EA123" t="s">
        <v>233</v>
      </c>
      <c r="EB123" t="s">
        <v>246</v>
      </c>
      <c r="EC123" t="s">
        <v>231</v>
      </c>
      <c r="ED123" t="s">
        <v>329</v>
      </c>
      <c r="EE123">
        <f t="shared" si="370"/>
        <v>36.099048556371692</v>
      </c>
      <c r="EF123">
        <f t="shared" si="371"/>
        <v>10.99850160682055</v>
      </c>
      <c r="EG123">
        <f t="shared" si="310"/>
        <v>120.96703759523423</v>
      </c>
      <c r="EH123">
        <f t="shared" si="372"/>
        <v>69.26092079839303</v>
      </c>
      <c r="EI123">
        <f t="shared" si="373"/>
        <v>13.694457117433018</v>
      </c>
      <c r="EJ123">
        <f t="shared" si="311"/>
        <v>187.53815574121185</v>
      </c>
      <c r="EK123">
        <f t="shared" si="312"/>
        <v>1.6721557580752228E-5</v>
      </c>
      <c r="EL123">
        <f t="shared" si="374"/>
        <v>8.3371686917470978E-3</v>
      </c>
      <c r="EM123">
        <f t="shared" si="375"/>
        <v>4.0892001150288826E-3</v>
      </c>
      <c r="EN123">
        <f t="shared" si="376"/>
        <v>2.1683857258617989E-2</v>
      </c>
      <c r="EO123">
        <f t="shared" si="377"/>
        <v>7.285033900668968E-3</v>
      </c>
      <c r="EP123">
        <f t="shared" si="313"/>
        <v>5.307171893389612E-5</v>
      </c>
      <c r="EQ123">
        <f t="shared" si="378"/>
        <v>4.3267832218527305E-3</v>
      </c>
      <c r="ER123">
        <f t="shared" si="379"/>
        <v>2.4591293108447414E-3</v>
      </c>
      <c r="ES123">
        <f t="shared" si="314"/>
        <v>6.0473169674557333E-6</v>
      </c>
      <c r="ET123">
        <f t="shared" si="380"/>
        <v>1.1185955535703897E-2</v>
      </c>
      <c r="EU123">
        <f t="shared" si="381"/>
        <v>5.0941444081731933E-3</v>
      </c>
      <c r="EV123">
        <f t="shared" si="315"/>
        <v>2.5950307251322214E-5</v>
      </c>
      <c r="EW123">
        <f t="shared" si="382"/>
        <v>0.49720262530289094</v>
      </c>
      <c r="EY123">
        <f t="shared" si="383"/>
        <v>17.948541713164541</v>
      </c>
      <c r="EZ123">
        <f t="shared" si="384"/>
        <v>60.145128667463965</v>
      </c>
      <c r="FA123">
        <f t="shared" si="385"/>
        <v>34.436711651856619</v>
      </c>
      <c r="FB123">
        <f t="shared" si="386"/>
        <v>93.244463378992961</v>
      </c>
      <c r="FD123">
        <f t="shared" si="316"/>
        <v>5.7566670960968249</v>
      </c>
      <c r="FE123">
        <f t="shared" si="317"/>
        <v>0.18861040605155469</v>
      </c>
      <c r="FG123" s="6">
        <f t="shared" si="318"/>
        <v>0.14482631273571339</v>
      </c>
      <c r="FH123" s="6">
        <f t="shared" si="319"/>
        <v>7.1192468076036838E-2</v>
      </c>
      <c r="FI123" s="6">
        <f t="shared" si="320"/>
        <v>0.37667380963057995</v>
      </c>
      <c r="FJ123" s="6">
        <f t="shared" si="321"/>
        <v>0.12714985274454588</v>
      </c>
      <c r="FK123" s="6">
        <f t="shared" si="322"/>
        <v>7.5161254761221222E-2</v>
      </c>
      <c r="FL123" s="6">
        <f t="shared" si="323"/>
        <v>4.2788856314471983E-2</v>
      </c>
      <c r="FM123" s="6">
        <f t="shared" si="324"/>
        <v>0.19431305213546701</v>
      </c>
      <c r="FN123" s="6">
        <f t="shared" si="325"/>
        <v>8.8719929550233514E-2</v>
      </c>
      <c r="FP123" t="s">
        <v>360</v>
      </c>
      <c r="FQ123">
        <f t="shared" si="326"/>
        <v>-0.44027715691456648</v>
      </c>
      <c r="FR123">
        <f t="shared" si="327"/>
        <v>7.0482337059460623E-2</v>
      </c>
      <c r="FT123">
        <v>-0.44027715691456648</v>
      </c>
      <c r="FU123">
        <v>7.0482337059460623E-2</v>
      </c>
      <c r="FW123">
        <f t="shared" si="328"/>
        <v>1309.8814691262176</v>
      </c>
      <c r="FX123">
        <f t="shared" si="329"/>
        <v>440.78129159674961</v>
      </c>
      <c r="FY123">
        <f t="shared" si="330"/>
        <v>194288.14702169882</v>
      </c>
      <c r="FZ123">
        <f t="shared" si="331"/>
        <v>2513.1852587959806</v>
      </c>
      <c r="GA123">
        <f t="shared" si="332"/>
        <v>613.04431606821174</v>
      </c>
      <c r="GB123">
        <f t="shared" si="333"/>
        <v>375823.33346354152</v>
      </c>
    </row>
    <row r="124" spans="1:184" x14ac:dyDescent="0.25">
      <c r="A124" t="s">
        <v>380</v>
      </c>
      <c r="B124" t="s">
        <v>68</v>
      </c>
      <c r="C124" t="s">
        <v>69</v>
      </c>
      <c r="D124" t="s">
        <v>340</v>
      </c>
      <c r="E124" t="s">
        <v>329</v>
      </c>
      <c r="F124" t="s">
        <v>52</v>
      </c>
      <c r="G124">
        <v>20.928305272164121</v>
      </c>
      <c r="H124">
        <v>0.33200663126375102</v>
      </c>
      <c r="I124">
        <v>1.2164722969503838</v>
      </c>
      <c r="J124">
        <v>4.0632894495879537</v>
      </c>
      <c r="K124">
        <v>1.3263572562220902</v>
      </c>
      <c r="L124">
        <v>1.5963240717558658</v>
      </c>
      <c r="M124">
        <v>1.5284720537489731</v>
      </c>
      <c r="N124">
        <v>1.3785984406327738</v>
      </c>
      <c r="O124">
        <v>1.5276666559417871</v>
      </c>
      <c r="P124">
        <v>1.6721470135847669</v>
      </c>
      <c r="Q124">
        <v>1.3070253557120981</v>
      </c>
      <c r="R124">
        <v>1.154133732123878</v>
      </c>
      <c r="S124">
        <v>1.2154822023485663</v>
      </c>
      <c r="T124">
        <v>1.2953811605285075</v>
      </c>
      <c r="U124">
        <v>1.2357210310006459</v>
      </c>
      <c r="V124">
        <v>1.3448954049704989</v>
      </c>
      <c r="W124">
        <v>1.6560050337432171</v>
      </c>
      <c r="X124">
        <v>1.6560050337432171</v>
      </c>
      <c r="Y124">
        <f t="shared" si="334"/>
        <v>2.0144842471590092</v>
      </c>
      <c r="Z124">
        <f t="shared" si="335"/>
        <v>2.0144842471590092</v>
      </c>
      <c r="AA124">
        <v>4.5396783556571378</v>
      </c>
      <c r="AB124">
        <v>0.64852547937959126</v>
      </c>
      <c r="AC124">
        <f t="shared" si="248"/>
        <v>5.3893734455916453</v>
      </c>
      <c r="AD124">
        <f t="shared" si="387"/>
        <v>1.5899601366354885</v>
      </c>
      <c r="AE124">
        <f t="shared" si="250"/>
        <v>1.5899601366354885</v>
      </c>
      <c r="AF124">
        <f t="shared" si="251"/>
        <v>1.5899601366354885</v>
      </c>
      <c r="AG124">
        <f t="shared" si="336"/>
        <v>0</v>
      </c>
      <c r="AH124">
        <f t="shared" si="337"/>
        <v>0</v>
      </c>
      <c r="AI124">
        <f t="shared" si="338"/>
        <v>0</v>
      </c>
      <c r="AJ124">
        <f t="shared" si="339"/>
        <v>0</v>
      </c>
      <c r="AK124">
        <f t="shared" si="340"/>
        <v>8.6434960651859599E-2</v>
      </c>
      <c r="AL124">
        <f t="shared" si="252"/>
        <v>0</v>
      </c>
      <c r="AM124">
        <f t="shared" si="253"/>
        <v>0</v>
      </c>
      <c r="AN124">
        <f t="shared" si="254"/>
        <v>1.3095298245618829</v>
      </c>
      <c r="AO124">
        <f t="shared" si="341"/>
        <v>1.1954410515690823</v>
      </c>
      <c r="AP124">
        <f t="shared" si="255"/>
        <v>-1.9679077204198011E-3</v>
      </c>
      <c r="AQ124">
        <f t="shared" si="256"/>
        <v>-5.4794114828936903E-3</v>
      </c>
      <c r="AR124">
        <f t="shared" si="257"/>
        <v>0.39451908506640621</v>
      </c>
      <c r="AT124">
        <f t="shared" si="342"/>
        <v>6.4863267588888931</v>
      </c>
      <c r="AU124">
        <f t="shared" si="343"/>
        <v>1.4039717121046529</v>
      </c>
      <c r="AV124">
        <f t="shared" si="344"/>
        <v>1.4039717121046529</v>
      </c>
      <c r="AW124">
        <f t="shared" si="345"/>
        <v>1.4039717121046529</v>
      </c>
      <c r="AX124">
        <f t="shared" si="346"/>
        <v>0</v>
      </c>
      <c r="AY124">
        <f t="shared" si="347"/>
        <v>0</v>
      </c>
      <c r="AZ124">
        <f t="shared" si="348"/>
        <v>0</v>
      </c>
      <c r="BA124">
        <f t="shared" si="349"/>
        <v>0</v>
      </c>
      <c r="BB124">
        <f t="shared" si="350"/>
        <v>6.9571487297477433E-2</v>
      </c>
      <c r="BC124">
        <f t="shared" si="258"/>
        <v>0</v>
      </c>
      <c r="BD124">
        <f t="shared" si="259"/>
        <v>0</v>
      </c>
      <c r="BE124">
        <f t="shared" si="260"/>
        <v>1.2797013695812545</v>
      </c>
      <c r="BF124">
        <f t="shared" si="261"/>
        <v>1.1858199039910964</v>
      </c>
      <c r="BG124">
        <f t="shared" si="262"/>
        <v>-2.6433133628722742E-4</v>
      </c>
      <c r="BH124">
        <f t="shared" si="263"/>
        <v>-1.4299558081834385E-3</v>
      </c>
      <c r="BI124">
        <f t="shared" si="264"/>
        <v>0.2181518081135565</v>
      </c>
      <c r="BK124">
        <f t="shared" si="265"/>
        <v>6.210624369988234</v>
      </c>
      <c r="BL124">
        <f t="shared" si="266"/>
        <v>1.4786004265932717</v>
      </c>
      <c r="BM124">
        <f t="shared" si="351"/>
        <v>1.4786004265932717</v>
      </c>
      <c r="BN124">
        <f t="shared" si="352"/>
        <v>1.4786004265932717</v>
      </c>
      <c r="BO124">
        <f t="shared" si="353"/>
        <v>0</v>
      </c>
      <c r="BP124">
        <f t="shared" si="354"/>
        <v>0</v>
      </c>
      <c r="BQ124">
        <f t="shared" si="355"/>
        <v>0</v>
      </c>
      <c r="BR124">
        <f t="shared" si="356"/>
        <v>0</v>
      </c>
      <c r="BS124">
        <f t="shared" si="357"/>
        <v>7.4878224419687819E-2</v>
      </c>
      <c r="BT124">
        <f t="shared" si="267"/>
        <v>0</v>
      </c>
      <c r="BU124">
        <f t="shared" si="268"/>
        <v>0</v>
      </c>
      <c r="BV124">
        <f t="shared" si="269"/>
        <v>1.280518939445048</v>
      </c>
      <c r="BW124">
        <f t="shared" si="270"/>
        <v>1.1817944541458054</v>
      </c>
      <c r="BX124">
        <f t="shared" si="271"/>
        <v>-9.2412204352426523E-4</v>
      </c>
      <c r="BY124">
        <f t="shared" si="272"/>
        <v>-4.7192413169119488E-3</v>
      </c>
      <c r="BZ124">
        <f t="shared" si="273"/>
        <v>0.29680597244746632</v>
      </c>
      <c r="CB124">
        <f t="shared" si="274"/>
        <v>5.601644499041555</v>
      </c>
      <c r="CC124">
        <f t="shared" si="275"/>
        <v>1.5757952957743675</v>
      </c>
      <c r="CD124">
        <f t="shared" si="358"/>
        <v>1.5757952957743675</v>
      </c>
      <c r="CE124">
        <f t="shared" si="359"/>
        <v>1.5757952957743675</v>
      </c>
      <c r="CF124">
        <f t="shared" si="360"/>
        <v>0</v>
      </c>
      <c r="CG124">
        <f t="shared" si="361"/>
        <v>0</v>
      </c>
      <c r="CH124">
        <f t="shared" si="362"/>
        <v>0</v>
      </c>
      <c r="CI124">
        <f t="shared" si="363"/>
        <v>0</v>
      </c>
      <c r="CJ124">
        <f t="shared" si="364"/>
        <v>8.4026131572810275E-2</v>
      </c>
      <c r="CK124">
        <f t="shared" si="276"/>
        <v>0</v>
      </c>
      <c r="CL124">
        <f t="shared" si="277"/>
        <v>0</v>
      </c>
      <c r="CM124">
        <f t="shared" si="278"/>
        <v>1.3162059609832606</v>
      </c>
      <c r="CN124">
        <f t="shared" si="279"/>
        <v>1.2161859054758515</v>
      </c>
      <c r="CO124">
        <f t="shared" si="280"/>
        <v>-1.6517356331205756E-3</v>
      </c>
      <c r="CP124">
        <f t="shared" si="281"/>
        <v>-4.3910974215482946E-3</v>
      </c>
      <c r="CQ124">
        <f t="shared" si="282"/>
        <v>0.35960939029851602</v>
      </c>
      <c r="CS124">
        <f t="shared" si="283"/>
        <v>6.2073518055755734</v>
      </c>
      <c r="CT124">
        <f t="shared" si="284"/>
        <v>1.5032204009712522</v>
      </c>
      <c r="CU124">
        <f t="shared" si="365"/>
        <v>1.5032204009712522</v>
      </c>
      <c r="CV124">
        <f t="shared" si="366"/>
        <v>1.5032204009712522</v>
      </c>
      <c r="CW124">
        <f t="shared" si="367"/>
        <v>0</v>
      </c>
      <c r="CX124">
        <f t="shared" si="285"/>
        <v>0</v>
      </c>
      <c r="CY124">
        <f t="shared" si="286"/>
        <v>0</v>
      </c>
      <c r="CZ124">
        <f t="shared" si="287"/>
        <v>0</v>
      </c>
      <c r="DA124">
        <f t="shared" si="288"/>
        <v>7.6145075745665008E-2</v>
      </c>
      <c r="DB124">
        <f t="shared" si="289"/>
        <v>0</v>
      </c>
      <c r="DC124">
        <f t="shared" si="290"/>
        <v>0</v>
      </c>
      <c r="DD124">
        <f t="shared" si="291"/>
        <v>1.2745979163547514</v>
      </c>
      <c r="DE124">
        <f t="shared" si="292"/>
        <v>1.1756163626797611</v>
      </c>
      <c r="DF124">
        <f t="shared" si="293"/>
        <v>-1.3739847600489437E-3</v>
      </c>
      <c r="DG124">
        <f t="shared" si="294"/>
        <v>-4.0427122882573463E-3</v>
      </c>
      <c r="DH124">
        <f t="shared" si="295"/>
        <v>0.3276040382914911</v>
      </c>
      <c r="DJ124">
        <f t="shared" si="296"/>
        <v>6.7944173184589882</v>
      </c>
      <c r="DK124">
        <f t="shared" si="297"/>
        <v>1.6360280024424794</v>
      </c>
      <c r="DL124">
        <f t="shared" si="368"/>
        <v>1.6360280024424794</v>
      </c>
      <c r="DM124">
        <f t="shared" si="369"/>
        <v>1.6360280024424794</v>
      </c>
      <c r="DN124">
        <f t="shared" si="298"/>
        <v>0</v>
      </c>
      <c r="DO124">
        <f t="shared" si="299"/>
        <v>0</v>
      </c>
      <c r="DP124">
        <f t="shared" si="300"/>
        <v>0</v>
      </c>
      <c r="DQ124">
        <f t="shared" si="301"/>
        <v>0</v>
      </c>
      <c r="DR124">
        <f t="shared" si="302"/>
        <v>7.9211268038088534E-2</v>
      </c>
      <c r="DS124">
        <f t="shared" si="303"/>
        <v>0</v>
      </c>
      <c r="DT124">
        <f t="shared" si="304"/>
        <v>0</v>
      </c>
      <c r="DU124">
        <f t="shared" si="305"/>
        <v>1.294189484192948</v>
      </c>
      <c r="DV124">
        <f t="shared" si="306"/>
        <v>1.194535832639509</v>
      </c>
      <c r="DW124">
        <f t="shared" si="307"/>
        <v>-4.2442191591336338E-3</v>
      </c>
      <c r="DX124">
        <f t="shared" si="308"/>
        <v>-9.1433180287711687E-3</v>
      </c>
      <c r="DY124">
        <f t="shared" si="309"/>
        <v>0.44149216980297035</v>
      </c>
      <c r="DZ124" t="s">
        <v>380</v>
      </c>
      <c r="EA124" t="s">
        <v>68</v>
      </c>
      <c r="EB124" t="s">
        <v>69</v>
      </c>
      <c r="EC124" t="s">
        <v>340</v>
      </c>
      <c r="ED124" t="s">
        <v>329</v>
      </c>
      <c r="EE124">
        <f t="shared" si="370"/>
        <v>0</v>
      </c>
      <c r="EF124">
        <f t="shared" si="371"/>
        <v>0</v>
      </c>
      <c r="EG124">
        <f t="shared" si="310"/>
        <v>0</v>
      </c>
      <c r="EH124">
        <f t="shared" si="372"/>
        <v>0</v>
      </c>
      <c r="EI124">
        <f t="shared" si="373"/>
        <v>0</v>
      </c>
      <c r="EJ124">
        <f t="shared" si="311"/>
        <v>0</v>
      </c>
      <c r="EK124">
        <f t="shared" si="312"/>
        <v>0</v>
      </c>
      <c r="EL124">
        <f t="shared" si="374"/>
        <v>0</v>
      </c>
      <c r="EM124">
        <f t="shared" si="375"/>
        <v>0</v>
      </c>
      <c r="EN124">
        <f t="shared" si="376"/>
        <v>0</v>
      </c>
      <c r="EO124">
        <f t="shared" si="377"/>
        <v>0</v>
      </c>
      <c r="EP124">
        <f t="shared" si="313"/>
        <v>0</v>
      </c>
      <c r="EQ124">
        <f t="shared" si="378"/>
        <v>-1.7377167754224078E-3</v>
      </c>
      <c r="ER124">
        <f t="shared" si="379"/>
        <v>1.3644073326229236E-3</v>
      </c>
      <c r="ES124">
        <f t="shared" si="314"/>
        <v>1.8616073693152011E-6</v>
      </c>
      <c r="ET124">
        <f t="shared" si="380"/>
        <v>-4.8676227244276475E-3</v>
      </c>
      <c r="EU124">
        <f t="shared" si="381"/>
        <v>2.5061117405931416E-3</v>
      </c>
      <c r="EV124">
        <f t="shared" si="315"/>
        <v>6.2805960563387858E-6</v>
      </c>
      <c r="EW124">
        <f t="shared" si="382"/>
        <v>0.41792103231993777</v>
      </c>
      <c r="EY124">
        <f t="shared" si="383"/>
        <v>0</v>
      </c>
      <c r="EZ124">
        <f t="shared" si="384"/>
        <v>0</v>
      </c>
      <c r="FA124">
        <f t="shared" si="385"/>
        <v>0</v>
      </c>
      <c r="FB124">
        <f t="shared" si="386"/>
        <v>0</v>
      </c>
      <c r="FD124">
        <f t="shared" si="316"/>
        <v>6.1149563662574806</v>
      </c>
      <c r="FE124">
        <f t="shared" si="317"/>
        <v>0.2372536268233692</v>
      </c>
      <c r="FG124" s="6">
        <f t="shared" si="318"/>
        <v>0</v>
      </c>
      <c r="FH124" s="6">
        <f t="shared" si="319"/>
        <v>0</v>
      </c>
      <c r="FI124" s="6">
        <f t="shared" si="320"/>
        <v>0</v>
      </c>
      <c r="FJ124" s="6">
        <f t="shared" si="321"/>
        <v>0</v>
      </c>
      <c r="FK124" s="6">
        <f t="shared" si="322"/>
        <v>-2.8417484464994432E-2</v>
      </c>
      <c r="FL124" s="6">
        <f t="shared" si="323"/>
        <v>2.2339850613484386E-2</v>
      </c>
      <c r="FM124" s="6">
        <f t="shared" si="324"/>
        <v>-7.9601920813161336E-2</v>
      </c>
      <c r="FN124" s="6">
        <f t="shared" si="325"/>
        <v>4.109952093236692E-2</v>
      </c>
      <c r="FP124" t="s">
        <v>380</v>
      </c>
      <c r="FQ124">
        <f t="shared" si="326"/>
        <v>0.33969707733673443</v>
      </c>
      <c r="FR124">
        <f t="shared" si="327"/>
        <v>7.8132367853171472E-2</v>
      </c>
      <c r="FT124">
        <v>0.33969707733673443</v>
      </c>
      <c r="FU124">
        <v>7.8132367853171472E-2</v>
      </c>
      <c r="FW124">
        <f t="shared" si="328"/>
        <v>0</v>
      </c>
      <c r="FX124">
        <f t="shared" si="329"/>
        <v>0</v>
      </c>
      <c r="FY124">
        <f t="shared" si="330"/>
        <v>0</v>
      </c>
      <c r="FZ124">
        <f t="shared" si="331"/>
        <v>0</v>
      </c>
      <c r="GA124">
        <f t="shared" si="332"/>
        <v>0</v>
      </c>
      <c r="GB124">
        <f t="shared" si="333"/>
        <v>0</v>
      </c>
    </row>
    <row r="125" spans="1:184" x14ac:dyDescent="0.25">
      <c r="A125" t="s">
        <v>367</v>
      </c>
      <c r="B125" t="s">
        <v>64</v>
      </c>
      <c r="C125" t="s">
        <v>69</v>
      </c>
      <c r="D125" t="s">
        <v>340</v>
      </c>
      <c r="E125" t="s">
        <v>330</v>
      </c>
      <c r="F125" t="s">
        <v>52</v>
      </c>
      <c r="G125">
        <v>26.381143155733071</v>
      </c>
      <c r="H125">
        <v>0.30769198111709001</v>
      </c>
      <c r="I125">
        <v>1.1273834188130178</v>
      </c>
      <c r="J125">
        <v>3.03998254</v>
      </c>
      <c r="K125">
        <v>1.3263572562220902</v>
      </c>
      <c r="L125">
        <v>1.5963240717558658</v>
      </c>
      <c r="M125">
        <v>1.5284720537489731</v>
      </c>
      <c r="N125">
        <v>1.3785984406327738</v>
      </c>
      <c r="O125">
        <v>1.5276666559417871</v>
      </c>
      <c r="P125">
        <v>1.6721470135847669</v>
      </c>
      <c r="Q125">
        <v>1.3070253557120981</v>
      </c>
      <c r="R125">
        <v>1.2095558465202498</v>
      </c>
      <c r="S125">
        <v>1.2971210859341129</v>
      </c>
      <c r="T125">
        <v>1.3393743599143302</v>
      </c>
      <c r="U125">
        <v>1.3313443191676493</v>
      </c>
      <c r="V125">
        <v>1.3335057494131222</v>
      </c>
      <c r="W125">
        <v>2.6230814944299246</v>
      </c>
      <c r="X125">
        <v>1.0492326801101604</v>
      </c>
      <c r="Y125">
        <f t="shared" si="334"/>
        <v>2.9572185830155684</v>
      </c>
      <c r="Z125">
        <f t="shared" si="335"/>
        <v>1.1828875260329381</v>
      </c>
      <c r="AA125">
        <v>7.1179458501595958</v>
      </c>
      <c r="AB125">
        <v>1.0168494071656566</v>
      </c>
      <c r="AC125">
        <f t="shared" si="248"/>
        <v>4.0321029007174607</v>
      </c>
      <c r="AD125">
        <f t="shared" si="387"/>
        <v>1.4735187139980059</v>
      </c>
      <c r="AE125">
        <f t="shared" si="250"/>
        <v>1.4735187139980059</v>
      </c>
      <c r="AF125">
        <f t="shared" si="251"/>
        <v>1.1828875260329381</v>
      </c>
      <c r="AG125">
        <f t="shared" si="336"/>
        <v>0</v>
      </c>
      <c r="AH125">
        <f t="shared" si="337"/>
        <v>0</v>
      </c>
      <c r="AI125">
        <f t="shared" si="338"/>
        <v>1.2026536041519398E-3</v>
      </c>
      <c r="AJ125">
        <f t="shared" si="339"/>
        <v>12.414224494342553</v>
      </c>
      <c r="AK125">
        <f t="shared" si="340"/>
        <v>8.2486413269956718E-2</v>
      </c>
      <c r="AL125">
        <f t="shared" si="252"/>
        <v>0</v>
      </c>
      <c r="AM125">
        <f t="shared" si="253"/>
        <v>0.29063118796506782</v>
      </c>
      <c r="AN125">
        <f t="shared" si="254"/>
        <v>1.2058991022034735</v>
      </c>
      <c r="AO125">
        <f t="shared" si="341"/>
        <v>1.0970221662093578</v>
      </c>
      <c r="AP125">
        <f t="shared" si="255"/>
        <v>-1.8780091791502865E-3</v>
      </c>
      <c r="AQ125">
        <f t="shared" si="256"/>
        <v>8.256946445479496E-4</v>
      </c>
      <c r="AR125">
        <f t="shared" si="257"/>
        <v>8.5865359823580345E-2</v>
      </c>
      <c r="AT125">
        <f t="shared" si="342"/>
        <v>4.8527973063195393</v>
      </c>
      <c r="AU125">
        <f t="shared" si="343"/>
        <v>1.3636332054952731</v>
      </c>
      <c r="AV125">
        <f t="shared" si="344"/>
        <v>1.3636332054952731</v>
      </c>
      <c r="AW125">
        <f t="shared" si="345"/>
        <v>1.1828875260329381</v>
      </c>
      <c r="AX125">
        <f t="shared" si="346"/>
        <v>0</v>
      </c>
      <c r="AY125">
        <f t="shared" si="347"/>
        <v>0</v>
      </c>
      <c r="AZ125">
        <f t="shared" si="348"/>
        <v>4.0653168542359897E-4</v>
      </c>
      <c r="BA125">
        <f t="shared" si="349"/>
        <v>6.7475751558694634</v>
      </c>
      <c r="BB125">
        <f t="shared" si="350"/>
        <v>6.9581543687812775E-2</v>
      </c>
      <c r="BC125">
        <f t="shared" si="258"/>
        <v>0</v>
      </c>
      <c r="BD125">
        <f t="shared" si="259"/>
        <v>0.180745679462335</v>
      </c>
      <c r="BE125">
        <f t="shared" si="260"/>
        <v>1.2393448999942229</v>
      </c>
      <c r="BF125">
        <f t="shared" si="261"/>
        <v>1.1454498640651243</v>
      </c>
      <c r="BG125">
        <f t="shared" si="262"/>
        <v>-2.6436954474300188E-4</v>
      </c>
      <c r="BH125">
        <f t="shared" si="263"/>
        <v>3.4698298196331369E-4</v>
      </c>
      <c r="BI125">
        <f t="shared" si="264"/>
        <v>3.743766196781384E-2</v>
      </c>
      <c r="BK125">
        <f t="shared" si="265"/>
        <v>4.6465283562748194</v>
      </c>
      <c r="BL125">
        <f t="shared" si="266"/>
        <v>1.4623528044748546</v>
      </c>
      <c r="BM125">
        <f t="shared" si="351"/>
        <v>1.4623528044748546</v>
      </c>
      <c r="BN125">
        <f t="shared" si="352"/>
        <v>1.1828875260329381</v>
      </c>
      <c r="BO125">
        <f t="shared" si="353"/>
        <v>0</v>
      </c>
      <c r="BP125">
        <f t="shared" si="354"/>
        <v>0</v>
      </c>
      <c r="BQ125">
        <f t="shared" si="355"/>
        <v>1.2511271558011434E-3</v>
      </c>
      <c r="BR125">
        <f t="shared" si="356"/>
        <v>13.430582462084018</v>
      </c>
      <c r="BS125">
        <f t="shared" si="357"/>
        <v>7.6257126054304042E-2</v>
      </c>
      <c r="BT125">
        <f t="shared" si="267"/>
        <v>0</v>
      </c>
      <c r="BU125">
        <f t="shared" si="268"/>
        <v>0.27946527844191649</v>
      </c>
      <c r="BV125">
        <f t="shared" si="269"/>
        <v>1.2606235961295442</v>
      </c>
      <c r="BW125">
        <f t="shared" si="270"/>
        <v>1.1600810742086964</v>
      </c>
      <c r="BX125">
        <f t="shared" si="271"/>
        <v>-9.4113998707562752E-4</v>
      </c>
      <c r="BY125">
        <f t="shared" si="272"/>
        <v>-3.8688306967970035E-4</v>
      </c>
      <c r="BZ125">
        <f t="shared" si="273"/>
        <v>2.280645182424168E-2</v>
      </c>
      <c r="CB125">
        <f t="shared" si="274"/>
        <v>4.1909151891948593</v>
      </c>
      <c r="CC125">
        <f t="shared" si="275"/>
        <v>1.509988444950715</v>
      </c>
      <c r="CD125">
        <f t="shared" si="358"/>
        <v>1.509988444950715</v>
      </c>
      <c r="CE125">
        <f t="shared" si="359"/>
        <v>1.1828875260329381</v>
      </c>
      <c r="CF125">
        <f t="shared" si="360"/>
        <v>0</v>
      </c>
      <c r="CG125">
        <f t="shared" si="361"/>
        <v>0</v>
      </c>
      <c r="CH125">
        <f t="shared" si="362"/>
        <v>1.6970730137193795E-3</v>
      </c>
      <c r="CI125">
        <f t="shared" si="363"/>
        <v>15.564673612054003</v>
      </c>
      <c r="CJ125">
        <f t="shared" si="364"/>
        <v>8.2910923998780445E-2</v>
      </c>
      <c r="CK125">
        <f t="shared" si="276"/>
        <v>0</v>
      </c>
      <c r="CL125">
        <f t="shared" si="277"/>
        <v>0.32710091891777693</v>
      </c>
      <c r="CM125">
        <f t="shared" si="278"/>
        <v>1.2538444192185594</v>
      </c>
      <c r="CN125">
        <f t="shared" si="279"/>
        <v>1.1551518450716372</v>
      </c>
      <c r="CO125">
        <f t="shared" si="280"/>
        <v>-1.6298135470519718E-3</v>
      </c>
      <c r="CP125">
        <f t="shared" si="281"/>
        <v>1.658399195788103E-3</v>
      </c>
      <c r="CQ125">
        <f t="shared" si="282"/>
        <v>2.7735680961300968E-2</v>
      </c>
      <c r="CS125">
        <f t="shared" si="283"/>
        <v>4.6440799610032197</v>
      </c>
      <c r="CT125">
        <f t="shared" si="284"/>
        <v>1.500935510160514</v>
      </c>
      <c r="CU125">
        <f t="shared" si="365"/>
        <v>1.500935510160514</v>
      </c>
      <c r="CV125">
        <f t="shared" si="366"/>
        <v>1.1828875260329381</v>
      </c>
      <c r="CW125">
        <f t="shared" si="367"/>
        <v>0</v>
      </c>
      <c r="CX125">
        <f t="shared" si="285"/>
        <v>0</v>
      </c>
      <c r="CY125">
        <f t="shared" si="286"/>
        <v>1.7496338644906817E-3</v>
      </c>
      <c r="CZ125">
        <f t="shared" si="287"/>
        <v>16.503489584661533</v>
      </c>
      <c r="DA125">
        <f t="shared" si="288"/>
        <v>7.8289722830202899E-2</v>
      </c>
      <c r="DB125">
        <f t="shared" si="289"/>
        <v>0</v>
      </c>
      <c r="DC125">
        <f t="shared" si="290"/>
        <v>0.31804798412757584</v>
      </c>
      <c r="DD125">
        <f t="shared" si="291"/>
        <v>1.2658738101345979</v>
      </c>
      <c r="DE125">
        <f t="shared" si="292"/>
        <v>1.164104413668287</v>
      </c>
      <c r="DF125">
        <f t="shared" si="293"/>
        <v>-1.4126834202181303E-3</v>
      </c>
      <c r="DG125">
        <f t="shared" si="294"/>
        <v>1.7306060408549201E-3</v>
      </c>
      <c r="DH125">
        <f t="shared" si="295"/>
        <v>1.8783112364651133E-2</v>
      </c>
      <c r="DJ125">
        <f t="shared" si="296"/>
        <v>5.0832977256108345</v>
      </c>
      <c r="DK125">
        <f t="shared" si="297"/>
        <v>1.5033722707801811</v>
      </c>
      <c r="DL125">
        <f t="shared" si="368"/>
        <v>1.5033722707801811</v>
      </c>
      <c r="DM125">
        <f t="shared" si="369"/>
        <v>1.1828875260329381</v>
      </c>
      <c r="DN125">
        <f t="shared" si="298"/>
        <v>0</v>
      </c>
      <c r="DO125">
        <f t="shared" si="299"/>
        <v>0</v>
      </c>
      <c r="DP125">
        <f t="shared" si="300"/>
        <v>1.9531166006218638E-3</v>
      </c>
      <c r="DQ125">
        <f t="shared" si="301"/>
        <v>18.282772886699153</v>
      </c>
      <c r="DR125">
        <f t="shared" si="302"/>
        <v>7.4952535624131275E-2</v>
      </c>
      <c r="DS125">
        <f t="shared" si="303"/>
        <v>0</v>
      </c>
      <c r="DT125">
        <f t="shared" si="304"/>
        <v>0.32048474474724298</v>
      </c>
      <c r="DU125">
        <f t="shared" si="305"/>
        <v>1.1799124354385964</v>
      </c>
      <c r="DV125">
        <f t="shared" si="306"/>
        <v>1.0856165851999371</v>
      </c>
      <c r="DW125">
        <f t="shared" si="307"/>
        <v>-4.0160320065652719E-3</v>
      </c>
      <c r="DX125">
        <f t="shared" si="308"/>
        <v>1.3041405141111326E-3</v>
      </c>
      <c r="DY125">
        <f t="shared" si="309"/>
        <v>9.7270940833001029E-2</v>
      </c>
      <c r="DZ125" t="s">
        <v>367</v>
      </c>
      <c r="EA125" t="s">
        <v>64</v>
      </c>
      <c r="EB125" t="s">
        <v>69</v>
      </c>
      <c r="EC125" t="s">
        <v>340</v>
      </c>
      <c r="ED125" t="s">
        <v>329</v>
      </c>
      <c r="EE125">
        <f t="shared" si="370"/>
        <v>0</v>
      </c>
      <c r="EF125">
        <f t="shared" si="371"/>
        <v>0</v>
      </c>
      <c r="EG125">
        <f t="shared" si="310"/>
        <v>0</v>
      </c>
      <c r="EH125">
        <f t="shared" si="372"/>
        <v>13.823886365951786</v>
      </c>
      <c r="EI125">
        <f t="shared" si="373"/>
        <v>4.0572970693755614</v>
      </c>
      <c r="EJ125">
        <f t="shared" si="311"/>
        <v>16.461659509163521</v>
      </c>
      <c r="EK125">
        <f t="shared" si="312"/>
        <v>0</v>
      </c>
      <c r="EL125">
        <f t="shared" si="374"/>
        <v>0</v>
      </c>
      <c r="EM125">
        <f t="shared" si="375"/>
        <v>0</v>
      </c>
      <c r="EN125">
        <f t="shared" si="376"/>
        <v>1.3766893207014345E-3</v>
      </c>
      <c r="EO125">
        <f t="shared" si="377"/>
        <v>5.5879546843325015E-4</v>
      </c>
      <c r="EP125">
        <f t="shared" si="313"/>
        <v>3.1225237554153547E-7</v>
      </c>
      <c r="EQ125">
        <f t="shared" si="378"/>
        <v>-1.6903412808007149E-3</v>
      </c>
      <c r="ER125">
        <f t="shared" si="379"/>
        <v>1.2743242959803492E-3</v>
      </c>
      <c r="ES125">
        <f t="shared" si="314"/>
        <v>1.6239024113258127E-6</v>
      </c>
      <c r="ET125">
        <f t="shared" si="380"/>
        <v>9.1315671793095311E-4</v>
      </c>
      <c r="EU125">
        <f t="shared" si="381"/>
        <v>8.239883297932977E-4</v>
      </c>
      <c r="EV125">
        <f t="shared" si="315"/>
        <v>6.7895676763554837E-7</v>
      </c>
      <c r="EW125">
        <f t="shared" si="382"/>
        <v>0.4009188932796372</v>
      </c>
      <c r="EY125">
        <f t="shared" si="383"/>
        <v>0</v>
      </c>
      <c r="EZ125">
        <f t="shared" si="384"/>
        <v>0</v>
      </c>
      <c r="FA125">
        <f t="shared" si="385"/>
        <v>5.5422572226608562</v>
      </c>
      <c r="FB125">
        <f t="shared" si="386"/>
        <v>6.5997903119600547</v>
      </c>
      <c r="FD125">
        <f t="shared" si="316"/>
        <v>4.5749535731867885</v>
      </c>
      <c r="FE125">
        <f t="shared" si="317"/>
        <v>0.17750320080393425</v>
      </c>
      <c r="FG125" s="6">
        <f t="shared" si="318"/>
        <v>0</v>
      </c>
      <c r="FH125" s="6">
        <f t="shared" si="319"/>
        <v>0</v>
      </c>
      <c r="FI125" s="6">
        <f t="shared" si="320"/>
        <v>3.0091875221860891E-2</v>
      </c>
      <c r="FJ125" s="6">
        <f t="shared" si="321"/>
        <v>1.2269906579171848E-2</v>
      </c>
      <c r="FK125" s="6">
        <f t="shared" si="322"/>
        <v>-3.6947725343216303E-2</v>
      </c>
      <c r="FL125" s="6">
        <f t="shared" si="323"/>
        <v>2.7891229754819419E-2</v>
      </c>
      <c r="FM125" s="6">
        <f t="shared" si="324"/>
        <v>1.9959912233489027E-2</v>
      </c>
      <c r="FN125" s="6">
        <f t="shared" si="325"/>
        <v>1.8027498103264313E-2</v>
      </c>
      <c r="FP125" t="s">
        <v>367</v>
      </c>
      <c r="FQ125">
        <f t="shared" si="326"/>
        <v>4.8316534629098164E-2</v>
      </c>
      <c r="FR125">
        <f t="shared" si="327"/>
        <v>3.4267643408028493E-2</v>
      </c>
      <c r="FT125">
        <v>4.8316534629098164E-2</v>
      </c>
      <c r="FU125">
        <v>3.4267643408028493E-2</v>
      </c>
      <c r="FW125">
        <f t="shared" si="328"/>
        <v>0</v>
      </c>
      <c r="FX125">
        <f t="shared" si="329"/>
        <v>0</v>
      </c>
      <c r="FY125">
        <f t="shared" si="330"/>
        <v>0</v>
      </c>
      <c r="FZ125">
        <f t="shared" si="331"/>
        <v>98.397674591604328</v>
      </c>
      <c r="GA125">
        <f t="shared" si="332"/>
        <v>32.118941849844106</v>
      </c>
      <c r="GB125">
        <f t="shared" si="333"/>
        <v>1031.6264255536671</v>
      </c>
    </row>
    <row r="126" spans="1:184" x14ac:dyDescent="0.25">
      <c r="A126" t="s">
        <v>104</v>
      </c>
      <c r="B126" t="s">
        <v>105</v>
      </c>
      <c r="C126" t="s">
        <v>108</v>
      </c>
      <c r="D126" t="s">
        <v>340</v>
      </c>
      <c r="E126" t="s">
        <v>331</v>
      </c>
      <c r="F126" t="s">
        <v>52</v>
      </c>
      <c r="G126">
        <v>21.427066465184538</v>
      </c>
      <c r="H126">
        <v>0.28931010402963703</v>
      </c>
      <c r="I126">
        <v>1.0600322211645901</v>
      </c>
      <c r="J126">
        <v>3.9848405804063431</v>
      </c>
      <c r="K126">
        <v>1.3263572562220902</v>
      </c>
      <c r="L126">
        <v>1.5963240717558658</v>
      </c>
      <c r="M126">
        <v>1.5284720537489731</v>
      </c>
      <c r="N126">
        <v>1.3785984406327738</v>
      </c>
      <c r="O126">
        <v>1.5276666559417871</v>
      </c>
      <c r="P126">
        <v>1.6721470135847669</v>
      </c>
      <c r="Q126">
        <v>1.3070253557120981</v>
      </c>
      <c r="R126">
        <v>1.1523297796771568</v>
      </c>
      <c r="S126">
        <v>1.261678755528314</v>
      </c>
      <c r="T126">
        <v>1.2456836932865165</v>
      </c>
      <c r="U126">
        <v>1.2512749062312558</v>
      </c>
      <c r="V126">
        <v>1.4406165004533091</v>
      </c>
      <c r="W126">
        <v>1.8658936133089989</v>
      </c>
      <c r="X126">
        <v>1.6891248175606999</v>
      </c>
      <c r="Y126">
        <f t="shared" si="334"/>
        <v>1.9779073513727607</v>
      </c>
      <c r="Z126">
        <f t="shared" si="335"/>
        <v>1.7905267321831015</v>
      </c>
      <c r="AA126">
        <v>0</v>
      </c>
      <c r="AB126">
        <v>0</v>
      </c>
      <c r="AC126">
        <f t="shared" si="248"/>
        <v>5.2853222187101991</v>
      </c>
      <c r="AD126">
        <f t="shared" si="387"/>
        <v>1.3854889909339339</v>
      </c>
      <c r="AE126">
        <f t="shared" si="250"/>
        <v>1.3854889909339339</v>
      </c>
      <c r="AF126">
        <f t="shared" si="251"/>
        <v>1.3854889909339339</v>
      </c>
      <c r="AG126">
        <f t="shared" si="336"/>
        <v>0</v>
      </c>
      <c r="AH126">
        <f t="shared" si="337"/>
        <v>0</v>
      </c>
      <c r="AI126">
        <f t="shared" si="338"/>
        <v>0</v>
      </c>
      <c r="AJ126">
        <f t="shared" si="339"/>
        <v>0</v>
      </c>
      <c r="AK126">
        <f t="shared" si="340"/>
        <v>7.5166678337994827E-2</v>
      </c>
      <c r="AL126">
        <f t="shared" si="252"/>
        <v>0</v>
      </c>
      <c r="AM126">
        <f t="shared" si="253"/>
        <v>0</v>
      </c>
      <c r="AN126">
        <f t="shared" si="254"/>
        <v>1.141617588611421</v>
      </c>
      <c r="AO126">
        <f t="shared" si="341"/>
        <v>1.0424022475404946</v>
      </c>
      <c r="AP126">
        <f t="shared" si="255"/>
        <v>-1.7113571349380769E-3</v>
      </c>
      <c r="AQ126">
        <f t="shared" si="256"/>
        <v>-4.7650760445776194E-3</v>
      </c>
      <c r="AR126">
        <f t="shared" si="257"/>
        <v>0.34308674339343925</v>
      </c>
      <c r="AT126">
        <f t="shared" si="342"/>
        <v>6.3610969406122608</v>
      </c>
      <c r="AU126">
        <f t="shared" si="343"/>
        <v>1.2215066958652792</v>
      </c>
      <c r="AV126">
        <f t="shared" si="344"/>
        <v>1.2215066958652792</v>
      </c>
      <c r="AW126">
        <f t="shared" si="345"/>
        <v>1.2215066958652792</v>
      </c>
      <c r="AX126">
        <f t="shared" si="346"/>
        <v>0</v>
      </c>
      <c r="AY126">
        <f t="shared" si="347"/>
        <v>0</v>
      </c>
      <c r="AZ126">
        <f t="shared" si="348"/>
        <v>0</v>
      </c>
      <c r="BA126">
        <f t="shared" si="349"/>
        <v>0</v>
      </c>
      <c r="BB126">
        <f t="shared" si="350"/>
        <v>6.0407082248619619E-2</v>
      </c>
      <c r="BC126">
        <f t="shared" si="258"/>
        <v>0</v>
      </c>
      <c r="BD126">
        <f t="shared" si="259"/>
        <v>0</v>
      </c>
      <c r="BE126">
        <f t="shared" si="260"/>
        <v>1.113606044413384</v>
      </c>
      <c r="BF126">
        <f t="shared" si="261"/>
        <v>1.0320912510142317</v>
      </c>
      <c r="BG126">
        <f t="shared" si="262"/>
        <v>-2.2951190771178237E-4</v>
      </c>
      <c r="BH126">
        <f t="shared" si="263"/>
        <v>-1.2415928057924429E-3</v>
      </c>
      <c r="BI126">
        <f t="shared" si="264"/>
        <v>0.18941544485104744</v>
      </c>
      <c r="BK126">
        <f t="shared" si="265"/>
        <v>6.0907174657959331</v>
      </c>
      <c r="BL126">
        <f t="shared" si="266"/>
        <v>1.3374201336188545</v>
      </c>
      <c r="BM126">
        <f t="shared" si="351"/>
        <v>1.3374201336188545</v>
      </c>
      <c r="BN126">
        <f t="shared" si="352"/>
        <v>1.3374201336188545</v>
      </c>
      <c r="BO126">
        <f t="shared" si="353"/>
        <v>0</v>
      </c>
      <c r="BP126">
        <f t="shared" si="354"/>
        <v>0</v>
      </c>
      <c r="BQ126">
        <f t="shared" si="355"/>
        <v>0</v>
      </c>
      <c r="BR126">
        <f t="shared" si="356"/>
        <v>0</v>
      </c>
      <c r="BS126">
        <f t="shared" si="357"/>
        <v>6.7591431453395259E-2</v>
      </c>
      <c r="BT126">
        <f t="shared" si="267"/>
        <v>0</v>
      </c>
      <c r="BU126">
        <f t="shared" si="268"/>
        <v>0</v>
      </c>
      <c r="BV126">
        <f t="shared" si="269"/>
        <v>1.1586149954825196</v>
      </c>
      <c r="BW126">
        <f t="shared" si="270"/>
        <v>1.069497907936825</v>
      </c>
      <c r="BX126">
        <f t="shared" si="271"/>
        <v>-8.3419087783575326E-4</v>
      </c>
      <c r="BY126">
        <f t="shared" si="272"/>
        <v>-4.2158815476108823E-3</v>
      </c>
      <c r="BZ126">
        <f t="shared" si="273"/>
        <v>0.2679222256820295</v>
      </c>
      <c r="CB126">
        <f t="shared" si="274"/>
        <v>5.4934950103183819</v>
      </c>
      <c r="CC126">
        <f t="shared" si="275"/>
        <v>1.320464852263016</v>
      </c>
      <c r="CD126">
        <f t="shared" si="358"/>
        <v>1.320464852263016</v>
      </c>
      <c r="CE126">
        <f t="shared" si="359"/>
        <v>1.320464852263016</v>
      </c>
      <c r="CF126">
        <f t="shared" si="360"/>
        <v>0</v>
      </c>
      <c r="CG126">
        <f t="shared" si="361"/>
        <v>0</v>
      </c>
      <c r="CH126">
        <f t="shared" si="362"/>
        <v>0</v>
      </c>
      <c r="CI126">
        <f t="shared" si="363"/>
        <v>0</v>
      </c>
      <c r="CJ126">
        <f t="shared" si="364"/>
        <v>7.0268469251024063E-2</v>
      </c>
      <c r="CK126">
        <f t="shared" si="276"/>
        <v>0</v>
      </c>
      <c r="CL126">
        <f t="shared" si="277"/>
        <v>0</v>
      </c>
      <c r="CM126">
        <f t="shared" si="278"/>
        <v>1.1033782763582745</v>
      </c>
      <c r="CN126">
        <f t="shared" si="279"/>
        <v>1.0197345804823317</v>
      </c>
      <c r="CO126">
        <f t="shared" si="280"/>
        <v>-1.3812957037797394E-3</v>
      </c>
      <c r="CP126">
        <f t="shared" si="281"/>
        <v>-3.6721397066452818E-3</v>
      </c>
      <c r="CQ126">
        <f t="shared" si="282"/>
        <v>0.30073027178068434</v>
      </c>
      <c r="CS126">
        <f t="shared" si="283"/>
        <v>6.087508083930488</v>
      </c>
      <c r="CT126">
        <f t="shared" si="284"/>
        <v>1.3263917181398321</v>
      </c>
      <c r="CU126">
        <f t="shared" si="365"/>
        <v>1.3263917181398321</v>
      </c>
      <c r="CV126">
        <f t="shared" si="366"/>
        <v>1.3263917181398321</v>
      </c>
      <c r="CW126">
        <f t="shared" si="367"/>
        <v>0</v>
      </c>
      <c r="CX126">
        <f t="shared" si="285"/>
        <v>0</v>
      </c>
      <c r="CY126">
        <f t="shared" si="286"/>
        <v>0</v>
      </c>
      <c r="CZ126">
        <f t="shared" si="287"/>
        <v>0</v>
      </c>
      <c r="DA126">
        <f t="shared" si="288"/>
        <v>6.7051738144919062E-2</v>
      </c>
      <c r="DB126">
        <f t="shared" si="289"/>
        <v>0</v>
      </c>
      <c r="DC126">
        <f t="shared" si="290"/>
        <v>0</v>
      </c>
      <c r="DD126">
        <f t="shared" si="291"/>
        <v>1.1250716088296893</v>
      </c>
      <c r="DE126">
        <f t="shared" si="292"/>
        <v>1.0379105527377521</v>
      </c>
      <c r="DF126">
        <f t="shared" si="293"/>
        <v>-1.2099018281054919E-3</v>
      </c>
      <c r="DG126">
        <f t="shared" si="294"/>
        <v>-3.5599266675220352E-3</v>
      </c>
      <c r="DH126">
        <f t="shared" si="295"/>
        <v>0.28848116540208002</v>
      </c>
      <c r="DJ126">
        <f t="shared" si="296"/>
        <v>6.6632392761378556</v>
      </c>
      <c r="DK126">
        <f t="shared" si="297"/>
        <v>1.52709990882188</v>
      </c>
      <c r="DL126">
        <f t="shared" si="368"/>
        <v>1.52709990882188</v>
      </c>
      <c r="DM126">
        <f t="shared" si="369"/>
        <v>1.52709990882188</v>
      </c>
      <c r="DN126">
        <f t="shared" si="298"/>
        <v>0</v>
      </c>
      <c r="DO126">
        <f t="shared" si="299"/>
        <v>0</v>
      </c>
      <c r="DP126">
        <f t="shared" si="300"/>
        <v>0</v>
      </c>
      <c r="DQ126">
        <f t="shared" si="301"/>
        <v>0</v>
      </c>
      <c r="DR126">
        <f t="shared" si="302"/>
        <v>7.3787494010145782E-2</v>
      </c>
      <c r="DS126">
        <f t="shared" si="303"/>
        <v>0</v>
      </c>
      <c r="DT126">
        <f t="shared" si="304"/>
        <v>0</v>
      </c>
      <c r="DU126">
        <f t="shared" si="305"/>
        <v>1.208667844262002</v>
      </c>
      <c r="DV126">
        <f t="shared" si="306"/>
        <v>1.1158377028034312</v>
      </c>
      <c r="DW126">
        <f t="shared" si="307"/>
        <v>-3.9536079088107988E-3</v>
      </c>
      <c r="DX126">
        <f t="shared" si="308"/>
        <v>-8.5172544385528695E-3</v>
      </c>
      <c r="DY126">
        <f t="shared" si="309"/>
        <v>0.41126220601844876</v>
      </c>
      <c r="DZ126" t="s">
        <v>104</v>
      </c>
      <c r="EA126" t="s">
        <v>105</v>
      </c>
      <c r="EB126" t="s">
        <v>108</v>
      </c>
      <c r="EC126" t="s">
        <v>340</v>
      </c>
      <c r="ED126" t="s">
        <v>329</v>
      </c>
      <c r="EE126">
        <f t="shared" si="370"/>
        <v>0</v>
      </c>
      <c r="EF126">
        <f t="shared" si="371"/>
        <v>0</v>
      </c>
      <c r="EG126">
        <f t="shared" si="310"/>
        <v>0</v>
      </c>
      <c r="EH126">
        <f t="shared" si="372"/>
        <v>0</v>
      </c>
      <c r="EI126">
        <f t="shared" si="373"/>
        <v>0</v>
      </c>
      <c r="EJ126">
        <f t="shared" si="311"/>
        <v>0</v>
      </c>
      <c r="EK126">
        <f t="shared" si="312"/>
        <v>0</v>
      </c>
      <c r="EL126">
        <f t="shared" si="374"/>
        <v>0</v>
      </c>
      <c r="EM126">
        <f t="shared" si="375"/>
        <v>0</v>
      </c>
      <c r="EN126">
        <f t="shared" si="376"/>
        <v>0</v>
      </c>
      <c r="EO126">
        <f t="shared" si="377"/>
        <v>0</v>
      </c>
      <c r="EP126">
        <f t="shared" si="313"/>
        <v>0</v>
      </c>
      <c r="EQ126">
        <f t="shared" si="378"/>
        <v>-1.5533108935302737E-3</v>
      </c>
      <c r="ER126">
        <f t="shared" si="379"/>
        <v>1.2808981801482211E-3</v>
      </c>
      <c r="ES126">
        <f t="shared" si="314"/>
        <v>1.6407001479070247E-6</v>
      </c>
      <c r="ET126">
        <f t="shared" si="380"/>
        <v>-4.3286452017835221E-3</v>
      </c>
      <c r="EU126">
        <f t="shared" si="381"/>
        <v>2.379052542767894E-3</v>
      </c>
      <c r="EV126">
        <f t="shared" si="315"/>
        <v>5.6598910012503818E-6</v>
      </c>
      <c r="EW126">
        <f t="shared" si="382"/>
        <v>0.36928549397938482</v>
      </c>
      <c r="EY126">
        <f t="shared" si="383"/>
        <v>0</v>
      </c>
      <c r="EZ126">
        <f t="shared" si="384"/>
        <v>0</v>
      </c>
      <c r="FA126">
        <f t="shared" si="385"/>
        <v>0</v>
      </c>
      <c r="FB126">
        <f t="shared" si="386"/>
        <v>0</v>
      </c>
      <c r="FD126">
        <f t="shared" si="316"/>
        <v>5.9968964992508527</v>
      </c>
      <c r="FE126">
        <f t="shared" si="317"/>
        <v>0.23267303295614744</v>
      </c>
      <c r="FG126" s="6">
        <f t="shared" si="318"/>
        <v>0</v>
      </c>
      <c r="FH126" s="6">
        <f t="shared" si="319"/>
        <v>0</v>
      </c>
      <c r="FI126" s="6">
        <f t="shared" si="320"/>
        <v>0</v>
      </c>
      <c r="FJ126" s="6">
        <f t="shared" si="321"/>
        <v>0</v>
      </c>
      <c r="FK126" s="6">
        <f t="shared" si="322"/>
        <v>-2.5901912659728531E-2</v>
      </c>
      <c r="FL126" s="6">
        <f t="shared" si="323"/>
        <v>2.1382980081459498E-2</v>
      </c>
      <c r="FM126" s="6">
        <f t="shared" si="324"/>
        <v>-7.2181422546216484E-2</v>
      </c>
      <c r="FN126" s="6">
        <f t="shared" si="325"/>
        <v>3.9770124198405254E-2</v>
      </c>
      <c r="FP126" t="s">
        <v>104</v>
      </c>
      <c r="FQ126">
        <f t="shared" si="326"/>
        <v>0.30014967618795491</v>
      </c>
      <c r="FR126">
        <f t="shared" si="327"/>
        <v>7.4332705879216657E-2</v>
      </c>
      <c r="FT126">
        <v>0.30014967618795491</v>
      </c>
      <c r="FU126">
        <v>7.4332705879216657E-2</v>
      </c>
      <c r="FW126">
        <f t="shared" si="328"/>
        <v>0</v>
      </c>
      <c r="FX126">
        <f t="shared" si="329"/>
        <v>0</v>
      </c>
      <c r="FY126">
        <f t="shared" si="330"/>
        <v>0</v>
      </c>
      <c r="FZ126">
        <f t="shared" si="331"/>
        <v>0</v>
      </c>
      <c r="GA126">
        <f t="shared" si="332"/>
        <v>0</v>
      </c>
      <c r="GB126">
        <f t="shared" si="333"/>
        <v>0</v>
      </c>
    </row>
    <row r="127" spans="1:184" x14ac:dyDescent="0.25">
      <c r="A127" t="s">
        <v>96</v>
      </c>
      <c r="B127" t="s">
        <v>97</v>
      </c>
      <c r="C127" t="s">
        <v>89</v>
      </c>
      <c r="D127" t="s">
        <v>340</v>
      </c>
      <c r="E127" t="s">
        <v>330</v>
      </c>
      <c r="F127" t="s">
        <v>52</v>
      </c>
      <c r="G127">
        <v>107.17366493115152</v>
      </c>
      <c r="H127">
        <v>0.21373903834148</v>
      </c>
      <c r="I127">
        <v>0.78313983648318275</v>
      </c>
      <c r="J127">
        <v>0.70637081558441606</v>
      </c>
      <c r="K127">
        <v>1.3263572562220902</v>
      </c>
      <c r="L127">
        <v>1.5963240717558658</v>
      </c>
      <c r="M127">
        <v>1.5284720537489731</v>
      </c>
      <c r="N127">
        <v>1.3785984406327738</v>
      </c>
      <c r="O127">
        <v>1.5276666559417871</v>
      </c>
      <c r="P127">
        <v>1.6721470135847669</v>
      </c>
      <c r="Q127">
        <v>1.3070253557120981</v>
      </c>
      <c r="R127">
        <v>1.2095558465202498</v>
      </c>
      <c r="S127">
        <v>1.2971210859341129</v>
      </c>
      <c r="T127">
        <v>1.3393743599143302</v>
      </c>
      <c r="U127">
        <v>1.3313443191676493</v>
      </c>
      <c r="V127">
        <v>1.3335057494131222</v>
      </c>
      <c r="W127">
        <v>3.237480941638371</v>
      </c>
      <c r="X127">
        <v>1.0330120109832959</v>
      </c>
      <c r="Y127">
        <f t="shared" si="334"/>
        <v>2.5354002952520944</v>
      </c>
      <c r="Z127">
        <f t="shared" si="335"/>
        <v>0.80899285736662208</v>
      </c>
      <c r="AA127">
        <v>2.2081982972596816</v>
      </c>
      <c r="AB127">
        <v>0.31545689960852596</v>
      </c>
      <c r="AC127">
        <f t="shared" si="248"/>
        <v>0.9369000568339062</v>
      </c>
      <c r="AD127">
        <f t="shared" si="387"/>
        <v>1.0235836233517464</v>
      </c>
      <c r="AE127">
        <f t="shared" si="250"/>
        <v>1.0235836233517464</v>
      </c>
      <c r="AF127">
        <f t="shared" si="251"/>
        <v>0.80899285736662208</v>
      </c>
      <c r="AG127">
        <f t="shared" si="336"/>
        <v>0</v>
      </c>
      <c r="AH127">
        <f t="shared" si="337"/>
        <v>0</v>
      </c>
      <c r="AI127">
        <f t="shared" si="338"/>
        <v>9.4703881615521197E-4</v>
      </c>
      <c r="AJ127">
        <f t="shared" si="339"/>
        <v>13.239695731654114</v>
      </c>
      <c r="AK127">
        <f t="shared" si="340"/>
        <v>5.8975553800900991E-2</v>
      </c>
      <c r="AL127">
        <f t="shared" si="252"/>
        <v>0</v>
      </c>
      <c r="AM127">
        <f t="shared" si="253"/>
        <v>0.21459076598512428</v>
      </c>
      <c r="AN127">
        <f t="shared" si="254"/>
        <v>0.83224284142307936</v>
      </c>
      <c r="AO127">
        <f t="shared" si="341"/>
        <v>0.75439877787550214</v>
      </c>
      <c r="AP127">
        <f t="shared" si="255"/>
        <v>-1.3427257531623514E-3</v>
      </c>
      <c r="AQ127">
        <f t="shared" si="256"/>
        <v>7.3195984300901754E-4</v>
      </c>
      <c r="AR127">
        <f t="shared" si="257"/>
        <v>5.459407949111994E-2</v>
      </c>
      <c r="AT127">
        <f t="shared" si="342"/>
        <v>1.1275967365032269</v>
      </c>
      <c r="AU127">
        <f t="shared" si="343"/>
        <v>0.94725136786114617</v>
      </c>
      <c r="AV127">
        <f t="shared" si="344"/>
        <v>0.94725136786114617</v>
      </c>
      <c r="AW127">
        <f t="shared" si="345"/>
        <v>0.80899285736662208</v>
      </c>
      <c r="AX127">
        <f t="shared" si="346"/>
        <v>0</v>
      </c>
      <c r="AY127">
        <f t="shared" si="347"/>
        <v>0</v>
      </c>
      <c r="AZ127">
        <f t="shared" si="348"/>
        <v>3.559483889240512E-4</v>
      </c>
      <c r="BA127">
        <f t="shared" si="349"/>
        <v>7.7235402215218194</v>
      </c>
      <c r="BB127">
        <f t="shared" si="350"/>
        <v>4.9748921193606639E-2</v>
      </c>
      <c r="BC127">
        <f t="shared" si="258"/>
        <v>0</v>
      </c>
      <c r="BD127">
        <f t="shared" si="259"/>
        <v>0.13825851049452409</v>
      </c>
      <c r="BE127">
        <f t="shared" si="260"/>
        <v>0.8583885920739277</v>
      </c>
      <c r="BF127">
        <f t="shared" si="261"/>
        <v>0.79125618173440626</v>
      </c>
      <c r="BG127">
        <f t="shared" si="262"/>
        <v>-1.8901707191806469E-4</v>
      </c>
      <c r="BH127">
        <f t="shared" si="263"/>
        <v>3.3687145824531136E-4</v>
      </c>
      <c r="BI127">
        <f t="shared" si="264"/>
        <v>1.7736675632215815E-2</v>
      </c>
      <c r="BK127">
        <f t="shared" si="265"/>
        <v>1.0796680512046495</v>
      </c>
      <c r="BL127">
        <f t="shared" si="266"/>
        <v>1.0158271951373297</v>
      </c>
      <c r="BM127">
        <f t="shared" si="351"/>
        <v>1.0158271951373297</v>
      </c>
      <c r="BN127">
        <f t="shared" si="352"/>
        <v>0.80899285736662208</v>
      </c>
      <c r="BO127">
        <f t="shared" si="353"/>
        <v>0</v>
      </c>
      <c r="BP127">
        <f t="shared" si="354"/>
        <v>0</v>
      </c>
      <c r="BQ127">
        <f t="shared" si="355"/>
        <v>9.9221681388902624E-4</v>
      </c>
      <c r="BR127">
        <f t="shared" si="356"/>
        <v>14.391471327971344</v>
      </c>
      <c r="BS127">
        <f t="shared" si="357"/>
        <v>5.452178197637441E-2</v>
      </c>
      <c r="BT127">
        <f t="shared" si="267"/>
        <v>0</v>
      </c>
      <c r="BU127">
        <f t="shared" si="268"/>
        <v>0.20683433777070759</v>
      </c>
      <c r="BV127">
        <f t="shared" si="269"/>
        <v>0.8715962689962462</v>
      </c>
      <c r="BW127">
        <f t="shared" si="270"/>
        <v>0.79971108602174412</v>
      </c>
      <c r="BX127">
        <f t="shared" si="271"/>
        <v>-6.7288962802039749E-4</v>
      </c>
      <c r="BY127">
        <f t="shared" si="272"/>
        <v>-1.6849056094249285E-4</v>
      </c>
      <c r="BZ127">
        <f t="shared" si="273"/>
        <v>9.2817713448779537E-3</v>
      </c>
      <c r="CB127">
        <f t="shared" si="274"/>
        <v>0.97380170487317663</v>
      </c>
      <c r="CC127">
        <f t="shared" si="275"/>
        <v>1.0489174172130762</v>
      </c>
      <c r="CD127">
        <f t="shared" si="358"/>
        <v>1.0489174172130762</v>
      </c>
      <c r="CE127">
        <f t="shared" si="359"/>
        <v>0.80899285736662208</v>
      </c>
      <c r="CF127">
        <f t="shared" si="360"/>
        <v>0</v>
      </c>
      <c r="CG127">
        <f t="shared" si="361"/>
        <v>0</v>
      </c>
      <c r="CH127">
        <f t="shared" si="362"/>
        <v>1.3100870059954139E-3</v>
      </c>
      <c r="CI127">
        <f t="shared" si="363"/>
        <v>16.38123675417604</v>
      </c>
      <c r="CJ127">
        <f t="shared" si="364"/>
        <v>5.9279067486783639E-2</v>
      </c>
      <c r="CK127">
        <f t="shared" si="276"/>
        <v>0</v>
      </c>
      <c r="CL127">
        <f t="shared" si="277"/>
        <v>0.23992455984645411</v>
      </c>
      <c r="CM127">
        <f t="shared" si="278"/>
        <v>0.86578136884463375</v>
      </c>
      <c r="CN127">
        <f t="shared" si="279"/>
        <v>0.79521884847776569</v>
      </c>
      <c r="CO127">
        <f t="shared" si="280"/>
        <v>-1.165272591196658E-3</v>
      </c>
      <c r="CP127">
        <f t="shared" si="281"/>
        <v>1.2966375620798701E-3</v>
      </c>
      <c r="CQ127">
        <f t="shared" si="282"/>
        <v>1.3774008888856382E-2</v>
      </c>
      <c r="CS127">
        <f t="shared" si="283"/>
        <v>1.0790991416987177</v>
      </c>
      <c r="CT127">
        <f t="shared" si="284"/>
        <v>1.042628772415767</v>
      </c>
      <c r="CU127">
        <f t="shared" si="365"/>
        <v>1.042628772415767</v>
      </c>
      <c r="CV127">
        <f t="shared" si="366"/>
        <v>0.80899285736662208</v>
      </c>
      <c r="CW127">
        <f t="shared" si="367"/>
        <v>0</v>
      </c>
      <c r="CX127">
        <f t="shared" si="285"/>
        <v>0</v>
      </c>
      <c r="CY127">
        <f t="shared" si="286"/>
        <v>1.3567781192946435E-3</v>
      </c>
      <c r="CZ127">
        <f t="shared" si="287"/>
        <v>17.421698016881276</v>
      </c>
      <c r="DA127">
        <f t="shared" si="288"/>
        <v>5.5975033678812319E-2</v>
      </c>
      <c r="DB127">
        <f t="shared" si="289"/>
        <v>0</v>
      </c>
      <c r="DC127">
        <f t="shared" si="290"/>
        <v>0.23363591504914494</v>
      </c>
      <c r="DD127">
        <f t="shared" si="291"/>
        <v>0.8745660165405662</v>
      </c>
      <c r="DE127">
        <f t="shared" si="292"/>
        <v>0.80180365145940491</v>
      </c>
      <c r="DF127">
        <f t="shared" si="293"/>
        <v>-1.010030425011337E-3</v>
      </c>
      <c r="DG127">
        <f t="shared" si="294"/>
        <v>1.3528450492281544E-3</v>
      </c>
      <c r="DH127">
        <f t="shared" si="295"/>
        <v>7.1892059072171666E-3</v>
      </c>
      <c r="DJ127">
        <f t="shared" si="296"/>
        <v>1.1811558497629175</v>
      </c>
      <c r="DK127">
        <f t="shared" si="297"/>
        <v>1.0443214745447766</v>
      </c>
      <c r="DL127">
        <f t="shared" si="368"/>
        <v>1.0443214745447766</v>
      </c>
      <c r="DM127">
        <f t="shared" si="369"/>
        <v>0.80899285736662208</v>
      </c>
      <c r="DN127">
        <f t="shared" si="298"/>
        <v>0</v>
      </c>
      <c r="DO127">
        <f t="shared" si="299"/>
        <v>0</v>
      </c>
      <c r="DP127">
        <f t="shared" si="300"/>
        <v>1.5126940503925651E-3</v>
      </c>
      <c r="DQ127">
        <f t="shared" si="301"/>
        <v>19.28402166125915</v>
      </c>
      <c r="DR127">
        <f t="shared" si="302"/>
        <v>5.3589035114767126E-2</v>
      </c>
      <c r="DS127">
        <f t="shared" si="303"/>
        <v>0</v>
      </c>
      <c r="DT127">
        <f t="shared" si="304"/>
        <v>0.23532861717815456</v>
      </c>
      <c r="DU127">
        <f t="shared" si="305"/>
        <v>0.81305644354886386</v>
      </c>
      <c r="DV127">
        <f t="shared" si="306"/>
        <v>0.74563746182212121</v>
      </c>
      <c r="DW127">
        <f t="shared" si="307"/>
        <v>-2.8713542301104693E-3</v>
      </c>
      <c r="DX127">
        <f t="shared" si="308"/>
        <v>1.124739457972829E-3</v>
      </c>
      <c r="DY127">
        <f t="shared" si="309"/>
        <v>6.335539554450087E-2</v>
      </c>
      <c r="DZ127" t="s">
        <v>96</v>
      </c>
      <c r="EA127" t="s">
        <v>97</v>
      </c>
      <c r="EB127" t="s">
        <v>89</v>
      </c>
      <c r="EC127" t="s">
        <v>340</v>
      </c>
      <c r="ED127" t="s">
        <v>328</v>
      </c>
      <c r="EE127">
        <f t="shared" si="370"/>
        <v>0</v>
      </c>
      <c r="EF127">
        <f t="shared" si="371"/>
        <v>0</v>
      </c>
      <c r="EG127">
        <f t="shared" si="310"/>
        <v>0</v>
      </c>
      <c r="EH127">
        <f t="shared" si="372"/>
        <v>14.740277285577291</v>
      </c>
      <c r="EI127">
        <f t="shared" si="373"/>
        <v>4.053057800957613</v>
      </c>
      <c r="EJ127">
        <f t="shared" si="311"/>
        <v>16.427277537903361</v>
      </c>
      <c r="EK127">
        <f t="shared" si="312"/>
        <v>0</v>
      </c>
      <c r="EL127">
        <f t="shared" si="374"/>
        <v>0</v>
      </c>
      <c r="EM127">
        <f t="shared" si="375"/>
        <v>0</v>
      </c>
      <c r="EN127">
        <f t="shared" si="376"/>
        <v>1.0791271991084854E-3</v>
      </c>
      <c r="EO127">
        <f t="shared" si="377"/>
        <v>4.1626939063059594E-4</v>
      </c>
      <c r="EP127">
        <f t="shared" si="313"/>
        <v>1.7328020557596766E-7</v>
      </c>
      <c r="EQ127">
        <f t="shared" si="378"/>
        <v>-1.2085482832365462E-3</v>
      </c>
      <c r="ER127">
        <f t="shared" si="379"/>
        <v>9.1110739451629222E-4</v>
      </c>
      <c r="ES127">
        <f t="shared" si="314"/>
        <v>8.301166843422666E-7</v>
      </c>
      <c r="ET127">
        <f t="shared" si="380"/>
        <v>7.7909380159878162E-4</v>
      </c>
      <c r="EU127">
        <f t="shared" si="381"/>
        <v>6.0203177542145464E-4</v>
      </c>
      <c r="EV127">
        <f t="shared" si="315"/>
        <v>3.6244225861710881E-7</v>
      </c>
      <c r="EW127">
        <f t="shared" si="382"/>
        <v>0.27849935637390111</v>
      </c>
      <c r="EY127">
        <f t="shared" si="383"/>
        <v>0</v>
      </c>
      <c r="EZ127">
        <f t="shared" si="384"/>
        <v>0</v>
      </c>
      <c r="FA127">
        <f t="shared" si="385"/>
        <v>4.1051577368061096</v>
      </c>
      <c r="FB127">
        <f t="shared" si="386"/>
        <v>4.5749862212815291</v>
      </c>
      <c r="FD127">
        <f t="shared" si="316"/>
        <v>1.0630369234794321</v>
      </c>
      <c r="FE127">
        <f t="shared" si="317"/>
        <v>4.1244671333118731E-2</v>
      </c>
      <c r="FG127" s="6">
        <f t="shared" si="318"/>
        <v>0</v>
      </c>
      <c r="FH127" s="6">
        <f t="shared" si="319"/>
        <v>0</v>
      </c>
      <c r="FI127" s="6">
        <f t="shared" si="320"/>
        <v>0.10151361399342443</v>
      </c>
      <c r="FJ127" s="6">
        <f t="shared" si="321"/>
        <v>3.9356084607121276E-2</v>
      </c>
      <c r="FK127" s="6">
        <f t="shared" si="322"/>
        <v>-0.11368826957400878</v>
      </c>
      <c r="FL127" s="6">
        <f t="shared" si="323"/>
        <v>8.5821403554920378E-2</v>
      </c>
      <c r="FM127" s="6">
        <f t="shared" si="324"/>
        <v>7.3289439377959273E-2</v>
      </c>
      <c r="FN127" s="6">
        <f t="shared" si="325"/>
        <v>5.6704537480477296E-2</v>
      </c>
      <c r="FP127" t="s">
        <v>96</v>
      </c>
      <c r="FQ127">
        <f t="shared" si="326"/>
        <v>2.7655189468131353E-2</v>
      </c>
      <c r="FR127">
        <f t="shared" si="327"/>
        <v>2.4688910778732705E-2</v>
      </c>
      <c r="FT127">
        <v>2.7655189468131353E-2</v>
      </c>
      <c r="FU127">
        <v>2.4688910778732705E-2</v>
      </c>
      <c r="FW127">
        <f t="shared" si="328"/>
        <v>0</v>
      </c>
      <c r="FX127">
        <f t="shared" si="329"/>
        <v>0</v>
      </c>
      <c r="FY127">
        <f t="shared" si="330"/>
        <v>0</v>
      </c>
      <c r="FZ127">
        <f t="shared" si="331"/>
        <v>32.549455203147332</v>
      </c>
      <c r="GA127">
        <f t="shared" si="332"/>
        <v>10.085805704002851</v>
      </c>
      <c r="GB127">
        <f t="shared" si="333"/>
        <v>101.72347669889645</v>
      </c>
    </row>
    <row r="128" spans="1:184" x14ac:dyDescent="0.25">
      <c r="A128" t="s">
        <v>381</v>
      </c>
      <c r="B128" t="s">
        <v>272</v>
      </c>
      <c r="C128" t="s">
        <v>273</v>
      </c>
      <c r="D128" t="s">
        <v>344</v>
      </c>
      <c r="E128" t="s">
        <v>329</v>
      </c>
      <c r="F128" t="s">
        <v>444</v>
      </c>
      <c r="G128">
        <v>40.165211457217417</v>
      </c>
      <c r="H128">
        <v>0.196143743830996</v>
      </c>
      <c r="I128">
        <v>0.71867067739676938</v>
      </c>
      <c r="J128">
        <v>1.9021568</v>
      </c>
      <c r="K128">
        <v>1.4311390552424275</v>
      </c>
      <c r="L128">
        <v>1.6075990253515033</v>
      </c>
      <c r="M128">
        <v>1.5477783159783653</v>
      </c>
      <c r="N128">
        <v>1.4279094998340851</v>
      </c>
      <c r="O128">
        <v>1.5230249577532384</v>
      </c>
      <c r="P128">
        <v>1.6751514690397891</v>
      </c>
      <c r="Q128">
        <v>1.39378218396165</v>
      </c>
      <c r="R128">
        <v>1.154133732123878</v>
      </c>
      <c r="S128">
        <v>1.2154822023485663</v>
      </c>
      <c r="T128">
        <v>1.2953811605285075</v>
      </c>
      <c r="U128">
        <v>1.2357210310006459</v>
      </c>
      <c r="V128">
        <v>1.3448954049704989</v>
      </c>
      <c r="W128">
        <v>0</v>
      </c>
      <c r="X128">
        <v>0</v>
      </c>
      <c r="Y128">
        <f t="shared" si="334"/>
        <v>0</v>
      </c>
      <c r="Z128">
        <f t="shared" si="335"/>
        <v>0</v>
      </c>
      <c r="AA128">
        <v>2.1383746580799547</v>
      </c>
      <c r="AB128">
        <v>0.30548209401142212</v>
      </c>
      <c r="AC128">
        <f t="shared" si="248"/>
        <v>2.722250885674959</v>
      </c>
      <c r="AD128">
        <f t="shared" si="387"/>
        <v>1.0016703862912677</v>
      </c>
      <c r="AE128">
        <f t="shared" si="250"/>
        <v>0</v>
      </c>
      <c r="AF128">
        <f t="shared" si="251"/>
        <v>0</v>
      </c>
      <c r="AG128">
        <f t="shared" si="336"/>
        <v>0.10952242213644806</v>
      </c>
      <c r="AH128">
        <f t="shared" si="337"/>
        <v>328.01934738819637</v>
      </c>
      <c r="AI128">
        <f t="shared" si="338"/>
        <v>0.10952242213644806</v>
      </c>
      <c r="AJ128">
        <f t="shared" si="339"/>
        <v>328.01934738819637</v>
      </c>
      <c r="AK128">
        <f t="shared" si="340"/>
        <v>5.5306363566204823E-2</v>
      </c>
      <c r="AL128">
        <f t="shared" si="252"/>
        <v>1.0016703862912677</v>
      </c>
      <c r="AM128">
        <f t="shared" si="253"/>
        <v>1.0016703862912677</v>
      </c>
      <c r="AN128">
        <f t="shared" si="254"/>
        <v>0.8222339559677071</v>
      </c>
      <c r="AO128">
        <f t="shared" si="341"/>
        <v>0.74923299535668042</v>
      </c>
      <c r="AP128">
        <f t="shared" si="255"/>
        <v>9.2845811636297175E-3</v>
      </c>
      <c r="AQ128">
        <f t="shared" si="256"/>
        <v>1.7361993996632005E-2</v>
      </c>
      <c r="AR128">
        <f t="shared" si="257"/>
        <v>-0.74923299535668042</v>
      </c>
      <c r="AT128">
        <f t="shared" si="342"/>
        <v>3.0579054177457343</v>
      </c>
      <c r="AU128">
        <f t="shared" si="343"/>
        <v>0.82944207107192902</v>
      </c>
      <c r="AV128">
        <f t="shared" si="344"/>
        <v>0</v>
      </c>
      <c r="AW128">
        <f t="shared" si="345"/>
        <v>0</v>
      </c>
      <c r="AX128">
        <f t="shared" si="346"/>
        <v>0.10187325108560775</v>
      </c>
      <c r="AY128">
        <f t="shared" si="347"/>
        <v>368.4642531597845</v>
      </c>
      <c r="AZ128">
        <f t="shared" si="348"/>
        <v>0.10187325108560775</v>
      </c>
      <c r="BA128">
        <f t="shared" si="349"/>
        <v>368.4642531597845</v>
      </c>
      <c r="BB128">
        <f t="shared" si="350"/>
        <v>4.3210409243945501E-2</v>
      </c>
      <c r="BC128">
        <f t="shared" si="258"/>
        <v>0.82944207107192902</v>
      </c>
      <c r="BD128">
        <f t="shared" si="259"/>
        <v>0.82944207107192902</v>
      </c>
      <c r="BE128">
        <f t="shared" si="260"/>
        <v>0.75225854997856834</v>
      </c>
      <c r="BF128">
        <f t="shared" si="261"/>
        <v>0.69394936749370273</v>
      </c>
      <c r="BG128">
        <f t="shared" si="262"/>
        <v>2.4822436873938015E-3</v>
      </c>
      <c r="BH128">
        <f t="shared" si="263"/>
        <v>7.2671856166697949E-3</v>
      </c>
      <c r="BI128">
        <f t="shared" si="264"/>
        <v>-0.69394936749370273</v>
      </c>
      <c r="BK128">
        <f t="shared" si="265"/>
        <v>2.9441170486307962</v>
      </c>
      <c r="BL128">
        <f t="shared" si="266"/>
        <v>0.8735314177255612</v>
      </c>
      <c r="BM128">
        <f t="shared" si="351"/>
        <v>0</v>
      </c>
      <c r="BN128">
        <f t="shared" si="352"/>
        <v>0</v>
      </c>
      <c r="BO128">
        <f t="shared" si="353"/>
        <v>0.1032960368908019</v>
      </c>
      <c r="BP128">
        <f t="shared" si="354"/>
        <v>354.75325143916433</v>
      </c>
      <c r="BQ128">
        <f t="shared" si="355"/>
        <v>0.1032960368908019</v>
      </c>
      <c r="BR128">
        <f t="shared" si="356"/>
        <v>354.75325143916433</v>
      </c>
      <c r="BS128">
        <f t="shared" si="357"/>
        <v>4.6378354652891994E-2</v>
      </c>
      <c r="BT128">
        <f t="shared" si="267"/>
        <v>0.8735314177255612</v>
      </c>
      <c r="BU128">
        <f t="shared" si="268"/>
        <v>0.8735314177255612</v>
      </c>
      <c r="BV128">
        <f t="shared" si="269"/>
        <v>0.75084296547752527</v>
      </c>
      <c r="BW128">
        <f t="shared" si="270"/>
        <v>0.68969462458646347</v>
      </c>
      <c r="BX128">
        <f t="shared" si="271"/>
        <v>5.5406255821234549E-3</v>
      </c>
      <c r="BY128">
        <f t="shared" si="272"/>
        <v>1.0798599241528765E-2</v>
      </c>
      <c r="BZ128">
        <f t="shared" si="273"/>
        <v>-0.68969462458646347</v>
      </c>
      <c r="CB128">
        <f t="shared" si="274"/>
        <v>2.7161077648940037</v>
      </c>
      <c r="CC128">
        <f t="shared" si="275"/>
        <v>0.93095245612403577</v>
      </c>
      <c r="CD128">
        <f t="shared" si="358"/>
        <v>0</v>
      </c>
      <c r="CE128">
        <f t="shared" si="359"/>
        <v>0</v>
      </c>
      <c r="CF128">
        <f t="shared" si="360"/>
        <v>0.10156043606395483</v>
      </c>
      <c r="CG128">
        <f t="shared" si="361"/>
        <v>327.27912815267348</v>
      </c>
      <c r="CH128">
        <f t="shared" si="362"/>
        <v>0.10156043606395483</v>
      </c>
      <c r="CI128">
        <f t="shared" si="363"/>
        <v>327.27912815267348</v>
      </c>
      <c r="CJ128">
        <f t="shared" si="364"/>
        <v>5.1459830014217958E-2</v>
      </c>
      <c r="CK128">
        <f t="shared" si="276"/>
        <v>0.93095245612403577</v>
      </c>
      <c r="CL128">
        <f t="shared" si="277"/>
        <v>0.93095245612403577</v>
      </c>
      <c r="CM128">
        <f t="shared" si="278"/>
        <v>0.77197306730998649</v>
      </c>
      <c r="CN128">
        <f t="shared" si="279"/>
        <v>0.71071813437327336</v>
      </c>
      <c r="CO128">
        <f t="shared" si="280"/>
        <v>7.873740641119403E-3</v>
      </c>
      <c r="CP128">
        <f t="shared" si="281"/>
        <v>1.4362205691686464E-2</v>
      </c>
      <c r="CQ128">
        <f t="shared" si="282"/>
        <v>-0.71071813437327336</v>
      </c>
      <c r="CS128">
        <f t="shared" si="283"/>
        <v>2.897032279960035</v>
      </c>
      <c r="CT128">
        <f t="shared" si="284"/>
        <v>0.88807647042266846</v>
      </c>
      <c r="CU128">
        <f t="shared" si="365"/>
        <v>0</v>
      </c>
      <c r="CV128">
        <f t="shared" si="366"/>
        <v>0</v>
      </c>
      <c r="CW128">
        <f t="shared" si="367"/>
        <v>0.10333650183302044</v>
      </c>
      <c r="CX128">
        <f t="shared" si="285"/>
        <v>349.07974236893847</v>
      </c>
      <c r="CY128">
        <f t="shared" si="286"/>
        <v>0.10333650183302044</v>
      </c>
      <c r="CZ128">
        <f t="shared" si="287"/>
        <v>349.07974236893847</v>
      </c>
      <c r="DA128">
        <f t="shared" si="288"/>
        <v>4.7532213612351666E-2</v>
      </c>
      <c r="DB128">
        <f t="shared" si="289"/>
        <v>0.88807647042266846</v>
      </c>
      <c r="DC128">
        <f t="shared" si="290"/>
        <v>0.88807647042266846</v>
      </c>
      <c r="DD128">
        <f t="shared" si="291"/>
        <v>0.74536293748620985</v>
      </c>
      <c r="DE128">
        <f t="shared" si="292"/>
        <v>0.68357545737814862</v>
      </c>
      <c r="DF128">
        <f t="shared" si="293"/>
        <v>7.1481118211625741E-3</v>
      </c>
      <c r="DG128">
        <f t="shared" si="294"/>
        <v>1.3915023011354456E-2</v>
      </c>
      <c r="DH128">
        <f t="shared" si="295"/>
        <v>-0.68357545737814862</v>
      </c>
      <c r="DJ128">
        <f t="shared" si="296"/>
        <v>3.1864007578640243</v>
      </c>
      <c r="DK128">
        <f t="shared" si="297"/>
        <v>0.96653689171795087</v>
      </c>
      <c r="DL128">
        <f t="shared" si="368"/>
        <v>0</v>
      </c>
      <c r="DM128">
        <f t="shared" si="369"/>
        <v>0</v>
      </c>
      <c r="DN128">
        <f t="shared" si="298"/>
        <v>0.12369976930226569</v>
      </c>
      <c r="DO128">
        <f t="shared" si="299"/>
        <v>383.94738068113907</v>
      </c>
      <c r="DP128">
        <f t="shared" si="300"/>
        <v>0.12369976930226569</v>
      </c>
      <c r="DQ128">
        <f t="shared" si="301"/>
        <v>383.94738068113907</v>
      </c>
      <c r="DR128">
        <f t="shared" si="302"/>
        <v>4.9326758940018249E-2</v>
      </c>
      <c r="DS128">
        <f t="shared" si="303"/>
        <v>0.96653689171795087</v>
      </c>
      <c r="DT128">
        <f t="shared" si="304"/>
        <v>0.96653689171795087</v>
      </c>
      <c r="DU128">
        <f t="shared" si="305"/>
        <v>0.75366583683217725</v>
      </c>
      <c r="DV128">
        <f t="shared" si="306"/>
        <v>0.6916091147341874</v>
      </c>
      <c r="DW128">
        <f t="shared" si="307"/>
        <v>1.5357602788796328E-2</v>
      </c>
      <c r="DX128">
        <f t="shared" si="308"/>
        <v>2.4331754708501935E-2</v>
      </c>
      <c r="DY128">
        <f t="shared" si="309"/>
        <v>-0.6916091147341874</v>
      </c>
      <c r="DZ128" t="s">
        <v>381</v>
      </c>
      <c r="EA128" t="s">
        <v>272</v>
      </c>
      <c r="EB128" t="s">
        <v>273</v>
      </c>
      <c r="EC128" t="s">
        <v>344</v>
      </c>
      <c r="ED128" t="s">
        <v>328</v>
      </c>
      <c r="EE128">
        <f t="shared" si="370"/>
        <v>351.92385053164935</v>
      </c>
      <c r="EF128">
        <f t="shared" si="371"/>
        <v>22.333712072760722</v>
      </c>
      <c r="EG128">
        <f t="shared" si="310"/>
        <v>498.79469494897802</v>
      </c>
      <c r="EH128">
        <f t="shared" si="372"/>
        <v>351.92385053164935</v>
      </c>
      <c r="EI128">
        <f t="shared" si="373"/>
        <v>22.333712072760722</v>
      </c>
      <c r="EJ128">
        <f t="shared" si="311"/>
        <v>498.79469494897802</v>
      </c>
      <c r="EK128">
        <f t="shared" si="312"/>
        <v>7.3596242020192168E-5</v>
      </c>
      <c r="EL128">
        <f t="shared" si="374"/>
        <v>0.1072147362186831</v>
      </c>
      <c r="EM128">
        <f t="shared" si="375"/>
        <v>8.5788252121250363E-3</v>
      </c>
      <c r="EN128">
        <f t="shared" si="376"/>
        <v>0.1072147362186831</v>
      </c>
      <c r="EO128">
        <f t="shared" si="377"/>
        <v>8.5788252121250363E-3</v>
      </c>
      <c r="EP128">
        <f t="shared" si="313"/>
        <v>7.3596242020192168E-5</v>
      </c>
      <c r="EQ128">
        <f t="shared" si="378"/>
        <v>7.9478176140375459E-3</v>
      </c>
      <c r="ER128">
        <f t="shared" si="379"/>
        <v>4.3128631256460345E-3</v>
      </c>
      <c r="ES128">
        <f t="shared" si="314"/>
        <v>1.8600788340557281E-5</v>
      </c>
      <c r="ET128">
        <f t="shared" si="380"/>
        <v>1.4672793711062235E-2</v>
      </c>
      <c r="EU128">
        <f t="shared" si="381"/>
        <v>5.8489387261721247E-3</v>
      </c>
      <c r="EV128">
        <f t="shared" si="315"/>
        <v>3.4210084222515998E-5</v>
      </c>
      <c r="EW128">
        <f t="shared" si="382"/>
        <v>0.24973661268892891</v>
      </c>
      <c r="EY128">
        <f t="shared" si="383"/>
        <v>87.888270356219024</v>
      </c>
      <c r="EZ128">
        <f t="shared" si="384"/>
        <v>124.56729754376536</v>
      </c>
      <c r="FA128">
        <f t="shared" si="385"/>
        <v>87.888270356219024</v>
      </c>
      <c r="FB128">
        <f t="shared" si="386"/>
        <v>124.56729754376536</v>
      </c>
      <c r="FD128">
        <f t="shared" si="316"/>
        <v>2.9206356924615924</v>
      </c>
      <c r="FE128">
        <f t="shared" si="317"/>
        <v>8.2890469260601743E-2</v>
      </c>
      <c r="FG128" s="6">
        <f t="shared" si="318"/>
        <v>3.670938367815384</v>
      </c>
      <c r="FH128" s="6">
        <f t="shared" si="319"/>
        <v>0.31166107734746129</v>
      </c>
      <c r="FI128" s="6">
        <f t="shared" si="320"/>
        <v>3.670938367815384</v>
      </c>
      <c r="FJ128" s="6">
        <f t="shared" si="321"/>
        <v>0.31166107734746129</v>
      </c>
      <c r="FK128" s="6">
        <f t="shared" si="322"/>
        <v>0.27212629204496591</v>
      </c>
      <c r="FL128" s="6">
        <f t="shared" si="323"/>
        <v>0.14787047163718456</v>
      </c>
      <c r="FM128" s="6">
        <f t="shared" si="324"/>
        <v>0.50238356495245051</v>
      </c>
      <c r="FN128" s="6">
        <f t="shared" si="325"/>
        <v>0.20076945101214488</v>
      </c>
      <c r="FP128" t="s">
        <v>381</v>
      </c>
      <c r="FQ128">
        <f t="shared" si="326"/>
        <v>-0.70312994898707615</v>
      </c>
      <c r="FR128">
        <f t="shared" si="327"/>
        <v>2.4343254606915235E-2</v>
      </c>
      <c r="FT128">
        <v>-0.70312994898707615</v>
      </c>
      <c r="FU128">
        <v>2.4343254606915235E-2</v>
      </c>
      <c r="FW128">
        <f t="shared" si="328"/>
        <v>752.54504355079678</v>
      </c>
      <c r="FX128">
        <f t="shared" si="329"/>
        <v>117.6369209794244</v>
      </c>
      <c r="FY128">
        <f t="shared" si="330"/>
        <v>13838.445177519341</v>
      </c>
      <c r="FZ128">
        <f t="shared" si="331"/>
        <v>752.54504355079678</v>
      </c>
      <c r="GA128">
        <f t="shared" si="332"/>
        <v>117.6369209794244</v>
      </c>
      <c r="GB128">
        <f t="shared" si="333"/>
        <v>13838.445177519341</v>
      </c>
    </row>
    <row r="129" spans="1:184" x14ac:dyDescent="0.25">
      <c r="A129" t="s">
        <v>90</v>
      </c>
      <c r="B129" t="s">
        <v>91</v>
      </c>
      <c r="C129" t="s">
        <v>89</v>
      </c>
      <c r="D129" t="s">
        <v>340</v>
      </c>
      <c r="E129" t="s">
        <v>330</v>
      </c>
      <c r="F129" t="s">
        <v>52</v>
      </c>
      <c r="G129">
        <v>31.453767862203897</v>
      </c>
      <c r="H129">
        <v>0.179347344645191</v>
      </c>
      <c r="I129">
        <v>0.65712867077997983</v>
      </c>
      <c r="J129">
        <v>2.780510624641845</v>
      </c>
      <c r="K129">
        <v>1.3263572562220902</v>
      </c>
      <c r="L129">
        <v>1.5963240717558658</v>
      </c>
      <c r="M129">
        <v>1.5284720537489731</v>
      </c>
      <c r="N129">
        <v>1.3785984406327738</v>
      </c>
      <c r="O129">
        <v>1.5276666559417871</v>
      </c>
      <c r="P129">
        <v>1.6721470135847669</v>
      </c>
      <c r="Q129">
        <v>1.3070253557120981</v>
      </c>
      <c r="R129">
        <v>1.2095558465202498</v>
      </c>
      <c r="S129">
        <v>1.2971210859341129</v>
      </c>
      <c r="T129">
        <v>1.3393743599143302</v>
      </c>
      <c r="U129">
        <v>1.3313443191676493</v>
      </c>
      <c r="V129">
        <v>1.3335057494131222</v>
      </c>
      <c r="W129">
        <v>1.1277262052057728</v>
      </c>
      <c r="X129">
        <v>1.0164191252726391</v>
      </c>
      <c r="Y129">
        <f t="shared" si="334"/>
        <v>0.74106122223062032</v>
      </c>
      <c r="Z129">
        <f t="shared" si="335"/>
        <v>0.66791814874575917</v>
      </c>
      <c r="AA129">
        <v>0</v>
      </c>
      <c r="AB129">
        <v>0</v>
      </c>
      <c r="AC129">
        <f t="shared" si="248"/>
        <v>3.6879504429963275</v>
      </c>
      <c r="AD129">
        <f t="shared" si="387"/>
        <v>0.85888383467482132</v>
      </c>
      <c r="AE129">
        <f t="shared" si="250"/>
        <v>0.74106122223062032</v>
      </c>
      <c r="AF129">
        <f t="shared" si="251"/>
        <v>0.66791814874575917</v>
      </c>
      <c r="AG129">
        <f t="shared" si="336"/>
        <v>2.5720229539362844E-4</v>
      </c>
      <c r="AH129">
        <f t="shared" si="337"/>
        <v>6.5488862466558064</v>
      </c>
      <c r="AI129">
        <f t="shared" si="338"/>
        <v>1.0951028459038363E-3</v>
      </c>
      <c r="AJ129">
        <f t="shared" si="339"/>
        <v>17.203658980555801</v>
      </c>
      <c r="AK129">
        <f t="shared" si="340"/>
        <v>4.6041018734665137E-2</v>
      </c>
      <c r="AL129">
        <f t="shared" si="252"/>
        <v>0.117822612444201</v>
      </c>
      <c r="AM129">
        <f t="shared" si="253"/>
        <v>0.19096568592906216</v>
      </c>
      <c r="AN129">
        <f t="shared" si="254"/>
        <v>0.70950796691741425</v>
      </c>
      <c r="AO129">
        <f t="shared" si="341"/>
        <v>0.6487366853068004</v>
      </c>
      <c r="AP129">
        <f t="shared" si="255"/>
        <v>1.9198395209545039E-4</v>
      </c>
      <c r="AQ129">
        <f t="shared" si="256"/>
        <v>1.0597374650777084E-3</v>
      </c>
      <c r="AR129">
        <f t="shared" si="257"/>
        <v>1.9181463438958768E-2</v>
      </c>
      <c r="AT129">
        <f t="shared" si="342"/>
        <v>4.438596041888716</v>
      </c>
      <c r="AU129">
        <f t="shared" si="343"/>
        <v>0.79483382565800509</v>
      </c>
      <c r="AV129">
        <f t="shared" si="344"/>
        <v>0.74106122223062032</v>
      </c>
      <c r="AW129">
        <f t="shared" si="345"/>
        <v>0.66791814874575917</v>
      </c>
      <c r="AX129">
        <f t="shared" si="346"/>
        <v>3.4359656019487831E-5</v>
      </c>
      <c r="AY129">
        <f t="shared" si="347"/>
        <v>1.9169421134251514</v>
      </c>
      <c r="AZ129">
        <f t="shared" si="348"/>
        <v>4.5176380022326243E-4</v>
      </c>
      <c r="BA129">
        <f t="shared" si="349"/>
        <v>10.678676059907751</v>
      </c>
      <c r="BB129">
        <f t="shared" si="350"/>
        <v>3.8837973788882506E-2</v>
      </c>
      <c r="BC129">
        <f t="shared" si="258"/>
        <v>5.3772603427384769E-2</v>
      </c>
      <c r="BD129">
        <f t="shared" si="259"/>
        <v>0.12691567691224592</v>
      </c>
      <c r="BE129">
        <f t="shared" si="260"/>
        <v>0.72546045887885047</v>
      </c>
      <c r="BF129">
        <f t="shared" si="261"/>
        <v>0.6730515476784622</v>
      </c>
      <c r="BG129">
        <f t="shared" si="262"/>
        <v>2.4005095466491291E-5</v>
      </c>
      <c r="BH129">
        <f t="shared" si="263"/>
        <v>4.4960635047125127E-4</v>
      </c>
      <c r="BI129">
        <f t="shared" si="264"/>
        <v>-5.1333989327030372E-3</v>
      </c>
      <c r="BK129">
        <f t="shared" si="265"/>
        <v>4.2499327849171609</v>
      </c>
      <c r="BL129">
        <f t="shared" si="266"/>
        <v>0.85237545504056755</v>
      </c>
      <c r="BM129">
        <f t="shared" si="351"/>
        <v>0.74106122223062032</v>
      </c>
      <c r="BN129">
        <f t="shared" si="352"/>
        <v>0.66791814874575917</v>
      </c>
      <c r="BO129">
        <f t="shared" si="353"/>
        <v>2.5377273513526108E-4</v>
      </c>
      <c r="BP129">
        <f t="shared" si="354"/>
        <v>6.8393608453073798</v>
      </c>
      <c r="BQ129">
        <f t="shared" si="355"/>
        <v>1.1547300150712291E-3</v>
      </c>
      <c r="BR129">
        <f t="shared" si="356"/>
        <v>18.780443641939858</v>
      </c>
      <c r="BS129">
        <f t="shared" si="357"/>
        <v>4.2564049400808379E-2</v>
      </c>
      <c r="BT129">
        <f t="shared" si="267"/>
        <v>0.11131423280994723</v>
      </c>
      <c r="BU129">
        <f t="shared" si="268"/>
        <v>0.18445730629480839</v>
      </c>
      <c r="BV129">
        <f t="shared" si="269"/>
        <v>0.73977729623398969</v>
      </c>
      <c r="BW129">
        <f t="shared" si="270"/>
        <v>0.68365799183123355</v>
      </c>
      <c r="BX129">
        <f t="shared" si="271"/>
        <v>2.5367067138127778E-4</v>
      </c>
      <c r="BY129">
        <f t="shared" si="272"/>
        <v>2.3386598736959839E-4</v>
      </c>
      <c r="BZ129">
        <f t="shared" si="273"/>
        <v>-1.5739843085474381E-2</v>
      </c>
      <c r="CB129">
        <f t="shared" si="274"/>
        <v>3.8332076112941071</v>
      </c>
      <c r="CC129">
        <f t="shared" si="275"/>
        <v>0.88014129280729014</v>
      </c>
      <c r="CD129">
        <f t="shared" si="358"/>
        <v>0.74106122223062032</v>
      </c>
      <c r="CE129">
        <f t="shared" si="359"/>
        <v>0.66791814874575917</v>
      </c>
      <c r="CF129">
        <f t="shared" si="360"/>
        <v>4.1872118319270503E-4</v>
      </c>
      <c r="CG129">
        <f t="shared" si="361"/>
        <v>9.0319450110261279</v>
      </c>
      <c r="CH129">
        <f t="shared" si="362"/>
        <v>1.4876763470871085E-3</v>
      </c>
      <c r="CI129">
        <f t="shared" si="363"/>
        <v>21.029888427095091</v>
      </c>
      <c r="CJ129">
        <f t="shared" si="364"/>
        <v>4.6277965713495142E-2</v>
      </c>
      <c r="CK129">
        <f t="shared" si="276"/>
        <v>0.13908007057666982</v>
      </c>
      <c r="CL129">
        <f t="shared" si="277"/>
        <v>0.21222314406153098</v>
      </c>
      <c r="CM129">
        <f t="shared" si="278"/>
        <v>0.73717069413535052</v>
      </c>
      <c r="CN129">
        <f t="shared" si="279"/>
        <v>0.68208396560468043</v>
      </c>
      <c r="CO129">
        <f t="shared" si="280"/>
        <v>4.1771989752525875E-4</v>
      </c>
      <c r="CP129">
        <f t="shared" si="281"/>
        <v>1.4686761427048427E-3</v>
      </c>
      <c r="CQ129">
        <f t="shared" si="282"/>
        <v>-1.4165816858921265E-2</v>
      </c>
      <c r="CS129">
        <f t="shared" si="283"/>
        <v>4.2476933677572166</v>
      </c>
      <c r="CT129">
        <f t="shared" si="284"/>
        <v>0.87486452280511462</v>
      </c>
      <c r="CU129">
        <f t="shared" si="365"/>
        <v>0.74106122223062032</v>
      </c>
      <c r="CV129">
        <f t="shared" si="366"/>
        <v>0.66791814874575917</v>
      </c>
      <c r="CW129">
        <f t="shared" si="367"/>
        <v>4.1816213450735206E-4</v>
      </c>
      <c r="CX129">
        <f t="shared" si="285"/>
        <v>9.3756013352124103</v>
      </c>
      <c r="CY129">
        <f t="shared" si="286"/>
        <v>1.5470975163969555E-3</v>
      </c>
      <c r="CZ129">
        <f t="shared" si="287"/>
        <v>22.42751326418346</v>
      </c>
      <c r="DA129">
        <f t="shared" si="288"/>
        <v>4.3698573530653956E-2</v>
      </c>
      <c r="DB129">
        <f t="shared" si="289"/>
        <v>0.1338033005744943</v>
      </c>
      <c r="DC129">
        <f t="shared" si="290"/>
        <v>0.20694637405935545</v>
      </c>
      <c r="DD129">
        <f t="shared" si="291"/>
        <v>0.74366133787238808</v>
      </c>
      <c r="DE129">
        <f t="shared" si="292"/>
        <v>0.68685723518960651</v>
      </c>
      <c r="DF129">
        <f t="shared" si="293"/>
        <v>4.1769455591011073E-4</v>
      </c>
      <c r="DG129">
        <f t="shared" si="294"/>
        <v>1.5105967703750126E-3</v>
      </c>
      <c r="DH129">
        <f t="shared" si="295"/>
        <v>-1.8939086443847342E-2</v>
      </c>
      <c r="DJ129">
        <f t="shared" si="296"/>
        <v>4.6494225372355755</v>
      </c>
      <c r="DK129">
        <f t="shared" si="297"/>
        <v>0.87628486058930588</v>
      </c>
      <c r="DL129">
        <f t="shared" si="368"/>
        <v>0.74106122223062032</v>
      </c>
      <c r="DM129">
        <f t="shared" si="369"/>
        <v>0.66791814874575917</v>
      </c>
      <c r="DN129">
        <f t="shared" si="298"/>
        <v>4.7091110013162339E-4</v>
      </c>
      <c r="DO129">
        <f t="shared" si="299"/>
        <v>10.447384181806619</v>
      </c>
      <c r="DP129">
        <f t="shared" si="300"/>
        <v>1.7229238848602705E-3</v>
      </c>
      <c r="DQ129">
        <f t="shared" si="301"/>
        <v>24.806129582069769</v>
      </c>
      <c r="DR129">
        <f t="shared" si="302"/>
        <v>4.1835872843536188E-2</v>
      </c>
      <c r="DS129">
        <f t="shared" si="303"/>
        <v>0.13522363835868556</v>
      </c>
      <c r="DT129">
        <f t="shared" si="304"/>
        <v>0.20836671184354671</v>
      </c>
      <c r="DU129">
        <f t="shared" si="305"/>
        <v>0.69574094131214481</v>
      </c>
      <c r="DV129">
        <f t="shared" si="306"/>
        <v>0.64310830964187504</v>
      </c>
      <c r="DW129">
        <f t="shared" si="307"/>
        <v>2.767686165321806E-4</v>
      </c>
      <c r="DX129">
        <f t="shared" si="308"/>
        <v>1.6438282646142085E-3</v>
      </c>
      <c r="DY129">
        <f t="shared" si="309"/>
        <v>2.4809839103884124E-2</v>
      </c>
      <c r="DZ129" t="s">
        <v>90</v>
      </c>
      <c r="EA129" t="s">
        <v>91</v>
      </c>
      <c r="EB129" t="s">
        <v>89</v>
      </c>
      <c r="EC129" t="s">
        <v>340</v>
      </c>
      <c r="ED129" t="s">
        <v>329</v>
      </c>
      <c r="EE129">
        <f t="shared" si="370"/>
        <v>7.3600199555722492</v>
      </c>
      <c r="EF129">
        <f t="shared" si="371"/>
        <v>3.064174921669891</v>
      </c>
      <c r="EG129">
        <f t="shared" si="310"/>
        <v>9.3891679505906822</v>
      </c>
      <c r="EH129">
        <f t="shared" si="372"/>
        <v>19.154384992625289</v>
      </c>
      <c r="EI129">
        <f t="shared" si="373"/>
        <v>4.9387428509522708</v>
      </c>
      <c r="EJ129">
        <f t="shared" si="311"/>
        <v>24.391180947832165</v>
      </c>
      <c r="EK129">
        <f t="shared" si="312"/>
        <v>2.6266111823208092E-8</v>
      </c>
      <c r="EL129">
        <f t="shared" si="374"/>
        <v>3.0885485073000961E-4</v>
      </c>
      <c r="EM129">
        <f t="shared" si="375"/>
        <v>1.6206823199877294E-4</v>
      </c>
      <c r="EN129">
        <f t="shared" si="376"/>
        <v>1.243215734923777E-3</v>
      </c>
      <c r="EO129">
        <f t="shared" si="377"/>
        <v>4.557166559560712E-4</v>
      </c>
      <c r="EP129">
        <f t="shared" si="313"/>
        <v>2.0767767051578415E-7</v>
      </c>
      <c r="EQ129">
        <f t="shared" si="378"/>
        <v>2.636404648184616E-4</v>
      </c>
      <c r="ER129">
        <f t="shared" si="379"/>
        <v>1.4852921986868402E-4</v>
      </c>
      <c r="ES129">
        <f t="shared" si="314"/>
        <v>2.2060929154799882E-8</v>
      </c>
      <c r="ET129">
        <f t="shared" si="380"/>
        <v>1.0610518301021035E-3</v>
      </c>
      <c r="EU129">
        <f t="shared" si="381"/>
        <v>5.9430300801964248E-4</v>
      </c>
      <c r="EV129">
        <f t="shared" si="315"/>
        <v>3.5319606534119523E-7</v>
      </c>
      <c r="EW129">
        <f t="shared" si="382"/>
        <v>0.23368739954399131</v>
      </c>
      <c r="EY129">
        <f t="shared" si="383"/>
        <v>1.7199439240095613</v>
      </c>
      <c r="EZ129">
        <f t="shared" si="384"/>
        <v>2.1941302422553228</v>
      </c>
      <c r="FA129">
        <f t="shared" si="385"/>
        <v>4.4761384187910567</v>
      </c>
      <c r="FB129">
        <f t="shared" si="386"/>
        <v>5.6999116475058438</v>
      </c>
      <c r="FD129">
        <f t="shared" si="316"/>
        <v>4.1844671310148502</v>
      </c>
      <c r="FE129">
        <f t="shared" si="317"/>
        <v>0.16235275342840427</v>
      </c>
      <c r="FG129" s="6">
        <f t="shared" si="318"/>
        <v>7.3809840311758806E-3</v>
      </c>
      <c r="FH129" s="6">
        <f t="shared" si="319"/>
        <v>3.8836640274806928E-3</v>
      </c>
      <c r="FI129" s="6">
        <f t="shared" si="320"/>
        <v>2.9710252130054668E-2</v>
      </c>
      <c r="FJ129" s="6">
        <f t="shared" si="321"/>
        <v>1.0951508869740306E-2</v>
      </c>
      <c r="FK129" s="6">
        <f t="shared" si="322"/>
        <v>6.3004549101218872E-3</v>
      </c>
      <c r="FL129" s="6">
        <f t="shared" si="323"/>
        <v>3.5579447613083171E-3</v>
      </c>
      <c r="FM129" s="6">
        <f t="shared" si="324"/>
        <v>2.5356916349938415E-2</v>
      </c>
      <c r="FN129" s="6">
        <f t="shared" si="325"/>
        <v>1.4236631198568652E-2</v>
      </c>
      <c r="FP129" t="s">
        <v>90</v>
      </c>
      <c r="FQ129">
        <f t="shared" si="326"/>
        <v>-1.6644737963505223E-3</v>
      </c>
      <c r="FR129">
        <f t="shared" si="327"/>
        <v>1.897518181980851E-2</v>
      </c>
      <c r="FT129">
        <v>-1.6644737963505223E-3</v>
      </c>
      <c r="FU129">
        <v>1.897518181980851E-2</v>
      </c>
      <c r="FW129">
        <f t="shared" si="328"/>
        <v>0</v>
      </c>
      <c r="FX129">
        <f t="shared" si="329"/>
        <v>0</v>
      </c>
      <c r="FY129">
        <f t="shared" si="330"/>
        <v>0</v>
      </c>
      <c r="FZ129">
        <f t="shared" si="331"/>
        <v>0</v>
      </c>
      <c r="GA129">
        <f t="shared" si="332"/>
        <v>0</v>
      </c>
      <c r="GB129">
        <f t="shared" si="333"/>
        <v>0</v>
      </c>
    </row>
    <row r="130" spans="1:184" x14ac:dyDescent="0.25">
      <c r="A130" t="s">
        <v>358</v>
      </c>
      <c r="B130" t="s">
        <v>61</v>
      </c>
      <c r="C130" t="s">
        <v>69</v>
      </c>
      <c r="D130" t="s">
        <v>340</v>
      </c>
      <c r="E130" t="s">
        <v>330</v>
      </c>
      <c r="F130" t="s">
        <v>52</v>
      </c>
      <c r="G130">
        <v>48.290409249185473</v>
      </c>
      <c r="H130">
        <v>0.170600330526297</v>
      </c>
      <c r="I130">
        <v>0.62507961104835219</v>
      </c>
      <c r="J130">
        <v>1.7036986766974154</v>
      </c>
      <c r="K130">
        <v>1.3263572562220902</v>
      </c>
      <c r="L130">
        <v>1.5963240717558658</v>
      </c>
      <c r="M130">
        <v>1.5284720537489731</v>
      </c>
      <c r="N130">
        <v>1.3785984406327738</v>
      </c>
      <c r="O130">
        <v>1.5276666559417871</v>
      </c>
      <c r="P130">
        <v>1.6721470135847669</v>
      </c>
      <c r="Q130">
        <v>1.3070253557120981</v>
      </c>
      <c r="R130">
        <v>1.2095558465202498</v>
      </c>
      <c r="S130">
        <v>1.2971210859341129</v>
      </c>
      <c r="T130">
        <v>1.3393743599143302</v>
      </c>
      <c r="U130">
        <v>1.3313443191676493</v>
      </c>
      <c r="V130">
        <v>1.3335057494131222</v>
      </c>
      <c r="W130">
        <v>0.87131175854191645</v>
      </c>
      <c r="X130">
        <v>0.80755785320278939</v>
      </c>
      <c r="Y130">
        <f t="shared" si="334"/>
        <v>0.54463921513123692</v>
      </c>
      <c r="Z130">
        <f t="shared" si="335"/>
        <v>0.50478794877904187</v>
      </c>
      <c r="AA130">
        <v>22.67135395961996</v>
      </c>
      <c r="AB130">
        <v>3.2387648513742806</v>
      </c>
      <c r="AC130">
        <f t="shared" si="248"/>
        <v>2.2597131022535897</v>
      </c>
      <c r="AD130">
        <f t="shared" si="387"/>
        <v>0.81699490097885241</v>
      </c>
      <c r="AE130">
        <f t="shared" si="250"/>
        <v>0.54463921513123692</v>
      </c>
      <c r="AF130">
        <f t="shared" si="251"/>
        <v>0.50478794877904187</v>
      </c>
      <c r="AG130">
        <f t="shared" si="336"/>
        <v>3.3028194729391967E-3</v>
      </c>
      <c r="AH130">
        <f t="shared" si="337"/>
        <v>36.380582208081478</v>
      </c>
      <c r="AI130">
        <f t="shared" si="338"/>
        <v>4.975115947577477E-3</v>
      </c>
      <c r="AJ130">
        <f t="shared" si="339"/>
        <v>47.805943261571883</v>
      </c>
      <c r="AK130">
        <f t="shared" si="340"/>
        <v>4.5154560944512201E-2</v>
      </c>
      <c r="AL130">
        <f t="shared" si="252"/>
        <v>0.27235568584761549</v>
      </c>
      <c r="AM130">
        <f t="shared" si="253"/>
        <v>0.31220695219981054</v>
      </c>
      <c r="AN130">
        <f t="shared" si="254"/>
        <v>0.6704950643187918</v>
      </c>
      <c r="AO130">
        <f t="shared" si="341"/>
        <v>0.61089385186567779</v>
      </c>
      <c r="AP130">
        <f t="shared" si="255"/>
        <v>1.8388102266944277E-3</v>
      </c>
      <c r="AQ130">
        <f t="shared" si="256"/>
        <v>3.6417834716293198E-3</v>
      </c>
      <c r="AR130">
        <f t="shared" si="257"/>
        <v>-0.10610590308663592</v>
      </c>
      <c r="AT130">
        <f t="shared" si="342"/>
        <v>2.7196552086306984</v>
      </c>
      <c r="AU130">
        <f t="shared" si="343"/>
        <v>0.75606869808413812</v>
      </c>
      <c r="AV130">
        <f t="shared" si="344"/>
        <v>0.54463921513123692</v>
      </c>
      <c r="AW130">
        <f t="shared" si="345"/>
        <v>0.50478794877904187</v>
      </c>
      <c r="AX130">
        <f t="shared" si="346"/>
        <v>2.1714451382750287E-3</v>
      </c>
      <c r="AY130">
        <f t="shared" si="347"/>
        <v>30.810913046957804</v>
      </c>
      <c r="AZ130">
        <f t="shared" si="348"/>
        <v>3.6452714439267173E-3</v>
      </c>
      <c r="BA130">
        <f t="shared" si="349"/>
        <v>43.520302936148404</v>
      </c>
      <c r="BB130">
        <f t="shared" si="350"/>
        <v>3.8090200925355727E-2</v>
      </c>
      <c r="BC130">
        <f t="shared" si="258"/>
        <v>0.2114294829529012</v>
      </c>
      <c r="BD130">
        <f t="shared" si="259"/>
        <v>0.25128074930509625</v>
      </c>
      <c r="BE130">
        <f t="shared" si="260"/>
        <v>0.68803102202383848</v>
      </c>
      <c r="BF130">
        <f t="shared" si="261"/>
        <v>0.63663117380432732</v>
      </c>
      <c r="BG130">
        <f t="shared" si="262"/>
        <v>5.2986630173560811E-4</v>
      </c>
      <c r="BH130">
        <f t="shared" si="263"/>
        <v>1.6877704203104296E-3</v>
      </c>
      <c r="BI130">
        <f t="shared" si="264"/>
        <v>-0.13184322502528545</v>
      </c>
      <c r="BK130">
        <f t="shared" si="265"/>
        <v>2.6040558153411064</v>
      </c>
      <c r="BL130">
        <f t="shared" si="266"/>
        <v>0.81080394387831156</v>
      </c>
      <c r="BM130">
        <f t="shared" si="351"/>
        <v>0.54463921513123692</v>
      </c>
      <c r="BN130">
        <f t="shared" si="352"/>
        <v>0.50478794877904187</v>
      </c>
      <c r="BO130">
        <f t="shared" si="353"/>
        <v>3.6068740788857754E-3</v>
      </c>
      <c r="BP130">
        <f t="shared" si="354"/>
        <v>40.653854804855527</v>
      </c>
      <c r="BQ130">
        <f t="shared" si="355"/>
        <v>5.4816569216926082E-3</v>
      </c>
      <c r="BR130">
        <f t="shared" si="356"/>
        <v>53.738925508593681</v>
      </c>
      <c r="BS130">
        <f t="shared" si="357"/>
        <v>4.1744535971072028E-2</v>
      </c>
      <c r="BT130">
        <f t="shared" si="267"/>
        <v>0.26616472874707464</v>
      </c>
      <c r="BU130">
        <f t="shared" si="268"/>
        <v>0.30601599509926969</v>
      </c>
      <c r="BV130">
        <f t="shared" si="269"/>
        <v>0.70037371092946055</v>
      </c>
      <c r="BW130">
        <f t="shared" si="270"/>
        <v>0.64533490813012206</v>
      </c>
      <c r="BX130">
        <f t="shared" si="271"/>
        <v>1.3474354967179122E-3</v>
      </c>
      <c r="BY130">
        <f t="shared" si="272"/>
        <v>2.1933994073454121E-3</v>
      </c>
      <c r="BZ130">
        <f t="shared" si="273"/>
        <v>-0.14054695935108019</v>
      </c>
      <c r="CB130">
        <f t="shared" si="274"/>
        <v>2.3487163390031771</v>
      </c>
      <c r="CC130">
        <f t="shared" si="275"/>
        <v>0.83721560394338523</v>
      </c>
      <c r="CD130">
        <f t="shared" si="358"/>
        <v>0.54463921513123692</v>
      </c>
      <c r="CE130">
        <f t="shared" si="359"/>
        <v>0.50478794877904187</v>
      </c>
      <c r="CF130">
        <f t="shared" si="360"/>
        <v>4.0526085139509522E-3</v>
      </c>
      <c r="CG130">
        <f t="shared" si="361"/>
        <v>41.554363259500455</v>
      </c>
      <c r="CH130">
        <f t="shared" si="362"/>
        <v>5.9444032848117697E-3</v>
      </c>
      <c r="CI130">
        <f t="shared" si="363"/>
        <v>53.645385928012054</v>
      </c>
      <c r="CJ130">
        <f t="shared" si="364"/>
        <v>4.53869458284753E-2</v>
      </c>
      <c r="CK130">
        <f t="shared" si="276"/>
        <v>0.29257638881214831</v>
      </c>
      <c r="CL130">
        <f t="shared" si="277"/>
        <v>0.33242765516434336</v>
      </c>
      <c r="CM130">
        <f t="shared" si="278"/>
        <v>0.69699771154160783</v>
      </c>
      <c r="CN130">
        <f t="shared" si="279"/>
        <v>0.64297160375700491</v>
      </c>
      <c r="CO130">
        <f t="shared" si="280"/>
        <v>1.9002528795415104E-3</v>
      </c>
      <c r="CP130">
        <f t="shared" si="281"/>
        <v>3.7169190706784361E-3</v>
      </c>
      <c r="CQ130">
        <f t="shared" si="282"/>
        <v>-0.13818365497796303</v>
      </c>
      <c r="CS130">
        <f t="shared" si="283"/>
        <v>2.6026836601627883</v>
      </c>
      <c r="CT130">
        <f t="shared" si="284"/>
        <v>0.83219618919674743</v>
      </c>
      <c r="CU130">
        <f t="shared" si="365"/>
        <v>0.54463921513123692</v>
      </c>
      <c r="CV130">
        <f t="shared" si="366"/>
        <v>0.50478794877904187</v>
      </c>
      <c r="CW130">
        <f t="shared" si="367"/>
        <v>4.3152160140754858E-3</v>
      </c>
      <c r="CX130">
        <f t="shared" si="285"/>
        <v>45.019419488247962</v>
      </c>
      <c r="CY130">
        <f t="shared" si="286"/>
        <v>6.3694164248904277E-3</v>
      </c>
      <c r="CZ130">
        <f t="shared" si="287"/>
        <v>58.36215133221171</v>
      </c>
      <c r="DA130">
        <f t="shared" si="288"/>
        <v>4.2857216367206713E-2</v>
      </c>
      <c r="DB130">
        <f t="shared" si="289"/>
        <v>0.28755697406551051</v>
      </c>
      <c r="DC130">
        <f t="shared" si="290"/>
        <v>0.32740824041770555</v>
      </c>
      <c r="DD130">
        <f t="shared" si="291"/>
        <v>0.70351914483547007</v>
      </c>
      <c r="DE130">
        <f t="shared" si="292"/>
        <v>0.64780872862444083</v>
      </c>
      <c r="DF130">
        <f t="shared" si="293"/>
        <v>1.818928933410562E-3</v>
      </c>
      <c r="DG130">
        <f t="shared" si="294"/>
        <v>3.7850587222020724E-3</v>
      </c>
      <c r="DH130">
        <f t="shared" si="295"/>
        <v>-0.14302077984539896</v>
      </c>
      <c r="DJ130">
        <f t="shared" si="296"/>
        <v>2.8488346542879026</v>
      </c>
      <c r="DK130">
        <f t="shared" si="297"/>
        <v>0.83354725517389583</v>
      </c>
      <c r="DL130">
        <f t="shared" si="368"/>
        <v>0.54463921513123692</v>
      </c>
      <c r="DM130">
        <f t="shared" si="369"/>
        <v>0.50478794877904187</v>
      </c>
      <c r="DN130">
        <f t="shared" si="298"/>
        <v>4.7747051961765184E-3</v>
      </c>
      <c r="DO130">
        <f t="shared" si="299"/>
        <v>49.580190244669261</v>
      </c>
      <c r="DP130">
        <f t="shared" si="300"/>
        <v>7.0356114116528392E-3</v>
      </c>
      <c r="DQ130">
        <f t="shared" si="301"/>
        <v>64.201480610280598</v>
      </c>
      <c r="DR130">
        <f t="shared" si="302"/>
        <v>4.1030379472424529E-2</v>
      </c>
      <c r="DS130">
        <f t="shared" si="303"/>
        <v>0.28890804004265891</v>
      </c>
      <c r="DT130">
        <f t="shared" si="304"/>
        <v>0.32875930639485396</v>
      </c>
      <c r="DU130">
        <f t="shared" si="305"/>
        <v>0.65647946583708916</v>
      </c>
      <c r="DV130">
        <f t="shared" si="306"/>
        <v>0.60486020458395195</v>
      </c>
      <c r="DW130">
        <f t="shared" si="307"/>
        <v>3.1821137646122414E-3</v>
      </c>
      <c r="DX130">
        <f t="shared" si="308"/>
        <v>5.4768081354718365E-3</v>
      </c>
      <c r="DY130">
        <f t="shared" si="309"/>
        <v>-0.10007225580491008</v>
      </c>
      <c r="DZ130" t="s">
        <v>358</v>
      </c>
      <c r="EA130" t="s">
        <v>61</v>
      </c>
      <c r="EB130" t="s">
        <v>69</v>
      </c>
      <c r="EC130" t="s">
        <v>340</v>
      </c>
      <c r="ED130" t="s">
        <v>329</v>
      </c>
      <c r="EE130">
        <f t="shared" si="370"/>
        <v>40.666553842052082</v>
      </c>
      <c r="EF130">
        <f t="shared" si="371"/>
        <v>6.5527387924176557</v>
      </c>
      <c r="EG130">
        <f t="shared" si="310"/>
        <v>42.938385681655198</v>
      </c>
      <c r="EH130">
        <f t="shared" si="372"/>
        <v>53.54569826280305</v>
      </c>
      <c r="EI130">
        <f t="shared" si="373"/>
        <v>7.3517961198011381</v>
      </c>
      <c r="EJ130">
        <f t="shared" si="311"/>
        <v>54.048906187123073</v>
      </c>
      <c r="EK130">
        <f t="shared" si="312"/>
        <v>8.3212523493957659E-7</v>
      </c>
      <c r="EL130">
        <f t="shared" si="374"/>
        <v>3.7039447357171593E-3</v>
      </c>
      <c r="EM130">
        <f t="shared" si="375"/>
        <v>9.1220898643873079E-4</v>
      </c>
      <c r="EN130">
        <f t="shared" si="376"/>
        <v>5.5752459057586403E-3</v>
      </c>
      <c r="EO130">
        <f t="shared" si="377"/>
        <v>1.1826552906693906E-3</v>
      </c>
      <c r="EP130">
        <f t="shared" si="313"/>
        <v>1.3986735365483007E-6</v>
      </c>
      <c r="EQ130">
        <f t="shared" si="378"/>
        <v>1.7695679337853768E-3</v>
      </c>
      <c r="ER130">
        <f t="shared" si="379"/>
        <v>8.6425126133275818E-4</v>
      </c>
      <c r="ES130">
        <f t="shared" si="314"/>
        <v>7.4693024271526343E-7</v>
      </c>
      <c r="ET130">
        <f t="shared" si="380"/>
        <v>3.416956537939584E-3</v>
      </c>
      <c r="EU130">
        <f t="shared" si="381"/>
        <v>1.3421020210329505E-3</v>
      </c>
      <c r="EV130">
        <f t="shared" si="315"/>
        <v>1.8012378348607303E-6</v>
      </c>
      <c r="EW130">
        <f t="shared" si="382"/>
        <v>0.22229014698213842</v>
      </c>
      <c r="EY130">
        <f t="shared" si="383"/>
        <v>9.0397742308068025</v>
      </c>
      <c r="EZ130">
        <f t="shared" si="384"/>
        <v>9.5447800643508813</v>
      </c>
      <c r="FA130">
        <f t="shared" si="385"/>
        <v>11.902681137099725</v>
      </c>
      <c r="FB130">
        <f t="shared" si="386"/>
        <v>12.014539300559399</v>
      </c>
      <c r="FD130">
        <f t="shared" si="316"/>
        <v>2.5639431299465434</v>
      </c>
      <c r="FE130">
        <f t="shared" si="317"/>
        <v>9.9478192502782767E-2</v>
      </c>
      <c r="FG130" s="6">
        <f t="shared" si="318"/>
        <v>0.14446282729345813</v>
      </c>
      <c r="FH130" s="6">
        <f t="shared" si="319"/>
        <v>3.6017161420334454E-2</v>
      </c>
      <c r="FI130" s="6">
        <f t="shared" si="320"/>
        <v>0.21744811110045489</v>
      </c>
      <c r="FJ130" s="6">
        <f t="shared" si="321"/>
        <v>4.6891638578720085E-2</v>
      </c>
      <c r="FK130" s="6">
        <f t="shared" si="322"/>
        <v>6.9017440875229985E-2</v>
      </c>
      <c r="FL130" s="6">
        <f t="shared" si="323"/>
        <v>3.3814091939247184E-2</v>
      </c>
      <c r="FM130" s="6">
        <f t="shared" si="324"/>
        <v>0.13326959159233867</v>
      </c>
      <c r="FN130" s="6">
        <f t="shared" si="325"/>
        <v>5.2599997822680981E-2</v>
      </c>
      <c r="FP130" t="s">
        <v>358</v>
      </c>
      <c r="FQ130">
        <f t="shared" si="326"/>
        <v>-0.1266287963485456</v>
      </c>
      <c r="FR130">
        <f t="shared" si="327"/>
        <v>1.8705915653516512E-2</v>
      </c>
      <c r="FT130">
        <v>-0.1266287963485456</v>
      </c>
      <c r="FU130">
        <v>1.8705915653516512E-2</v>
      </c>
      <c r="FW130">
        <f t="shared" si="328"/>
        <v>921.96583647110572</v>
      </c>
      <c r="FX130">
        <f t="shared" si="329"/>
        <v>198.5378572086926</v>
      </c>
      <c r="FY130">
        <f t="shared" si="330"/>
        <v>39417.280745019212</v>
      </c>
      <c r="FZ130">
        <f t="shared" si="331"/>
        <v>1213.9534783310155</v>
      </c>
      <c r="GA130">
        <f t="shared" si="332"/>
        <v>240.53227895782038</v>
      </c>
      <c r="GB130">
        <f t="shared" si="333"/>
        <v>57855.777220642718</v>
      </c>
    </row>
    <row r="131" spans="1:184" x14ac:dyDescent="0.25">
      <c r="A131" t="s">
        <v>356</v>
      </c>
      <c r="B131" t="s">
        <v>153</v>
      </c>
      <c r="C131" t="s">
        <v>154</v>
      </c>
      <c r="D131" t="s">
        <v>341</v>
      </c>
      <c r="E131" t="s">
        <v>331</v>
      </c>
      <c r="F131" t="s">
        <v>445</v>
      </c>
      <c r="G131">
        <v>77.583529080766255</v>
      </c>
      <c r="H131">
        <v>0.16776027745177199</v>
      </c>
      <c r="I131">
        <v>0.61467365658329265</v>
      </c>
      <c r="J131">
        <v>1.5856316703460951</v>
      </c>
      <c r="K131">
        <v>1.2214137182566644</v>
      </c>
      <c r="L131">
        <v>1.4904316059472853</v>
      </c>
      <c r="M131">
        <v>1.4610847772130751</v>
      </c>
      <c r="N131">
        <v>1.3701392224490256</v>
      </c>
      <c r="O131">
        <v>1.4354696297925016</v>
      </c>
      <c r="P131">
        <v>1.5281407979197132</v>
      </c>
      <c r="Q131">
        <v>1.1137228775074144</v>
      </c>
      <c r="R131">
        <v>1.1523297796771568</v>
      </c>
      <c r="S131">
        <v>1.261678755528314</v>
      </c>
      <c r="T131">
        <v>1.2456836932865165</v>
      </c>
      <c r="U131">
        <v>1.2512749062312558</v>
      </c>
      <c r="V131">
        <v>1.4406165004533091</v>
      </c>
      <c r="W131">
        <v>1.9059517368250194</v>
      </c>
      <c r="X131">
        <v>1.9059517368250194</v>
      </c>
      <c r="Y131">
        <f t="shared" si="334"/>
        <v>1.1715383233455121</v>
      </c>
      <c r="Z131">
        <f t="shared" si="335"/>
        <v>1.1715383233455121</v>
      </c>
      <c r="AA131">
        <v>0.96997074956502227</v>
      </c>
      <c r="AB131">
        <v>0.13856724993786035</v>
      </c>
      <c r="AC131">
        <f t="shared" si="248"/>
        <v>1.9367122742629497</v>
      </c>
      <c r="AD131">
        <f t="shared" si="387"/>
        <v>0.68457611353794889</v>
      </c>
      <c r="AE131">
        <f t="shared" si="250"/>
        <v>0.68457611353794889</v>
      </c>
      <c r="AF131">
        <f t="shared" si="251"/>
        <v>0.68457611353794889</v>
      </c>
      <c r="AG131">
        <f t="shared" si="336"/>
        <v>0</v>
      </c>
      <c r="AH131">
        <f t="shared" si="337"/>
        <v>0</v>
      </c>
      <c r="AI131">
        <f t="shared" si="338"/>
        <v>0</v>
      </c>
      <c r="AJ131">
        <f t="shared" si="339"/>
        <v>0</v>
      </c>
      <c r="AK131">
        <f t="shared" si="340"/>
        <v>3.2243620155376129E-2</v>
      </c>
      <c r="AL131">
        <f t="shared" si="252"/>
        <v>0</v>
      </c>
      <c r="AM131">
        <f t="shared" si="253"/>
        <v>0</v>
      </c>
      <c r="AN131">
        <f t="shared" si="254"/>
        <v>0.57996464157842076</v>
      </c>
      <c r="AO131">
        <f t="shared" si="341"/>
        <v>0.53740506808373834</v>
      </c>
      <c r="AP131">
        <f t="shared" si="255"/>
        <v>-7.3410653003731145E-4</v>
      </c>
      <c r="AQ131">
        <f t="shared" si="256"/>
        <v>-2.0440347423890375E-3</v>
      </c>
      <c r="AR131">
        <f t="shared" si="257"/>
        <v>0.14717104545421056</v>
      </c>
      <c r="AT131">
        <f t="shared" si="342"/>
        <v>2.3632755568748069</v>
      </c>
      <c r="AU131">
        <f t="shared" si="343"/>
        <v>0.7083067592639779</v>
      </c>
      <c r="AV131">
        <f t="shared" si="344"/>
        <v>0.7083067592639779</v>
      </c>
      <c r="AW131">
        <f t="shared" si="345"/>
        <v>0.7083067592639779</v>
      </c>
      <c r="AX131">
        <f t="shared" si="346"/>
        <v>0</v>
      </c>
      <c r="AY131">
        <f t="shared" si="347"/>
        <v>0</v>
      </c>
      <c r="AZ131">
        <f t="shared" si="348"/>
        <v>0</v>
      </c>
      <c r="BA131">
        <f t="shared" si="349"/>
        <v>0</v>
      </c>
      <c r="BB131">
        <f t="shared" si="350"/>
        <v>3.0200825358770576E-2</v>
      </c>
      <c r="BC131">
        <f t="shared" si="258"/>
        <v>0</v>
      </c>
      <c r="BD131">
        <f t="shared" si="259"/>
        <v>0</v>
      </c>
      <c r="BE131">
        <f t="shared" si="260"/>
        <v>0.65436128450682352</v>
      </c>
      <c r="BF131">
        <f t="shared" si="261"/>
        <v>0.61360755252765109</v>
      </c>
      <c r="BG131">
        <f t="shared" si="262"/>
        <v>-1.1474563552058004E-4</v>
      </c>
      <c r="BH131">
        <f t="shared" si="263"/>
        <v>-6.2074058369704442E-4</v>
      </c>
      <c r="BI131">
        <f t="shared" si="264"/>
        <v>9.4699206736326813E-2</v>
      </c>
      <c r="BK131">
        <f t="shared" si="265"/>
        <v>2.3167422958096204</v>
      </c>
      <c r="BL131">
        <f t="shared" si="266"/>
        <v>0.77552069409404689</v>
      </c>
      <c r="BM131">
        <f t="shared" si="351"/>
        <v>0.77552069409404689</v>
      </c>
      <c r="BN131">
        <f t="shared" si="352"/>
        <v>0.77552069409404689</v>
      </c>
      <c r="BO131">
        <f t="shared" si="353"/>
        <v>0</v>
      </c>
      <c r="BP131">
        <f t="shared" si="354"/>
        <v>0</v>
      </c>
      <c r="BQ131">
        <f t="shared" si="355"/>
        <v>0</v>
      </c>
      <c r="BR131">
        <f t="shared" si="356"/>
        <v>0</v>
      </c>
      <c r="BS131">
        <f t="shared" si="357"/>
        <v>3.3397129042264113E-2</v>
      </c>
      <c r="BT131">
        <f t="shared" si="267"/>
        <v>0</v>
      </c>
      <c r="BU131">
        <f t="shared" si="268"/>
        <v>0</v>
      </c>
      <c r="BV131">
        <f t="shared" si="269"/>
        <v>0.68717253896026376</v>
      </c>
      <c r="BW131">
        <f t="shared" si="270"/>
        <v>0.64313951867001495</v>
      </c>
      <c r="BX131">
        <f t="shared" si="271"/>
        <v>-4.1217621514895111E-4</v>
      </c>
      <c r="BY131">
        <f t="shared" si="272"/>
        <v>-2.08040840683443E-3</v>
      </c>
      <c r="BZ131">
        <f t="shared" si="273"/>
        <v>0.13238117542403194</v>
      </c>
      <c r="CB131">
        <f t="shared" si="274"/>
        <v>2.1725361438985487</v>
      </c>
      <c r="CC131">
        <f t="shared" si="275"/>
        <v>0.76568895069860388</v>
      </c>
      <c r="CD131">
        <f t="shared" si="358"/>
        <v>0.76568895069860388</v>
      </c>
      <c r="CE131">
        <f t="shared" si="359"/>
        <v>0.76568895069860388</v>
      </c>
      <c r="CF131">
        <f t="shared" si="360"/>
        <v>0</v>
      </c>
      <c r="CG131">
        <f t="shared" si="361"/>
        <v>0</v>
      </c>
      <c r="CH131">
        <f t="shared" si="362"/>
        <v>0</v>
      </c>
      <c r="CI131">
        <f t="shared" si="363"/>
        <v>0</v>
      </c>
      <c r="CJ131">
        <f t="shared" si="364"/>
        <v>3.4050499107606026E-2</v>
      </c>
      <c r="CK131">
        <f t="shared" si="276"/>
        <v>0</v>
      </c>
      <c r="CL131">
        <f t="shared" si="277"/>
        <v>0</v>
      </c>
      <c r="CM131">
        <f t="shared" si="278"/>
        <v>0.66049374240808145</v>
      </c>
      <c r="CN131">
        <f t="shared" si="279"/>
        <v>0.61996191323721672</v>
      </c>
      <c r="CO131">
        <f t="shared" si="280"/>
        <v>-6.6934442475003288E-4</v>
      </c>
      <c r="CP131">
        <f t="shared" si="281"/>
        <v>-1.7794352308636294E-3</v>
      </c>
      <c r="CQ131">
        <f t="shared" si="282"/>
        <v>0.14572703746138715</v>
      </c>
      <c r="CS131">
        <f t="shared" si="283"/>
        <v>2.2761261068189751</v>
      </c>
      <c r="CT131">
        <f t="shared" si="284"/>
        <v>0.76912572200408269</v>
      </c>
      <c r="CU131">
        <f t="shared" si="365"/>
        <v>0.76912572200408269</v>
      </c>
      <c r="CV131">
        <f t="shared" si="366"/>
        <v>0.76912572200408269</v>
      </c>
      <c r="CW131">
        <f t="shared" si="367"/>
        <v>0</v>
      </c>
      <c r="CX131">
        <f t="shared" si="285"/>
        <v>0</v>
      </c>
      <c r="CY131">
        <f t="shared" si="286"/>
        <v>0</v>
      </c>
      <c r="CZ131">
        <f t="shared" si="287"/>
        <v>0</v>
      </c>
      <c r="DA131">
        <f t="shared" si="288"/>
        <v>3.341594773811811E-2</v>
      </c>
      <c r="DB131">
        <f t="shared" si="289"/>
        <v>0</v>
      </c>
      <c r="DC131">
        <f t="shared" si="290"/>
        <v>0</v>
      </c>
      <c r="DD131">
        <f t="shared" si="291"/>
        <v>0.66879570167261526</v>
      </c>
      <c r="DE131">
        <f t="shared" si="292"/>
        <v>0.62535806119158233</v>
      </c>
      <c r="DF131">
        <f t="shared" si="293"/>
        <v>-6.0296746027441075E-4</v>
      </c>
      <c r="DG131">
        <f t="shared" si="294"/>
        <v>-1.7741273643994793E-3</v>
      </c>
      <c r="DH131">
        <f t="shared" si="295"/>
        <v>0.14376766081250036</v>
      </c>
      <c r="DJ131">
        <f t="shared" si="296"/>
        <v>2.4230684459294496</v>
      </c>
      <c r="DK131">
        <f t="shared" si="297"/>
        <v>0.88550901206786214</v>
      </c>
      <c r="DL131">
        <f t="shared" si="368"/>
        <v>0.88550901206786214</v>
      </c>
      <c r="DM131">
        <f t="shared" si="369"/>
        <v>0.88550901206786214</v>
      </c>
      <c r="DN131">
        <f t="shared" si="298"/>
        <v>0</v>
      </c>
      <c r="DO131">
        <f t="shared" si="299"/>
        <v>0</v>
      </c>
      <c r="DP131">
        <f t="shared" si="300"/>
        <v>0</v>
      </c>
      <c r="DQ131">
        <f t="shared" si="301"/>
        <v>0</v>
      </c>
      <c r="DR131">
        <f t="shared" si="302"/>
        <v>3.728762752985694E-2</v>
      </c>
      <c r="DS131">
        <f t="shared" si="303"/>
        <v>0</v>
      </c>
      <c r="DT131">
        <f t="shared" si="304"/>
        <v>0</v>
      </c>
      <c r="DU131">
        <f t="shared" si="305"/>
        <v>0.72459317699099302</v>
      </c>
      <c r="DV131">
        <f t="shared" si="306"/>
        <v>0.67768257534113652</v>
      </c>
      <c r="DW131">
        <f t="shared" si="307"/>
        <v>-1.9979084678301093E-3</v>
      </c>
      <c r="DX131">
        <f t="shared" si="308"/>
        <v>-4.3040926561093368E-3</v>
      </c>
      <c r="DY131">
        <f t="shared" si="309"/>
        <v>0.20782643672672563</v>
      </c>
      <c r="DZ131" t="s">
        <v>356</v>
      </c>
      <c r="EA131" t="s">
        <v>153</v>
      </c>
      <c r="EB131" t="s">
        <v>154</v>
      </c>
      <c r="EC131" t="s">
        <v>341</v>
      </c>
      <c r="ED131" t="s">
        <v>329</v>
      </c>
      <c r="EE131">
        <f t="shared" si="370"/>
        <v>0</v>
      </c>
      <c r="EF131">
        <f t="shared" si="371"/>
        <v>0</v>
      </c>
      <c r="EG131">
        <f t="shared" si="310"/>
        <v>0</v>
      </c>
      <c r="EH131">
        <f t="shared" si="372"/>
        <v>0</v>
      </c>
      <c r="EI131">
        <f t="shared" si="373"/>
        <v>0</v>
      </c>
      <c r="EJ131">
        <f t="shared" si="311"/>
        <v>0</v>
      </c>
      <c r="EK131">
        <f t="shared" si="312"/>
        <v>0</v>
      </c>
      <c r="EL131">
        <f t="shared" si="374"/>
        <v>0</v>
      </c>
      <c r="EM131">
        <f t="shared" si="375"/>
        <v>0</v>
      </c>
      <c r="EN131">
        <f t="shared" si="376"/>
        <v>0</v>
      </c>
      <c r="EO131">
        <f t="shared" si="377"/>
        <v>0</v>
      </c>
      <c r="EP131">
        <f t="shared" si="313"/>
        <v>0</v>
      </c>
      <c r="EQ131">
        <f t="shared" si="378"/>
        <v>-7.5520812226023259E-4</v>
      </c>
      <c r="ER131">
        <f t="shared" si="379"/>
        <v>6.4856184069107543E-4</v>
      </c>
      <c r="ES131">
        <f t="shared" si="314"/>
        <v>4.2063246120059589E-7</v>
      </c>
      <c r="ET131">
        <f t="shared" si="380"/>
        <v>-2.100473164048826E-3</v>
      </c>
      <c r="EU131">
        <f t="shared" si="381"/>
        <v>1.2048819195720117E-3</v>
      </c>
      <c r="EV131">
        <f t="shared" si="315"/>
        <v>1.4517404401115358E-6</v>
      </c>
      <c r="EW131">
        <f t="shared" si="382"/>
        <v>0.20873031530506375</v>
      </c>
      <c r="EY131">
        <f t="shared" si="383"/>
        <v>0</v>
      </c>
      <c r="EZ131">
        <f t="shared" si="384"/>
        <v>0</v>
      </c>
      <c r="FA131">
        <f t="shared" si="385"/>
        <v>0</v>
      </c>
      <c r="FB131">
        <f t="shared" si="386"/>
        <v>0</v>
      </c>
      <c r="FD131">
        <f t="shared" si="316"/>
        <v>2.2480768039323915</v>
      </c>
      <c r="FE131">
        <f t="shared" si="317"/>
        <v>7.798687127205467E-2</v>
      </c>
      <c r="FG131" s="6">
        <f t="shared" si="318"/>
        <v>0</v>
      </c>
      <c r="FH131" s="6">
        <f t="shared" si="319"/>
        <v>0</v>
      </c>
      <c r="FI131" s="6">
        <f t="shared" si="320"/>
        <v>0</v>
      </c>
      <c r="FJ131" s="6">
        <f t="shared" si="321"/>
        <v>0</v>
      </c>
      <c r="FK131" s="6">
        <f t="shared" si="322"/>
        <v>-3.3593519622603811E-2</v>
      </c>
      <c r="FL131" s="6">
        <f t="shared" si="323"/>
        <v>2.8873157996542644E-2</v>
      </c>
      <c r="FM131" s="6">
        <f t="shared" si="324"/>
        <v>-9.3434226107160859E-2</v>
      </c>
      <c r="FN131" s="6">
        <f t="shared" si="325"/>
        <v>5.3694039339057129E-2</v>
      </c>
      <c r="FP131" t="s">
        <v>356</v>
      </c>
      <c r="FQ131">
        <f t="shared" si="326"/>
        <v>0.14526209376919708</v>
      </c>
      <c r="FR131">
        <f t="shared" si="327"/>
        <v>3.6449730345382639E-2</v>
      </c>
      <c r="FT131">
        <v>0.14526209376919708</v>
      </c>
      <c r="FU131">
        <v>3.6449730345382639E-2</v>
      </c>
      <c r="FW131">
        <f t="shared" si="328"/>
        <v>0</v>
      </c>
      <c r="FX131">
        <f t="shared" si="329"/>
        <v>0</v>
      </c>
      <c r="FY131">
        <f t="shared" si="330"/>
        <v>0</v>
      </c>
      <c r="FZ131">
        <f t="shared" si="331"/>
        <v>0</v>
      </c>
      <c r="GA131">
        <f t="shared" si="332"/>
        <v>0</v>
      </c>
      <c r="GB131">
        <f t="shared" si="333"/>
        <v>0</v>
      </c>
    </row>
    <row r="132" spans="1:184" x14ac:dyDescent="0.25">
      <c r="A132" t="s">
        <v>362</v>
      </c>
      <c r="B132" t="s">
        <v>62</v>
      </c>
      <c r="C132" t="s">
        <v>69</v>
      </c>
      <c r="D132" t="s">
        <v>340</v>
      </c>
      <c r="E132" t="s">
        <v>330</v>
      </c>
      <c r="F132" t="s">
        <v>52</v>
      </c>
      <c r="G132">
        <v>45.702819076591304</v>
      </c>
      <c r="H132">
        <v>0.16753565393001599</v>
      </c>
      <c r="I132">
        <v>0.61385063599957856</v>
      </c>
      <c r="J132">
        <v>1.8304129999592247</v>
      </c>
      <c r="K132">
        <v>1.3263572562220902</v>
      </c>
      <c r="L132">
        <v>1.5963240717558658</v>
      </c>
      <c r="M132">
        <v>1.5284720537489731</v>
      </c>
      <c r="N132">
        <v>1.3785984406327738</v>
      </c>
      <c r="O132">
        <v>1.5276666559417871</v>
      </c>
      <c r="P132">
        <v>1.6721470135847669</v>
      </c>
      <c r="Q132">
        <v>1.3070253557120981</v>
      </c>
      <c r="R132">
        <v>1.2095558465202498</v>
      </c>
      <c r="S132">
        <v>1.2971210859341129</v>
      </c>
      <c r="T132">
        <v>1.3393743599143302</v>
      </c>
      <c r="U132">
        <v>1.3313443191676493</v>
      </c>
      <c r="V132">
        <v>1.3335057494131222</v>
      </c>
      <c r="W132">
        <v>2.0294971496614047</v>
      </c>
      <c r="X132">
        <v>1.0512227277522717</v>
      </c>
      <c r="Y132">
        <f t="shared" si="334"/>
        <v>1.2458081160789851</v>
      </c>
      <c r="Z132">
        <f t="shared" si="335"/>
        <v>0.64529374000794382</v>
      </c>
      <c r="AA132">
        <v>0.64900760873759078</v>
      </c>
      <c r="AB132">
        <v>9.2715372676798691E-2</v>
      </c>
      <c r="AC132">
        <f t="shared" si="248"/>
        <v>2.427781564379162</v>
      </c>
      <c r="AD132">
        <f t="shared" si="387"/>
        <v>0.80231834587144679</v>
      </c>
      <c r="AE132">
        <f t="shared" si="250"/>
        <v>0.80231834587144679</v>
      </c>
      <c r="AF132">
        <f t="shared" si="251"/>
        <v>0.64529374000794382</v>
      </c>
      <c r="AG132">
        <f t="shared" si="336"/>
        <v>0</v>
      </c>
      <c r="AH132">
        <f t="shared" si="337"/>
        <v>0</v>
      </c>
      <c r="AI132">
        <f t="shared" si="338"/>
        <v>6.6736325190466079E-4</v>
      </c>
      <c r="AJ132">
        <f t="shared" si="339"/>
        <v>12.750165776275482</v>
      </c>
      <c r="AK132">
        <f t="shared" si="340"/>
        <v>4.3975399774120218E-2</v>
      </c>
      <c r="AL132">
        <f t="shared" si="252"/>
        <v>0</v>
      </c>
      <c r="AM132">
        <f t="shared" si="253"/>
        <v>0.15702460586350298</v>
      </c>
      <c r="AN132">
        <f t="shared" si="254"/>
        <v>0.65964418961320859</v>
      </c>
      <c r="AO132">
        <f t="shared" si="341"/>
        <v>0.60159939657737904</v>
      </c>
      <c r="AP132">
        <f t="shared" si="255"/>
        <v>-1.0012097890875419E-3</v>
      </c>
      <c r="AQ132">
        <f t="shared" si="256"/>
        <v>4.8358098333726215E-4</v>
      </c>
      <c r="AR132">
        <f t="shared" si="257"/>
        <v>4.3694343430564775E-2</v>
      </c>
      <c r="AT132">
        <f t="shared" si="342"/>
        <v>2.9219323330897788</v>
      </c>
      <c r="AU132">
        <f t="shared" si="343"/>
        <v>0.74248662566346402</v>
      </c>
      <c r="AV132">
        <f t="shared" si="344"/>
        <v>0.74248662566346402</v>
      </c>
      <c r="AW132">
        <f t="shared" si="345"/>
        <v>0.64529374000794382</v>
      </c>
      <c r="AX132">
        <f t="shared" si="346"/>
        <v>0</v>
      </c>
      <c r="AY132">
        <f t="shared" si="347"/>
        <v>0</v>
      </c>
      <c r="AZ132">
        <f t="shared" si="348"/>
        <v>2.2240231463347456E-4</v>
      </c>
      <c r="BA132">
        <f t="shared" si="349"/>
        <v>6.8647714223158136</v>
      </c>
      <c r="BB132">
        <f t="shared" si="350"/>
        <v>3.7095517664924936E-2</v>
      </c>
      <c r="BC132">
        <f t="shared" si="258"/>
        <v>0</v>
      </c>
      <c r="BD132">
        <f t="shared" si="259"/>
        <v>9.71928856555202E-2</v>
      </c>
      <c r="BE132">
        <f t="shared" si="260"/>
        <v>0.67622567789053711</v>
      </c>
      <c r="BF132">
        <f t="shared" si="261"/>
        <v>0.62616807957705356</v>
      </c>
      <c r="BG132">
        <f t="shared" si="262"/>
        <v>-1.4094147093203789E-4</v>
      </c>
      <c r="BH132">
        <f t="shared" si="263"/>
        <v>1.9317702119699045E-4</v>
      </c>
      <c r="BI132">
        <f t="shared" si="264"/>
        <v>1.9125660430890257E-2</v>
      </c>
      <c r="BK132">
        <f t="shared" si="265"/>
        <v>2.797735117256495</v>
      </c>
      <c r="BL132">
        <f t="shared" si="266"/>
        <v>0.79623860356911924</v>
      </c>
      <c r="BM132">
        <f t="shared" si="351"/>
        <v>0.79623860356911924</v>
      </c>
      <c r="BN132">
        <f t="shared" si="352"/>
        <v>0.64529374000794382</v>
      </c>
      <c r="BO132">
        <f t="shared" si="353"/>
        <v>0</v>
      </c>
      <c r="BP132">
        <f t="shared" si="354"/>
        <v>0</v>
      </c>
      <c r="BQ132">
        <f t="shared" si="355"/>
        <v>6.9361446616850772E-4</v>
      </c>
      <c r="BR132">
        <f t="shared" si="356"/>
        <v>13.785453505426451</v>
      </c>
      <c r="BS132">
        <f t="shared" si="357"/>
        <v>4.0654423812665534E-2</v>
      </c>
      <c r="BT132">
        <f t="shared" si="267"/>
        <v>0</v>
      </c>
      <c r="BU132">
        <f t="shared" si="268"/>
        <v>0.15094486356117542</v>
      </c>
      <c r="BV132">
        <f t="shared" si="269"/>
        <v>0.68869213341204116</v>
      </c>
      <c r="BW132">
        <f t="shared" si="270"/>
        <v>0.63509060777293447</v>
      </c>
      <c r="BX132">
        <f t="shared" si="271"/>
        <v>-5.0174332395338953E-4</v>
      </c>
      <c r="BY132">
        <f t="shared" si="272"/>
        <v>-1.7435044582446289E-4</v>
      </c>
      <c r="BZ132">
        <f t="shared" si="273"/>
        <v>1.0203132235009349E-2</v>
      </c>
      <c r="CB132">
        <f t="shared" si="274"/>
        <v>2.5234045074577445</v>
      </c>
      <c r="CC132">
        <f t="shared" si="275"/>
        <v>0.82217580267494006</v>
      </c>
      <c r="CD132">
        <f t="shared" si="358"/>
        <v>0.82217580267494006</v>
      </c>
      <c r="CE132">
        <f t="shared" si="359"/>
        <v>0.64529374000794382</v>
      </c>
      <c r="CF132">
        <f t="shared" si="360"/>
        <v>0</v>
      </c>
      <c r="CG132">
        <f t="shared" si="361"/>
        <v>0</v>
      </c>
      <c r="CH132">
        <f t="shared" si="362"/>
        <v>9.4417362389912288E-4</v>
      </c>
      <c r="CI132">
        <f t="shared" si="363"/>
        <v>16.013612850218522</v>
      </c>
      <c r="CJ132">
        <f t="shared" si="364"/>
        <v>4.4201716185131211E-2</v>
      </c>
      <c r="CK132">
        <f t="shared" si="276"/>
        <v>0</v>
      </c>
      <c r="CL132">
        <f t="shared" si="277"/>
        <v>0.17688206266699624</v>
      </c>
      <c r="CM132">
        <f t="shared" si="278"/>
        <v>0.6856195446829747</v>
      </c>
      <c r="CN132">
        <f t="shared" si="279"/>
        <v>0.63300426865389026</v>
      </c>
      <c r="CO132">
        <f t="shared" si="280"/>
        <v>-8.6889100213782323E-4</v>
      </c>
      <c r="CP132">
        <f t="shared" si="281"/>
        <v>9.2986703821899385E-4</v>
      </c>
      <c r="CQ132">
        <f t="shared" si="282"/>
        <v>1.2289471354053561E-2</v>
      </c>
      <c r="CS132">
        <f t="shared" si="283"/>
        <v>2.7962609066400832</v>
      </c>
      <c r="CT132">
        <f t="shared" si="284"/>
        <v>0.81724655705548743</v>
      </c>
      <c r="CU132">
        <f t="shared" si="365"/>
        <v>0.81724655705548743</v>
      </c>
      <c r="CV132">
        <f t="shared" si="366"/>
        <v>0.64529374000794382</v>
      </c>
      <c r="CW132">
        <f t="shared" si="367"/>
        <v>0</v>
      </c>
      <c r="CX132">
        <f t="shared" si="285"/>
        <v>0</v>
      </c>
      <c r="CY132">
        <f t="shared" si="286"/>
        <v>9.7284212236560779E-4</v>
      </c>
      <c r="CZ132">
        <f t="shared" si="287"/>
        <v>16.972832531669855</v>
      </c>
      <c r="DA132">
        <f t="shared" si="288"/>
        <v>4.1738047796984125E-2</v>
      </c>
      <c r="DB132">
        <f t="shared" si="289"/>
        <v>0</v>
      </c>
      <c r="DC132">
        <f t="shared" si="290"/>
        <v>0.17195281704754362</v>
      </c>
      <c r="DD132">
        <f t="shared" si="291"/>
        <v>0.69192977068493844</v>
      </c>
      <c r="DE132">
        <f t="shared" si="292"/>
        <v>0.63767417007189819</v>
      </c>
      <c r="DF132">
        <f t="shared" si="293"/>
        <v>-7.5313394892138398E-4</v>
      </c>
      <c r="DG132">
        <f t="shared" si="294"/>
        <v>9.6694215333738634E-4</v>
      </c>
      <c r="DH132">
        <f t="shared" si="295"/>
        <v>7.6195699360456226E-3</v>
      </c>
      <c r="DJ132">
        <f t="shared" si="296"/>
        <v>3.0607196315085519</v>
      </c>
      <c r="DK132">
        <f t="shared" si="297"/>
        <v>0.81857335238633966</v>
      </c>
      <c r="DL132">
        <f t="shared" si="368"/>
        <v>0.81857335238633966</v>
      </c>
      <c r="DM132">
        <f t="shared" si="369"/>
        <v>0.64529374000794382</v>
      </c>
      <c r="DN132">
        <f t="shared" si="298"/>
        <v>0</v>
      </c>
      <c r="DO132">
        <f t="shared" si="299"/>
        <v>0</v>
      </c>
      <c r="DP132">
        <f t="shared" si="300"/>
        <v>1.0861598288454957E-3</v>
      </c>
      <c r="DQ132">
        <f t="shared" si="301"/>
        <v>18.804748243670165</v>
      </c>
      <c r="DR132">
        <f t="shared" si="302"/>
        <v>3.9958916717205077E-2</v>
      </c>
      <c r="DS132">
        <f t="shared" si="303"/>
        <v>0</v>
      </c>
      <c r="DT132">
        <f t="shared" si="304"/>
        <v>0.17327961237839584</v>
      </c>
      <c r="DU132">
        <f t="shared" si="305"/>
        <v>0.64612949155964916</v>
      </c>
      <c r="DV132">
        <f t="shared" si="306"/>
        <v>0.59585820994003824</v>
      </c>
      <c r="DW132">
        <f t="shared" si="307"/>
        <v>-2.141038820737449E-3</v>
      </c>
      <c r="DX132">
        <f t="shared" si="308"/>
        <v>7.7050183870532658E-4</v>
      </c>
      <c r="DY132">
        <f t="shared" si="309"/>
        <v>4.9435530067905575E-2</v>
      </c>
      <c r="DZ132" t="s">
        <v>362</v>
      </c>
      <c r="EA132" t="s">
        <v>62</v>
      </c>
      <c r="EB132" t="s">
        <v>69</v>
      </c>
      <c r="EC132" t="s">
        <v>340</v>
      </c>
      <c r="ED132" t="s">
        <v>329</v>
      </c>
      <c r="EE132">
        <f t="shared" si="370"/>
        <v>0</v>
      </c>
      <c r="EF132">
        <f t="shared" si="371"/>
        <v>0</v>
      </c>
      <c r="EG132">
        <f t="shared" si="310"/>
        <v>0</v>
      </c>
      <c r="EH132">
        <f t="shared" si="372"/>
        <v>14.198597388262714</v>
      </c>
      <c r="EI132">
        <f t="shared" si="373"/>
        <v>4.2014505295707236</v>
      </c>
      <c r="EJ132">
        <f t="shared" si="311"/>
        <v>17.652186552430113</v>
      </c>
      <c r="EK132">
        <f t="shared" si="312"/>
        <v>0</v>
      </c>
      <c r="EL132">
        <f t="shared" si="374"/>
        <v>0</v>
      </c>
      <c r="EM132">
        <f t="shared" si="375"/>
        <v>0</v>
      </c>
      <c r="EN132">
        <f t="shared" si="376"/>
        <v>7.6442593463614495E-4</v>
      </c>
      <c r="EO132">
        <f t="shared" si="377"/>
        <v>3.122448625270083E-4</v>
      </c>
      <c r="EP132">
        <f t="shared" si="313"/>
        <v>9.749685417451031E-8</v>
      </c>
      <c r="EQ132">
        <f t="shared" si="378"/>
        <v>-9.0115972596160421E-4</v>
      </c>
      <c r="ER132">
        <f t="shared" si="379"/>
        <v>6.7937152478929168E-4</v>
      </c>
      <c r="ES132">
        <f t="shared" si="314"/>
        <v>4.6154566869452716E-7</v>
      </c>
      <c r="ET132">
        <f t="shared" si="380"/>
        <v>5.2828643149524935E-4</v>
      </c>
      <c r="EU132">
        <f t="shared" si="381"/>
        <v>4.5174098880363962E-4</v>
      </c>
      <c r="EV132">
        <f t="shared" si="315"/>
        <v>2.0406992096529005E-7</v>
      </c>
      <c r="EW132">
        <f t="shared" si="382"/>
        <v>0.21829691080880631</v>
      </c>
      <c r="EY132">
        <f t="shared" si="383"/>
        <v>0</v>
      </c>
      <c r="EZ132">
        <f t="shared" si="384"/>
        <v>0</v>
      </c>
      <c r="FA132">
        <f t="shared" si="385"/>
        <v>3.099509947675736</v>
      </c>
      <c r="FB132">
        <f t="shared" si="386"/>
        <v>3.8534177934162464</v>
      </c>
      <c r="FD132">
        <f t="shared" si="316"/>
        <v>2.7546390100553024</v>
      </c>
      <c r="FE132">
        <f t="shared" si="317"/>
        <v>0.1068769843283028</v>
      </c>
      <c r="FG132" s="6">
        <f t="shared" si="318"/>
        <v>0</v>
      </c>
      <c r="FH132" s="6">
        <f t="shared" si="319"/>
        <v>0</v>
      </c>
      <c r="FI132" s="6">
        <f t="shared" si="320"/>
        <v>2.7750494051879352E-2</v>
      </c>
      <c r="FJ132" s="6">
        <f t="shared" si="321"/>
        <v>1.1386257443931437E-2</v>
      </c>
      <c r="FK132" s="6">
        <f t="shared" si="322"/>
        <v>-3.2714258480769587E-2</v>
      </c>
      <c r="FL132" s="6">
        <f t="shared" si="323"/>
        <v>2.4695455297174901E-2</v>
      </c>
      <c r="FM132" s="6">
        <f t="shared" si="324"/>
        <v>1.9178063970154965E-2</v>
      </c>
      <c r="FN132" s="6">
        <f t="shared" si="325"/>
        <v>1.6416153039162388E-2</v>
      </c>
      <c r="FP132" t="s">
        <v>362</v>
      </c>
      <c r="FQ132">
        <f t="shared" si="326"/>
        <v>2.3727951242411522E-2</v>
      </c>
      <c r="FR132">
        <f t="shared" si="327"/>
        <v>1.8187671684108359E-2</v>
      </c>
      <c r="FT132">
        <v>2.3727951242411522E-2</v>
      </c>
      <c r="FU132">
        <v>1.8187671684108359E-2</v>
      </c>
      <c r="FW132">
        <f t="shared" si="328"/>
        <v>0</v>
      </c>
      <c r="FX132">
        <f t="shared" si="329"/>
        <v>0</v>
      </c>
      <c r="FY132">
        <f t="shared" si="330"/>
        <v>0</v>
      </c>
      <c r="FZ132">
        <f t="shared" si="331"/>
        <v>9.2149977383841861</v>
      </c>
      <c r="GA132">
        <f t="shared" si="332"/>
        <v>3.0279161642310104</v>
      </c>
      <c r="GB132">
        <f t="shared" si="333"/>
        <v>9.1682762976114347</v>
      </c>
    </row>
    <row r="133" spans="1:184" x14ac:dyDescent="0.25">
      <c r="A133" t="s">
        <v>100</v>
      </c>
      <c r="B133" t="s">
        <v>101</v>
      </c>
      <c r="C133" t="s">
        <v>89</v>
      </c>
      <c r="D133" t="s">
        <v>340</v>
      </c>
      <c r="E133" t="s">
        <v>330</v>
      </c>
      <c r="F133" t="s">
        <v>52</v>
      </c>
      <c r="G133">
        <v>13.201383276322963</v>
      </c>
      <c r="H133">
        <v>0.15782325030331601</v>
      </c>
      <c r="I133">
        <v>0.57826438911134992</v>
      </c>
      <c r="J133">
        <v>6.9652853245215631</v>
      </c>
      <c r="K133">
        <v>1.3263572562220902</v>
      </c>
      <c r="L133">
        <v>1.5963240717558658</v>
      </c>
      <c r="M133">
        <v>1.5284720537489731</v>
      </c>
      <c r="N133">
        <v>1.3785984406327738</v>
      </c>
      <c r="O133">
        <v>1.5276666559417871</v>
      </c>
      <c r="P133">
        <v>1.6721470135847669</v>
      </c>
      <c r="Q133">
        <v>1.3070253557120981</v>
      </c>
      <c r="R133">
        <v>1.2095558465202498</v>
      </c>
      <c r="S133">
        <v>1.2971210859341129</v>
      </c>
      <c r="T133">
        <v>1.3393743599143302</v>
      </c>
      <c r="U133">
        <v>1.3313443191676493</v>
      </c>
      <c r="V133">
        <v>1.3335057494131222</v>
      </c>
      <c r="W133">
        <v>3.5155639318067018</v>
      </c>
      <c r="X133">
        <v>2.4608947522646911</v>
      </c>
      <c r="Y133">
        <f t="shared" si="334"/>
        <v>2.0329254294080976</v>
      </c>
      <c r="Z133">
        <f t="shared" si="335"/>
        <v>1.4230478005856684</v>
      </c>
      <c r="AA133">
        <v>22.103119737225335</v>
      </c>
      <c r="AB133">
        <v>3.1575885338893337</v>
      </c>
      <c r="AC133">
        <f t="shared" si="248"/>
        <v>9.2384567318364113</v>
      </c>
      <c r="AD133">
        <f t="shared" si="387"/>
        <v>0.7558062188739012</v>
      </c>
      <c r="AE133">
        <f t="shared" si="250"/>
        <v>0.7558062188739012</v>
      </c>
      <c r="AF133">
        <f t="shared" si="251"/>
        <v>0.7558062188739012</v>
      </c>
      <c r="AG133">
        <f t="shared" ref="AG133:AG150" si="388">G133*((AD133-AE133)/AD133)^3*AC133*AD133/10^3</f>
        <v>0</v>
      </c>
      <c r="AH133">
        <f t="shared" ref="AH133:AH150" si="389">G133*3*((AD133-AE133)/AD133)^2*AC133</f>
        <v>0</v>
      </c>
      <c r="AI133">
        <f t="shared" ref="AI133:AI150" si="390">G133*((AD133-AF133)/AD133)^3*AC133*AD133/10^3</f>
        <v>0</v>
      </c>
      <c r="AJ133">
        <f t="shared" ref="AJ133:AJ150" si="391">G133*3*((AD133-AF133)/AD133)^2*AC133</f>
        <v>0</v>
      </c>
      <c r="AK133">
        <f t="shared" ref="AK133:AK150" si="392">AD133/((3*G133*AC133)^0.5)</f>
        <v>3.9513035898031831E-2</v>
      </c>
      <c r="AL133">
        <f t="shared" si="252"/>
        <v>0</v>
      </c>
      <c r="AM133">
        <f t="shared" si="253"/>
        <v>0</v>
      </c>
      <c r="AN133">
        <f t="shared" si="254"/>
        <v>0.6276097934426339</v>
      </c>
      <c r="AO133">
        <f t="shared" ref="AO133:AO150" si="393">AD133-(($AM$1/(AC133*3*G133))^0.5)*AD133</f>
        <v>0.57545504322548369</v>
      </c>
      <c r="AP133">
        <f t="shared" si="255"/>
        <v>-8.9961293225033318E-4</v>
      </c>
      <c r="AQ133">
        <f t="shared" si="256"/>
        <v>-2.5048681805468972E-3</v>
      </c>
      <c r="AR133">
        <f t="shared" si="257"/>
        <v>0.18035117564841752</v>
      </c>
      <c r="AT133">
        <f t="shared" ref="AT133:AT150" si="394">$J133*L133</f>
        <v>11.118852630181639</v>
      </c>
      <c r="AU133">
        <f t="shared" ref="AU133:AU150" si="395">I133*R133</f>
        <v>0.699443072684094</v>
      </c>
      <c r="AV133">
        <f t="shared" ref="AV133:AV150" si="396">MAX(MIN(AU133,$Y133)-ABS($AA$2*AA133),0)</f>
        <v>0.699443072684094</v>
      </c>
      <c r="AW133">
        <f t="shared" ref="AW133:AW150" si="397">MAX(MIN(AU133,$Z133)-ABS($AA$2*AA133),0)</f>
        <v>0.699443072684094</v>
      </c>
      <c r="AX133">
        <f t="shared" ref="AX133:AX150" si="398">G133*((AU133-AV133)/AU133)^3*AT133*AU133/10^3</f>
        <v>0</v>
      </c>
      <c r="AY133">
        <f t="shared" ref="AY133:AY150" si="399">G133*3*((AU133-AV133)/AU133)^2*AT133</f>
        <v>0</v>
      </c>
      <c r="AZ133">
        <f t="shared" ref="AZ133:AZ150" si="400">G133*((AU133-AW133)/AU133)^3*AT133*AU133/10^3</f>
        <v>0</v>
      </c>
      <c r="BA133">
        <f t="shared" ref="BA133:BA150" si="401">G133*3*((AU133-AW133)/AU133)^2*AT133</f>
        <v>0</v>
      </c>
      <c r="BB133">
        <f t="shared" ref="BB133:BB150" si="402">AU133/((3*G133*AT133)^0.5)</f>
        <v>3.3331283596718081E-2</v>
      </c>
      <c r="BC133">
        <f t="shared" si="258"/>
        <v>0</v>
      </c>
      <c r="BD133">
        <f t="shared" si="259"/>
        <v>0</v>
      </c>
      <c r="BE133">
        <f t="shared" si="260"/>
        <v>0.63990589459276304</v>
      </c>
      <c r="BF133">
        <f t="shared" si="261"/>
        <v>0.59492784574523538</v>
      </c>
      <c r="BG133">
        <f t="shared" si="262"/>
        <v>-1.2663956277974368E-4</v>
      </c>
      <c r="BH133">
        <f t="shared" si="263"/>
        <v>-6.8508327800352424E-4</v>
      </c>
      <c r="BI133">
        <f t="shared" si="264"/>
        <v>0.10451522693885862</v>
      </c>
      <c r="BK133">
        <f t="shared" si="265"/>
        <v>10.646243964919057</v>
      </c>
      <c r="BL133">
        <f t="shared" si="266"/>
        <v>0.75007893236114065</v>
      </c>
      <c r="BM133">
        <f t="shared" ref="BM133:BM150" si="403">MAX(MIN(BL133,Y133)-ABS($AA$2*AA133),0)</f>
        <v>0.75007893236114065</v>
      </c>
      <c r="BN133">
        <f t="shared" ref="BN133:BN150" si="404">MAX(MIN(BL133,Z133)-ABS($AA$2*AA133),0)</f>
        <v>0.75007893236114065</v>
      </c>
      <c r="BO133">
        <f t="shared" ref="BO133:BO150" si="405">G133*((BL133-BM133)/BL133)^3*BK133*BL133/10^3</f>
        <v>0</v>
      </c>
      <c r="BP133">
        <f t="shared" ref="BP133:BP150" si="406">G133*3*((BL133-BM133)/BL133)^2*BK133</f>
        <v>0</v>
      </c>
      <c r="BQ133">
        <f t="shared" ref="BQ133:BQ150" si="407">G133*((BL133-BN133)/BL133)^3*BK133*BL133/10^3</f>
        <v>0</v>
      </c>
      <c r="BR133">
        <f t="shared" ref="BR133:BR150" si="408">G133*3*((BL133-BN133)/BL133)^2*BK133</f>
        <v>0</v>
      </c>
      <c r="BS133">
        <f t="shared" ref="BS133:BS150" si="409">BL133/((3*G133*BK133)^0.5)</f>
        <v>3.6529052965404034E-2</v>
      </c>
      <c r="BT133">
        <f t="shared" si="267"/>
        <v>0</v>
      </c>
      <c r="BU133">
        <f t="shared" si="268"/>
        <v>0</v>
      </c>
      <c r="BV133">
        <f t="shared" si="269"/>
        <v>0.65344564288905527</v>
      </c>
      <c r="BW133">
        <f t="shared" si="270"/>
        <v>0.6052832835325469</v>
      </c>
      <c r="BX133">
        <f t="shared" si="271"/>
        <v>-4.5082937444119531E-4</v>
      </c>
      <c r="BY133">
        <f t="shared" si="272"/>
        <v>-2.285411189883354E-3</v>
      </c>
      <c r="BZ133">
        <f t="shared" si="273"/>
        <v>0.14479564882859375</v>
      </c>
      <c r="CB133">
        <f t="shared" si="274"/>
        <v>9.6023314869477705</v>
      </c>
      <c r="CC133">
        <f t="shared" si="275"/>
        <v>0.77451249602726546</v>
      </c>
      <c r="CD133">
        <f t="shared" ref="CD133:CD150" si="410">MAX(MIN(CC133,Y133)-ABS($AA$2*AA133),0)</f>
        <v>0.77451249602726546</v>
      </c>
      <c r="CE133">
        <f t="shared" ref="CE133:CE150" si="411">MAX(MIN(CC133,Z133)-ABS($AA$2*AA133),0)</f>
        <v>0.77451249602726546</v>
      </c>
      <c r="CF133">
        <f t="shared" ref="CF133:CF150" si="412">G133*((CC133-CD133)/CC133)^3*CB133*CC133/10^3</f>
        <v>0</v>
      </c>
      <c r="CG133">
        <f t="shared" ref="CG133:CG150" si="413">G133*3*((CC133-CD133)/CC133)^2*CB133</f>
        <v>0</v>
      </c>
      <c r="CH133">
        <f t="shared" ref="CH133:CH150" si="414">G133*((CC133-CE133)/CC133)^3*CB133*CC133/10^3</f>
        <v>0</v>
      </c>
      <c r="CI133">
        <f t="shared" ref="CI133:CI150" si="415">G133*3*((CC133-CE133)/CC133)^2*CB133</f>
        <v>0</v>
      </c>
      <c r="CJ133">
        <f t="shared" ref="CJ133:CJ150" si="416">CC133/((3*G133*CB133)^0.5)</f>
        <v>3.9716387056145788E-2</v>
      </c>
      <c r="CK133">
        <f t="shared" si="276"/>
        <v>0</v>
      </c>
      <c r="CL133">
        <f t="shared" si="277"/>
        <v>0</v>
      </c>
      <c r="CM133">
        <f t="shared" si="278"/>
        <v>0.65181316067493833</v>
      </c>
      <c r="CN133">
        <f t="shared" si="279"/>
        <v>0.60453697214224045</v>
      </c>
      <c r="CO133">
        <f t="shared" si="280"/>
        <v>-7.8072107440291119E-4</v>
      </c>
      <c r="CP133">
        <f t="shared" si="281"/>
        <v>-2.0755272381465769E-3</v>
      </c>
      <c r="CQ133">
        <f t="shared" si="282"/>
        <v>0.16997552388502501</v>
      </c>
      <c r="CS133">
        <f t="shared" si="283"/>
        <v>10.640634139392262</v>
      </c>
      <c r="CT133">
        <f t="shared" si="284"/>
        <v>0.76986900942034675</v>
      </c>
      <c r="CU133">
        <f t="shared" ref="CU133:CU150" si="417">MAX(MIN(CT133,$Y133)-ABS($AA$2*AA133),0)</f>
        <v>0.76986900942034675</v>
      </c>
      <c r="CV133">
        <f t="shared" ref="CV133:CV150" si="418">MAX(MIN(CT133,$Z133)-ABS($AA$2*AA133),0)</f>
        <v>0.76986900942034675</v>
      </c>
      <c r="CW133">
        <f t="shared" ref="CW133:CW150" si="419">G133*((CT133-CU133)/CT133)^3*CS133*CT133/10^3</f>
        <v>0</v>
      </c>
      <c r="CX133">
        <f t="shared" si="285"/>
        <v>0</v>
      </c>
      <c r="CY133">
        <f t="shared" si="286"/>
        <v>0</v>
      </c>
      <c r="CZ133">
        <f t="shared" si="287"/>
        <v>0</v>
      </c>
      <c r="DA133">
        <f t="shared" si="288"/>
        <v>3.7502717187043393E-2</v>
      </c>
      <c r="DB133">
        <f t="shared" si="289"/>
        <v>0</v>
      </c>
      <c r="DC133">
        <f t="shared" si="290"/>
        <v>0</v>
      </c>
      <c r="DD133">
        <f t="shared" si="291"/>
        <v>0.65726863048303996</v>
      </c>
      <c r="DE133">
        <f t="shared" si="292"/>
        <v>0.60851856781836855</v>
      </c>
      <c r="DF133">
        <f t="shared" si="293"/>
        <v>-6.7671036335342739E-4</v>
      </c>
      <c r="DG133">
        <f t="shared" si="294"/>
        <v>-1.9911030901263735E-3</v>
      </c>
      <c r="DH133">
        <f t="shared" si="295"/>
        <v>0.1613504416019782</v>
      </c>
      <c r="DJ133">
        <f t="shared" si="296"/>
        <v>11.646981054164536</v>
      </c>
      <c r="DK133">
        <f t="shared" si="297"/>
        <v>0.77111888756085201</v>
      </c>
      <c r="DL133">
        <f t="shared" ref="DL133:DL150" si="420">MAX(MIN(DK133,$Y133)-ABS($AA$2*AA133),0)</f>
        <v>0.77111888756085201</v>
      </c>
      <c r="DM133">
        <f t="shared" ref="DM133:DM150" si="421">MAX(MIN(DK133,$Z133)-ABS($AA$2*AA133),0)</f>
        <v>0.77111888756085201</v>
      </c>
      <c r="DN133">
        <f t="shared" si="298"/>
        <v>0</v>
      </c>
      <c r="DO133">
        <f t="shared" si="299"/>
        <v>0</v>
      </c>
      <c r="DP133">
        <f t="shared" si="300"/>
        <v>0</v>
      </c>
      <c r="DQ133">
        <f t="shared" si="301"/>
        <v>0</v>
      </c>
      <c r="DR133">
        <f t="shared" si="302"/>
        <v>3.590412182273281E-2</v>
      </c>
      <c r="DS133">
        <f t="shared" si="303"/>
        <v>0</v>
      </c>
      <c r="DT133">
        <f t="shared" si="304"/>
        <v>0</v>
      </c>
      <c r="DU133">
        <f t="shared" si="305"/>
        <v>0.61617361137827642</v>
      </c>
      <c r="DV133">
        <f t="shared" si="306"/>
        <v>0.57100356254463858</v>
      </c>
      <c r="DW133">
        <f t="shared" si="307"/>
        <v>-1.9237788449319696E-3</v>
      </c>
      <c r="DX133">
        <f t="shared" si="308"/>
        <v>-4.1443952672381833E-3</v>
      </c>
      <c r="DY133">
        <f t="shared" si="309"/>
        <v>0.20011532501621343</v>
      </c>
      <c r="DZ133" t="s">
        <v>100</v>
      </c>
      <c r="EA133" t="s">
        <v>101</v>
      </c>
      <c r="EB133" t="s">
        <v>89</v>
      </c>
      <c r="EC133" t="s">
        <v>340</v>
      </c>
      <c r="ED133" t="s">
        <v>329</v>
      </c>
      <c r="EE133">
        <f t="shared" ref="EE133:EE150" si="422">AVERAGE(AH133,AY133,BP133,CG133,CX133,DO133)</f>
        <v>0</v>
      </c>
      <c r="EF133">
        <f t="shared" ref="EF133:EF150" si="423">_xlfn.STDEV.S(AH133,AY133,BP133,CG133,CX133,DO133)</f>
        <v>0</v>
      </c>
      <c r="EG133">
        <f t="shared" si="310"/>
        <v>0</v>
      </c>
      <c r="EH133">
        <f t="shared" ref="EH133:EH150" si="424">AVERAGE(AJ133,BA133,BR133,CI133,CZ133,DQ133)</f>
        <v>0</v>
      </c>
      <c r="EI133">
        <f t="shared" ref="EI133:EI150" si="425">_xlfn.STDEV.S(AJ133,BA133,BR133,CI133,CZ133,DQ133)</f>
        <v>0</v>
      </c>
      <c r="EJ133">
        <f t="shared" si="311"/>
        <v>0</v>
      </c>
      <c r="EK133">
        <f t="shared" si="312"/>
        <v>0</v>
      </c>
      <c r="EL133">
        <f t="shared" ref="EL133:EL150" si="426">AVERAGE(AG133,AX133,BO133,CF133,CW133,DN133)</f>
        <v>0</v>
      </c>
      <c r="EM133">
        <f t="shared" ref="EM133:EM150" si="427">_xlfn.STDEV.S(AG133,AX133,BO133,CF133,CW133,DN133)</f>
        <v>0</v>
      </c>
      <c r="EN133">
        <f t="shared" ref="EN133:EN150" si="428">AVERAGE(AI133,AZ133,BQ133,CH133,CY133,DP133)</f>
        <v>0</v>
      </c>
      <c r="EO133">
        <f t="shared" ref="EO133:EO150" si="429">_xlfn.STDEV.S(AI133,AZ133,BQ133,CH133,CY133,DP133)</f>
        <v>0</v>
      </c>
      <c r="EP133">
        <f t="shared" si="313"/>
        <v>0</v>
      </c>
      <c r="EQ133">
        <f t="shared" ref="EQ133:EQ150" si="430">AVERAGE(DW133,DF133,CO133,BX133,BG133,AP133)</f>
        <v>-8.0971535869326337E-4</v>
      </c>
      <c r="ER133">
        <f t="shared" ref="ER133:ER150" si="431">_xlfn.STDEV.S(DW133,DF133,CO133,BX133,BG133,AP133)</f>
        <v>6.1043291442452736E-4</v>
      </c>
      <c r="ES133">
        <f t="shared" si="314"/>
        <v>3.7262834301282233E-7</v>
      </c>
      <c r="ET133">
        <f t="shared" ref="ET133:ET150" si="432">AVERAGE(DX133,DG133,CP133,BY133,BH133,AQ133)</f>
        <v>-2.2810647073241513E-3</v>
      </c>
      <c r="EU133">
        <f t="shared" ref="EU133:EU150" si="433">_xlfn.STDEV.S(DX133,DG133,CP133,BY133,BH133,AQ133)</f>
        <v>1.1131565725868869E-3</v>
      </c>
      <c r="EV133">
        <f t="shared" si="315"/>
        <v>1.2391175550933851E-6</v>
      </c>
      <c r="EW133">
        <f t="shared" ref="EW133:EW150" si="434">H133*AVERAGE(Q133:V133)</f>
        <v>0.20564176750944324</v>
      </c>
      <c r="EY133">
        <f t="shared" ref="EY133:EY150" si="435">EE133*EW133</f>
        <v>0</v>
      </c>
      <c r="EZ133">
        <f t="shared" ref="EZ133:EZ150" si="436">EG133*EW133</f>
        <v>0</v>
      </c>
      <c r="FA133">
        <f t="shared" ref="FA133:FA150" si="437">EH133*EW133</f>
        <v>0</v>
      </c>
      <c r="FB133">
        <f t="shared" ref="FB133:FB150" si="438">EJ133*EW133</f>
        <v>0</v>
      </c>
      <c r="FD133">
        <f t="shared" si="316"/>
        <v>10.482250001240278</v>
      </c>
      <c r="FE133">
        <f t="shared" si="317"/>
        <v>0.4066998488798057</v>
      </c>
      <c r="FG133" s="6">
        <f t="shared" si="318"/>
        <v>0</v>
      </c>
      <c r="FH133" s="6">
        <f t="shared" si="319"/>
        <v>0</v>
      </c>
      <c r="FI133" s="6">
        <f t="shared" si="320"/>
        <v>0</v>
      </c>
      <c r="FJ133" s="6">
        <f t="shared" si="321"/>
        <v>0</v>
      </c>
      <c r="FK133" s="6">
        <f t="shared" si="322"/>
        <v>-7.7246331522092728E-3</v>
      </c>
      <c r="FL133" s="6">
        <f t="shared" si="323"/>
        <v>5.8311984301767268E-3</v>
      </c>
      <c r="FM133" s="6">
        <f t="shared" si="324"/>
        <v>-2.1761212593233818E-2</v>
      </c>
      <c r="FN133" s="6">
        <f t="shared" si="325"/>
        <v>1.0652954186558643E-2</v>
      </c>
      <c r="FP133" t="s">
        <v>100</v>
      </c>
      <c r="FQ133">
        <f t="shared" si="326"/>
        <v>0.16018389031984775</v>
      </c>
      <c r="FR133">
        <f t="shared" si="327"/>
        <v>3.2967480531644042E-2</v>
      </c>
      <c r="FT133">
        <v>0.16018389031984775</v>
      </c>
      <c r="FU133">
        <v>3.2967480531644042E-2</v>
      </c>
      <c r="FW133">
        <f t="shared" si="328"/>
        <v>0</v>
      </c>
      <c r="FX133">
        <f t="shared" si="329"/>
        <v>0</v>
      </c>
      <c r="FY133">
        <f t="shared" si="330"/>
        <v>0</v>
      </c>
      <c r="FZ133">
        <f t="shared" si="331"/>
        <v>0</v>
      </c>
      <c r="GA133">
        <f t="shared" si="332"/>
        <v>0</v>
      </c>
      <c r="GB133">
        <f t="shared" si="333"/>
        <v>0</v>
      </c>
    </row>
    <row r="134" spans="1:184" x14ac:dyDescent="0.25">
      <c r="A134" t="s">
        <v>98</v>
      </c>
      <c r="B134" t="s">
        <v>99</v>
      </c>
      <c r="C134" t="s">
        <v>89</v>
      </c>
      <c r="D134" t="s">
        <v>340</v>
      </c>
      <c r="E134" t="s">
        <v>331</v>
      </c>
      <c r="F134" t="s">
        <v>52</v>
      </c>
      <c r="G134">
        <v>65.93277921197938</v>
      </c>
      <c r="H134">
        <v>0.14693888821343201</v>
      </c>
      <c r="I134">
        <v>0.53838408641401492</v>
      </c>
      <c r="J134">
        <v>1.200634489348414</v>
      </c>
      <c r="K134">
        <v>1.3263572562220902</v>
      </c>
      <c r="L134">
        <v>1.5963240717558658</v>
      </c>
      <c r="M134">
        <v>1.5284720537489731</v>
      </c>
      <c r="N134">
        <v>1.3785984406327738</v>
      </c>
      <c r="O134">
        <v>1.5276666559417871</v>
      </c>
      <c r="P134">
        <v>1.6721470135847669</v>
      </c>
      <c r="Q134">
        <v>1.3070253557120981</v>
      </c>
      <c r="R134">
        <v>1.1523297796771568</v>
      </c>
      <c r="S134">
        <v>1.261678755528314</v>
      </c>
      <c r="T134">
        <v>1.2456836932865165</v>
      </c>
      <c r="U134">
        <v>1.2512749062312558</v>
      </c>
      <c r="V134">
        <v>1.4406165004533091</v>
      </c>
      <c r="W134">
        <v>2.3851720157106895</v>
      </c>
      <c r="X134">
        <v>1.7578730805033098</v>
      </c>
      <c r="Y134">
        <f t="shared" si="334"/>
        <v>1.2841386566186741</v>
      </c>
      <c r="Z134">
        <f t="shared" si="335"/>
        <v>0.94641089247856458</v>
      </c>
      <c r="AA134">
        <v>37.92470193399523</v>
      </c>
      <c r="AB134">
        <v>5.417814561999319</v>
      </c>
      <c r="AC134">
        <f t="shared" ref="AC134:AC149" si="439">J134*K134</f>
        <v>1.5924702670177728</v>
      </c>
      <c r="AD134">
        <f t="shared" ref="AD134:AD150" si="440">I134*Q134</f>
        <v>0.70368165205501076</v>
      </c>
      <c r="AE134">
        <f t="shared" ref="AE134:AE150" si="441">MAX(MIN(AD134,Y134)-ABS($AA$2*AA134),0)</f>
        <v>0.70368165205501076</v>
      </c>
      <c r="AF134">
        <f t="shared" ref="AF134:AF150" si="442">MAX(MIN(AD134,Z134)-ABS($AA$2*AA134),0)</f>
        <v>0.70368165205501076</v>
      </c>
      <c r="AG134">
        <f t="shared" si="388"/>
        <v>0</v>
      </c>
      <c r="AH134">
        <f t="shared" si="389"/>
        <v>0</v>
      </c>
      <c r="AI134">
        <f t="shared" si="390"/>
        <v>0</v>
      </c>
      <c r="AJ134">
        <f t="shared" si="391"/>
        <v>0</v>
      </c>
      <c r="AK134">
        <f t="shared" si="392"/>
        <v>3.9648726492081093E-2</v>
      </c>
      <c r="AL134">
        <f t="shared" ref="AL134:AL150" si="443">AD134-AE134</f>
        <v>0</v>
      </c>
      <c r="AM134">
        <f t="shared" ref="AM134:AM150" si="444">AD134-AF134</f>
        <v>0</v>
      </c>
      <c r="AN134">
        <f t="shared" ref="AN134:AN150" si="445">AD134-(($AL$1/(AC134*3*G134))^0.5)*AD134</f>
        <v>0.57504499092110972</v>
      </c>
      <c r="AO134">
        <f t="shared" si="393"/>
        <v>0.52271113755790632</v>
      </c>
      <c r="AP134">
        <f t="shared" ref="AP134:AP150" si="446">G134*((AD134-AN134)/AD134)^3*AC134*AD134/10^3+(AN134-AE134)*$AL$1/10^3</f>
        <v>-9.0270226746381739E-4</v>
      </c>
      <c r="AQ134">
        <f t="shared" ref="AQ134:AQ150" si="447">G134*((AD134-AO134)/AD134)^3*AC134*AD134/10^3+(AO134-AF134)*$AM$1/10^3</f>
        <v>-2.5134700772047654E-3</v>
      </c>
      <c r="AR134">
        <f t="shared" ref="AR134:AR150" si="448">AF134-AO134</f>
        <v>0.18097051449710444</v>
      </c>
      <c r="AT134">
        <f t="shared" si="394"/>
        <v>1.9166017367271848</v>
      </c>
      <c r="AU134">
        <f t="shared" si="395"/>
        <v>0.62039601567914915</v>
      </c>
      <c r="AV134">
        <f t="shared" si="396"/>
        <v>0.62039601567914915</v>
      </c>
      <c r="AW134">
        <f t="shared" si="397"/>
        <v>0.62039601567914915</v>
      </c>
      <c r="AX134">
        <f t="shared" si="398"/>
        <v>0</v>
      </c>
      <c r="AY134">
        <f t="shared" si="399"/>
        <v>0</v>
      </c>
      <c r="AZ134">
        <f t="shared" si="400"/>
        <v>0</v>
      </c>
      <c r="BA134">
        <f t="shared" si="401"/>
        <v>0</v>
      </c>
      <c r="BB134">
        <f t="shared" si="402"/>
        <v>3.1863372643533769E-2</v>
      </c>
      <c r="BC134">
        <f t="shared" ref="BC134:BC150" si="449">AU134-AV134</f>
        <v>0</v>
      </c>
      <c r="BD134">
        <f t="shared" ref="BD134:BD150" si="450">AU134-AW134</f>
        <v>0</v>
      </c>
      <c r="BE134">
        <f t="shared" ref="BE134:BE150" si="451">AU134-(($BC$1/(AT134*3*G134))^0.5)*AU134</f>
        <v>0.56348085709655837</v>
      </c>
      <c r="BF134">
        <f t="shared" ref="BF134:BF150" si="452">AU134-(($BD$1/(AT134*3*G134))^0.5)*AU134</f>
        <v>0.52048364317141127</v>
      </c>
      <c r="BG134">
        <f t="shared" ref="BG134:BG150" si="453">G134*((AU134-BE134)/AU134)^3*AT134*AU134/10^3+(BE134-AV134)*$BC$1/10^3</f>
        <v>-1.2106235178601042E-4</v>
      </c>
      <c r="BH134">
        <f t="shared" ref="BH134:BH150" si="454">G134*((AU134-BF134)/AU134)^3*AT134*AU134/10^3+(BF134-AW134)*$BD$1/10^3</f>
        <v>-6.5491218529097712E-4</v>
      </c>
      <c r="BI134">
        <f t="shared" ref="BI134:BI150" si="455">AW134-BF134</f>
        <v>9.9912372507737879E-2</v>
      </c>
      <c r="BK134">
        <f t="shared" ref="BK134:BK150" si="456">$J134*$M134</f>
        <v>1.8351362637362199</v>
      </c>
      <c r="BL134">
        <f t="shared" ref="BL134:BL150" si="457">$I134*$S134</f>
        <v>0.67926776414308265</v>
      </c>
      <c r="BM134">
        <f t="shared" si="403"/>
        <v>0.67926776414308265</v>
      </c>
      <c r="BN134">
        <f t="shared" si="404"/>
        <v>0.67926776414308265</v>
      </c>
      <c r="BO134">
        <f t="shared" si="405"/>
        <v>0</v>
      </c>
      <c r="BP134">
        <f t="shared" si="406"/>
        <v>0</v>
      </c>
      <c r="BQ134">
        <f t="shared" si="407"/>
        <v>0</v>
      </c>
      <c r="BR134">
        <f t="shared" si="408"/>
        <v>0</v>
      </c>
      <c r="BS134">
        <f t="shared" si="409"/>
        <v>3.5652954715564289E-2</v>
      </c>
      <c r="BT134">
        <f t="shared" ref="BT134:BT150" si="458">BL134-BM134</f>
        <v>0</v>
      </c>
      <c r="BU134">
        <f t="shared" ref="BU134:BU150" si="459">BL134-BN134</f>
        <v>0</v>
      </c>
      <c r="BV134">
        <f t="shared" ref="BV134:BV150" si="460">BL134-(($BT$1/(BK134*3*G134))^0.5)*BL134</f>
        <v>0.5849520889782428</v>
      </c>
      <c r="BW134">
        <f t="shared" ref="BW134:BW150" si="461">BL134-(($BU$1/(BK134*3*G134))^0.5)*BL134</f>
        <v>0.53794483645629576</v>
      </c>
      <c r="BX134">
        <f t="shared" ref="BX134:BX150" si="462">G134*((BL134-BV134)/BL134)^3*BK134*BL134/10^3+(BV134-BM134)*$BT$1/10^3</f>
        <v>-4.4001686237584413E-4</v>
      </c>
      <c r="BY134">
        <f t="shared" ref="BY134:BY150" si="463">G134*((BW134-BE134)/BL134)^3*BK134*BL134/10^3+(BW134-BN134)*$BU$1/10^3</f>
        <v>-2.2248464175418678E-3</v>
      </c>
      <c r="BZ134">
        <f t="shared" ref="BZ134:BZ150" si="464">BN134-BW134</f>
        <v>0.14132292768678689</v>
      </c>
      <c r="CB134">
        <f t="shared" ref="CB134:CB150" si="465">$J134*$N134</f>
        <v>1.6551928347856502</v>
      </c>
      <c r="CC134">
        <f t="shared" ref="CC134:CC150" si="466">$I134*$T134</f>
        <v>0.67065627717089715</v>
      </c>
      <c r="CD134">
        <f t="shared" si="410"/>
        <v>0.67065627717089715</v>
      </c>
      <c r="CE134">
        <f t="shared" si="411"/>
        <v>0.67065627717089715</v>
      </c>
      <c r="CF134">
        <f t="shared" si="412"/>
        <v>0</v>
      </c>
      <c r="CG134">
        <f t="shared" si="413"/>
        <v>0</v>
      </c>
      <c r="CH134">
        <f t="shared" si="414"/>
        <v>0</v>
      </c>
      <c r="CI134">
        <f t="shared" si="415"/>
        <v>0</v>
      </c>
      <c r="CJ134">
        <f t="shared" si="416"/>
        <v>3.7065031739506635E-2</v>
      </c>
      <c r="CK134">
        <f t="shared" ref="CK134:CK150" si="467">CC134-CD134</f>
        <v>0</v>
      </c>
      <c r="CL134">
        <f t="shared" ref="CL134:CL150" si="468">CC134-CE134</f>
        <v>0</v>
      </c>
      <c r="CM134">
        <f t="shared" ref="CM134:CM150" si="469">CC134-(($CK$1/(CB134*3*G134))^0.5)*CC134</f>
        <v>0.55614800750323545</v>
      </c>
      <c r="CN134">
        <f t="shared" ref="CN134:CN150" si="470">CC134-(($CL$1/(CB134*3*G134))^0.5)*CC134</f>
        <v>0.51202784556579173</v>
      </c>
      <c r="CO134">
        <f t="shared" ref="CO134:CO150" si="471">G134*((CC134-CM134)/CC134)^3*CB134*CC134/10^3+(CM134-CD134)*$CK$1/10^3</f>
        <v>-7.2860231122074781E-4</v>
      </c>
      <c r="CP134">
        <f t="shared" ref="CP134:CP150" si="472">G134*((CC134-CN134)/CC134)^3*CB134*CC134/10^3+(CN134-CE134)*$CL$1/10^3</f>
        <v>-1.9369708238909211E-3</v>
      </c>
      <c r="CQ134">
        <f t="shared" ref="CQ134:CQ150" si="473">CE134-CN134</f>
        <v>0.15862843160510542</v>
      </c>
      <c r="CS134">
        <f t="shared" ref="CS134:CS150" si="474">$J134*$O134</f>
        <v>1.8341692753512668</v>
      </c>
      <c r="CT134">
        <f t="shared" ref="CT134:CT150" si="475">$I134*$U134</f>
        <v>0.67366649724409688</v>
      </c>
      <c r="CU134">
        <f t="shared" si="417"/>
        <v>0.67366649724409688</v>
      </c>
      <c r="CV134">
        <f t="shared" si="418"/>
        <v>0.67366649724409688</v>
      </c>
      <c r="CW134">
        <f t="shared" si="419"/>
        <v>0</v>
      </c>
      <c r="CX134">
        <f t="shared" ref="CX134:CX150" si="476">$G134*3*((CT134-CU134)/CT134)^2*CS134</f>
        <v>0</v>
      </c>
      <c r="CY134">
        <f t="shared" ref="CY134:CY150" si="477">$G134*((CT134-CV134)/CT134)^3*CS134*CT134/10^3</f>
        <v>0</v>
      </c>
      <c r="CZ134">
        <f t="shared" ref="CZ134:CZ150" si="478">$G134*3*((CT134-CV134)/CT134)^2*CS134</f>
        <v>0</v>
      </c>
      <c r="DA134">
        <f t="shared" ref="DA134:DA150" si="479">CT134/((3*$G134*CS134)^0.5)</f>
        <v>3.5368278674923509E-2</v>
      </c>
      <c r="DB134">
        <f t="shared" ref="DB134:DB150" si="480">CT134-CU134</f>
        <v>0</v>
      </c>
      <c r="DC134">
        <f t="shared" ref="DC134:DC150" si="481">CT134-CV134</f>
        <v>0</v>
      </c>
      <c r="DD134">
        <f t="shared" ref="DD134:DD150" si="482">CT134-(($DB$1/(CS134*3*G134))^0.5)*CT134</f>
        <v>0.56747468289384129</v>
      </c>
      <c r="DE134">
        <f t="shared" ref="DE134:DE150" si="483">CT134-(($DC$1/(CS134*3*G134))^0.5)*CT134</f>
        <v>0.52149919282082413</v>
      </c>
      <c r="DF134">
        <f t="shared" ref="DF134:DF150" si="484">G134*((CT134-DD134)/CT134)^3*CS134*CT134/10^3+(DD134-CU134)*$DB$1/10^3</f>
        <v>-6.3819590975028383E-4</v>
      </c>
      <c r="DG134">
        <f t="shared" ref="DG134:DG150" si="485">G134*((CT134-DE134)/CT134)^3*CS134*CT134/10^3+(DE134-CV134)*$DC$1/10^3</f>
        <v>-1.8777809781319143E-3</v>
      </c>
      <c r="DH134">
        <f t="shared" ref="DH134:DH150" si="486">CV134-DE134</f>
        <v>0.15216730442327275</v>
      </c>
      <c r="DJ134">
        <f t="shared" ref="DJ134:DJ150" si="487">$J134*$P134</f>
        <v>2.0076373757708219</v>
      </c>
      <c r="DK134">
        <f t="shared" ref="DK134:DK150" si="488">$I134*$V134</f>
        <v>0.77560499846951014</v>
      </c>
      <c r="DL134">
        <f t="shared" si="420"/>
        <v>0.77560499846951014</v>
      </c>
      <c r="DM134">
        <f t="shared" si="421"/>
        <v>0.77560499846951014</v>
      </c>
      <c r="DN134">
        <f t="shared" ref="DN134:DN150" si="489">$G134*((DK134-DL134)/DK134)^3*DJ134*DK134/10^3</f>
        <v>0</v>
      </c>
      <c r="DO134">
        <f t="shared" ref="DO134:DO150" si="490">$G134*3*((DK134-DL134)/DK134)^2*DJ134</f>
        <v>0</v>
      </c>
      <c r="DP134">
        <f t="shared" ref="DP134:DP150" si="491">$G134*((DK134-DM134)/DK134)^3*DJ134*DK134/10^3</f>
        <v>0</v>
      </c>
      <c r="DQ134">
        <f t="shared" ref="DQ134:DQ150" si="492">$G134*3*((DK134-DM134)/DK134)^2*DJ134</f>
        <v>0</v>
      </c>
      <c r="DR134">
        <f t="shared" ref="DR134:DR150" si="493">DK134/((3*$G134*DJ134)^0.5)</f>
        <v>3.8921237884015115E-2</v>
      </c>
      <c r="DS134">
        <f t="shared" ref="DS134:DS150" si="494">DK134-DL134</f>
        <v>0</v>
      </c>
      <c r="DT134">
        <f t="shared" ref="DT134:DT150" si="495">DK134-DM134</f>
        <v>0</v>
      </c>
      <c r="DU134">
        <f t="shared" ref="DU134:DU150" si="496">DK134-(($DS$1/(DJ134*3*G134))^0.5)*DK134</f>
        <v>0.60763927066028378</v>
      </c>
      <c r="DV134">
        <f t="shared" ref="DV134:DV150" si="497">DK134-(($DT$1/(DJ134*3*G134))^0.5)*DK134</f>
        <v>0.55867346599399426</v>
      </c>
      <c r="DW134">
        <f t="shared" ref="DW134:DW150" si="498">G134*((DK134-DU134)/DK134)^3*DJ134*DK134/10^3+(DU134-DL134)*$DS$1/10^3</f>
        <v>-2.0854389484726266E-3</v>
      </c>
      <c r="DX134">
        <f t="shared" ref="DX134:DX150" si="499">G134*((DK134-DV134)/DK134)^3*DJ134*DK134/10^3+(DV134-DM134)*$DT$1/10^3</f>
        <v>-4.4926595023815049E-3</v>
      </c>
      <c r="DY134">
        <f t="shared" ref="DY134:DY150" si="500">DM134-DV134</f>
        <v>0.21693153247551589</v>
      </c>
      <c r="DZ134" t="s">
        <v>98</v>
      </c>
      <c r="EA134" t="s">
        <v>99</v>
      </c>
      <c r="EB134" t="s">
        <v>89</v>
      </c>
      <c r="EC134" t="s">
        <v>340</v>
      </c>
      <c r="ED134" t="s">
        <v>329</v>
      </c>
      <c r="EE134">
        <f t="shared" si="422"/>
        <v>0</v>
      </c>
      <c r="EF134">
        <f t="shared" si="423"/>
        <v>0</v>
      </c>
      <c r="EG134">
        <f t="shared" ref="EG134:EG150" si="501">EF134^2</f>
        <v>0</v>
      </c>
      <c r="EH134">
        <f t="shared" si="424"/>
        <v>0</v>
      </c>
      <c r="EI134">
        <f t="shared" si="425"/>
        <v>0</v>
      </c>
      <c r="EJ134">
        <f t="shared" ref="EJ134:EJ150" si="502">EI134^2</f>
        <v>0</v>
      </c>
      <c r="EK134">
        <f t="shared" ref="EK134:EK150" si="503">EM134^2</f>
        <v>0</v>
      </c>
      <c r="EL134">
        <f t="shared" si="426"/>
        <v>0</v>
      </c>
      <c r="EM134">
        <f t="shared" si="427"/>
        <v>0</v>
      </c>
      <c r="EN134">
        <f t="shared" si="428"/>
        <v>0</v>
      </c>
      <c r="EO134">
        <f t="shared" si="429"/>
        <v>0</v>
      </c>
      <c r="EP134">
        <f t="shared" ref="EP134:EP150" si="504">EO134^2</f>
        <v>0</v>
      </c>
      <c r="EQ134">
        <f t="shared" si="430"/>
        <v>-8.1933644184488841E-4</v>
      </c>
      <c r="ER134">
        <f t="shared" si="431"/>
        <v>6.7564488323585033E-4</v>
      </c>
      <c r="ES134">
        <f t="shared" ref="ES134:ES150" si="505">ER134^2</f>
        <v>4.5649600824278581E-7</v>
      </c>
      <c r="ET134">
        <f t="shared" si="432"/>
        <v>-2.2834399974069916E-3</v>
      </c>
      <c r="EU134">
        <f t="shared" si="433"/>
        <v>1.2548865151338997E-3</v>
      </c>
      <c r="EV134">
        <f t="shared" ref="EV134:EV150" si="506">EU134^2</f>
        <v>1.5747401658649031E-6</v>
      </c>
      <c r="EW134">
        <f t="shared" si="434"/>
        <v>0.18755791506376213</v>
      </c>
      <c r="EY134">
        <f t="shared" si="435"/>
        <v>0</v>
      </c>
      <c r="EZ134">
        <f t="shared" si="436"/>
        <v>0</v>
      </c>
      <c r="FA134">
        <f t="shared" si="437"/>
        <v>0</v>
      </c>
      <c r="FB134">
        <f t="shared" si="438"/>
        <v>0</v>
      </c>
      <c r="FD134">
        <f t="shared" ref="FD134:FD150" si="507">AVERAGE(K134:P134)*J134</f>
        <v>1.8068679588981524</v>
      </c>
      <c r="FE134">
        <f t="shared" ref="FE134:FE150" si="508">(1/25*((J134*K134-FD134)^2+(J134*L134-FD134)^2+(J134*M134-FD134)^2+(J134*N134-FD134)^2+(J134*O134-FD134)^2+(J134*P134-FD134)^2))^0.5</f>
        <v>7.010450292090839E-2</v>
      </c>
      <c r="FG134" s="6">
        <f t="shared" ref="FG134:FG150" si="509">100*EL134/FD134</f>
        <v>0</v>
      </c>
      <c r="FH134" s="6">
        <f t="shared" ref="FH134:FH150" si="510">IFERROR(FG134*((EM134/EL134)^2+(FE134/FD134)^2)^0.5,0)</f>
        <v>0</v>
      </c>
      <c r="FI134" s="6">
        <f t="shared" ref="FI134:FI150" si="511">100*EN134/FD134</f>
        <v>0</v>
      </c>
      <c r="FJ134" s="6">
        <f t="shared" ref="FJ134:FJ150" si="512">IFERROR(FI134*((EO134/EN134)^2+(FE134/FD134)^2)^0.5,0)</f>
        <v>0</v>
      </c>
      <c r="FK134" s="6">
        <f t="shared" ref="FK134:FK150" si="513">100*EQ134/FD134</f>
        <v>-4.5345673313313309E-2</v>
      </c>
      <c r="FL134" s="6">
        <f t="shared" ref="FL134:FL150" si="514">IFERROR(ABS(FK134*((ER134/EQ134)^2+(FE134/FD134)^2)^0.5),0)</f>
        <v>3.7434518522892354E-2</v>
      </c>
      <c r="FM134" s="6">
        <f t="shared" ref="FM134:FM150" si="515">100*ET134/FD134</f>
        <v>-0.12637558744466629</v>
      </c>
      <c r="FN134" s="6">
        <f t="shared" ref="FN134:FN150" si="516">IFERROR(ABS(FM134*((EU134/ET134)^2+(FE134/FD134)^2)^0.5),0)</f>
        <v>6.9623794252663254E-2</v>
      </c>
      <c r="FP134" t="s">
        <v>98</v>
      </c>
      <c r="FQ134">
        <f t="shared" ref="FQ134:FQ150" si="517">AVERAGE(DY134,DH134,CQ134,BZ134,BI134,AR134)</f>
        <v>0.1583221805325872</v>
      </c>
      <c r="FR134">
        <f t="shared" ref="FR134:FR150" si="518">_xlfn.STDEV.S(DY134,DH134,CQ134,BZ134,BI134,AR134)</f>
        <v>3.9208824840828896E-2</v>
      </c>
      <c r="FT134">
        <v>0.1583221805325872</v>
      </c>
      <c r="FU134">
        <v>3.9208824840828896E-2</v>
      </c>
      <c r="FW134">
        <f t="shared" ref="FW134:FW150" si="519">AA134*EE134</f>
        <v>0</v>
      </c>
      <c r="FX134">
        <f t="shared" ref="FX134:FX150" si="520">IFERROR(FW134*((AB134/AA134)^2+(EF134/EE134)^2)^0.5,0)</f>
        <v>0</v>
      </c>
      <c r="FY134">
        <f t="shared" ref="FY134:FY150" si="521">FX134^2</f>
        <v>0</v>
      </c>
      <c r="FZ134">
        <f t="shared" ref="FZ134:FZ150" si="522">AA134*EH134</f>
        <v>0</v>
      </c>
      <c r="GA134">
        <f t="shared" ref="GA134:GA150" si="523">IFERROR(FZ134*((AB134/AA134)^2+(EI134/EH134)^2)^0.5,0)</f>
        <v>0</v>
      </c>
      <c r="GB134">
        <f t="shared" ref="GB134:GB150" si="524">GA134^2</f>
        <v>0</v>
      </c>
    </row>
    <row r="135" spans="1:184" x14ac:dyDescent="0.25">
      <c r="A135" t="s">
        <v>215</v>
      </c>
      <c r="B135" t="s">
        <v>216</v>
      </c>
      <c r="C135" t="s">
        <v>173</v>
      </c>
      <c r="D135" t="s">
        <v>342</v>
      </c>
      <c r="E135" t="s">
        <v>327</v>
      </c>
      <c r="F135" t="s">
        <v>173</v>
      </c>
      <c r="G135">
        <v>95.529702493314687</v>
      </c>
      <c r="H135">
        <v>0.122512117542541</v>
      </c>
      <c r="I135">
        <v>0.44888439867587027</v>
      </c>
      <c r="J135">
        <v>2.891001149361105</v>
      </c>
      <c r="K135">
        <v>1.1764228653088502</v>
      </c>
      <c r="L135">
        <v>1.2067690036967176</v>
      </c>
      <c r="M135">
        <v>1.1866174178280724</v>
      </c>
      <c r="N135">
        <v>1.1300269287366023</v>
      </c>
      <c r="O135">
        <v>1.1919270064378424</v>
      </c>
      <c r="P135">
        <v>1.2529274166703845</v>
      </c>
      <c r="Q135">
        <v>1.234033450224737</v>
      </c>
      <c r="R135">
        <v>0.90947003354549738</v>
      </c>
      <c r="S135">
        <v>1.0160301239037073</v>
      </c>
      <c r="T135">
        <v>1.0683930558484569</v>
      </c>
      <c r="U135">
        <v>1.0727560349127803</v>
      </c>
      <c r="V135">
        <v>1.2137481184144505</v>
      </c>
      <c r="W135">
        <v>0.69857485155130683</v>
      </c>
      <c r="X135">
        <v>0.69857485155130683</v>
      </c>
      <c r="Y135">
        <f t="shared" si="334"/>
        <v>0.3135793521686937</v>
      </c>
      <c r="Z135">
        <f t="shared" si="335"/>
        <v>0.3135793521686937</v>
      </c>
      <c r="AA135">
        <v>0</v>
      </c>
      <c r="AB135">
        <v>0</v>
      </c>
      <c r="AC135">
        <f t="shared" si="439"/>
        <v>3.4010398557425705</v>
      </c>
      <c r="AD135">
        <f t="shared" si="440"/>
        <v>0.55393836325004053</v>
      </c>
      <c r="AE135">
        <f t="shared" si="441"/>
        <v>0.3135793521686937</v>
      </c>
      <c r="AF135">
        <f t="shared" si="442"/>
        <v>0.3135793521686937</v>
      </c>
      <c r="AG135">
        <f t="shared" si="388"/>
        <v>1.4703085584087318E-2</v>
      </c>
      <c r="AH135">
        <f t="shared" si="389"/>
        <v>183.51405488739371</v>
      </c>
      <c r="AI135">
        <f t="shared" si="390"/>
        <v>1.4703085584087318E-2</v>
      </c>
      <c r="AJ135">
        <f t="shared" si="391"/>
        <v>183.51405488739371</v>
      </c>
      <c r="AK135">
        <f t="shared" si="392"/>
        <v>1.774294649102998E-2</v>
      </c>
      <c r="AL135">
        <f t="shared" si="443"/>
        <v>0.24035901108134683</v>
      </c>
      <c r="AM135">
        <f t="shared" si="444"/>
        <v>0.24035901108134683</v>
      </c>
      <c r="AN135">
        <f t="shared" si="445"/>
        <v>0.49637299867926632</v>
      </c>
      <c r="AO135">
        <f t="shared" si="393"/>
        <v>0.47295341267873775</v>
      </c>
      <c r="AP135">
        <f t="shared" si="446"/>
        <v>2.1261011357612321E-3</v>
      </c>
      <c r="AQ135">
        <f t="shared" si="447"/>
        <v>3.8826740654241041E-3</v>
      </c>
      <c r="AR135">
        <f t="shared" si="448"/>
        <v>-0.15937406051004405</v>
      </c>
      <c r="AT135">
        <f t="shared" si="394"/>
        <v>3.4887705767005661</v>
      </c>
      <c r="AU135">
        <f t="shared" si="395"/>
        <v>0.40824690912179418</v>
      </c>
      <c r="AV135">
        <f t="shared" si="396"/>
        <v>0.3135793521686937</v>
      </c>
      <c r="AW135">
        <f t="shared" si="397"/>
        <v>0.3135793521686937</v>
      </c>
      <c r="AX135">
        <f t="shared" si="398"/>
        <v>1.6965573082880863E-3</v>
      </c>
      <c r="AY135">
        <f t="shared" si="399"/>
        <v>53.763634434822784</v>
      </c>
      <c r="AZ135">
        <f t="shared" si="400"/>
        <v>1.6965573082880863E-3</v>
      </c>
      <c r="BA135">
        <f t="shared" si="401"/>
        <v>53.763634434822784</v>
      </c>
      <c r="BB135">
        <f t="shared" si="402"/>
        <v>1.2910910182595652E-2</v>
      </c>
      <c r="BC135">
        <f t="shared" si="449"/>
        <v>9.4667556953100473E-2</v>
      </c>
      <c r="BD135">
        <f t="shared" si="450"/>
        <v>9.4667556953100473E-2</v>
      </c>
      <c r="BE135">
        <f t="shared" si="451"/>
        <v>0.38518511623788426</v>
      </c>
      <c r="BF135">
        <f t="shared" si="452"/>
        <v>0.36776281843846775</v>
      </c>
      <c r="BG135">
        <f t="shared" si="453"/>
        <v>2.5299236793032564E-4</v>
      </c>
      <c r="BH135">
        <f t="shared" si="454"/>
        <v>6.6543190730842801E-4</v>
      </c>
      <c r="BI135">
        <f t="shared" si="455"/>
        <v>-5.418346626977405E-2</v>
      </c>
      <c r="BK135">
        <f t="shared" si="456"/>
        <v>3.4305123187928639</v>
      </c>
      <c r="BL135">
        <f t="shared" si="457"/>
        <v>0.45608007120508559</v>
      </c>
      <c r="BM135">
        <f t="shared" si="403"/>
        <v>0.3135793521686937</v>
      </c>
      <c r="BN135">
        <f t="shared" si="404"/>
        <v>0.3135793521686937</v>
      </c>
      <c r="BO135">
        <f t="shared" si="405"/>
        <v>4.5589663223067692E-3</v>
      </c>
      <c r="BP135">
        <f t="shared" si="406"/>
        <v>95.977754073139081</v>
      </c>
      <c r="BQ135">
        <f t="shared" si="407"/>
        <v>4.5589663223067692E-3</v>
      </c>
      <c r="BR135">
        <f t="shared" si="408"/>
        <v>95.977754073139081</v>
      </c>
      <c r="BS135">
        <f t="shared" si="409"/>
        <v>1.4545604146587586E-2</v>
      </c>
      <c r="BT135">
        <f t="shared" si="458"/>
        <v>0.14250071903639189</v>
      </c>
      <c r="BU135">
        <f t="shared" si="459"/>
        <v>0.14250071903639189</v>
      </c>
      <c r="BV135">
        <f t="shared" si="460"/>
        <v>0.41760139568686805</v>
      </c>
      <c r="BW135">
        <f t="shared" si="461"/>
        <v>0.39842349324770687</v>
      </c>
      <c r="BX135">
        <f t="shared" si="462"/>
        <v>8.1770938616881016E-4</v>
      </c>
      <c r="BY135">
        <f t="shared" si="463"/>
        <v>1.33673478237299E-3</v>
      </c>
      <c r="BZ135">
        <f t="shared" si="464"/>
        <v>-8.4844141079013169E-2</v>
      </c>
      <c r="CB135">
        <f t="shared" si="465"/>
        <v>3.2669091497865166</v>
      </c>
      <c r="CC135">
        <f t="shared" si="466"/>
        <v>0.47958497442401005</v>
      </c>
      <c r="CD135">
        <f t="shared" si="410"/>
        <v>0.3135793521686937</v>
      </c>
      <c r="CE135">
        <f t="shared" si="411"/>
        <v>0.3135793521686937</v>
      </c>
      <c r="CF135">
        <f t="shared" si="412"/>
        <v>6.2074429547631779E-3</v>
      </c>
      <c r="CG135">
        <f t="shared" si="413"/>
        <v>112.17890461353427</v>
      </c>
      <c r="CH135">
        <f t="shared" si="414"/>
        <v>6.2074429547631779E-3</v>
      </c>
      <c r="CI135">
        <f t="shared" si="415"/>
        <v>112.17890461353427</v>
      </c>
      <c r="CJ135">
        <f t="shared" si="416"/>
        <v>1.5673543711668445E-2</v>
      </c>
      <c r="CK135">
        <f t="shared" si="467"/>
        <v>0.16600562225531634</v>
      </c>
      <c r="CL135">
        <f t="shared" si="468"/>
        <v>0.16600562225531634</v>
      </c>
      <c r="CM135">
        <f t="shared" si="469"/>
        <v>0.43116331428360777</v>
      </c>
      <c r="CN135">
        <f t="shared" si="470"/>
        <v>0.41250639550494816</v>
      </c>
      <c r="CO135">
        <f t="shared" si="471"/>
        <v>1.2763094491691882E-3</v>
      </c>
      <c r="CP135">
        <f t="shared" si="472"/>
        <v>2.2214984824951048E-3</v>
      </c>
      <c r="CQ135">
        <f t="shared" si="473"/>
        <v>-9.8927043336254461E-2</v>
      </c>
      <c r="CS135">
        <f t="shared" si="474"/>
        <v>3.4458623455663435</v>
      </c>
      <c r="CT135">
        <f t="shared" si="475"/>
        <v>0.48154344765773427</v>
      </c>
      <c r="CU135">
        <f t="shared" si="417"/>
        <v>0.3135793521686937</v>
      </c>
      <c r="CV135">
        <f t="shared" si="418"/>
        <v>0.3135793521686937</v>
      </c>
      <c r="CW135">
        <f t="shared" si="419"/>
        <v>6.7268967316594193E-3</v>
      </c>
      <c r="CX135">
        <f t="shared" si="476"/>
        <v>120.14883381011045</v>
      </c>
      <c r="CY135">
        <f t="shared" si="477"/>
        <v>6.7268967316594193E-3</v>
      </c>
      <c r="CZ135">
        <f t="shared" si="478"/>
        <v>120.14883381011045</v>
      </c>
      <c r="DA135">
        <f t="shared" si="479"/>
        <v>1.5323454236072122E-2</v>
      </c>
      <c r="DB135">
        <f t="shared" si="480"/>
        <v>0.16796409548904057</v>
      </c>
      <c r="DC135">
        <f t="shared" si="481"/>
        <v>0.16796409548904057</v>
      </c>
      <c r="DD135">
        <f t="shared" si="482"/>
        <v>0.43553540122726636</v>
      </c>
      <c r="DE135">
        <f t="shared" si="483"/>
        <v>0.41561632841656815</v>
      </c>
      <c r="DF135">
        <f t="shared" si="484"/>
        <v>1.2376551982433998E-3</v>
      </c>
      <c r="DG135">
        <f t="shared" si="485"/>
        <v>2.2955193045409565E-3</v>
      </c>
      <c r="DH135">
        <f t="shared" si="486"/>
        <v>-0.10203697624787444</v>
      </c>
      <c r="DJ135">
        <f t="shared" si="487"/>
        <v>3.6222146016601218</v>
      </c>
      <c r="DK135">
        <f t="shared" si="488"/>
        <v>0.54483259427843955</v>
      </c>
      <c r="DL135">
        <f t="shared" si="420"/>
        <v>0.3135793521686937</v>
      </c>
      <c r="DM135">
        <f t="shared" si="421"/>
        <v>0.3135793521686937</v>
      </c>
      <c r="DN135">
        <f t="shared" si="489"/>
        <v>1.4416171176660518E-2</v>
      </c>
      <c r="DO135">
        <f t="shared" si="490"/>
        <v>187.01797706886683</v>
      </c>
      <c r="DP135">
        <f t="shared" si="491"/>
        <v>1.4416171176660518E-2</v>
      </c>
      <c r="DQ135">
        <f t="shared" si="492"/>
        <v>187.01797706886683</v>
      </c>
      <c r="DR135">
        <f t="shared" si="493"/>
        <v>1.6910099095794578E-2</v>
      </c>
      <c r="DS135">
        <f t="shared" si="494"/>
        <v>0.23125324210974585</v>
      </c>
      <c r="DT135">
        <f t="shared" si="495"/>
        <v>0.23125324210974585</v>
      </c>
      <c r="DU135">
        <f t="shared" si="496"/>
        <v>0.47185657253896163</v>
      </c>
      <c r="DV135">
        <f t="shared" si="497"/>
        <v>0.45058241338503757</v>
      </c>
      <c r="DW135">
        <f t="shared" si="498"/>
        <v>3.4007517277157427E-3</v>
      </c>
      <c r="DX135">
        <f t="shared" si="499"/>
        <v>5.2319694130566405E-3</v>
      </c>
      <c r="DY135">
        <f t="shared" si="500"/>
        <v>-0.13700306121634387</v>
      </c>
      <c r="DZ135" t="s">
        <v>215</v>
      </c>
      <c r="EA135" t="s">
        <v>216</v>
      </c>
      <c r="EB135" t="s">
        <v>173</v>
      </c>
      <c r="EC135" t="s">
        <v>342</v>
      </c>
      <c r="ED135" t="s">
        <v>329</v>
      </c>
      <c r="EE135">
        <f t="shared" si="422"/>
        <v>125.43352648131118</v>
      </c>
      <c r="EF135">
        <f t="shared" si="423"/>
        <v>51.718123062820005</v>
      </c>
      <c r="EG135">
        <f t="shared" si="501"/>
        <v>2674.7642531409947</v>
      </c>
      <c r="EH135">
        <f t="shared" si="424"/>
        <v>125.43352648131118</v>
      </c>
      <c r="EI135">
        <f t="shared" si="425"/>
        <v>51.718123062820005</v>
      </c>
      <c r="EJ135">
        <f t="shared" si="502"/>
        <v>2674.7642531409947</v>
      </c>
      <c r="EK135">
        <f t="shared" si="503"/>
        <v>2.8498167655279661E-5</v>
      </c>
      <c r="EL135">
        <f t="shared" si="426"/>
        <v>8.0515200129608819E-3</v>
      </c>
      <c r="EM135">
        <f t="shared" si="427"/>
        <v>5.3383675084504685E-3</v>
      </c>
      <c r="EN135">
        <f t="shared" si="428"/>
        <v>8.0515200129608819E-3</v>
      </c>
      <c r="EO135">
        <f t="shared" si="429"/>
        <v>5.3383675084504685E-3</v>
      </c>
      <c r="EP135">
        <f t="shared" si="504"/>
        <v>2.8498167655279661E-5</v>
      </c>
      <c r="EQ135">
        <f t="shared" si="430"/>
        <v>1.5185865441647831E-3</v>
      </c>
      <c r="ER135">
        <f t="shared" si="431"/>
        <v>1.1083499247596682E-3</v>
      </c>
      <c r="ES135">
        <f t="shared" si="505"/>
        <v>1.2284395557147622E-6</v>
      </c>
      <c r="ET135">
        <f t="shared" si="432"/>
        <v>2.6056379925330372E-3</v>
      </c>
      <c r="EU135">
        <f t="shared" si="433"/>
        <v>1.6820635918778908E-3</v>
      </c>
      <c r="EV135">
        <f t="shared" si="506"/>
        <v>2.8293379271211518E-6</v>
      </c>
      <c r="EW135">
        <f t="shared" si="434"/>
        <v>0.13301611899277221</v>
      </c>
      <c r="EY135">
        <f t="shared" si="435"/>
        <v>16.684680884121132</v>
      </c>
      <c r="EZ135">
        <f t="shared" si="436"/>
        <v>355.78676017341604</v>
      </c>
      <c r="FA135">
        <f t="shared" si="437"/>
        <v>16.684680884121132</v>
      </c>
      <c r="FB135">
        <f t="shared" si="438"/>
        <v>355.78676017341604</v>
      </c>
      <c r="FD135">
        <f t="shared" si="507"/>
        <v>3.4425514747081647</v>
      </c>
      <c r="FE135">
        <f t="shared" si="508"/>
        <v>5.1824468556525685E-2</v>
      </c>
      <c r="FG135" s="6">
        <f t="shared" si="509"/>
        <v>0.2338823419813478</v>
      </c>
      <c r="FH135" s="6">
        <f t="shared" si="510"/>
        <v>0.15511005121435181</v>
      </c>
      <c r="FI135" s="6">
        <f t="shared" si="511"/>
        <v>0.2338823419813478</v>
      </c>
      <c r="FJ135" s="6">
        <f t="shared" si="512"/>
        <v>0.15511005121435181</v>
      </c>
      <c r="FK135" s="6">
        <f t="shared" si="513"/>
        <v>4.4112239288840789E-2</v>
      </c>
      <c r="FL135" s="6">
        <f t="shared" si="514"/>
        <v>3.2202442686940579E-2</v>
      </c>
      <c r="FM135" s="6">
        <f t="shared" si="515"/>
        <v>7.5689151249479128E-2</v>
      </c>
      <c r="FN135" s="6">
        <f t="shared" si="516"/>
        <v>4.8874240772127493E-2</v>
      </c>
      <c r="FP135" t="s">
        <v>215</v>
      </c>
      <c r="FQ135">
        <f t="shared" si="517"/>
        <v>-0.106061458109884</v>
      </c>
      <c r="FR135">
        <f t="shared" si="518"/>
        <v>3.7438518360763319E-2</v>
      </c>
      <c r="FT135">
        <v>-0.106061458109884</v>
      </c>
      <c r="FU135">
        <v>3.7438518360763319E-2</v>
      </c>
      <c r="FW135">
        <f t="shared" si="519"/>
        <v>0</v>
      </c>
      <c r="FX135">
        <f t="shared" si="520"/>
        <v>0</v>
      </c>
      <c r="FY135">
        <f t="shared" si="521"/>
        <v>0</v>
      </c>
      <c r="FZ135">
        <f t="shared" si="522"/>
        <v>0</v>
      </c>
      <c r="GA135">
        <f t="shared" si="523"/>
        <v>0</v>
      </c>
      <c r="GB135">
        <f t="shared" si="524"/>
        <v>0</v>
      </c>
    </row>
    <row r="136" spans="1:184" x14ac:dyDescent="0.25">
      <c r="A136" t="s">
        <v>94</v>
      </c>
      <c r="B136" t="s">
        <v>95</v>
      </c>
      <c r="C136" t="s">
        <v>89</v>
      </c>
      <c r="D136" t="s">
        <v>340</v>
      </c>
      <c r="E136" t="s">
        <v>330</v>
      </c>
      <c r="F136" t="s">
        <v>52</v>
      </c>
      <c r="G136">
        <v>28.57979307225472</v>
      </c>
      <c r="H136">
        <v>9.9155961397223394E-2</v>
      </c>
      <c r="I136">
        <v>0.36330744255942654</v>
      </c>
      <c r="J136">
        <v>3.1810711536622009</v>
      </c>
      <c r="K136">
        <v>1.3263572562220902</v>
      </c>
      <c r="L136">
        <v>1.5963240717558658</v>
      </c>
      <c r="M136">
        <v>1.5284720537489731</v>
      </c>
      <c r="N136">
        <v>1.3785984406327738</v>
      </c>
      <c r="O136">
        <v>1.5276666559417871</v>
      </c>
      <c r="P136">
        <v>1.6721470135847669</v>
      </c>
      <c r="Q136">
        <v>1.3070253557120981</v>
      </c>
      <c r="R136">
        <v>1.2095558465202498</v>
      </c>
      <c r="S136">
        <v>1.2971210859341129</v>
      </c>
      <c r="T136">
        <v>1.3393743599143302</v>
      </c>
      <c r="U136">
        <v>1.3313443191676493</v>
      </c>
      <c r="V136">
        <v>1.3335057494131222</v>
      </c>
      <c r="W136">
        <v>1.7382747824405227</v>
      </c>
      <c r="X136">
        <v>1.158850042362185</v>
      </c>
      <c r="Y136">
        <f t="shared" si="334"/>
        <v>0.63152816567400982</v>
      </c>
      <c r="Z136">
        <f t="shared" si="335"/>
        <v>0.42101884520048855</v>
      </c>
      <c r="AA136">
        <v>0.20421204001116366</v>
      </c>
      <c r="AB136">
        <v>2.9173148573023385E-2</v>
      </c>
      <c r="AC136">
        <f t="shared" si="439"/>
        <v>4.2192368072186364</v>
      </c>
      <c r="AD136">
        <f t="shared" si="440"/>
        <v>0.47485203934408715</v>
      </c>
      <c r="AE136">
        <f t="shared" si="441"/>
        <v>0.47485203934408715</v>
      </c>
      <c r="AF136">
        <f t="shared" si="442"/>
        <v>0.42101884520048855</v>
      </c>
      <c r="AG136">
        <f t="shared" si="388"/>
        <v>0</v>
      </c>
      <c r="AH136">
        <f t="shared" si="389"/>
        <v>0</v>
      </c>
      <c r="AI136">
        <f t="shared" si="390"/>
        <v>8.3430877861026946E-5</v>
      </c>
      <c r="AJ136">
        <f t="shared" si="391"/>
        <v>4.649410787616131</v>
      </c>
      <c r="AK136">
        <f t="shared" si="392"/>
        <v>2.4966127815751259E-2</v>
      </c>
      <c r="AL136">
        <f t="shared" si="443"/>
        <v>0</v>
      </c>
      <c r="AM136">
        <f t="shared" si="444"/>
        <v>5.3833194143598606E-2</v>
      </c>
      <c r="AN136">
        <f t="shared" si="445"/>
        <v>0.39385172463531865</v>
      </c>
      <c r="AO136">
        <f t="shared" si="393"/>
        <v>0.36089798846884991</v>
      </c>
      <c r="AP136">
        <f t="shared" si="446"/>
        <v>-5.6841624392580108E-4</v>
      </c>
      <c r="AQ136">
        <f t="shared" si="447"/>
        <v>-4.6116856838619897E-4</v>
      </c>
      <c r="AR136">
        <f t="shared" si="448"/>
        <v>6.0120856731638639E-2</v>
      </c>
      <c r="AT136">
        <f t="shared" si="394"/>
        <v>5.078020456559174</v>
      </c>
      <c r="AU136">
        <f t="shared" si="395"/>
        <v>0.43944064123207421</v>
      </c>
      <c r="AV136">
        <f t="shared" si="396"/>
        <v>0.43944064123207421</v>
      </c>
      <c r="AW136">
        <f t="shared" si="397"/>
        <v>0.42101884520048855</v>
      </c>
      <c r="AX136">
        <f t="shared" si="398"/>
        <v>0</v>
      </c>
      <c r="AY136">
        <f t="shared" si="399"/>
        <v>0</v>
      </c>
      <c r="AZ136">
        <f t="shared" si="400"/>
        <v>4.6983892581993301E-6</v>
      </c>
      <c r="BA136">
        <f t="shared" si="401"/>
        <v>0.76513537281764921</v>
      </c>
      <c r="BB136">
        <f t="shared" si="402"/>
        <v>2.1060216397600744E-2</v>
      </c>
      <c r="BC136">
        <f t="shared" si="449"/>
        <v>0</v>
      </c>
      <c r="BD136">
        <f t="shared" si="450"/>
        <v>1.8421796031585669E-2</v>
      </c>
      <c r="BE136">
        <f t="shared" si="451"/>
        <v>0.40182235237537428</v>
      </c>
      <c r="BF136">
        <f t="shared" si="452"/>
        <v>0.37340318156480107</v>
      </c>
      <c r="BG136">
        <f t="shared" si="453"/>
        <v>-8.0016618288938468E-5</v>
      </c>
      <c r="BH136">
        <f t="shared" si="454"/>
        <v>-2.5173808154505645E-4</v>
      </c>
      <c r="BI136">
        <f t="shared" si="455"/>
        <v>4.7615663635687477E-2</v>
      </c>
      <c r="BK136">
        <f t="shared" si="456"/>
        <v>4.8621783593596799</v>
      </c>
      <c r="BL136">
        <f t="shared" si="457"/>
        <v>0.47125374442062873</v>
      </c>
      <c r="BM136">
        <f t="shared" si="403"/>
        <v>0.47125374442062873</v>
      </c>
      <c r="BN136">
        <f t="shared" si="404"/>
        <v>0.42101884520048855</v>
      </c>
      <c r="BO136">
        <f t="shared" si="405"/>
        <v>0</v>
      </c>
      <c r="BP136">
        <f t="shared" si="406"/>
        <v>0</v>
      </c>
      <c r="BQ136">
        <f t="shared" si="407"/>
        <v>7.9322600583478495E-5</v>
      </c>
      <c r="BR136">
        <f t="shared" si="408"/>
        <v>4.7371012074217393</v>
      </c>
      <c r="BS136">
        <f t="shared" si="409"/>
        <v>2.3080712088945084E-2</v>
      </c>
      <c r="BT136">
        <f t="shared" si="458"/>
        <v>0</v>
      </c>
      <c r="BU136">
        <f t="shared" si="459"/>
        <v>5.0234899220140183E-2</v>
      </c>
      <c r="BV136">
        <f t="shared" si="460"/>
        <v>0.41019645025466095</v>
      </c>
      <c r="BW136">
        <f t="shared" si="461"/>
        <v>0.37976528767060286</v>
      </c>
      <c r="BX136">
        <f t="shared" si="462"/>
        <v>-2.8485444182117889E-4</v>
      </c>
      <c r="BY136">
        <f t="shared" si="463"/>
        <v>-6.5489461627154123E-4</v>
      </c>
      <c r="BZ136">
        <f t="shared" si="464"/>
        <v>4.1253557529885687E-2</v>
      </c>
      <c r="CB136">
        <f t="shared" si="465"/>
        <v>4.3854197319806092</v>
      </c>
      <c r="CC136">
        <f t="shared" si="466"/>
        <v>0.48660467333014418</v>
      </c>
      <c r="CD136">
        <f t="shared" si="410"/>
        <v>0.48660467333014418</v>
      </c>
      <c r="CE136">
        <f t="shared" si="411"/>
        <v>0.42101884520048855</v>
      </c>
      <c r="CF136">
        <f t="shared" si="412"/>
        <v>0</v>
      </c>
      <c r="CG136">
        <f t="shared" si="413"/>
        <v>0</v>
      </c>
      <c r="CH136">
        <f t="shared" si="414"/>
        <v>1.4933022348793563E-4</v>
      </c>
      <c r="CI136">
        <f t="shared" si="415"/>
        <v>6.8306017205146965</v>
      </c>
      <c r="CJ136">
        <f t="shared" si="416"/>
        <v>2.5094614298492184E-2</v>
      </c>
      <c r="CK136">
        <f t="shared" si="467"/>
        <v>0</v>
      </c>
      <c r="CL136">
        <f t="shared" si="468"/>
        <v>6.5585828129655632E-2</v>
      </c>
      <c r="CM136">
        <f t="shared" si="469"/>
        <v>0.40907766940113172</v>
      </c>
      <c r="CN136">
        <f t="shared" si="470"/>
        <v>0.37920642972734903</v>
      </c>
      <c r="CO136">
        <f t="shared" si="471"/>
        <v>-4.9329497693607026E-4</v>
      </c>
      <c r="CP136">
        <f t="shared" si="472"/>
        <v>-1.1013480305620456E-4</v>
      </c>
      <c r="CQ136">
        <f t="shared" si="473"/>
        <v>4.1812415473139519E-2</v>
      </c>
      <c r="CS136">
        <f t="shared" si="474"/>
        <v>4.8596163316280174</v>
      </c>
      <c r="CT136">
        <f t="shared" si="475"/>
        <v>0.4836872997628196</v>
      </c>
      <c r="CU136">
        <f t="shared" si="417"/>
        <v>0.4836872997628196</v>
      </c>
      <c r="CV136">
        <f t="shared" si="418"/>
        <v>0.42101884520048855</v>
      </c>
      <c r="CW136">
        <f t="shared" si="419"/>
        <v>0</v>
      </c>
      <c r="CX136">
        <f t="shared" si="476"/>
        <v>0</v>
      </c>
      <c r="CY136">
        <f t="shared" si="477"/>
        <v>1.4610956548315952E-4</v>
      </c>
      <c r="CZ136">
        <f t="shared" si="478"/>
        <v>6.9944073060475702</v>
      </c>
      <c r="DA136">
        <f t="shared" si="479"/>
        <v>2.3695917295394012E-2</v>
      </c>
      <c r="DB136">
        <f t="shared" si="480"/>
        <v>0</v>
      </c>
      <c r="DC136">
        <f t="shared" si="481"/>
        <v>6.2668454562331055E-2</v>
      </c>
      <c r="DD136">
        <f t="shared" si="482"/>
        <v>0.4125412744382797</v>
      </c>
      <c r="DE136">
        <f t="shared" si="483"/>
        <v>0.38173877425446834</v>
      </c>
      <c r="DF136">
        <f t="shared" si="484"/>
        <v>-4.2757629328519115E-4</v>
      </c>
      <c r="DG136">
        <f t="shared" si="485"/>
        <v>-9.8053613722239768E-5</v>
      </c>
      <c r="DH136">
        <f t="shared" si="486"/>
        <v>3.9280070946020207E-2</v>
      </c>
      <c r="DJ136">
        <f t="shared" si="487"/>
        <v>5.3192186295968984</v>
      </c>
      <c r="DK136">
        <f t="shared" si="488"/>
        <v>0.48447256345757295</v>
      </c>
      <c r="DL136">
        <f t="shared" si="420"/>
        <v>0.48447256345757295</v>
      </c>
      <c r="DM136">
        <f t="shared" si="421"/>
        <v>0.42101884520048855</v>
      </c>
      <c r="DN136">
        <f t="shared" si="489"/>
        <v>0</v>
      </c>
      <c r="DO136">
        <f t="shared" si="490"/>
        <v>0</v>
      </c>
      <c r="DP136">
        <f t="shared" si="491"/>
        <v>1.6547781371715792E-4</v>
      </c>
      <c r="DQ136">
        <f t="shared" si="492"/>
        <v>7.8235516339666757</v>
      </c>
      <c r="DR136">
        <f t="shared" si="493"/>
        <v>2.2685852255237639E-2</v>
      </c>
      <c r="DS136">
        <f t="shared" si="494"/>
        <v>0</v>
      </c>
      <c r="DT136">
        <f t="shared" si="495"/>
        <v>6.3453718257084402E-2</v>
      </c>
      <c r="DU136">
        <f t="shared" si="496"/>
        <v>0.38657111190614335</v>
      </c>
      <c r="DV136">
        <f t="shared" si="497"/>
        <v>0.35803062679802489</v>
      </c>
      <c r="DW136">
        <f t="shared" si="498"/>
        <v>-1.2155307087958339E-3</v>
      </c>
      <c r="DX136">
        <f t="shared" si="499"/>
        <v>-6.4742382629504047E-4</v>
      </c>
      <c r="DY136">
        <f t="shared" si="500"/>
        <v>6.2988218402463658E-2</v>
      </c>
      <c r="DZ136" t="s">
        <v>94</v>
      </c>
      <c r="EA136" t="s">
        <v>95</v>
      </c>
      <c r="EB136" t="s">
        <v>89</v>
      </c>
      <c r="EC136" t="s">
        <v>340</v>
      </c>
      <c r="ED136" t="s">
        <v>329</v>
      </c>
      <c r="EE136">
        <f t="shared" si="422"/>
        <v>0</v>
      </c>
      <c r="EF136">
        <f t="shared" si="423"/>
        <v>0</v>
      </c>
      <c r="EG136">
        <f t="shared" si="501"/>
        <v>0</v>
      </c>
      <c r="EH136">
        <f t="shared" si="424"/>
        <v>5.3000346713974107</v>
      </c>
      <c r="EI136">
        <f t="shared" si="425"/>
        <v>2.5646516000634159</v>
      </c>
      <c r="EJ136">
        <f t="shared" si="502"/>
        <v>6.5774378297078391</v>
      </c>
      <c r="EK136">
        <f t="shared" si="503"/>
        <v>0</v>
      </c>
      <c r="EL136">
        <f t="shared" si="426"/>
        <v>0</v>
      </c>
      <c r="EM136">
        <f t="shared" si="427"/>
        <v>0</v>
      </c>
      <c r="EN136">
        <f t="shared" si="428"/>
        <v>1.0472824506515963E-4</v>
      </c>
      <c r="EO136">
        <f t="shared" si="429"/>
        <v>6.0823115547109746E-5</v>
      </c>
      <c r="EP136">
        <f t="shared" si="504"/>
        <v>3.6994513848570631E-9</v>
      </c>
      <c r="EQ136">
        <f t="shared" si="430"/>
        <v>-5.1161488050883552E-4</v>
      </c>
      <c r="ER136">
        <f t="shared" si="431"/>
        <v>3.8569919567287464E-4</v>
      </c>
      <c r="ES136">
        <f t="shared" si="505"/>
        <v>1.4876386954270245E-7</v>
      </c>
      <c r="ET136">
        <f t="shared" si="432"/>
        <v>-3.7056891821271354E-4</v>
      </c>
      <c r="EU136">
        <f t="shared" si="433"/>
        <v>2.5373581796013593E-4</v>
      </c>
      <c r="EV136">
        <f t="shared" si="506"/>
        <v>6.4381865315899231E-8</v>
      </c>
      <c r="EW136">
        <f t="shared" si="434"/>
        <v>0.12919900662060257</v>
      </c>
      <c r="EY136">
        <f t="shared" si="435"/>
        <v>0</v>
      </c>
      <c r="EZ136">
        <f t="shared" si="436"/>
        <v>0</v>
      </c>
      <c r="FA136">
        <f t="shared" si="437"/>
        <v>0.68475921459929723</v>
      </c>
      <c r="FB136">
        <f t="shared" si="438"/>
        <v>0.8497984337070249</v>
      </c>
      <c r="FD136">
        <f t="shared" si="507"/>
        <v>4.787281719390502</v>
      </c>
      <c r="FE136">
        <f t="shared" si="508"/>
        <v>0.18574130092211133</v>
      </c>
      <c r="FG136" s="6">
        <f t="shared" si="509"/>
        <v>0</v>
      </c>
      <c r="FH136" s="6">
        <f t="shared" si="510"/>
        <v>0</v>
      </c>
      <c r="FI136" s="6">
        <f t="shared" si="511"/>
        <v>2.1876348876851397E-3</v>
      </c>
      <c r="FJ136" s="6">
        <f t="shared" si="512"/>
        <v>1.2733466623036003E-3</v>
      </c>
      <c r="FK136" s="6">
        <f t="shared" si="513"/>
        <v>-1.0686959959690283E-2</v>
      </c>
      <c r="FL136" s="6">
        <f t="shared" si="514"/>
        <v>8.0674101814769573E-3</v>
      </c>
      <c r="FM136" s="6">
        <f t="shared" si="515"/>
        <v>-7.740695867380307E-3</v>
      </c>
      <c r="FN136" s="6">
        <f t="shared" si="516"/>
        <v>5.3087086584771457E-3</v>
      </c>
      <c r="FP136" t="s">
        <v>94</v>
      </c>
      <c r="FQ136">
        <f t="shared" si="517"/>
        <v>4.88451304531392E-2</v>
      </c>
      <c r="FR136">
        <f t="shared" si="518"/>
        <v>1.0269001424860157E-2</v>
      </c>
      <c r="FT136">
        <v>4.88451304531392E-2</v>
      </c>
      <c r="FU136">
        <v>1.0269001424860157E-2</v>
      </c>
      <c r="FW136">
        <f t="shared" si="519"/>
        <v>0</v>
      </c>
      <c r="FX136">
        <f t="shared" si="520"/>
        <v>0</v>
      </c>
      <c r="FY136">
        <f t="shared" si="521"/>
        <v>0</v>
      </c>
      <c r="FZ136">
        <f t="shared" si="522"/>
        <v>1.0823308923759627</v>
      </c>
      <c r="GA136">
        <f t="shared" si="523"/>
        <v>0.54607959121196736</v>
      </c>
      <c r="GB136">
        <f t="shared" si="524"/>
        <v>0.29820291993822939</v>
      </c>
    </row>
    <row r="137" spans="1:184" x14ac:dyDescent="0.25">
      <c r="A137" t="s">
        <v>363</v>
      </c>
      <c r="B137" t="s">
        <v>63</v>
      </c>
      <c r="C137" t="s">
        <v>69</v>
      </c>
      <c r="D137" t="s">
        <v>340</v>
      </c>
      <c r="E137" t="s">
        <v>330</v>
      </c>
      <c r="F137" t="s">
        <v>52</v>
      </c>
      <c r="G137">
        <v>60.118255518993394</v>
      </c>
      <c r="H137">
        <v>8.9897180157569395E-2</v>
      </c>
      <c r="I137">
        <v>0.32938326809733426</v>
      </c>
      <c r="J137">
        <v>1.4317582429037539</v>
      </c>
      <c r="K137">
        <v>1.3263572562220902</v>
      </c>
      <c r="L137">
        <v>1.5963240717558658</v>
      </c>
      <c r="M137">
        <v>1.5284720537489731</v>
      </c>
      <c r="N137">
        <v>1.3785984406327738</v>
      </c>
      <c r="O137">
        <v>1.5276666559417871</v>
      </c>
      <c r="P137">
        <v>1.6721470135847669</v>
      </c>
      <c r="Q137">
        <v>1.3070253557120981</v>
      </c>
      <c r="R137">
        <v>1.2095558465202498</v>
      </c>
      <c r="S137">
        <v>1.2971210859341129</v>
      </c>
      <c r="T137">
        <v>1.3393743599143302</v>
      </c>
      <c r="U137">
        <v>1.3313443191676493</v>
      </c>
      <c r="V137">
        <v>1.3335057494131222</v>
      </c>
      <c r="W137">
        <v>3.549651746975893</v>
      </c>
      <c r="X137">
        <v>2.4435750388079711</v>
      </c>
      <c r="Y137">
        <f t="shared" si="334"/>
        <v>1.1691958930263315</v>
      </c>
      <c r="Z137">
        <f t="shared" si="335"/>
        <v>0.80487273212363997</v>
      </c>
      <c r="AA137">
        <v>3.0183640249148036</v>
      </c>
      <c r="AB137">
        <v>0.43119486070211482</v>
      </c>
      <c r="AC137">
        <f t="shared" si="439"/>
        <v>1.899022934631184</v>
      </c>
      <c r="AD137">
        <f t="shared" si="440"/>
        <v>0.43051228315053169</v>
      </c>
      <c r="AE137">
        <f t="shared" si="441"/>
        <v>0.43051228315053169</v>
      </c>
      <c r="AF137">
        <f t="shared" si="442"/>
        <v>0.43051228315053169</v>
      </c>
      <c r="AG137">
        <f t="shared" si="388"/>
        <v>0</v>
      </c>
      <c r="AH137">
        <f t="shared" si="389"/>
        <v>0</v>
      </c>
      <c r="AI137">
        <f t="shared" si="390"/>
        <v>0</v>
      </c>
      <c r="AJ137">
        <f t="shared" si="391"/>
        <v>0</v>
      </c>
      <c r="AK137">
        <f t="shared" si="392"/>
        <v>2.3262513051538446E-2</v>
      </c>
      <c r="AL137">
        <f t="shared" si="443"/>
        <v>0</v>
      </c>
      <c r="AM137">
        <f t="shared" si="444"/>
        <v>0</v>
      </c>
      <c r="AN137">
        <f t="shared" si="445"/>
        <v>0.35503919048685267</v>
      </c>
      <c r="AO137">
        <f t="shared" si="393"/>
        <v>0.3243341198677</v>
      </c>
      <c r="AP137">
        <f t="shared" si="446"/>
        <v>-5.2962919963455779E-4</v>
      </c>
      <c r="AQ137">
        <f t="shared" si="447"/>
        <v>-1.4746912612011672E-3</v>
      </c>
      <c r="AR137">
        <f t="shared" si="448"/>
        <v>0.10617816328283169</v>
      </c>
      <c r="AT137">
        <f t="shared" si="394"/>
        <v>2.2855501480821441</v>
      </c>
      <c r="AU137">
        <f t="shared" si="395"/>
        <v>0.39840745767307756</v>
      </c>
      <c r="AV137">
        <f t="shared" si="396"/>
        <v>0.39840745767307756</v>
      </c>
      <c r="AW137">
        <f t="shared" si="397"/>
        <v>0.39840745767307756</v>
      </c>
      <c r="AX137">
        <f t="shared" si="398"/>
        <v>0</v>
      </c>
      <c r="AY137">
        <f t="shared" si="399"/>
        <v>0</v>
      </c>
      <c r="AZ137">
        <f t="shared" si="400"/>
        <v>0</v>
      </c>
      <c r="BA137">
        <f t="shared" si="401"/>
        <v>0</v>
      </c>
      <c r="BB137">
        <f t="shared" si="402"/>
        <v>1.9623129482991847E-2</v>
      </c>
      <c r="BC137">
        <f t="shared" si="449"/>
        <v>0</v>
      </c>
      <c r="BD137">
        <f t="shared" si="450"/>
        <v>0</v>
      </c>
      <c r="BE137">
        <f t="shared" si="451"/>
        <v>0.36335612965121977</v>
      </c>
      <c r="BF137">
        <f t="shared" si="452"/>
        <v>0.33687619905189919</v>
      </c>
      <c r="BG137">
        <f t="shared" si="453"/>
        <v>-7.4556520779808013E-5</v>
      </c>
      <c r="BH137">
        <f t="shared" si="454"/>
        <v>-4.0332913768191482E-4</v>
      </c>
      <c r="BI137">
        <f t="shared" si="455"/>
        <v>6.1531258621178364E-2</v>
      </c>
      <c r="BK137">
        <f t="shared" si="456"/>
        <v>2.1884024620031219</v>
      </c>
      <c r="BL137">
        <f t="shared" si="457"/>
        <v>0.42724998240294126</v>
      </c>
      <c r="BM137">
        <f t="shared" si="403"/>
        <v>0.42724998240294126</v>
      </c>
      <c r="BN137">
        <f t="shared" si="404"/>
        <v>0.42724998240294126</v>
      </c>
      <c r="BO137">
        <f t="shared" si="405"/>
        <v>0</v>
      </c>
      <c r="BP137">
        <f t="shared" si="406"/>
        <v>0</v>
      </c>
      <c r="BQ137">
        <f t="shared" si="407"/>
        <v>0</v>
      </c>
      <c r="BR137">
        <f t="shared" si="408"/>
        <v>0</v>
      </c>
      <c r="BS137">
        <f t="shared" si="409"/>
        <v>2.1505752520787128E-2</v>
      </c>
      <c r="BT137">
        <f t="shared" si="458"/>
        <v>0</v>
      </c>
      <c r="BU137">
        <f t="shared" si="459"/>
        <v>0</v>
      </c>
      <c r="BV137">
        <f t="shared" si="460"/>
        <v>0.37035905751024151</v>
      </c>
      <c r="BW137">
        <f t="shared" si="461"/>
        <v>0.34200442750876731</v>
      </c>
      <c r="BX137">
        <f t="shared" si="462"/>
        <v>-2.6541681671889963E-4</v>
      </c>
      <c r="BY137">
        <f t="shared" si="463"/>
        <v>-1.3464022005692268E-3</v>
      </c>
      <c r="BZ137">
        <f t="shared" si="464"/>
        <v>8.5245554894173958E-2</v>
      </c>
      <c r="CB137">
        <f t="shared" si="465"/>
        <v>1.9738196810302353</v>
      </c>
      <c r="CC137">
        <f t="shared" si="466"/>
        <v>0.44116750387435727</v>
      </c>
      <c r="CD137">
        <f t="shared" si="410"/>
        <v>0.44116750387435727</v>
      </c>
      <c r="CE137">
        <f t="shared" si="411"/>
        <v>0.44116750387435727</v>
      </c>
      <c r="CF137">
        <f t="shared" si="412"/>
        <v>0</v>
      </c>
      <c r="CG137">
        <f t="shared" si="413"/>
        <v>0</v>
      </c>
      <c r="CH137">
        <f t="shared" si="414"/>
        <v>0</v>
      </c>
      <c r="CI137">
        <f t="shared" si="415"/>
        <v>0</v>
      </c>
      <c r="CJ137">
        <f t="shared" si="416"/>
        <v>2.338223199649319E-2</v>
      </c>
      <c r="CK137">
        <f t="shared" si="467"/>
        <v>0</v>
      </c>
      <c r="CL137">
        <f t="shared" si="468"/>
        <v>0</v>
      </c>
      <c r="CM137">
        <f t="shared" si="469"/>
        <v>0.3689307135296605</v>
      </c>
      <c r="CN137">
        <f t="shared" si="470"/>
        <v>0.34109779895415315</v>
      </c>
      <c r="CO137">
        <f t="shared" si="471"/>
        <v>-4.5963398585157765E-4</v>
      </c>
      <c r="CP137">
        <f t="shared" si="472"/>
        <v>-1.2219253309415602E-3</v>
      </c>
      <c r="CQ137">
        <f t="shared" si="473"/>
        <v>0.10006970492020412</v>
      </c>
      <c r="CS137">
        <f t="shared" si="474"/>
        <v>2.1872493270538667</v>
      </c>
      <c r="CT137">
        <f t="shared" si="475"/>
        <v>0.43852254281026076</v>
      </c>
      <c r="CU137">
        <f t="shared" si="417"/>
        <v>0.43852254281026076</v>
      </c>
      <c r="CV137">
        <f t="shared" si="418"/>
        <v>0.43852254281026076</v>
      </c>
      <c r="CW137">
        <f t="shared" si="419"/>
        <v>0</v>
      </c>
      <c r="CX137">
        <f t="shared" si="476"/>
        <v>0</v>
      </c>
      <c r="CY137">
        <f t="shared" si="477"/>
        <v>0</v>
      </c>
      <c r="CZ137">
        <f t="shared" si="478"/>
        <v>0</v>
      </c>
      <c r="DA137">
        <f t="shared" si="479"/>
        <v>2.207897794244677E-2</v>
      </c>
      <c r="DB137">
        <f t="shared" si="480"/>
        <v>0</v>
      </c>
      <c r="DC137">
        <f t="shared" si="481"/>
        <v>0</v>
      </c>
      <c r="DD137">
        <f t="shared" si="482"/>
        <v>0.37223131195174441</v>
      </c>
      <c r="DE137">
        <f t="shared" si="483"/>
        <v>0.34353068333067904</v>
      </c>
      <c r="DF137">
        <f t="shared" si="484"/>
        <v>-3.9839975091371166E-4</v>
      </c>
      <c r="DG137">
        <f t="shared" si="485"/>
        <v>-1.1722222949548259E-3</v>
      </c>
      <c r="DH137">
        <f t="shared" si="486"/>
        <v>9.4991859479581719E-2</v>
      </c>
      <c r="DJ137">
        <f t="shared" si="487"/>
        <v>2.3941102700468853</v>
      </c>
      <c r="DK137">
        <f t="shared" si="488"/>
        <v>0.43923448176827906</v>
      </c>
      <c r="DL137">
        <f t="shared" si="420"/>
        <v>0.43923448176827906</v>
      </c>
      <c r="DM137">
        <f t="shared" si="421"/>
        <v>0.43923448176827906</v>
      </c>
      <c r="DN137">
        <f t="shared" si="489"/>
        <v>0</v>
      </c>
      <c r="DO137">
        <f t="shared" si="490"/>
        <v>0</v>
      </c>
      <c r="DP137">
        <f t="shared" si="491"/>
        <v>0</v>
      </c>
      <c r="DQ137">
        <f t="shared" si="492"/>
        <v>0</v>
      </c>
      <c r="DR137">
        <f t="shared" si="493"/>
        <v>2.1137836754956889E-2</v>
      </c>
      <c r="DS137">
        <f t="shared" si="494"/>
        <v>0</v>
      </c>
      <c r="DT137">
        <f t="shared" si="495"/>
        <v>0</v>
      </c>
      <c r="DU137">
        <f t="shared" si="496"/>
        <v>0.34801353588163481</v>
      </c>
      <c r="DV137">
        <f t="shared" si="497"/>
        <v>0.32142056911383787</v>
      </c>
      <c r="DW137">
        <f t="shared" si="498"/>
        <v>-1.1325864862419396E-3</v>
      </c>
      <c r="DX137">
        <f t="shared" si="499"/>
        <v>-2.4399301851585785E-3</v>
      </c>
      <c r="DY137">
        <f t="shared" si="500"/>
        <v>0.11781391265444119</v>
      </c>
      <c r="DZ137" t="s">
        <v>363</v>
      </c>
      <c r="EA137" t="s">
        <v>63</v>
      </c>
      <c r="EB137" t="s">
        <v>69</v>
      </c>
      <c r="EC137" t="s">
        <v>340</v>
      </c>
      <c r="ED137" t="s">
        <v>329</v>
      </c>
      <c r="EE137">
        <f t="shared" si="422"/>
        <v>0</v>
      </c>
      <c r="EF137">
        <f t="shared" si="423"/>
        <v>0</v>
      </c>
      <c r="EG137">
        <f t="shared" si="501"/>
        <v>0</v>
      </c>
      <c r="EH137">
        <f t="shared" si="424"/>
        <v>0</v>
      </c>
      <c r="EI137">
        <f t="shared" si="425"/>
        <v>0</v>
      </c>
      <c r="EJ137">
        <f t="shared" si="502"/>
        <v>0</v>
      </c>
      <c r="EK137">
        <f t="shared" si="503"/>
        <v>0</v>
      </c>
      <c r="EL137">
        <f t="shared" si="426"/>
        <v>0</v>
      </c>
      <c r="EM137">
        <f t="shared" si="427"/>
        <v>0</v>
      </c>
      <c r="EN137">
        <f t="shared" si="428"/>
        <v>0</v>
      </c>
      <c r="EO137">
        <f t="shared" si="429"/>
        <v>0</v>
      </c>
      <c r="EP137">
        <f t="shared" si="504"/>
        <v>0</v>
      </c>
      <c r="EQ137">
        <f t="shared" si="430"/>
        <v>-4.7670379335674904E-4</v>
      </c>
      <c r="ER137">
        <f t="shared" si="431"/>
        <v>3.593802226570128E-4</v>
      </c>
      <c r="ES137">
        <f t="shared" si="505"/>
        <v>1.2915414443700411E-7</v>
      </c>
      <c r="ET137">
        <f t="shared" si="432"/>
        <v>-1.3430834017512123E-3</v>
      </c>
      <c r="EU137">
        <f t="shared" si="433"/>
        <v>6.5534958337365391E-4</v>
      </c>
      <c r="EV137">
        <f t="shared" si="506"/>
        <v>4.2948307642802178E-7</v>
      </c>
      <c r="EW137">
        <f t="shared" si="434"/>
        <v>0.1171349277510666</v>
      </c>
      <c r="EY137">
        <f t="shared" si="435"/>
        <v>0</v>
      </c>
      <c r="EZ137">
        <f t="shared" si="436"/>
        <v>0</v>
      </c>
      <c r="FA137">
        <f t="shared" si="437"/>
        <v>0</v>
      </c>
      <c r="FB137">
        <f t="shared" si="438"/>
        <v>0</v>
      </c>
      <c r="FD137">
        <f t="shared" si="507"/>
        <v>2.1546924704745725</v>
      </c>
      <c r="FE137">
        <f t="shared" si="508"/>
        <v>8.3599713994684008E-2</v>
      </c>
      <c r="FG137" s="6">
        <f t="shared" si="509"/>
        <v>0</v>
      </c>
      <c r="FH137" s="6">
        <f t="shared" si="510"/>
        <v>0</v>
      </c>
      <c r="FI137" s="6">
        <f t="shared" si="511"/>
        <v>0</v>
      </c>
      <c r="FJ137" s="6">
        <f t="shared" si="512"/>
        <v>0</v>
      </c>
      <c r="FK137" s="6">
        <f t="shared" si="513"/>
        <v>-2.2123982883355726E-2</v>
      </c>
      <c r="FL137" s="6">
        <f t="shared" si="514"/>
        <v>1.6701030549493935E-2</v>
      </c>
      <c r="FM137" s="6">
        <f t="shared" si="515"/>
        <v>-6.2332950996733062E-2</v>
      </c>
      <c r="FN137" s="6">
        <f t="shared" si="516"/>
        <v>3.0510994019434301E-2</v>
      </c>
      <c r="FP137" t="s">
        <v>363</v>
      </c>
      <c r="FQ137">
        <f t="shared" si="517"/>
        <v>9.4305075642068512E-2</v>
      </c>
      <c r="FR137">
        <f t="shared" si="518"/>
        <v>1.9408947672935106E-2</v>
      </c>
      <c r="FT137">
        <v>9.4305075642068512E-2</v>
      </c>
      <c r="FU137">
        <v>1.9408947672935106E-2</v>
      </c>
      <c r="FW137">
        <f t="shared" si="519"/>
        <v>0</v>
      </c>
      <c r="FX137">
        <f t="shared" si="520"/>
        <v>0</v>
      </c>
      <c r="FY137">
        <f t="shared" si="521"/>
        <v>0</v>
      </c>
      <c r="FZ137">
        <f t="shared" si="522"/>
        <v>0</v>
      </c>
      <c r="GA137">
        <f t="shared" si="523"/>
        <v>0</v>
      </c>
      <c r="GB137">
        <f t="shared" si="524"/>
        <v>0</v>
      </c>
    </row>
    <row r="138" spans="1:184" x14ac:dyDescent="0.25">
      <c r="A138" t="s">
        <v>379</v>
      </c>
      <c r="B138" t="s">
        <v>242</v>
      </c>
      <c r="C138" t="s">
        <v>246</v>
      </c>
      <c r="D138" t="s">
        <v>231</v>
      </c>
      <c r="E138" t="s">
        <v>329</v>
      </c>
      <c r="F138" t="s">
        <v>446</v>
      </c>
      <c r="G138">
        <v>50.308251147424102</v>
      </c>
      <c r="H138">
        <v>8.4433330342301202E-2</v>
      </c>
      <c r="I138">
        <v>0.30936372237419163</v>
      </c>
      <c r="J138">
        <v>1.5458884262303065</v>
      </c>
      <c r="K138">
        <v>1.4311390552424275</v>
      </c>
      <c r="L138">
        <v>1.2385981682627154</v>
      </c>
      <c r="M138">
        <v>1.2157310073334064</v>
      </c>
      <c r="N138">
        <v>1.1641185092236064</v>
      </c>
      <c r="O138">
        <v>1.2237446676811887</v>
      </c>
      <c r="P138">
        <v>1.277363372111487</v>
      </c>
      <c r="Q138">
        <v>1.39378218396165</v>
      </c>
      <c r="R138">
        <v>1.154133732123878</v>
      </c>
      <c r="S138">
        <v>1.2154822023485663</v>
      </c>
      <c r="T138">
        <v>1.2953811605285075</v>
      </c>
      <c r="U138">
        <v>1.2357210310006459</v>
      </c>
      <c r="V138">
        <v>1.3448954049704989</v>
      </c>
      <c r="W138">
        <v>1.1395721961412173</v>
      </c>
      <c r="X138">
        <v>0.37418760684920349</v>
      </c>
      <c r="Y138">
        <f t="shared" si="334"/>
        <v>0.35254229651237939</v>
      </c>
      <c r="Z138">
        <f t="shared" si="335"/>
        <v>0.11576007092116015</v>
      </c>
      <c r="AA138">
        <v>45.382202876241884</v>
      </c>
      <c r="AB138">
        <v>6.483171839463127</v>
      </c>
      <c r="AC138">
        <f t="shared" si="439"/>
        <v>2.2123813018254439</v>
      </c>
      <c r="AD138">
        <f t="shared" si="440"/>
        <v>0.43118564460920639</v>
      </c>
      <c r="AE138">
        <f t="shared" si="441"/>
        <v>0.35254229651237939</v>
      </c>
      <c r="AF138">
        <f t="shared" si="442"/>
        <v>0.11576007092116015</v>
      </c>
      <c r="AG138">
        <f t="shared" si="388"/>
        <v>2.9117668418022114E-4</v>
      </c>
      <c r="AH138">
        <f t="shared" si="389"/>
        <v>11.10748809251049</v>
      </c>
      <c r="AI138">
        <f t="shared" si="390"/>
        <v>1.8787167934070308E-2</v>
      </c>
      <c r="AJ138">
        <f t="shared" si="391"/>
        <v>178.6840018810652</v>
      </c>
      <c r="AK138">
        <f t="shared" si="392"/>
        <v>2.3596851875206173E-2</v>
      </c>
      <c r="AL138">
        <f t="shared" si="443"/>
        <v>7.8643348096826993E-2</v>
      </c>
      <c r="AM138">
        <f t="shared" si="444"/>
        <v>0.31542557368804625</v>
      </c>
      <c r="AN138">
        <f t="shared" si="445"/>
        <v>0.35462782025880746</v>
      </c>
      <c r="AO138">
        <f t="shared" si="393"/>
        <v>0.3234814431836972</v>
      </c>
      <c r="AP138">
        <f t="shared" si="446"/>
        <v>2.9057323945790383E-4</v>
      </c>
      <c r="AQ138">
        <f t="shared" si="447"/>
        <v>5.0754556710812708E-3</v>
      </c>
      <c r="AR138">
        <f t="shared" si="448"/>
        <v>-0.20772137226253706</v>
      </c>
      <c r="AT138">
        <f t="shared" si="394"/>
        <v>1.9147345730673895</v>
      </c>
      <c r="AU138">
        <f t="shared" si="395"/>
        <v>0.35704710748746105</v>
      </c>
      <c r="AV138">
        <f t="shared" si="396"/>
        <v>0.35254229651237939</v>
      </c>
      <c r="AW138">
        <f t="shared" si="397"/>
        <v>0.11576007092116015</v>
      </c>
      <c r="AX138">
        <f t="shared" si="398"/>
        <v>6.9075888280819857E-8</v>
      </c>
      <c r="AY138">
        <f t="shared" si="399"/>
        <v>4.6001411821436848E-2</v>
      </c>
      <c r="AZ138">
        <f t="shared" si="400"/>
        <v>1.0614480165604095E-2</v>
      </c>
      <c r="BA138">
        <f t="shared" si="401"/>
        <v>131.97327527400063</v>
      </c>
      <c r="BB138">
        <f t="shared" si="402"/>
        <v>2.1003467158064507E-2</v>
      </c>
      <c r="BC138">
        <f t="shared" si="449"/>
        <v>4.5048109750816523E-3</v>
      </c>
      <c r="BD138">
        <f t="shared" si="450"/>
        <v>0.24128703656630091</v>
      </c>
      <c r="BE138">
        <f t="shared" si="451"/>
        <v>0.3195301855514503</v>
      </c>
      <c r="BF138">
        <f t="shared" si="452"/>
        <v>0.29118759355190649</v>
      </c>
      <c r="BG138">
        <f t="shared" si="453"/>
        <v>-6.5427952369660221E-5</v>
      </c>
      <c r="BH138">
        <f t="shared" si="454"/>
        <v>1.940705915989307E-3</v>
      </c>
      <c r="BI138">
        <f t="shared" si="455"/>
        <v>-0.17542752263074635</v>
      </c>
      <c r="BK138">
        <f t="shared" si="456"/>
        <v>1.8793844936460249</v>
      </c>
      <c r="BL138">
        <f t="shared" si="457"/>
        <v>0.37602609859813285</v>
      </c>
      <c r="BM138">
        <f t="shared" si="403"/>
        <v>0.35254229651237939</v>
      </c>
      <c r="BN138">
        <f t="shared" si="404"/>
        <v>0.11576007092116015</v>
      </c>
      <c r="BO138">
        <f t="shared" si="405"/>
        <v>8.6601241279426082E-6</v>
      </c>
      <c r="BP138">
        <f t="shared" si="406"/>
        <v>1.1063103107817842</v>
      </c>
      <c r="BQ138">
        <f t="shared" si="407"/>
        <v>1.1788847049359978E-2</v>
      </c>
      <c r="BR138">
        <f t="shared" si="408"/>
        <v>135.88612184136016</v>
      </c>
      <c r="BS138">
        <f t="shared" si="409"/>
        <v>2.2326977340159707E-2</v>
      </c>
      <c r="BT138">
        <f t="shared" si="458"/>
        <v>2.3483802085753458E-2</v>
      </c>
      <c r="BU138">
        <f t="shared" si="459"/>
        <v>0.26026602767697271</v>
      </c>
      <c r="BV138">
        <f t="shared" si="460"/>
        <v>0.31696272056882291</v>
      </c>
      <c r="BW138">
        <f t="shared" si="461"/>
        <v>0.28752533255277424</v>
      </c>
      <c r="BX138">
        <f t="shared" si="462"/>
        <v>-1.1121140677623797E-4</v>
      </c>
      <c r="BY138">
        <f t="shared" si="463"/>
        <v>2.6768714268674419E-3</v>
      </c>
      <c r="BZ138">
        <f t="shared" si="464"/>
        <v>-0.1717652616316141</v>
      </c>
      <c r="CB138">
        <f t="shared" si="465"/>
        <v>1.7995973301692514</v>
      </c>
      <c r="CC138">
        <f t="shared" si="466"/>
        <v>0.40074393771449934</v>
      </c>
      <c r="CD138">
        <f t="shared" si="410"/>
        <v>0.35254229651237939</v>
      </c>
      <c r="CE138">
        <f t="shared" si="411"/>
        <v>0.11576007092116015</v>
      </c>
      <c r="CF138">
        <f t="shared" si="412"/>
        <v>6.313440835097182E-5</v>
      </c>
      <c r="CG138">
        <f t="shared" si="413"/>
        <v>3.9293936955114583</v>
      </c>
      <c r="CH138">
        <f t="shared" si="414"/>
        <v>1.3047925329164994E-2</v>
      </c>
      <c r="CI138">
        <f t="shared" si="415"/>
        <v>137.35435773240013</v>
      </c>
      <c r="CJ138">
        <f t="shared" si="416"/>
        <v>2.4316387391320585E-2</v>
      </c>
      <c r="CK138">
        <f t="shared" si="467"/>
        <v>4.8201641202119949E-2</v>
      </c>
      <c r="CL138">
        <f t="shared" si="468"/>
        <v>0.2849838667933392</v>
      </c>
      <c r="CM138">
        <f t="shared" si="469"/>
        <v>0.32562117876699193</v>
      </c>
      <c r="CN138">
        <f t="shared" si="470"/>
        <v>0.29667629732243722</v>
      </c>
      <c r="CO138">
        <f t="shared" si="471"/>
        <v>-1.7945210626709872E-5</v>
      </c>
      <c r="CP138">
        <f t="shared" si="472"/>
        <v>3.9490535422826035E-3</v>
      </c>
      <c r="CQ138">
        <f t="shared" si="473"/>
        <v>-0.18091622640127708</v>
      </c>
      <c r="CS138">
        <f t="shared" si="474"/>
        <v>1.8917727184294022</v>
      </c>
      <c r="CT138">
        <f t="shared" si="475"/>
        <v>0.38228725796643365</v>
      </c>
      <c r="CU138">
        <f t="shared" si="417"/>
        <v>0.35254229651237939</v>
      </c>
      <c r="CV138">
        <f t="shared" si="418"/>
        <v>0.11576007092116015</v>
      </c>
      <c r="CW138">
        <f t="shared" si="419"/>
        <v>1.7138340393306851E-5</v>
      </c>
      <c r="CX138">
        <f t="shared" si="476"/>
        <v>1.7285287546712444</v>
      </c>
      <c r="CY138">
        <f t="shared" si="477"/>
        <v>1.2329716194573882E-2</v>
      </c>
      <c r="CZ138">
        <f t="shared" si="478"/>
        <v>138.78189686307127</v>
      </c>
      <c r="DA138">
        <f t="shared" si="479"/>
        <v>2.2624297668501835E-2</v>
      </c>
      <c r="DB138">
        <f t="shared" si="480"/>
        <v>2.9744961454054253E-2</v>
      </c>
      <c r="DC138">
        <f t="shared" si="481"/>
        <v>0.26652718704527351</v>
      </c>
      <c r="DD138">
        <f t="shared" si="482"/>
        <v>0.31435872686938937</v>
      </c>
      <c r="DE138">
        <f t="shared" si="483"/>
        <v>0.28494923305637332</v>
      </c>
      <c r="DF138">
        <f t="shared" si="484"/>
        <v>-1.4009593572743078E-4</v>
      </c>
      <c r="DG138">
        <f t="shared" si="485"/>
        <v>3.7323394372426599E-3</v>
      </c>
      <c r="DH138">
        <f t="shared" si="486"/>
        <v>-0.16918916213521318</v>
      </c>
      <c r="DJ138">
        <f t="shared" si="487"/>
        <v>1.9746612530376639</v>
      </c>
      <c r="DK138">
        <f t="shared" si="488"/>
        <v>0.41606184868561941</v>
      </c>
      <c r="DL138">
        <f t="shared" si="420"/>
        <v>0.35254229651237939</v>
      </c>
      <c r="DM138">
        <f t="shared" si="421"/>
        <v>0.11576007092116015</v>
      </c>
      <c r="DN138">
        <f t="shared" si="489"/>
        <v>1.4707481765281318E-4</v>
      </c>
      <c r="DO138">
        <f t="shared" si="490"/>
        <v>6.9462777658612316</v>
      </c>
      <c r="DP138">
        <f t="shared" si="491"/>
        <v>1.5541385943392817E-2</v>
      </c>
      <c r="DQ138">
        <f t="shared" si="492"/>
        <v>155.25768171358595</v>
      </c>
      <c r="DR138">
        <f t="shared" si="493"/>
        <v>2.4100794224336749E-2</v>
      </c>
      <c r="DS138">
        <f t="shared" si="494"/>
        <v>6.3519552173240013E-2</v>
      </c>
      <c r="DT138">
        <f t="shared" si="495"/>
        <v>0.30030177776445927</v>
      </c>
      <c r="DU138">
        <f t="shared" si="496"/>
        <v>0.31205417414211079</v>
      </c>
      <c r="DV138">
        <f t="shared" si="497"/>
        <v>0.28173358706808088</v>
      </c>
      <c r="DW138">
        <f t="shared" si="498"/>
        <v>-1.0836992482389756E-4</v>
      </c>
      <c r="DX138">
        <f t="shared" si="499"/>
        <v>6.5469473062852584E-3</v>
      </c>
      <c r="DY138">
        <f t="shared" si="500"/>
        <v>-0.16597351614692074</v>
      </c>
      <c r="DZ138" t="s">
        <v>379</v>
      </c>
      <c r="EA138" t="s">
        <v>242</v>
      </c>
      <c r="EB138" t="s">
        <v>246</v>
      </c>
      <c r="EC138" t="s">
        <v>231</v>
      </c>
      <c r="ED138" t="s">
        <v>329</v>
      </c>
      <c r="EE138">
        <f t="shared" si="422"/>
        <v>4.1440000051929413</v>
      </c>
      <c r="EF138">
        <f t="shared" si="423"/>
        <v>4.2010626125114587</v>
      </c>
      <c r="EG138">
        <f t="shared" si="501"/>
        <v>17.648927074241602</v>
      </c>
      <c r="EH138">
        <f t="shared" si="424"/>
        <v>146.32288921758052</v>
      </c>
      <c r="EI138">
        <f t="shared" si="425"/>
        <v>17.771948604764866</v>
      </c>
      <c r="EJ138">
        <f t="shared" si="502"/>
        <v>315.84215721040385</v>
      </c>
      <c r="EK138">
        <f t="shared" si="503"/>
        <v>1.2887368390930373E-8</v>
      </c>
      <c r="EL138">
        <f t="shared" si="426"/>
        <v>8.7875575098922716E-5</v>
      </c>
      <c r="EM138">
        <f t="shared" si="427"/>
        <v>1.1352254573841433E-4</v>
      </c>
      <c r="EN138">
        <f t="shared" si="428"/>
        <v>1.3684920436027677E-2</v>
      </c>
      <c r="EO138">
        <f t="shared" si="429"/>
        <v>2.9914689620789479E-3</v>
      </c>
      <c r="EP138">
        <f t="shared" si="504"/>
        <v>8.9488865510816972E-6</v>
      </c>
      <c r="EQ138">
        <f t="shared" si="430"/>
        <v>-2.5412865144338757E-5</v>
      </c>
      <c r="ER138">
        <f t="shared" si="431"/>
        <v>1.6056130389763856E-4</v>
      </c>
      <c r="ES138">
        <f t="shared" si="505"/>
        <v>2.5779932309309845E-8</v>
      </c>
      <c r="ET138">
        <f t="shared" si="432"/>
        <v>3.9868955499580902E-3</v>
      </c>
      <c r="EU138">
        <f t="shared" si="433"/>
        <v>1.6557846590471818E-3</v>
      </c>
      <c r="EV138">
        <f t="shared" si="506"/>
        <v>2.7416228371359923E-6</v>
      </c>
      <c r="EW138">
        <f t="shared" si="434"/>
        <v>0.10750327033576022</v>
      </c>
      <c r="EY138">
        <f t="shared" si="435"/>
        <v>0.44549355282964853</v>
      </c>
      <c r="EZ138">
        <f t="shared" si="436"/>
        <v>1.8973173783983126</v>
      </c>
      <c r="FA138">
        <f t="shared" si="437"/>
        <v>15.730189115867054</v>
      </c>
      <c r="FB138">
        <f t="shared" si="438"/>
        <v>33.954064810019723</v>
      </c>
      <c r="FD138">
        <f t="shared" si="507"/>
        <v>1.9454219450291959</v>
      </c>
      <c r="FE138">
        <f t="shared" si="508"/>
        <v>6.3739454943008297E-2</v>
      </c>
      <c r="FG138" s="6">
        <f t="shared" si="509"/>
        <v>4.517044506640637E-3</v>
      </c>
      <c r="FH138" s="6">
        <f t="shared" si="510"/>
        <v>5.8372452456311721E-3</v>
      </c>
      <c r="FI138" s="6">
        <f t="shared" si="511"/>
        <v>0.70344227744497356</v>
      </c>
      <c r="FJ138" s="6">
        <f t="shared" si="512"/>
        <v>0.15548729066545103</v>
      </c>
      <c r="FK138" s="6">
        <f t="shared" si="513"/>
        <v>-1.3062906589119091E-3</v>
      </c>
      <c r="FL138" s="6">
        <f t="shared" si="514"/>
        <v>8.253400407979115E-3</v>
      </c>
      <c r="FM138" s="6">
        <f t="shared" si="515"/>
        <v>0.20493731759041389</v>
      </c>
      <c r="FN138" s="6">
        <f t="shared" si="516"/>
        <v>8.5376298614512625E-2</v>
      </c>
      <c r="FP138" t="s">
        <v>379</v>
      </c>
      <c r="FQ138">
        <f t="shared" si="517"/>
        <v>-0.17849884353471809</v>
      </c>
      <c r="FR138">
        <f t="shared" si="518"/>
        <v>1.5219251337989761E-2</v>
      </c>
      <c r="FT138">
        <v>-0.17849884353471809</v>
      </c>
      <c r="FU138">
        <v>1.5219251337989761E-2</v>
      </c>
      <c r="FW138">
        <f t="shared" si="519"/>
        <v>188.06384895481349</v>
      </c>
      <c r="FX138">
        <f t="shared" si="520"/>
        <v>192.53712362663438</v>
      </c>
      <c r="FY138">
        <f t="shared" si="521"/>
        <v>37070.543974417895</v>
      </c>
      <c r="FZ138">
        <f t="shared" si="522"/>
        <v>6640.4550439101058</v>
      </c>
      <c r="GA138">
        <f t="shared" si="523"/>
        <v>1245.1514012629282</v>
      </c>
      <c r="GB138">
        <f t="shared" si="524"/>
        <v>1550402.0120670337</v>
      </c>
    </row>
    <row r="139" spans="1:184" x14ac:dyDescent="0.25">
      <c r="A139" t="s">
        <v>385</v>
      </c>
      <c r="B139" t="s">
        <v>241</v>
      </c>
      <c r="C139" t="s">
        <v>246</v>
      </c>
      <c r="D139" t="s">
        <v>231</v>
      </c>
      <c r="E139" t="s">
        <v>329</v>
      </c>
      <c r="F139" t="s">
        <v>446</v>
      </c>
      <c r="G139">
        <v>93.381590968333285</v>
      </c>
      <c r="H139">
        <v>7.8100830566628601E-2</v>
      </c>
      <c r="I139">
        <v>0.28616144319612719</v>
      </c>
      <c r="J139">
        <v>0.80714752761509378</v>
      </c>
      <c r="K139">
        <v>1.4311390552424275</v>
      </c>
      <c r="L139">
        <v>1.2385981682627154</v>
      </c>
      <c r="M139">
        <v>1.2157310073334064</v>
      </c>
      <c r="N139">
        <v>1.1641185092236064</v>
      </c>
      <c r="O139">
        <v>1.2237446676811887</v>
      </c>
      <c r="P139">
        <v>1.277363372111487</v>
      </c>
      <c r="Q139">
        <v>1.39378218396165</v>
      </c>
      <c r="R139">
        <v>1.154133732123878</v>
      </c>
      <c r="S139">
        <v>1.2154822023485663</v>
      </c>
      <c r="T139">
        <v>1.2953811605285075</v>
      </c>
      <c r="U139">
        <v>1.2357210310006459</v>
      </c>
      <c r="V139">
        <v>1.3448954049704989</v>
      </c>
      <c r="W139">
        <v>1.2261950010937339</v>
      </c>
      <c r="X139">
        <v>0.45076413980554808</v>
      </c>
      <c r="Y139">
        <f t="shared" si="334"/>
        <v>0.35088973115285965</v>
      </c>
      <c r="Z139">
        <f t="shared" si="335"/>
        <v>0.12899131678781647</v>
      </c>
      <c r="AA139">
        <v>3.6886499816591694</v>
      </c>
      <c r="AB139">
        <v>0.52694999737988135</v>
      </c>
      <c r="AC139">
        <f t="shared" si="439"/>
        <v>1.1551403501123265</v>
      </c>
      <c r="AD139">
        <f t="shared" si="440"/>
        <v>0.39884672126351578</v>
      </c>
      <c r="AE139">
        <f t="shared" si="441"/>
        <v>0.35088973115285965</v>
      </c>
      <c r="AF139">
        <f t="shared" si="442"/>
        <v>0.12899131678781647</v>
      </c>
      <c r="AG139">
        <f t="shared" si="388"/>
        <v>7.4789344131832248E-5</v>
      </c>
      <c r="AH139">
        <f t="shared" si="389"/>
        <v>4.678526151824566</v>
      </c>
      <c r="AI139">
        <f t="shared" si="390"/>
        <v>1.3325310313275114E-2</v>
      </c>
      <c r="AJ139">
        <f t="shared" si="391"/>
        <v>148.1383373347455</v>
      </c>
      <c r="AK139">
        <f t="shared" si="392"/>
        <v>2.2171617991981196E-2</v>
      </c>
      <c r="AL139">
        <f t="shared" si="443"/>
        <v>4.7956990110656128E-2</v>
      </c>
      <c r="AM139">
        <f t="shared" si="444"/>
        <v>0.26985540447569933</v>
      </c>
      <c r="AN139">
        <f t="shared" si="445"/>
        <v>0.32691293769055729</v>
      </c>
      <c r="AO139">
        <f t="shared" si="393"/>
        <v>0.2976477807113273</v>
      </c>
      <c r="AP139">
        <f t="shared" si="446"/>
        <v>1.1940856277229458E-8</v>
      </c>
      <c r="AQ139">
        <f t="shared" si="447"/>
        <v>4.2164311665917695E-3</v>
      </c>
      <c r="AR139">
        <f t="shared" si="448"/>
        <v>-0.16865646392351083</v>
      </c>
      <c r="AT139">
        <f t="shared" si="394"/>
        <v>0.99973144922183466</v>
      </c>
      <c r="AU139">
        <f t="shared" si="395"/>
        <v>0.33026857442590141</v>
      </c>
      <c r="AV139">
        <f t="shared" si="396"/>
        <v>0.33026857442590141</v>
      </c>
      <c r="AW139">
        <f t="shared" si="397"/>
        <v>0.12899131678781647</v>
      </c>
      <c r="AX139">
        <f t="shared" si="398"/>
        <v>0</v>
      </c>
      <c r="AY139">
        <f t="shared" si="399"/>
        <v>0</v>
      </c>
      <c r="AZ139">
        <f t="shared" si="400"/>
        <v>6.9790167274676575E-3</v>
      </c>
      <c r="BA139">
        <f t="shared" si="401"/>
        <v>104.0209431909576</v>
      </c>
      <c r="BB139">
        <f t="shared" si="402"/>
        <v>1.9734871956586394E-2</v>
      </c>
      <c r="BC139">
        <f t="shared" si="449"/>
        <v>0</v>
      </c>
      <c r="BD139">
        <f t="shared" si="450"/>
        <v>0.20127725763808493</v>
      </c>
      <c r="BE139">
        <f t="shared" si="451"/>
        <v>0.29501764918386875</v>
      </c>
      <c r="BF139">
        <f t="shared" si="452"/>
        <v>0.26838693055920571</v>
      </c>
      <c r="BG139">
        <f t="shared" si="453"/>
        <v>-7.4981077426685349E-5</v>
      </c>
      <c r="BH139">
        <f t="shared" si="454"/>
        <v>1.5733922277482635E-3</v>
      </c>
      <c r="BI139">
        <f t="shared" si="455"/>
        <v>-0.13939561377138923</v>
      </c>
      <c r="BK139">
        <f t="shared" si="456"/>
        <v>0.98127427681416646</v>
      </c>
      <c r="BL139">
        <f t="shared" si="457"/>
        <v>0.34782414120327282</v>
      </c>
      <c r="BM139">
        <f t="shared" si="403"/>
        <v>0.34782414120327282</v>
      </c>
      <c r="BN139">
        <f t="shared" si="404"/>
        <v>0.12899131678781647</v>
      </c>
      <c r="BO139">
        <f t="shared" si="405"/>
        <v>0</v>
      </c>
      <c r="BP139">
        <f t="shared" si="406"/>
        <v>0</v>
      </c>
      <c r="BQ139">
        <f t="shared" si="407"/>
        <v>7.9372422843028145E-3</v>
      </c>
      <c r="BR139">
        <f t="shared" si="408"/>
        <v>108.81240927412991</v>
      </c>
      <c r="BS139">
        <f t="shared" si="409"/>
        <v>2.0978443019417242E-2</v>
      </c>
      <c r="BT139">
        <f t="shared" si="458"/>
        <v>0</v>
      </c>
      <c r="BU139">
        <f t="shared" si="459"/>
        <v>0.21883282441545635</v>
      </c>
      <c r="BV139">
        <f t="shared" si="460"/>
        <v>0.29232815123361955</v>
      </c>
      <c r="BW139">
        <f t="shared" si="461"/>
        <v>0.26466876153090507</v>
      </c>
      <c r="BX139">
        <f t="shared" si="462"/>
        <v>-2.5890893892462367E-4</v>
      </c>
      <c r="BY139">
        <f t="shared" si="463"/>
        <v>2.1106054570311106E-3</v>
      </c>
      <c r="BZ139">
        <f t="shared" si="464"/>
        <v>-0.1356774447430886</v>
      </c>
      <c r="CB139">
        <f t="shared" si="465"/>
        <v>0.93961537657080263</v>
      </c>
      <c r="CC139">
        <f t="shared" si="466"/>
        <v>0.3706881423859118</v>
      </c>
      <c r="CD139">
        <f t="shared" si="410"/>
        <v>0.35088973115285965</v>
      </c>
      <c r="CE139">
        <f t="shared" si="411"/>
        <v>0.12899131678781647</v>
      </c>
      <c r="CF139">
        <f t="shared" si="412"/>
        <v>4.955471906642797E-6</v>
      </c>
      <c r="CG139">
        <f t="shared" si="413"/>
        <v>0.75088932869067215</v>
      </c>
      <c r="CH139">
        <f t="shared" si="414"/>
        <v>9.015853281659509E-3</v>
      </c>
      <c r="CI139">
        <f t="shared" si="415"/>
        <v>111.90697179430262</v>
      </c>
      <c r="CJ139">
        <f t="shared" si="416"/>
        <v>2.2847694049894424E-2</v>
      </c>
      <c r="CK139">
        <f t="shared" si="467"/>
        <v>1.9798411233052149E-2</v>
      </c>
      <c r="CL139">
        <f t="shared" si="468"/>
        <v>0.24169682559809533</v>
      </c>
      <c r="CM139">
        <f t="shared" si="469"/>
        <v>0.30010274723674346</v>
      </c>
      <c r="CN139">
        <f t="shared" si="470"/>
        <v>0.27290611704192658</v>
      </c>
      <c r="CO139">
        <f t="shared" si="471"/>
        <v>-2.6016400261942097E-4</v>
      </c>
      <c r="CP139">
        <f t="shared" si="472"/>
        <v>3.2329552384421159E-3</v>
      </c>
      <c r="CQ139">
        <f t="shared" si="473"/>
        <v>-0.1439148002541101</v>
      </c>
      <c r="CS139">
        <f t="shared" si="474"/>
        <v>0.98774248295102607</v>
      </c>
      <c r="CT139">
        <f t="shared" si="475"/>
        <v>0.35361571361895106</v>
      </c>
      <c r="CU139">
        <f t="shared" si="417"/>
        <v>0.35088973115285965</v>
      </c>
      <c r="CV139">
        <f t="shared" si="418"/>
        <v>0.12899131678781647</v>
      </c>
      <c r="CW139">
        <f t="shared" si="419"/>
        <v>1.4942080274188401E-8</v>
      </c>
      <c r="CX139">
        <f t="shared" si="476"/>
        <v>1.644406792052424E-2</v>
      </c>
      <c r="CY139">
        <f t="shared" si="477"/>
        <v>8.3601229182360907E-3</v>
      </c>
      <c r="CZ139">
        <f t="shared" si="478"/>
        <v>111.65469605495653</v>
      </c>
      <c r="DA139">
        <f t="shared" si="479"/>
        <v>2.1257805401149972E-2</v>
      </c>
      <c r="DB139">
        <f t="shared" si="480"/>
        <v>2.7259824660914034E-3</v>
      </c>
      <c r="DC139">
        <f t="shared" si="481"/>
        <v>0.22462439683113458</v>
      </c>
      <c r="DD139">
        <f t="shared" si="482"/>
        <v>0.28979001982703623</v>
      </c>
      <c r="DE139">
        <f t="shared" si="483"/>
        <v>0.26215683953636959</v>
      </c>
      <c r="DF139">
        <f t="shared" si="484"/>
        <v>-3.5900818399583697E-4</v>
      </c>
      <c r="DG139">
        <f t="shared" si="485"/>
        <v>3.0292538670130794E-3</v>
      </c>
      <c r="DH139">
        <f t="shared" si="486"/>
        <v>-0.13316552274855312</v>
      </c>
      <c r="DJ139">
        <f t="shared" si="487"/>
        <v>1.0310206876658659</v>
      </c>
      <c r="DK139">
        <f t="shared" si="488"/>
        <v>0.38485721003419787</v>
      </c>
      <c r="DL139">
        <f t="shared" si="420"/>
        <v>0.35088973115285965</v>
      </c>
      <c r="DM139">
        <f t="shared" si="421"/>
        <v>0.12899131678781647</v>
      </c>
      <c r="DN139">
        <f t="shared" si="489"/>
        <v>2.5475301716150679E-5</v>
      </c>
      <c r="DO139">
        <f t="shared" si="490"/>
        <v>2.2499728465405937</v>
      </c>
      <c r="DP139">
        <f t="shared" si="491"/>
        <v>1.088846325408935E-2</v>
      </c>
      <c r="DQ139">
        <f t="shared" si="492"/>
        <v>127.66605719822729</v>
      </c>
      <c r="DR139">
        <f t="shared" si="493"/>
        <v>2.2645122564285806E-2</v>
      </c>
      <c r="DS139">
        <f t="shared" si="494"/>
        <v>3.396747888133822E-2</v>
      </c>
      <c r="DT139">
        <f t="shared" si="495"/>
        <v>0.25586589324638143</v>
      </c>
      <c r="DU139">
        <f t="shared" si="496"/>
        <v>0.28713152864209768</v>
      </c>
      <c r="DV139">
        <f t="shared" si="497"/>
        <v>0.25864228450676657</v>
      </c>
      <c r="DW139">
        <f t="shared" si="498"/>
        <v>-5.8074518148760123E-4</v>
      </c>
      <c r="DX139">
        <f t="shared" si="499"/>
        <v>5.3345717297251585E-3</v>
      </c>
      <c r="DY139">
        <f t="shared" si="500"/>
        <v>-0.1296509677189501</v>
      </c>
      <c r="DZ139" t="s">
        <v>385</v>
      </c>
      <c r="EA139" t="s">
        <v>241</v>
      </c>
      <c r="EB139" t="s">
        <v>246</v>
      </c>
      <c r="EC139" t="s">
        <v>231</v>
      </c>
      <c r="ED139" t="s">
        <v>329</v>
      </c>
      <c r="EE139">
        <f t="shared" si="422"/>
        <v>1.2826387324960593</v>
      </c>
      <c r="EF139">
        <f t="shared" si="423"/>
        <v>1.8785162893194769</v>
      </c>
      <c r="EG139">
        <f t="shared" si="501"/>
        <v>3.5288234492386166</v>
      </c>
      <c r="EH139">
        <f t="shared" si="424"/>
        <v>118.69990247455321</v>
      </c>
      <c r="EI139">
        <f t="shared" si="425"/>
        <v>16.468312516502539</v>
      </c>
      <c r="EJ139">
        <f t="shared" si="502"/>
        <v>271.2053171411942</v>
      </c>
      <c r="EK139">
        <f t="shared" si="503"/>
        <v>8.8425152304120032E-10</v>
      </c>
      <c r="EL139">
        <f t="shared" si="426"/>
        <v>1.7539176639149985E-5</v>
      </c>
      <c r="EM139">
        <f t="shared" si="427"/>
        <v>2.9736367011476038E-5</v>
      </c>
      <c r="EN139">
        <f t="shared" si="428"/>
        <v>9.4176681298384218E-3</v>
      </c>
      <c r="EO139">
        <f t="shared" si="429"/>
        <v>2.317388362985754E-3</v>
      </c>
      <c r="EP139">
        <f t="shared" si="504"/>
        <v>5.3702888249017921E-6</v>
      </c>
      <c r="EQ139">
        <f t="shared" si="430"/>
        <v>-2.5563257393298181E-4</v>
      </c>
      <c r="ER139">
        <f t="shared" si="431"/>
        <v>2.0707731594364956E-4</v>
      </c>
      <c r="ES139">
        <f t="shared" si="505"/>
        <v>4.2881014778426061E-8</v>
      </c>
      <c r="ET139">
        <f t="shared" si="432"/>
        <v>3.2495349477585831E-3</v>
      </c>
      <c r="EU139">
        <f t="shared" si="433"/>
        <v>1.3738762771177907E-3</v>
      </c>
      <c r="EV139">
        <f t="shared" si="506"/>
        <v>1.8875360248270406E-6</v>
      </c>
      <c r="EW139">
        <f t="shared" si="434"/>
        <v>9.9440525060578183E-2</v>
      </c>
      <c r="EY139">
        <f t="shared" si="435"/>
        <v>0.12754626902244262</v>
      </c>
      <c r="EZ139">
        <f t="shared" si="436"/>
        <v>0.3509080566383686</v>
      </c>
      <c r="FA139">
        <f t="shared" si="437"/>
        <v>11.803580626708994</v>
      </c>
      <c r="FB139">
        <f t="shared" si="438"/>
        <v>26.968799135740976</v>
      </c>
      <c r="FD139">
        <f t="shared" si="507"/>
        <v>1.015754103889337</v>
      </c>
      <c r="FE139">
        <f t="shared" si="508"/>
        <v>3.3279984891431115E-2</v>
      </c>
      <c r="FG139" s="6">
        <f t="shared" si="509"/>
        <v>1.7267148192650393E-3</v>
      </c>
      <c r="FH139" s="6">
        <f t="shared" si="510"/>
        <v>2.9280628935792826E-3</v>
      </c>
      <c r="FI139" s="6">
        <f t="shared" si="511"/>
        <v>0.92716023433014305</v>
      </c>
      <c r="FJ139" s="6">
        <f t="shared" si="512"/>
        <v>0.23015809715784136</v>
      </c>
      <c r="FK139" s="6">
        <f t="shared" si="513"/>
        <v>-2.5166777368081608E-2</v>
      </c>
      <c r="FL139" s="6">
        <f t="shared" si="514"/>
        <v>2.0403227975020786E-2</v>
      </c>
      <c r="FM139" s="6">
        <f t="shared" si="515"/>
        <v>0.31991354357477542</v>
      </c>
      <c r="FN139" s="6">
        <f t="shared" si="516"/>
        <v>0.13566230066453472</v>
      </c>
      <c r="FP139" t="s">
        <v>385</v>
      </c>
      <c r="FQ139">
        <f t="shared" si="517"/>
        <v>-0.14174346885993366</v>
      </c>
      <c r="FR139">
        <f t="shared" si="518"/>
        <v>1.4079366454161583E-2</v>
      </c>
      <c r="FT139">
        <v>-0.14174346885993366</v>
      </c>
      <c r="FU139">
        <v>1.4079366454161583E-2</v>
      </c>
      <c r="FW139">
        <f t="shared" si="519"/>
        <v>4.7312053370969291</v>
      </c>
      <c r="FX139">
        <f t="shared" si="520"/>
        <v>6.9620746751516212</v>
      </c>
      <c r="FY139">
        <f t="shared" si="521"/>
        <v>48.470483782387554</v>
      </c>
      <c r="FZ139">
        <f t="shared" si="522"/>
        <v>437.84239308570591</v>
      </c>
      <c r="GA139">
        <f t="shared" si="523"/>
        <v>87.19187870715389</v>
      </c>
      <c r="GB139">
        <f t="shared" si="524"/>
        <v>7602.4237124830361</v>
      </c>
    </row>
    <row r="140" spans="1:184" x14ac:dyDescent="0.25">
      <c r="A140" t="s">
        <v>92</v>
      </c>
      <c r="B140" t="s">
        <v>93</v>
      </c>
      <c r="C140" t="s">
        <v>89</v>
      </c>
      <c r="D140" t="s">
        <v>340</v>
      </c>
      <c r="E140" t="s">
        <v>330</v>
      </c>
      <c r="F140" t="s">
        <v>52</v>
      </c>
      <c r="G140">
        <v>71.741919161933524</v>
      </c>
      <c r="H140">
        <v>7.7097564803344107E-2</v>
      </c>
      <c r="I140">
        <v>0.28248547743945279</v>
      </c>
      <c r="J140">
        <v>1.2238760645234537</v>
      </c>
      <c r="K140">
        <v>1.3263572562220902</v>
      </c>
      <c r="L140">
        <v>1.5963240717558658</v>
      </c>
      <c r="M140">
        <v>1.5284720537489731</v>
      </c>
      <c r="N140">
        <v>1.3785984406327738</v>
      </c>
      <c r="O140">
        <v>1.5276666559417871</v>
      </c>
      <c r="P140">
        <v>1.6721470135847669</v>
      </c>
      <c r="Q140">
        <v>1.3070253557120981</v>
      </c>
      <c r="R140">
        <v>1.2095558465202498</v>
      </c>
      <c r="S140">
        <v>1.2971210859341129</v>
      </c>
      <c r="T140">
        <v>1.3393743599143302</v>
      </c>
      <c r="U140">
        <v>1.3313443191676493</v>
      </c>
      <c r="V140">
        <v>1.3335057494131222</v>
      </c>
      <c r="W140">
        <v>1.4199458514108902</v>
      </c>
      <c r="X140">
        <v>1.093357969259745</v>
      </c>
      <c r="Y140">
        <f t="shared" si="334"/>
        <v>0.40111408177397562</v>
      </c>
      <c r="Z140">
        <f t="shared" si="335"/>
        <v>0.30885774795856963</v>
      </c>
      <c r="AA140">
        <v>4.6497857846624271</v>
      </c>
      <c r="AB140">
        <v>0.6642551120946325</v>
      </c>
      <c r="AC140">
        <f t="shared" si="439"/>
        <v>1.6232968988972178</v>
      </c>
      <c r="AD140">
        <f t="shared" si="440"/>
        <v>0.36921568163380264</v>
      </c>
      <c r="AE140">
        <f t="shared" si="441"/>
        <v>0.36921568163380264</v>
      </c>
      <c r="AF140">
        <f t="shared" si="442"/>
        <v>0.30885774795856963</v>
      </c>
      <c r="AG140">
        <f t="shared" si="388"/>
        <v>0</v>
      </c>
      <c r="AH140">
        <f t="shared" si="389"/>
        <v>0</v>
      </c>
      <c r="AI140">
        <f t="shared" si="390"/>
        <v>1.8785110878921304E-4</v>
      </c>
      <c r="AJ140">
        <f t="shared" si="391"/>
        <v>9.3368558539452593</v>
      </c>
      <c r="AK140">
        <f t="shared" si="392"/>
        <v>1.9753044242977785E-2</v>
      </c>
      <c r="AL140">
        <f t="shared" si="443"/>
        <v>0</v>
      </c>
      <c r="AM140">
        <f t="shared" si="444"/>
        <v>6.0357933675233011E-2</v>
      </c>
      <c r="AN140">
        <f t="shared" si="445"/>
        <v>0.3051287390392054</v>
      </c>
      <c r="AO140">
        <f t="shared" si="393"/>
        <v>0.27905594900658387</v>
      </c>
      <c r="AP140">
        <f t="shared" si="446"/>
        <v>-4.4972737853283873E-4</v>
      </c>
      <c r="AQ140">
        <f t="shared" si="447"/>
        <v>5.2384234926327461E-6</v>
      </c>
      <c r="AR140">
        <f t="shared" si="448"/>
        <v>2.9801798951985758E-2</v>
      </c>
      <c r="AT140">
        <f t="shared" si="394"/>
        <v>1.9537028226446242</v>
      </c>
      <c r="AU140">
        <f t="shared" si="395"/>
        <v>0.34168196079395424</v>
      </c>
      <c r="AV140">
        <f t="shared" si="396"/>
        <v>0.34168196079395424</v>
      </c>
      <c r="AW140">
        <f t="shared" si="397"/>
        <v>0.30885774795856963</v>
      </c>
      <c r="AX140">
        <f t="shared" si="398"/>
        <v>0</v>
      </c>
      <c r="AY140">
        <f t="shared" si="399"/>
        <v>0</v>
      </c>
      <c r="AZ140">
        <f t="shared" si="400"/>
        <v>4.2459057816878721E-5</v>
      </c>
      <c r="BA140">
        <f t="shared" si="401"/>
        <v>3.8805857764035432</v>
      </c>
      <c r="BB140">
        <f t="shared" si="402"/>
        <v>1.6662711548165472E-2</v>
      </c>
      <c r="BC140">
        <f t="shared" si="449"/>
        <v>0</v>
      </c>
      <c r="BD140">
        <f t="shared" si="450"/>
        <v>3.2824212835384614E-2</v>
      </c>
      <c r="BE140">
        <f t="shared" si="451"/>
        <v>0.3119186058349725</v>
      </c>
      <c r="BF140">
        <f t="shared" si="452"/>
        <v>0.289433535562448</v>
      </c>
      <c r="BG140">
        <f t="shared" si="453"/>
        <v>-6.3308648137164311E-5</v>
      </c>
      <c r="BH140">
        <f t="shared" si="454"/>
        <v>-1.9743950215058483E-5</v>
      </c>
      <c r="BI140">
        <f t="shared" si="455"/>
        <v>1.9424212396121632E-2</v>
      </c>
      <c r="BK140">
        <f t="shared" si="456"/>
        <v>1.870660361876374</v>
      </c>
      <c r="BL140">
        <f t="shared" si="457"/>
        <v>0.36641786925687936</v>
      </c>
      <c r="BM140">
        <f t="shared" si="403"/>
        <v>0.36641786925687936</v>
      </c>
      <c r="BN140">
        <f t="shared" si="404"/>
        <v>0.30885774795856963</v>
      </c>
      <c r="BO140">
        <f t="shared" si="405"/>
        <v>0</v>
      </c>
      <c r="BP140">
        <f t="shared" si="406"/>
        <v>0</v>
      </c>
      <c r="BQ140">
        <f t="shared" si="407"/>
        <v>1.9062495128866025E-4</v>
      </c>
      <c r="BR140">
        <f t="shared" si="408"/>
        <v>9.9352614443287131</v>
      </c>
      <c r="BS140">
        <f t="shared" si="409"/>
        <v>1.826131510729212E-2</v>
      </c>
      <c r="BT140">
        <f t="shared" si="458"/>
        <v>0</v>
      </c>
      <c r="BU140">
        <f t="shared" si="459"/>
        <v>5.756012129830973E-2</v>
      </c>
      <c r="BV140">
        <f t="shared" si="460"/>
        <v>0.31810971983468678</v>
      </c>
      <c r="BW140">
        <f t="shared" si="461"/>
        <v>0.29403277424968066</v>
      </c>
      <c r="BX140">
        <f t="shared" si="462"/>
        <v>-2.2537505349758504E-4</v>
      </c>
      <c r="BY140">
        <f t="shared" si="463"/>
        <v>-2.3865073821363928E-4</v>
      </c>
      <c r="BZ140">
        <f t="shared" si="464"/>
        <v>1.4824973708888967E-2</v>
      </c>
      <c r="CB140">
        <f t="shared" si="465"/>
        <v>1.6872336340798093</v>
      </c>
      <c r="CC140">
        <f t="shared" si="466"/>
        <v>0.37835380553056103</v>
      </c>
      <c r="CD140">
        <f t="shared" si="410"/>
        <v>0.37835380553056103</v>
      </c>
      <c r="CE140">
        <f t="shared" si="411"/>
        <v>0.30885774795856963</v>
      </c>
      <c r="CF140">
        <f t="shared" si="412"/>
        <v>0</v>
      </c>
      <c r="CG140">
        <f t="shared" si="413"/>
        <v>0</v>
      </c>
      <c r="CH140">
        <f t="shared" si="414"/>
        <v>2.8381314506490638E-4</v>
      </c>
      <c r="CI140">
        <f t="shared" si="415"/>
        <v>12.25162210550876</v>
      </c>
      <c r="CJ140">
        <f t="shared" si="416"/>
        <v>1.9854701944842342E-2</v>
      </c>
      <c r="CK140">
        <f t="shared" si="467"/>
        <v>0</v>
      </c>
      <c r="CL140">
        <f t="shared" si="468"/>
        <v>6.9496057571991399E-2</v>
      </c>
      <c r="CM140">
        <f t="shared" si="469"/>
        <v>0.3170149247102389</v>
      </c>
      <c r="CN140">
        <f t="shared" si="470"/>
        <v>0.29338098663128065</v>
      </c>
      <c r="CO140">
        <f t="shared" si="471"/>
        <v>-3.9029190173853515E-4</v>
      </c>
      <c r="CP140">
        <f t="shared" si="472"/>
        <v>2.3531647151273983E-4</v>
      </c>
      <c r="CQ140">
        <f t="shared" si="473"/>
        <v>1.5476761327288979E-2</v>
      </c>
      <c r="CS140">
        <f t="shared" si="474"/>
        <v>1.8696746547777392</v>
      </c>
      <c r="CT140">
        <f t="shared" si="475"/>
        <v>0.37608543563637664</v>
      </c>
      <c r="CU140">
        <f t="shared" si="417"/>
        <v>0.37608543563637664</v>
      </c>
      <c r="CV140">
        <f t="shared" si="418"/>
        <v>0.30885774795856963</v>
      </c>
      <c r="CW140">
        <f t="shared" si="419"/>
        <v>0</v>
      </c>
      <c r="CX140">
        <f t="shared" si="476"/>
        <v>0</v>
      </c>
      <c r="CY140">
        <f t="shared" si="477"/>
        <v>2.8814462456926463E-4</v>
      </c>
      <c r="CZ140">
        <f t="shared" si="478"/>
        <v>12.858301446431543</v>
      </c>
      <c r="DA140">
        <f t="shared" si="479"/>
        <v>1.8748061620455007E-2</v>
      </c>
      <c r="DB140">
        <f t="shared" si="480"/>
        <v>0</v>
      </c>
      <c r="DC140">
        <f t="shared" si="481"/>
        <v>6.7227687677807013E-2</v>
      </c>
      <c r="DD140">
        <f t="shared" si="482"/>
        <v>0.31979514519490049</v>
      </c>
      <c r="DE140">
        <f t="shared" si="483"/>
        <v>0.29542439962252198</v>
      </c>
      <c r="DF140">
        <f t="shared" si="484"/>
        <v>-3.3829569009825568E-4</v>
      </c>
      <c r="DG140">
        <f t="shared" si="485"/>
        <v>2.4903214739962034E-4</v>
      </c>
      <c r="DH140">
        <f t="shared" si="486"/>
        <v>1.3433348336047646E-2</v>
      </c>
      <c r="DJ140">
        <f t="shared" si="487"/>
        <v>2.0465007062907707</v>
      </c>
      <c r="DK140">
        <f t="shared" si="488"/>
        <v>0.37669600829122113</v>
      </c>
      <c r="DL140">
        <f t="shared" si="420"/>
        <v>0.37669600829122113</v>
      </c>
      <c r="DM140">
        <f t="shared" si="421"/>
        <v>0.30885774795856963</v>
      </c>
      <c r="DN140">
        <f t="shared" si="489"/>
        <v>0</v>
      </c>
      <c r="DO140">
        <f t="shared" si="490"/>
        <v>0</v>
      </c>
      <c r="DP140">
        <f t="shared" si="491"/>
        <v>3.2301817520457307E-4</v>
      </c>
      <c r="DQ140">
        <f t="shared" si="492"/>
        <v>14.284778543286134</v>
      </c>
      <c r="DR140">
        <f t="shared" si="493"/>
        <v>1.7948904475472906E-2</v>
      </c>
      <c r="DS140">
        <f t="shared" si="494"/>
        <v>0</v>
      </c>
      <c r="DT140">
        <f t="shared" si="495"/>
        <v>6.7838260332651501E-2</v>
      </c>
      <c r="DU140">
        <f t="shared" si="496"/>
        <v>0.29923699189032549</v>
      </c>
      <c r="DV140">
        <f t="shared" si="497"/>
        <v>0.2766559385040237</v>
      </c>
      <c r="DW140">
        <f t="shared" si="498"/>
        <v>-9.61720297466151E-4</v>
      </c>
      <c r="DX140">
        <f t="shared" si="499"/>
        <v>3.5565771035544862E-5</v>
      </c>
      <c r="DY140">
        <f t="shared" si="500"/>
        <v>3.2201809454545927E-2</v>
      </c>
      <c r="DZ140" t="s">
        <v>92</v>
      </c>
      <c r="EA140" t="s">
        <v>93</v>
      </c>
      <c r="EB140" t="s">
        <v>89</v>
      </c>
      <c r="EC140" t="s">
        <v>340</v>
      </c>
      <c r="ED140" t="s">
        <v>329</v>
      </c>
      <c r="EE140">
        <f t="shared" si="422"/>
        <v>0</v>
      </c>
      <c r="EF140">
        <f t="shared" si="423"/>
        <v>0</v>
      </c>
      <c r="EG140">
        <f t="shared" si="501"/>
        <v>0</v>
      </c>
      <c r="EH140">
        <f t="shared" si="424"/>
        <v>10.424567528317326</v>
      </c>
      <c r="EI140">
        <f t="shared" si="425"/>
        <v>3.6988823336807122</v>
      </c>
      <c r="EJ140">
        <f t="shared" si="502"/>
        <v>13.681730518415272</v>
      </c>
      <c r="EK140">
        <f t="shared" si="503"/>
        <v>0</v>
      </c>
      <c r="EL140">
        <f t="shared" si="426"/>
        <v>0</v>
      </c>
      <c r="EM140">
        <f t="shared" si="427"/>
        <v>0</v>
      </c>
      <c r="EN140">
        <f t="shared" si="428"/>
        <v>2.193185104555827E-4</v>
      </c>
      <c r="EO140">
        <f t="shared" si="429"/>
        <v>1.0270637374515082E-4</v>
      </c>
      <c r="EP140">
        <f t="shared" si="504"/>
        <v>1.0548599207878606E-8</v>
      </c>
      <c r="EQ140">
        <f t="shared" si="430"/>
        <v>-4.0478649491175505E-4</v>
      </c>
      <c r="ER140">
        <f t="shared" si="431"/>
        <v>3.0516279227732457E-4</v>
      </c>
      <c r="ES140">
        <f t="shared" si="505"/>
        <v>9.3124329790493547E-8</v>
      </c>
      <c r="ET140">
        <f t="shared" si="432"/>
        <v>4.4459687501973343E-5</v>
      </c>
      <c r="EU140">
        <f t="shared" si="433"/>
        <v>1.8120001815512282E-4</v>
      </c>
      <c r="EV140">
        <f t="shared" si="506"/>
        <v>3.2833446579416842E-8</v>
      </c>
      <c r="EW140">
        <f t="shared" si="434"/>
        <v>0.10045718527760168</v>
      </c>
      <c r="EY140">
        <f t="shared" si="435"/>
        <v>0</v>
      </c>
      <c r="EZ140">
        <f t="shared" si="436"/>
        <v>0</v>
      </c>
      <c r="FA140">
        <f t="shared" si="437"/>
        <v>1.0472227116310437</v>
      </c>
      <c r="FB140">
        <f t="shared" si="438"/>
        <v>1.3744281376066603</v>
      </c>
      <c r="FD140">
        <f t="shared" si="507"/>
        <v>1.8418448464277555</v>
      </c>
      <c r="FE140">
        <f t="shared" si="508"/>
        <v>7.1461567947109145E-2</v>
      </c>
      <c r="FG140" s="6">
        <f t="shared" si="509"/>
        <v>0</v>
      </c>
      <c r="FH140" s="6">
        <f t="shared" si="510"/>
        <v>0</v>
      </c>
      <c r="FI140" s="6">
        <f t="shared" si="511"/>
        <v>1.1907545354916803E-2</v>
      </c>
      <c r="FJ140" s="6">
        <f t="shared" si="512"/>
        <v>5.5953829974061441E-3</v>
      </c>
      <c r="FK140" s="6">
        <f t="shared" si="513"/>
        <v>-2.1977230910455645E-2</v>
      </c>
      <c r="FL140" s="6">
        <f t="shared" si="514"/>
        <v>1.6590249900479477E-2</v>
      </c>
      <c r="FM140" s="6">
        <f t="shared" si="515"/>
        <v>2.4138671391459809E-3</v>
      </c>
      <c r="FN140" s="6">
        <f t="shared" si="516"/>
        <v>9.838408978076911E-3</v>
      </c>
      <c r="FP140" t="s">
        <v>92</v>
      </c>
      <c r="FQ140">
        <f t="shared" si="517"/>
        <v>2.0860484029146486E-2</v>
      </c>
      <c r="FR140">
        <f t="shared" si="518"/>
        <v>8.1389170129466965E-3</v>
      </c>
      <c r="FT140">
        <v>2.0860484029146486E-2</v>
      </c>
      <c r="FU140">
        <v>8.1389170129466965E-3</v>
      </c>
      <c r="FW140">
        <f t="shared" si="519"/>
        <v>0</v>
      </c>
      <c r="FX140">
        <f t="shared" si="520"/>
        <v>0</v>
      </c>
      <c r="FY140">
        <f t="shared" si="521"/>
        <v>0</v>
      </c>
      <c r="FZ140">
        <f t="shared" si="522"/>
        <v>48.472005904423433</v>
      </c>
      <c r="GA140">
        <f t="shared" si="523"/>
        <v>18.540648940465989</v>
      </c>
      <c r="GB140">
        <f t="shared" si="524"/>
        <v>343.75566313360258</v>
      </c>
    </row>
    <row r="141" spans="1:184" x14ac:dyDescent="0.25">
      <c r="A141" t="s">
        <v>376</v>
      </c>
      <c r="B141" t="s">
        <v>239</v>
      </c>
      <c r="C141" t="s">
        <v>246</v>
      </c>
      <c r="D141" t="s">
        <v>231</v>
      </c>
      <c r="E141" t="s">
        <v>329</v>
      </c>
      <c r="F141" t="s">
        <v>446</v>
      </c>
      <c r="G141">
        <v>260.57524912462378</v>
      </c>
      <c r="H141">
        <v>6.3324997756725898E-2</v>
      </c>
      <c r="I141">
        <v>0.23202279178064369</v>
      </c>
      <c r="J141">
        <v>0.25769999999999998</v>
      </c>
      <c r="K141">
        <v>1.4311390552424275</v>
      </c>
      <c r="L141">
        <v>1.2385981682627154</v>
      </c>
      <c r="M141">
        <v>1.2157310073334064</v>
      </c>
      <c r="N141">
        <v>1.1641185092236064</v>
      </c>
      <c r="O141">
        <v>1.2237446676811887</v>
      </c>
      <c r="P141">
        <v>1.277363372111487</v>
      </c>
      <c r="Q141">
        <v>1.39378218396165</v>
      </c>
      <c r="R141">
        <v>1.154133732123878</v>
      </c>
      <c r="S141">
        <v>1.2154822023485663</v>
      </c>
      <c r="T141">
        <v>1.2953811605285075</v>
      </c>
      <c r="U141">
        <v>1.2357210310006459</v>
      </c>
      <c r="V141">
        <v>1.3448954049704989</v>
      </c>
      <c r="W141">
        <v>0</v>
      </c>
      <c r="X141">
        <v>0</v>
      </c>
      <c r="Y141">
        <f t="shared" si="334"/>
        <v>0</v>
      </c>
      <c r="Z141">
        <f t="shared" si="335"/>
        <v>0</v>
      </c>
      <c r="AA141">
        <v>17.381038441158811</v>
      </c>
      <c r="AB141">
        <v>2.483005491594116</v>
      </c>
      <c r="AC141">
        <f t="shared" si="439"/>
        <v>0.36880453453597356</v>
      </c>
      <c r="AD141">
        <f t="shared" si="440"/>
        <v>0.32338923345690473</v>
      </c>
      <c r="AE141">
        <f t="shared" si="441"/>
        <v>0</v>
      </c>
      <c r="AF141">
        <f t="shared" si="442"/>
        <v>0</v>
      </c>
      <c r="AG141">
        <f t="shared" si="388"/>
        <v>3.1078136563433455E-2</v>
      </c>
      <c r="AH141">
        <f t="shared" si="389"/>
        <v>288.30400039500671</v>
      </c>
      <c r="AI141">
        <f t="shared" si="390"/>
        <v>3.1078136563433455E-2</v>
      </c>
      <c r="AJ141">
        <f t="shared" si="391"/>
        <v>288.30400039500671</v>
      </c>
      <c r="AK141">
        <f t="shared" si="392"/>
        <v>1.9045843993273429E-2</v>
      </c>
      <c r="AL141">
        <f t="shared" si="443"/>
        <v>0.32338923345690473</v>
      </c>
      <c r="AM141">
        <f t="shared" si="444"/>
        <v>0.32338923345690473</v>
      </c>
      <c r="AN141">
        <f t="shared" si="445"/>
        <v>0.26159673729032074</v>
      </c>
      <c r="AO141">
        <f t="shared" si="393"/>
        <v>0.23645740760916445</v>
      </c>
      <c r="AP141">
        <f t="shared" si="446"/>
        <v>2.9704289718219005E-3</v>
      </c>
      <c r="AQ141">
        <f t="shared" si="447"/>
        <v>5.5298687862608423E-3</v>
      </c>
      <c r="AR141">
        <f t="shared" si="448"/>
        <v>-0.23645740760916445</v>
      </c>
      <c r="AT141">
        <f t="shared" si="394"/>
        <v>0.31918674796130175</v>
      </c>
      <c r="AU141">
        <f t="shared" si="395"/>
        <v>0.26778533061559578</v>
      </c>
      <c r="AV141">
        <f t="shared" si="396"/>
        <v>0</v>
      </c>
      <c r="AW141">
        <f t="shared" si="397"/>
        <v>0</v>
      </c>
      <c r="AX141">
        <f t="shared" si="398"/>
        <v>2.2272286068681351E-2</v>
      </c>
      <c r="AY141">
        <f t="shared" si="399"/>
        <v>249.51649910188414</v>
      </c>
      <c r="AZ141">
        <f t="shared" si="400"/>
        <v>2.2272286068681351E-2</v>
      </c>
      <c r="BA141">
        <f t="shared" si="401"/>
        <v>249.51649910188414</v>
      </c>
      <c r="BB141">
        <f t="shared" si="402"/>
        <v>1.6952632534455132E-2</v>
      </c>
      <c r="BC141">
        <f t="shared" si="449"/>
        <v>0.26778533061559578</v>
      </c>
      <c r="BD141">
        <f t="shared" si="450"/>
        <v>0.26778533061559578</v>
      </c>
      <c r="BE141">
        <f t="shared" si="451"/>
        <v>0.23750411149026548</v>
      </c>
      <c r="BF141">
        <f t="shared" si="452"/>
        <v>0.21462781475190684</v>
      </c>
      <c r="BG141">
        <f t="shared" si="453"/>
        <v>7.8998580280984431E-4</v>
      </c>
      <c r="BH141">
        <f t="shared" si="454"/>
        <v>2.2845049465408732E-3</v>
      </c>
      <c r="BI141">
        <f t="shared" si="455"/>
        <v>-0.21462781475190684</v>
      </c>
      <c r="BK141">
        <f t="shared" si="456"/>
        <v>0.31329388058981883</v>
      </c>
      <c r="BL141">
        <f t="shared" si="457"/>
        <v>0.28201957394859961</v>
      </c>
      <c r="BM141">
        <f t="shared" si="403"/>
        <v>0</v>
      </c>
      <c r="BN141">
        <f t="shared" si="404"/>
        <v>0</v>
      </c>
      <c r="BO141">
        <f t="shared" si="405"/>
        <v>2.3023127888681955E-2</v>
      </c>
      <c r="BP141">
        <f t="shared" si="406"/>
        <v>244.90989295173654</v>
      </c>
      <c r="BQ141">
        <f t="shared" si="407"/>
        <v>2.3023127888681955E-2</v>
      </c>
      <c r="BR141">
        <f t="shared" si="408"/>
        <v>244.90989295173654</v>
      </c>
      <c r="BS141">
        <f t="shared" si="409"/>
        <v>1.8020883866666955E-2</v>
      </c>
      <c r="BT141">
        <f t="shared" si="458"/>
        <v>0.28201957394859961</v>
      </c>
      <c r="BU141">
        <f t="shared" si="459"/>
        <v>0.28201957394859961</v>
      </c>
      <c r="BV141">
        <f t="shared" si="460"/>
        <v>0.23434745693862061</v>
      </c>
      <c r="BW141">
        <f t="shared" si="461"/>
        <v>0.21058751206596499</v>
      </c>
      <c r="BX141">
        <f t="shared" si="462"/>
        <v>1.7511778020773735E-3</v>
      </c>
      <c r="BY141">
        <f t="shared" si="463"/>
        <v>3.2887553049238904E-3</v>
      </c>
      <c r="BZ141">
        <f t="shared" si="464"/>
        <v>-0.21058751206596499</v>
      </c>
      <c r="CB141">
        <f t="shared" si="465"/>
        <v>0.29999333982692333</v>
      </c>
      <c r="CC141">
        <f t="shared" si="466"/>
        <v>0.30055795328587448</v>
      </c>
      <c r="CD141">
        <f t="shared" si="410"/>
        <v>0</v>
      </c>
      <c r="CE141">
        <f t="shared" si="411"/>
        <v>0</v>
      </c>
      <c r="CF141">
        <f t="shared" si="412"/>
        <v>2.3494867454963854E-2</v>
      </c>
      <c r="CG141">
        <f t="shared" si="413"/>
        <v>234.51251778338542</v>
      </c>
      <c r="CH141">
        <f t="shared" si="414"/>
        <v>2.3494867454963854E-2</v>
      </c>
      <c r="CI141">
        <f t="shared" si="415"/>
        <v>234.51251778338542</v>
      </c>
      <c r="CJ141">
        <f t="shared" si="416"/>
        <v>1.9626606260206757E-2</v>
      </c>
      <c r="CK141">
        <f t="shared" si="467"/>
        <v>0.30055795328587448</v>
      </c>
      <c r="CL141">
        <f t="shared" si="468"/>
        <v>0.30055795328587448</v>
      </c>
      <c r="CM141">
        <f t="shared" si="469"/>
        <v>0.23992374856969936</v>
      </c>
      <c r="CN141">
        <f t="shared" si="470"/>
        <v>0.21656132296681507</v>
      </c>
      <c r="CO141">
        <f t="shared" si="471"/>
        <v>2.4828128855644677E-3</v>
      </c>
      <c r="CP141">
        <f t="shared" si="472"/>
        <v>4.4793921882830042E-3</v>
      </c>
      <c r="CQ141">
        <f t="shared" si="473"/>
        <v>-0.21656132296681507</v>
      </c>
      <c r="CS141">
        <f t="shared" si="474"/>
        <v>0.31535900086144231</v>
      </c>
      <c r="CT141">
        <f t="shared" si="475"/>
        <v>0.28671544347482519</v>
      </c>
      <c r="CU141">
        <f t="shared" si="417"/>
        <v>0</v>
      </c>
      <c r="CV141">
        <f t="shared" si="418"/>
        <v>0</v>
      </c>
      <c r="CW141">
        <f t="shared" si="419"/>
        <v>2.3560769949799953E-2</v>
      </c>
      <c r="CX141">
        <f t="shared" si="476"/>
        <v>246.52425063948834</v>
      </c>
      <c r="CY141">
        <f t="shared" si="477"/>
        <v>2.3560769949799953E-2</v>
      </c>
      <c r="CZ141">
        <f t="shared" si="478"/>
        <v>246.52425063948834</v>
      </c>
      <c r="DA141">
        <f t="shared" si="479"/>
        <v>1.8260861496716112E-2</v>
      </c>
      <c r="DB141">
        <f t="shared" si="480"/>
        <v>0.28671544347482519</v>
      </c>
      <c r="DC141">
        <f t="shared" si="481"/>
        <v>0.28671544347482519</v>
      </c>
      <c r="DD141">
        <f t="shared" si="482"/>
        <v>0.23188795153612674</v>
      </c>
      <c r="DE141">
        <f t="shared" si="483"/>
        <v>0.20815052104980047</v>
      </c>
      <c r="DF141">
        <f t="shared" si="484"/>
        <v>2.2551667969885076E-3</v>
      </c>
      <c r="DG141">
        <f t="shared" si="485"/>
        <v>4.3376958963955549E-3</v>
      </c>
      <c r="DH141">
        <f t="shared" si="486"/>
        <v>-0.20815052104980047</v>
      </c>
      <c r="DJ141">
        <f t="shared" si="487"/>
        <v>0.32917654099313015</v>
      </c>
      <c r="DK141">
        <f t="shared" si="488"/>
        <v>0.31204638651421451</v>
      </c>
      <c r="DL141">
        <f t="shared" si="420"/>
        <v>0</v>
      </c>
      <c r="DM141">
        <f t="shared" si="421"/>
        <v>0</v>
      </c>
      <c r="DN141">
        <f t="shared" si="489"/>
        <v>2.6765859677962238E-2</v>
      </c>
      <c r="DO141">
        <f t="shared" si="490"/>
        <v>257.3257775258005</v>
      </c>
      <c r="DP141">
        <f t="shared" si="491"/>
        <v>2.6765859677962238E-2</v>
      </c>
      <c r="DQ141">
        <f t="shared" si="492"/>
        <v>257.3257775258005</v>
      </c>
      <c r="DR141">
        <f t="shared" si="493"/>
        <v>1.9452593478921115E-2</v>
      </c>
      <c r="DS141">
        <f t="shared" si="494"/>
        <v>0.31204638651421451</v>
      </c>
      <c r="DT141">
        <f t="shared" si="495"/>
        <v>0.31204638651421451</v>
      </c>
      <c r="DU141">
        <f t="shared" si="496"/>
        <v>0.22809815672767167</v>
      </c>
      <c r="DV141">
        <f t="shared" si="497"/>
        <v>0.20362535102246609</v>
      </c>
      <c r="DW141">
        <f t="shared" si="498"/>
        <v>4.7691968751386003E-3</v>
      </c>
      <c r="DX141">
        <f t="shared" si="499"/>
        <v>7.4483337278671846E-3</v>
      </c>
      <c r="DY141">
        <f t="shared" si="500"/>
        <v>-0.20362535102246609</v>
      </c>
      <c r="DZ141" t="s">
        <v>376</v>
      </c>
      <c r="EA141" t="s">
        <v>239</v>
      </c>
      <c r="EB141" t="s">
        <v>246</v>
      </c>
      <c r="EC141" t="s">
        <v>231</v>
      </c>
      <c r="ED141" t="s">
        <v>329</v>
      </c>
      <c r="EE141">
        <f t="shared" si="422"/>
        <v>253.51548973288359</v>
      </c>
      <c r="EF141">
        <f t="shared" si="423"/>
        <v>18.573084591173583</v>
      </c>
      <c r="EG141">
        <f t="shared" si="501"/>
        <v>344.95947123088956</v>
      </c>
      <c r="EH141">
        <f t="shared" si="424"/>
        <v>253.51548973288359</v>
      </c>
      <c r="EI141">
        <f t="shared" si="425"/>
        <v>18.573084591173583</v>
      </c>
      <c r="EJ141">
        <f t="shared" si="502"/>
        <v>344.95947123088956</v>
      </c>
      <c r="EK141">
        <f t="shared" si="503"/>
        <v>1.114818352850712E-5</v>
      </c>
      <c r="EL141">
        <f t="shared" si="426"/>
        <v>2.5032507933920468E-2</v>
      </c>
      <c r="EM141">
        <f t="shared" si="427"/>
        <v>3.3388895651858749E-3</v>
      </c>
      <c r="EN141">
        <f t="shared" si="428"/>
        <v>2.5032507933920468E-2</v>
      </c>
      <c r="EO141">
        <f t="shared" si="429"/>
        <v>3.3388895651858749E-3</v>
      </c>
      <c r="EP141">
        <f t="shared" si="504"/>
        <v>1.114818352850712E-5</v>
      </c>
      <c r="EQ141">
        <f t="shared" si="430"/>
        <v>2.5031281890667821E-3</v>
      </c>
      <c r="ER141">
        <f t="shared" si="431"/>
        <v>1.3353367436837965E-3</v>
      </c>
      <c r="ES141">
        <f t="shared" si="505"/>
        <v>1.7831242190320454E-6</v>
      </c>
      <c r="ET141">
        <f t="shared" si="432"/>
        <v>4.5614251417118905E-3</v>
      </c>
      <c r="EU141">
        <f t="shared" si="433"/>
        <v>1.7962718361534324E-3</v>
      </c>
      <c r="EV141">
        <f t="shared" si="506"/>
        <v>3.2265925093580234E-6</v>
      </c>
      <c r="EW141">
        <f t="shared" si="434"/>
        <v>8.0627452751820164E-2</v>
      </c>
      <c r="EY141">
        <f t="shared" si="435"/>
        <v>20.440308170292621</v>
      </c>
      <c r="EZ141">
        <f t="shared" si="436"/>
        <v>27.813203467961415</v>
      </c>
      <c r="FA141">
        <f t="shared" si="437"/>
        <v>20.440308170292621</v>
      </c>
      <c r="FB141">
        <f t="shared" si="438"/>
        <v>27.813203467961415</v>
      </c>
      <c r="FD141">
        <f t="shared" si="507"/>
        <v>0.32430234079476494</v>
      </c>
      <c r="FE141">
        <f t="shared" si="508"/>
        <v>1.0625383604732511E-2</v>
      </c>
      <c r="FG141" s="6">
        <f t="shared" si="509"/>
        <v>7.7188798183119856</v>
      </c>
      <c r="FH141" s="6">
        <f t="shared" si="510"/>
        <v>1.0601668328930938</v>
      </c>
      <c r="FI141" s="6">
        <f t="shared" si="511"/>
        <v>7.7188798183119856</v>
      </c>
      <c r="FJ141" s="6">
        <f t="shared" si="512"/>
        <v>1.0601668328930938</v>
      </c>
      <c r="FK141" s="6">
        <f t="shared" si="513"/>
        <v>0.77185017626835117</v>
      </c>
      <c r="FL141" s="6">
        <f t="shared" si="514"/>
        <v>0.4125325850175805</v>
      </c>
      <c r="FM141" s="6">
        <f t="shared" si="515"/>
        <v>1.4065347572062679</v>
      </c>
      <c r="FN141" s="6">
        <f t="shared" si="516"/>
        <v>0.55580179086664649</v>
      </c>
      <c r="FP141" t="s">
        <v>376</v>
      </c>
      <c r="FQ141">
        <f t="shared" si="517"/>
        <v>-0.21500165491101964</v>
      </c>
      <c r="FR141">
        <f t="shared" si="518"/>
        <v>1.147836771634706E-2</v>
      </c>
      <c r="FT141">
        <v>-0.21500165491101964</v>
      </c>
      <c r="FU141">
        <v>1.147836771634706E-2</v>
      </c>
      <c r="FW141">
        <f t="shared" si="519"/>
        <v>4406.3624724764513</v>
      </c>
      <c r="FX141">
        <f t="shared" si="520"/>
        <v>707.43052159441265</v>
      </c>
      <c r="FY141">
        <f t="shared" si="521"/>
        <v>500457.94288334274</v>
      </c>
      <c r="FZ141">
        <f t="shared" si="522"/>
        <v>4406.3624724764513</v>
      </c>
      <c r="GA141">
        <f t="shared" si="523"/>
        <v>707.43052159441265</v>
      </c>
      <c r="GB141">
        <f t="shared" si="524"/>
        <v>500457.94288334274</v>
      </c>
    </row>
    <row r="142" spans="1:184" x14ac:dyDescent="0.25">
      <c r="A142" t="s">
        <v>70</v>
      </c>
      <c r="B142" t="s">
        <v>71</v>
      </c>
      <c r="C142" t="s">
        <v>88</v>
      </c>
      <c r="D142" t="s">
        <v>340</v>
      </c>
      <c r="E142" t="s">
        <v>330</v>
      </c>
      <c r="F142" t="s">
        <v>52</v>
      </c>
      <c r="G142">
        <v>38.925456232774408</v>
      </c>
      <c r="H142">
        <v>5.8472032799637398E-2</v>
      </c>
      <c r="I142">
        <v>0.21424152817787143</v>
      </c>
      <c r="J142">
        <v>2.3267209205922312</v>
      </c>
      <c r="K142">
        <v>1.3263572562220902</v>
      </c>
      <c r="L142">
        <v>1.5963240717558658</v>
      </c>
      <c r="M142">
        <v>1.5284720537489731</v>
      </c>
      <c r="N142">
        <v>1.3785984406327738</v>
      </c>
      <c r="O142">
        <v>1.5276666559417871</v>
      </c>
      <c r="P142">
        <v>1.6721470135847669</v>
      </c>
      <c r="Q142">
        <v>1.3070253557120981</v>
      </c>
      <c r="R142">
        <v>1.2095558465202498</v>
      </c>
      <c r="S142">
        <v>1.2971210859341129</v>
      </c>
      <c r="T142">
        <v>1.3393743599143302</v>
      </c>
      <c r="U142">
        <v>1.3313443191676493</v>
      </c>
      <c r="V142">
        <v>1.3335057494131222</v>
      </c>
      <c r="W142">
        <v>0.80073393719172137</v>
      </c>
      <c r="X142">
        <v>0.68758874360643318</v>
      </c>
      <c r="Y142">
        <f t="shared" si="334"/>
        <v>0.17155046236783811</v>
      </c>
      <c r="Z142">
        <f t="shared" si="335"/>
        <v>0.14731006318814488</v>
      </c>
      <c r="AA142">
        <v>0</v>
      </c>
      <c r="AB142">
        <v>0</v>
      </c>
      <c r="AC142">
        <f t="shared" si="439"/>
        <v>3.0860631762312476</v>
      </c>
      <c r="AD142">
        <f t="shared" si="440"/>
        <v>0.28001910957498588</v>
      </c>
      <c r="AE142">
        <f t="shared" si="441"/>
        <v>0.17155046236783811</v>
      </c>
      <c r="AF142">
        <f t="shared" si="442"/>
        <v>0.14731006318814488</v>
      </c>
      <c r="AG142">
        <f t="shared" si="388"/>
        <v>1.9551309682433538E-3</v>
      </c>
      <c r="AH142">
        <f t="shared" si="389"/>
        <v>54.074546477275035</v>
      </c>
      <c r="AI142">
        <f t="shared" si="390"/>
        <v>3.5806738847052582E-3</v>
      </c>
      <c r="AJ142">
        <f t="shared" si="391"/>
        <v>80.944155252259577</v>
      </c>
      <c r="AK142">
        <f t="shared" si="392"/>
        <v>1.4750535289595515E-2</v>
      </c>
      <c r="AL142">
        <f t="shared" si="443"/>
        <v>0.10846864720714777</v>
      </c>
      <c r="AM142">
        <f t="shared" si="444"/>
        <v>0.132709046386841</v>
      </c>
      <c r="AN142">
        <f t="shared" si="445"/>
        <v>0.23216234903135732</v>
      </c>
      <c r="AO142">
        <f t="shared" si="393"/>
        <v>0.21269255972983642</v>
      </c>
      <c r="AP142">
        <f t="shared" si="446"/>
        <v>8.0592836835073514E-4</v>
      </c>
      <c r="AQ142">
        <f t="shared" si="447"/>
        <v>1.8296740664327147E-3</v>
      </c>
      <c r="AR142">
        <f t="shared" si="448"/>
        <v>-6.5382496541691537E-2</v>
      </c>
      <c r="AT142">
        <f t="shared" si="394"/>
        <v>3.7142006137993469</v>
      </c>
      <c r="AU142">
        <f t="shared" si="395"/>
        <v>0.25913709297497722</v>
      </c>
      <c r="AV142">
        <f t="shared" si="396"/>
        <v>0.17155046236783811</v>
      </c>
      <c r="AW142">
        <f t="shared" si="397"/>
        <v>0.14731006318814488</v>
      </c>
      <c r="AX142">
        <f t="shared" si="398"/>
        <v>1.4466163289055145E-3</v>
      </c>
      <c r="AY142">
        <f t="shared" si="399"/>
        <v>49.549217233649429</v>
      </c>
      <c r="AZ142">
        <f t="shared" si="400"/>
        <v>3.0107886729276653E-3</v>
      </c>
      <c r="BA142">
        <f t="shared" si="401"/>
        <v>80.770865827347222</v>
      </c>
      <c r="BB142">
        <f t="shared" si="402"/>
        <v>1.2442837250209764E-2</v>
      </c>
      <c r="BC142">
        <f t="shared" si="449"/>
        <v>8.7586630607139115E-2</v>
      </c>
      <c r="BD142">
        <f t="shared" si="450"/>
        <v>0.11182702978683234</v>
      </c>
      <c r="BE142">
        <f t="shared" si="451"/>
        <v>0.23691138374966167</v>
      </c>
      <c r="BF142">
        <f t="shared" si="452"/>
        <v>0.22012071500695304</v>
      </c>
      <c r="BG142">
        <f t="shared" si="453"/>
        <v>2.3217836740918016E-4</v>
      </c>
      <c r="BH142">
        <f t="shared" si="454"/>
        <v>8.437696273775687E-4</v>
      </c>
      <c r="BI142">
        <f t="shared" si="455"/>
        <v>-7.2810651818808164E-2</v>
      </c>
      <c r="BK142">
        <f t="shared" si="456"/>
        <v>3.5563279039983091</v>
      </c>
      <c r="BL142">
        <f t="shared" si="457"/>
        <v>0.27789720368226445</v>
      </c>
      <c r="BM142">
        <f t="shared" si="403"/>
        <v>0.17155046236783811</v>
      </c>
      <c r="BN142">
        <f t="shared" si="404"/>
        <v>0.14731006318814488</v>
      </c>
      <c r="BO142">
        <f t="shared" si="405"/>
        <v>2.1559551182615496E-3</v>
      </c>
      <c r="BP142">
        <f t="shared" si="406"/>
        <v>60.818651092106926</v>
      </c>
      <c r="BQ142">
        <f t="shared" si="407"/>
        <v>3.9917964876831167E-3</v>
      </c>
      <c r="BR142">
        <f t="shared" si="408"/>
        <v>91.704201636826653</v>
      </c>
      <c r="BS142">
        <f t="shared" si="409"/>
        <v>1.3636590371142171E-2</v>
      </c>
      <c r="BT142">
        <f t="shared" si="458"/>
        <v>0.10634674131442634</v>
      </c>
      <c r="BU142">
        <f t="shared" si="459"/>
        <v>0.13058714049411957</v>
      </c>
      <c r="BV142">
        <f t="shared" si="460"/>
        <v>0.24182321660149211</v>
      </c>
      <c r="BW142">
        <f t="shared" si="461"/>
        <v>0.22384381903883244</v>
      </c>
      <c r="BX142">
        <f t="shared" si="462"/>
        <v>5.7592098505366445E-4</v>
      </c>
      <c r="BY142">
        <f t="shared" si="463"/>
        <v>1.1985060017143565E-3</v>
      </c>
      <c r="BZ142">
        <f t="shared" si="464"/>
        <v>-7.6533755850687557E-2</v>
      </c>
      <c r="CB142">
        <f t="shared" si="465"/>
        <v>3.2076138329161021</v>
      </c>
      <c r="CC142">
        <f t="shared" si="466"/>
        <v>0.28694960967030447</v>
      </c>
      <c r="CD142">
        <f t="shared" si="410"/>
        <v>0.17155046236783811</v>
      </c>
      <c r="CE142">
        <f t="shared" si="411"/>
        <v>0.14731006318814488</v>
      </c>
      <c r="CF142">
        <f t="shared" si="412"/>
        <v>2.3303025579980235E-3</v>
      </c>
      <c r="CG142">
        <f t="shared" si="413"/>
        <v>60.580236833731412</v>
      </c>
      <c r="CH142">
        <f t="shared" si="414"/>
        <v>4.1288566184338295E-3</v>
      </c>
      <c r="CI142">
        <f t="shared" si="415"/>
        <v>88.703882011561831</v>
      </c>
      <c r="CJ142">
        <f t="shared" si="416"/>
        <v>1.4826447918573979E-2</v>
      </c>
      <c r="CK142">
        <f t="shared" si="467"/>
        <v>0.11539914730246636</v>
      </c>
      <c r="CL142">
        <f t="shared" si="468"/>
        <v>0.13963954648215959</v>
      </c>
      <c r="CM142">
        <f t="shared" si="469"/>
        <v>0.24114495723116941</v>
      </c>
      <c r="CN142">
        <f t="shared" si="470"/>
        <v>0.22349637439109798</v>
      </c>
      <c r="CO142">
        <f t="shared" si="471"/>
        <v>8.0995680743044642E-4</v>
      </c>
      <c r="CP142">
        <f t="shared" si="472"/>
        <v>1.7828426015248054E-3</v>
      </c>
      <c r="CQ142">
        <f t="shared" si="473"/>
        <v>-7.6186311202953105E-2</v>
      </c>
      <c r="CS142">
        <f t="shared" si="474"/>
        <v>3.5544539680709302</v>
      </c>
      <c r="CT142">
        <f t="shared" si="475"/>
        <v>0.28522924146940498</v>
      </c>
      <c r="CU142">
        <f t="shared" si="417"/>
        <v>0.17155046236783811</v>
      </c>
      <c r="CV142">
        <f t="shared" si="418"/>
        <v>0.14731006318814488</v>
      </c>
      <c r="CW142">
        <f t="shared" si="419"/>
        <v>2.4983697554605343E-3</v>
      </c>
      <c r="CX142">
        <f t="shared" si="476"/>
        <v>65.932351892036607</v>
      </c>
      <c r="CY142">
        <f t="shared" si="477"/>
        <v>4.4616191415997996E-3</v>
      </c>
      <c r="CZ142">
        <f t="shared" si="478"/>
        <v>97.048558377454313</v>
      </c>
      <c r="DA142">
        <f t="shared" si="479"/>
        <v>1.40000670854744E-2</v>
      </c>
      <c r="DB142">
        <f t="shared" si="480"/>
        <v>0.11367877910156687</v>
      </c>
      <c r="DC142">
        <f t="shared" si="481"/>
        <v>0.1379191782812601</v>
      </c>
      <c r="DD142">
        <f t="shared" si="482"/>
        <v>0.24319461098890319</v>
      </c>
      <c r="DE142">
        <f t="shared" si="483"/>
        <v>0.22499581903677562</v>
      </c>
      <c r="DF142">
        <f t="shared" si="484"/>
        <v>7.7216562343555817E-4</v>
      </c>
      <c r="DG142">
        <f t="shared" si="485"/>
        <v>1.809638676298395E-3</v>
      </c>
      <c r="DH142">
        <f t="shared" si="486"/>
        <v>-7.7685755848630744E-2</v>
      </c>
      <c r="DJ142">
        <f t="shared" si="487"/>
        <v>3.8906194388134989</v>
      </c>
      <c r="DK142">
        <f t="shared" si="488"/>
        <v>0.28569230958824499</v>
      </c>
      <c r="DL142">
        <f t="shared" si="420"/>
        <v>0.17155046236783811</v>
      </c>
      <c r="DM142">
        <f t="shared" si="421"/>
        <v>0.14731006318814488</v>
      </c>
      <c r="DN142">
        <f t="shared" si="489"/>
        <v>2.7592436640358499E-3</v>
      </c>
      <c r="DO142">
        <f t="shared" si="490"/>
        <v>72.52143883849476</v>
      </c>
      <c r="DP142">
        <f t="shared" si="491"/>
        <v>4.9169579357456394E-3</v>
      </c>
      <c r="DQ142">
        <f t="shared" si="492"/>
        <v>106.59513189710906</v>
      </c>
      <c r="DR142">
        <f t="shared" si="493"/>
        <v>1.3403298530511967E-2</v>
      </c>
      <c r="DS142">
        <f t="shared" si="494"/>
        <v>0.11414184722040688</v>
      </c>
      <c r="DT142">
        <f t="shared" si="495"/>
        <v>0.13838224640010011</v>
      </c>
      <c r="DU142">
        <f t="shared" si="496"/>
        <v>0.22784998711559873</v>
      </c>
      <c r="DV142">
        <f t="shared" si="497"/>
        <v>0.21098764322805871</v>
      </c>
      <c r="DW142">
        <f t="shared" si="498"/>
        <v>1.4075916063069375E-3</v>
      </c>
      <c r="DX142">
        <f t="shared" si="499"/>
        <v>2.7517154162339458E-3</v>
      </c>
      <c r="DY142">
        <f t="shared" si="500"/>
        <v>-6.3677580039913834E-2</v>
      </c>
      <c r="DZ142" t="s">
        <v>70</v>
      </c>
      <c r="EA142" t="s">
        <v>71</v>
      </c>
      <c r="EB142" t="s">
        <v>88</v>
      </c>
      <c r="EC142" t="s">
        <v>340</v>
      </c>
      <c r="ED142" t="s">
        <v>329</v>
      </c>
      <c r="EE142">
        <f t="shared" si="422"/>
        <v>60.579407061215697</v>
      </c>
      <c r="EF142">
        <f t="shared" si="423"/>
        <v>8.1890375328831428</v>
      </c>
      <c r="EG142">
        <f t="shared" si="501"/>
        <v>67.060335714968829</v>
      </c>
      <c r="EH142">
        <f t="shared" si="424"/>
        <v>90.961132500426444</v>
      </c>
      <c r="EI142">
        <f t="shared" si="425"/>
        <v>9.9126927775805971</v>
      </c>
      <c r="EJ142">
        <f t="shared" si="502"/>
        <v>98.261478102698533</v>
      </c>
      <c r="EK142">
        <f t="shared" si="503"/>
        <v>2.095503200705739E-7</v>
      </c>
      <c r="EL142">
        <f t="shared" si="426"/>
        <v>2.1909363988174709E-3</v>
      </c>
      <c r="EM142">
        <f t="shared" si="427"/>
        <v>4.5776666553013E-4</v>
      </c>
      <c r="EN142">
        <f t="shared" si="428"/>
        <v>4.0151154568492178E-3</v>
      </c>
      <c r="EO142">
        <f t="shared" si="429"/>
        <v>6.6687000111095114E-4</v>
      </c>
      <c r="EP142">
        <f t="shared" si="504"/>
        <v>4.4471559838172E-7</v>
      </c>
      <c r="EQ142">
        <f t="shared" si="430"/>
        <v>7.6729029299775367E-4</v>
      </c>
      <c r="ER142">
        <f t="shared" si="431"/>
        <v>3.8374206387188566E-4</v>
      </c>
      <c r="ES142">
        <f t="shared" si="505"/>
        <v>1.4725797158465436E-7</v>
      </c>
      <c r="ET142">
        <f t="shared" si="432"/>
        <v>1.702691064930298E-3</v>
      </c>
      <c r="EU142">
        <f t="shared" si="433"/>
        <v>6.5213303037832914E-4</v>
      </c>
      <c r="EV142">
        <f t="shared" si="506"/>
        <v>4.2527748931042276E-7</v>
      </c>
      <c r="EW142">
        <f t="shared" si="434"/>
        <v>7.6188344566966076E-2</v>
      </c>
      <c r="EY142">
        <f t="shared" si="435"/>
        <v>4.6154447388423989</v>
      </c>
      <c r="EZ142">
        <f t="shared" si="436"/>
        <v>5.1092159642284667</v>
      </c>
      <c r="FA142">
        <f t="shared" si="437"/>
        <v>6.9301781051439466</v>
      </c>
      <c r="FB142">
        <f t="shared" si="438"/>
        <v>7.4863793513477876</v>
      </c>
      <c r="FD142">
        <f t="shared" si="507"/>
        <v>3.5015464889715719</v>
      </c>
      <c r="FE142">
        <f t="shared" si="508"/>
        <v>0.13585617856298526</v>
      </c>
      <c r="FG142" s="6">
        <f t="shared" si="509"/>
        <v>6.2570535782346962E-2</v>
      </c>
      <c r="FH142" s="6">
        <f t="shared" si="510"/>
        <v>1.3296766205735264E-2</v>
      </c>
      <c r="FI142" s="6">
        <f t="shared" si="511"/>
        <v>0.11466691844575465</v>
      </c>
      <c r="FJ142" s="6">
        <f t="shared" si="512"/>
        <v>1.9557753073024622E-2</v>
      </c>
      <c r="FK142" s="6">
        <f t="shared" si="513"/>
        <v>2.191289749870241E-2</v>
      </c>
      <c r="FL142" s="6">
        <f t="shared" si="514"/>
        <v>1.0992145487584953E-2</v>
      </c>
      <c r="FM142" s="6">
        <f t="shared" si="515"/>
        <v>4.8626830181837451E-2</v>
      </c>
      <c r="FN142" s="6">
        <f t="shared" si="516"/>
        <v>1.8719461092483389E-2</v>
      </c>
      <c r="FP142" t="s">
        <v>70</v>
      </c>
      <c r="FQ142">
        <f t="shared" si="517"/>
        <v>-7.2046091883780833E-2</v>
      </c>
      <c r="FR142">
        <f t="shared" si="518"/>
        <v>6.0680540337978593E-3</v>
      </c>
      <c r="FT142">
        <v>-7.2046091883780833E-2</v>
      </c>
      <c r="FU142">
        <v>6.0680540337978593E-3</v>
      </c>
      <c r="FW142">
        <f t="shared" si="519"/>
        <v>0</v>
      </c>
      <c r="FX142">
        <f t="shared" si="520"/>
        <v>0</v>
      </c>
      <c r="FY142">
        <f t="shared" si="521"/>
        <v>0</v>
      </c>
      <c r="FZ142">
        <f t="shared" si="522"/>
        <v>0</v>
      </c>
      <c r="GA142">
        <f t="shared" si="523"/>
        <v>0</v>
      </c>
      <c r="GB142">
        <f t="shared" si="524"/>
        <v>0</v>
      </c>
    </row>
    <row r="143" spans="1:184" x14ac:dyDescent="0.25">
      <c r="A143" t="s">
        <v>382</v>
      </c>
      <c r="B143" t="s">
        <v>243</v>
      </c>
      <c r="C143" t="s">
        <v>246</v>
      </c>
      <c r="D143" t="s">
        <v>231</v>
      </c>
      <c r="E143" t="s">
        <v>329</v>
      </c>
      <c r="F143" t="s">
        <v>446</v>
      </c>
      <c r="G143">
        <v>153.4891936166326</v>
      </c>
      <c r="H143">
        <v>4.6438331688265701E-2</v>
      </c>
      <c r="I143">
        <v>0.17015004730580555</v>
      </c>
      <c r="J143">
        <v>0.48882996407081952</v>
      </c>
      <c r="K143">
        <v>1.4311390552424275</v>
      </c>
      <c r="L143">
        <v>1.2385981682627154</v>
      </c>
      <c r="M143">
        <v>1.2157310073334064</v>
      </c>
      <c r="N143">
        <v>1.1641185092236064</v>
      </c>
      <c r="O143">
        <v>1.2237446676811887</v>
      </c>
      <c r="P143">
        <v>1.277363372111487</v>
      </c>
      <c r="Q143">
        <v>1.39378218396165</v>
      </c>
      <c r="R143">
        <v>1.154133732123878</v>
      </c>
      <c r="S143">
        <v>1.2154822023485663</v>
      </c>
      <c r="T143">
        <v>1.2953811605285075</v>
      </c>
      <c r="U143">
        <v>1.2357210310006459</v>
      </c>
      <c r="V143">
        <v>1.3448954049704989</v>
      </c>
      <c r="W143">
        <v>0.61774968007262632</v>
      </c>
      <c r="X143">
        <v>0.61774968007262632</v>
      </c>
      <c r="Y143">
        <f t="shared" si="334"/>
        <v>0.10511013728750361</v>
      </c>
      <c r="Z143">
        <f t="shared" si="335"/>
        <v>0.10511013728750361</v>
      </c>
      <c r="AA143">
        <v>18.830323885660043</v>
      </c>
      <c r="AB143">
        <v>2.6900462693800065</v>
      </c>
      <c r="AC143">
        <f t="shared" si="439"/>
        <v>0.69958365295450242</v>
      </c>
      <c r="AD143">
        <f t="shared" si="440"/>
        <v>0.23715210453506372</v>
      </c>
      <c r="AE143">
        <f t="shared" si="441"/>
        <v>0.10511013728750361</v>
      </c>
      <c r="AF143">
        <f t="shared" si="442"/>
        <v>0.10511013728750361</v>
      </c>
      <c r="AG143">
        <f t="shared" si="388"/>
        <v>4.3954105837183685E-3</v>
      </c>
      <c r="AH143">
        <f t="shared" si="389"/>
        <v>99.863944971622345</v>
      </c>
      <c r="AI143">
        <f t="shared" si="390"/>
        <v>4.3954105837183685E-3</v>
      </c>
      <c r="AJ143">
        <f t="shared" si="391"/>
        <v>99.863944971622345</v>
      </c>
      <c r="AK143">
        <f t="shared" si="392"/>
        <v>1.3213188387804737E-2</v>
      </c>
      <c r="AL143">
        <f t="shared" si="443"/>
        <v>0.13204196724756012</v>
      </c>
      <c r="AM143">
        <f t="shared" si="444"/>
        <v>0.13204196724756012</v>
      </c>
      <c r="AN143">
        <f t="shared" si="445"/>
        <v>0.19428312518764612</v>
      </c>
      <c r="AO143">
        <f t="shared" si="393"/>
        <v>0.17684253819462209</v>
      </c>
      <c r="AP143">
        <f t="shared" si="446"/>
        <v>1.0890670572173261E-3</v>
      </c>
      <c r="AQ143">
        <f t="shared" si="447"/>
        <v>1.913234379723417E-3</v>
      </c>
      <c r="AR143">
        <f t="shared" si="448"/>
        <v>-7.1732400907118479E-2</v>
      </c>
      <c r="AT143">
        <f t="shared" si="394"/>
        <v>0.60546389809004608</v>
      </c>
      <c r="AU143">
        <f t="shared" si="395"/>
        <v>0.19637590911810376</v>
      </c>
      <c r="AV143">
        <f t="shared" si="396"/>
        <v>0.10511013728750361</v>
      </c>
      <c r="AW143">
        <f t="shared" si="397"/>
        <v>0.10511013728750361</v>
      </c>
      <c r="AX143">
        <f t="shared" si="398"/>
        <v>1.8319492263514188E-3</v>
      </c>
      <c r="AY143">
        <f t="shared" si="399"/>
        <v>60.218059507075509</v>
      </c>
      <c r="AZ143">
        <f t="shared" si="400"/>
        <v>1.8319492263514188E-3</v>
      </c>
      <c r="BA143">
        <f t="shared" si="401"/>
        <v>60.218059507075509</v>
      </c>
      <c r="BB143">
        <f t="shared" si="402"/>
        <v>1.1761008198223958E-2</v>
      </c>
      <c r="BC143">
        <f t="shared" si="449"/>
        <v>9.1265771830600154E-2</v>
      </c>
      <c r="BD143">
        <f t="shared" si="450"/>
        <v>9.1265771830600154E-2</v>
      </c>
      <c r="BE143">
        <f t="shared" si="451"/>
        <v>0.17536810011490625</v>
      </c>
      <c r="BF143">
        <f t="shared" si="452"/>
        <v>0.15949750816182659</v>
      </c>
      <c r="BG143">
        <f t="shared" si="453"/>
        <v>2.4650759215419133E-4</v>
      </c>
      <c r="BH143">
        <f t="shared" si="454"/>
        <v>6.5561935227174777E-4</v>
      </c>
      <c r="BI143">
        <f t="shared" si="455"/>
        <v>-5.4387370874322979E-2</v>
      </c>
      <c r="BK143">
        <f t="shared" si="456"/>
        <v>0.59428574463457029</v>
      </c>
      <c r="BL143">
        <f t="shared" si="457"/>
        <v>0.20681435422897326</v>
      </c>
      <c r="BM143">
        <f t="shared" si="403"/>
        <v>0.10511013728750361</v>
      </c>
      <c r="BN143">
        <f t="shared" si="404"/>
        <v>0.10511013728750361</v>
      </c>
      <c r="BO143">
        <f t="shared" si="405"/>
        <v>2.2435132655944726E-3</v>
      </c>
      <c r="BP143">
        <f t="shared" si="406"/>
        <v>66.177588296627007</v>
      </c>
      <c r="BQ143">
        <f t="shared" si="407"/>
        <v>2.2435132655944726E-3</v>
      </c>
      <c r="BR143">
        <f t="shared" si="408"/>
        <v>66.177588296627007</v>
      </c>
      <c r="BS143">
        <f t="shared" si="409"/>
        <v>1.2502115082383216E-2</v>
      </c>
      <c r="BT143">
        <f t="shared" si="458"/>
        <v>0.10170421694146965</v>
      </c>
      <c r="BU143">
        <f t="shared" si="459"/>
        <v>0.10170421694146965</v>
      </c>
      <c r="BV143">
        <f t="shared" si="460"/>
        <v>0.17374148735466777</v>
      </c>
      <c r="BW143">
        <f t="shared" si="461"/>
        <v>0.15725785828592539</v>
      </c>
      <c r="BX143">
        <f t="shared" si="462"/>
        <v>5.5743370802120989E-4</v>
      </c>
      <c r="BY143">
        <f t="shared" si="463"/>
        <v>8.0668282221844619E-4</v>
      </c>
      <c r="BZ143">
        <f t="shared" si="464"/>
        <v>-5.2147720998421784E-2</v>
      </c>
      <c r="CB143">
        <f t="shared" si="465"/>
        <v>0.5690560090379515</v>
      </c>
      <c r="CC143">
        <f t="shared" si="466"/>
        <v>0.22040916574297484</v>
      </c>
      <c r="CD143">
        <f t="shared" si="410"/>
        <v>0.10511013728750361</v>
      </c>
      <c r="CE143">
        <f t="shared" si="411"/>
        <v>0.10511013728750361</v>
      </c>
      <c r="CF143">
        <f t="shared" si="412"/>
        <v>2.7558175408409404E-3</v>
      </c>
      <c r="CG143">
        <f t="shared" si="413"/>
        <v>71.704443075300787</v>
      </c>
      <c r="CH143">
        <f t="shared" si="414"/>
        <v>2.7558175408409404E-3</v>
      </c>
      <c r="CI143">
        <f t="shared" si="415"/>
        <v>71.704443075300787</v>
      </c>
      <c r="CJ143">
        <f t="shared" si="416"/>
        <v>1.3616096300115092E-2</v>
      </c>
      <c r="CK143">
        <f t="shared" si="467"/>
        <v>0.11529902845547123</v>
      </c>
      <c r="CL143">
        <f t="shared" si="468"/>
        <v>0.11529902845547123</v>
      </c>
      <c r="CM143">
        <f t="shared" si="469"/>
        <v>0.17834375924576232</v>
      </c>
      <c r="CN143">
        <f t="shared" si="470"/>
        <v>0.16213591196968435</v>
      </c>
      <c r="CO143">
        <f t="shared" si="471"/>
        <v>8.3279361221424931E-4</v>
      </c>
      <c r="CP143">
        <f t="shared" si="472"/>
        <v>1.4002703461932298E-3</v>
      </c>
      <c r="CQ143">
        <f t="shared" si="473"/>
        <v>-5.7025774682180744E-2</v>
      </c>
      <c r="CS143">
        <f t="shared" si="474"/>
        <v>0.5982030619344525</v>
      </c>
      <c r="CT143">
        <f t="shared" si="475"/>
        <v>0.21025799188153871</v>
      </c>
      <c r="CU143">
        <f t="shared" si="417"/>
        <v>0.10511013728750361</v>
      </c>
      <c r="CV143">
        <f t="shared" si="418"/>
        <v>0.10511013728750361</v>
      </c>
      <c r="CW143">
        <f t="shared" si="419"/>
        <v>2.4144747013870945E-3</v>
      </c>
      <c r="CX143">
        <f t="shared" si="476"/>
        <v>68.887987606855006</v>
      </c>
      <c r="CY143">
        <f t="shared" si="477"/>
        <v>2.4144747013870945E-3</v>
      </c>
      <c r="CZ143">
        <f t="shared" si="478"/>
        <v>68.887987606855006</v>
      </c>
      <c r="DA143">
        <f t="shared" si="479"/>
        <v>1.2668601253109927E-2</v>
      </c>
      <c r="DB143">
        <f t="shared" si="480"/>
        <v>0.1051478545940351</v>
      </c>
      <c r="DC143">
        <f t="shared" si="481"/>
        <v>0.1051478545940351</v>
      </c>
      <c r="DD143">
        <f t="shared" si="482"/>
        <v>0.17222103326354699</v>
      </c>
      <c r="DE143">
        <f t="shared" si="483"/>
        <v>0.15575302370886293</v>
      </c>
      <c r="DF143">
        <f t="shared" si="484"/>
        <v>7.1928674671777265E-4</v>
      </c>
      <c r="DG143">
        <f t="shared" si="485"/>
        <v>1.2737202000018496E-3</v>
      </c>
      <c r="DH143">
        <f t="shared" si="486"/>
        <v>-5.0642886421359321E-2</v>
      </c>
      <c r="DJ143">
        <f t="shared" si="487"/>
        <v>0.62441349129463908</v>
      </c>
      <c r="DK143">
        <f t="shared" si="488"/>
        <v>0.22883401677709089</v>
      </c>
      <c r="DL143">
        <f t="shared" si="420"/>
        <v>0.10511013728750361</v>
      </c>
      <c r="DM143">
        <f t="shared" si="421"/>
        <v>0.10511013728750361</v>
      </c>
      <c r="DN143">
        <f t="shared" si="489"/>
        <v>3.4663267804403231E-3</v>
      </c>
      <c r="DO143">
        <f t="shared" si="490"/>
        <v>84.049905193897175</v>
      </c>
      <c r="DP143">
        <f t="shared" si="491"/>
        <v>3.4663267804403231E-3</v>
      </c>
      <c r="DQ143">
        <f t="shared" si="492"/>
        <v>84.049905193897175</v>
      </c>
      <c r="DR143">
        <f t="shared" si="493"/>
        <v>1.3495373707730891E-2</v>
      </c>
      <c r="DS143">
        <f t="shared" si="494"/>
        <v>0.12372387948958728</v>
      </c>
      <c r="DT143">
        <f t="shared" si="495"/>
        <v>0.12372387948958728</v>
      </c>
      <c r="DU143">
        <f t="shared" si="496"/>
        <v>0.17059434121406178</v>
      </c>
      <c r="DV143">
        <f t="shared" si="497"/>
        <v>0.15361615992289773</v>
      </c>
      <c r="DW143">
        <f t="shared" si="498"/>
        <v>1.5811118816551812E-3</v>
      </c>
      <c r="DX143">
        <f t="shared" si="499"/>
        <v>2.2857242987567926E-3</v>
      </c>
      <c r="DY143">
        <f t="shared" si="500"/>
        <v>-4.8506022635394122E-2</v>
      </c>
      <c r="DZ143" t="s">
        <v>382</v>
      </c>
      <c r="EA143" t="s">
        <v>243</v>
      </c>
      <c r="EB143" t="s">
        <v>246</v>
      </c>
      <c r="EC143" t="s">
        <v>231</v>
      </c>
      <c r="ED143" t="s">
        <v>328</v>
      </c>
      <c r="EE143">
        <f t="shared" si="422"/>
        <v>75.15032144189631</v>
      </c>
      <c r="EF143">
        <f t="shared" si="423"/>
        <v>14.453643611858539</v>
      </c>
      <c r="EG143">
        <f t="shared" si="501"/>
        <v>208.90781365861915</v>
      </c>
      <c r="EH143">
        <f t="shared" si="424"/>
        <v>75.15032144189631</v>
      </c>
      <c r="EI143">
        <f t="shared" si="425"/>
        <v>14.453643611858539</v>
      </c>
      <c r="EJ143">
        <f t="shared" si="502"/>
        <v>208.90781365861915</v>
      </c>
      <c r="EK143">
        <f t="shared" si="503"/>
        <v>8.7418987507638177E-7</v>
      </c>
      <c r="EL143">
        <f t="shared" si="426"/>
        <v>2.8512486830554362E-3</v>
      </c>
      <c r="EM143">
        <f t="shared" si="427"/>
        <v>9.3498121642971084E-4</v>
      </c>
      <c r="EN143">
        <f t="shared" si="428"/>
        <v>2.8512486830554362E-3</v>
      </c>
      <c r="EO143">
        <f t="shared" si="429"/>
        <v>9.3498121642971084E-4</v>
      </c>
      <c r="EP143">
        <f t="shared" si="504"/>
        <v>8.7418987507638177E-7</v>
      </c>
      <c r="EQ143">
        <f t="shared" si="430"/>
        <v>8.3770009966332179E-4</v>
      </c>
      <c r="ER143">
        <f t="shared" si="431"/>
        <v>4.5998914159970917E-4</v>
      </c>
      <c r="ES143">
        <f t="shared" si="505"/>
        <v>2.1159001038963729E-7</v>
      </c>
      <c r="ET143">
        <f t="shared" si="432"/>
        <v>1.3892085665275806E-3</v>
      </c>
      <c r="EU143">
        <f t="shared" si="433"/>
        <v>6.2758151898499874E-4</v>
      </c>
      <c r="EV143">
        <f t="shared" si="506"/>
        <v>3.9385856297151834E-7</v>
      </c>
      <c r="EW143">
        <f t="shared" si="434"/>
        <v>5.9126798684668171E-2</v>
      </c>
      <c r="EY143">
        <f t="shared" si="435"/>
        <v>4.4433979269831045</v>
      </c>
      <c r="EZ143">
        <f t="shared" si="436"/>
        <v>12.352050241847346</v>
      </c>
      <c r="FA143">
        <f t="shared" si="437"/>
        <v>4.4433979269831045</v>
      </c>
      <c r="FB143">
        <f t="shared" si="438"/>
        <v>12.352050241847346</v>
      </c>
      <c r="FD143">
        <f t="shared" si="507"/>
        <v>0.61516764299102689</v>
      </c>
      <c r="FE143">
        <f t="shared" si="508"/>
        <v>2.0155242086690204E-2</v>
      </c>
      <c r="FG143" s="6">
        <f t="shared" si="509"/>
        <v>0.46349132883392336</v>
      </c>
      <c r="FH143" s="6">
        <f t="shared" si="510"/>
        <v>0.15274478673594927</v>
      </c>
      <c r="FI143" s="6">
        <f t="shared" si="511"/>
        <v>0.46349132883392336</v>
      </c>
      <c r="FJ143" s="6">
        <f t="shared" si="512"/>
        <v>0.15274478673594927</v>
      </c>
      <c r="FK143" s="6">
        <f t="shared" si="513"/>
        <v>0.1361742785414253</v>
      </c>
      <c r="FL143" s="6">
        <f t="shared" si="514"/>
        <v>7.4907586527050318E-2</v>
      </c>
      <c r="FM143" s="6">
        <f t="shared" si="515"/>
        <v>0.22582601382820847</v>
      </c>
      <c r="FN143" s="6">
        <f t="shared" si="516"/>
        <v>0.1022859204261856</v>
      </c>
      <c r="FP143" t="s">
        <v>382</v>
      </c>
      <c r="FQ143">
        <f t="shared" si="517"/>
        <v>-5.5740362753132905E-2</v>
      </c>
      <c r="FR143">
        <f t="shared" si="518"/>
        <v>8.3720388417614176E-3</v>
      </c>
      <c r="FT143">
        <v>-5.5740362753132905E-2</v>
      </c>
      <c r="FU143">
        <v>8.3720388417614176E-3</v>
      </c>
      <c r="FW143">
        <f t="shared" si="519"/>
        <v>1415.1048928623702</v>
      </c>
      <c r="FX143">
        <f t="shared" si="520"/>
        <v>339.03179038077775</v>
      </c>
      <c r="FY143">
        <f t="shared" si="521"/>
        <v>114942.55488879562</v>
      </c>
      <c r="FZ143">
        <f t="shared" si="522"/>
        <v>1415.1048928623702</v>
      </c>
      <c r="GA143">
        <f t="shared" si="523"/>
        <v>339.03179038077775</v>
      </c>
      <c r="GB143">
        <f t="shared" si="524"/>
        <v>114942.55488879562</v>
      </c>
    </row>
    <row r="144" spans="1:184" s="5" customFormat="1" x14ac:dyDescent="0.25">
      <c r="A144" s="5" t="s">
        <v>384</v>
      </c>
      <c r="B144" s="5" t="s">
        <v>245</v>
      </c>
      <c r="C144" s="5" t="s">
        <v>246</v>
      </c>
      <c r="D144" s="5" t="s">
        <v>231</v>
      </c>
      <c r="E144" s="5" t="s">
        <v>329</v>
      </c>
      <c r="F144" s="5" t="s">
        <v>446</v>
      </c>
      <c r="G144">
        <v>87.099820164328378</v>
      </c>
      <c r="H144" s="5">
        <v>4.6438331688265701E-2</v>
      </c>
      <c r="I144" s="5">
        <v>0.17015004730580555</v>
      </c>
      <c r="J144" s="5">
        <v>0.89682787311492462</v>
      </c>
      <c r="K144">
        <v>1.4311390552424275</v>
      </c>
      <c r="L144">
        <v>1.2385981682627154</v>
      </c>
      <c r="M144">
        <v>1.2157310073334064</v>
      </c>
      <c r="N144">
        <v>1.1641185092236064</v>
      </c>
      <c r="O144">
        <v>1.2237446676811887</v>
      </c>
      <c r="P144">
        <v>1.277363372111487</v>
      </c>
      <c r="Q144">
        <v>1.39378218396165</v>
      </c>
      <c r="R144">
        <v>1.154133732123878</v>
      </c>
      <c r="S144">
        <v>1.2154822023485663</v>
      </c>
      <c r="T144">
        <v>1.2953811605285075</v>
      </c>
      <c r="U144">
        <v>1.2357210310006459</v>
      </c>
      <c r="V144">
        <v>1.3448954049704989</v>
      </c>
      <c r="W144">
        <v>0.74035335882985431</v>
      </c>
      <c r="X144">
        <v>0.56684479304658486</v>
      </c>
      <c r="Y144">
        <f t="shared" si="334"/>
        <v>0.12597115902791173</v>
      </c>
      <c r="Z144">
        <f t="shared" si="335"/>
        <v>9.6448668351925962E-2</v>
      </c>
      <c r="AA144">
        <v>17.624520521327383</v>
      </c>
      <c r="AB144">
        <v>2.517788645903912</v>
      </c>
      <c r="AC144" s="5">
        <f t="shared" si="439"/>
        <v>1.2834853950447689</v>
      </c>
      <c r="AD144" s="5">
        <f t="shared" si="440"/>
        <v>0.23715210453506372</v>
      </c>
      <c r="AE144" s="5">
        <f t="shared" si="441"/>
        <v>0.12597115902791173</v>
      </c>
      <c r="AF144" s="5">
        <f t="shared" si="442"/>
        <v>9.6448668351925962E-2</v>
      </c>
      <c r="AG144" s="5">
        <f t="shared" si="388"/>
        <v>2.7317774301240686E-3</v>
      </c>
      <c r="AH144" s="5">
        <f t="shared" si="389"/>
        <v>73.711662128696503</v>
      </c>
      <c r="AI144" s="5">
        <f t="shared" si="390"/>
        <v>5.5369210932960013E-3</v>
      </c>
      <c r="AJ144" s="5">
        <f t="shared" si="391"/>
        <v>118.05513589780176</v>
      </c>
      <c r="AK144" s="5">
        <f t="shared" si="392"/>
        <v>1.2949776140174511E-2</v>
      </c>
      <c r="AL144" s="5">
        <f t="shared" si="443"/>
        <v>0.11118094550715199</v>
      </c>
      <c r="AM144" s="5">
        <f t="shared" si="444"/>
        <v>0.14070343618313774</v>
      </c>
      <c r="AN144">
        <f t="shared" si="445"/>
        <v>0.19513774209554846</v>
      </c>
      <c r="AO144" s="5">
        <f t="shared" si="393"/>
        <v>0.17804484288877165</v>
      </c>
      <c r="AP144">
        <f t="shared" si="446"/>
        <v>8.7547730312038691E-4</v>
      </c>
      <c r="AQ144">
        <f t="shared" si="447"/>
        <v>2.1103795967931187E-3</v>
      </c>
      <c r="AR144">
        <f t="shared" si="448"/>
        <v>-8.1596174536845686E-2</v>
      </c>
      <c r="AT144" s="5">
        <f t="shared" si="394"/>
        <v>1.1108093608870926</v>
      </c>
      <c r="AU144" s="5">
        <f t="shared" si="395"/>
        <v>0.19637590911810376</v>
      </c>
      <c r="AV144" s="5">
        <f t="shared" si="396"/>
        <v>0.12597115902791173</v>
      </c>
      <c r="AW144" s="5">
        <f t="shared" si="397"/>
        <v>9.6448668351925962E-2</v>
      </c>
      <c r="AX144" s="5">
        <f t="shared" si="398"/>
        <v>8.755606918939557E-4</v>
      </c>
      <c r="AY144" s="5">
        <f t="shared" si="399"/>
        <v>37.308307639995228</v>
      </c>
      <c r="AZ144" s="5">
        <f t="shared" si="400"/>
        <v>2.5034104396495509E-3</v>
      </c>
      <c r="BA144" s="5">
        <f t="shared" si="401"/>
        <v>75.156996844554399</v>
      </c>
      <c r="BB144" s="5">
        <f t="shared" si="402"/>
        <v>1.1526545969050643E-2</v>
      </c>
      <c r="BC144" s="5">
        <f t="shared" si="449"/>
        <v>7.0404750090192036E-2</v>
      </c>
      <c r="BD144" s="5">
        <f t="shared" si="450"/>
        <v>9.9927240766177802E-2</v>
      </c>
      <c r="BE144">
        <f t="shared" si="451"/>
        <v>0.1757869024527603</v>
      </c>
      <c r="BF144">
        <f t="shared" si="452"/>
        <v>0.16023269956300781</v>
      </c>
      <c r="BG144">
        <f t="shared" si="453"/>
        <v>1.8083922847122522E-4</v>
      </c>
      <c r="BH144">
        <f t="shared" si="454"/>
        <v>7.4560058186472992E-4</v>
      </c>
      <c r="BI144">
        <f t="shared" si="455"/>
        <v>-6.3784031211081851E-2</v>
      </c>
      <c r="BK144" s="5">
        <f t="shared" si="456"/>
        <v>1.0903014535866837</v>
      </c>
      <c r="BL144" s="5">
        <f t="shared" si="457"/>
        <v>0.20681435422897326</v>
      </c>
      <c r="BM144" s="5">
        <f t="shared" si="403"/>
        <v>0.12597115902791173</v>
      </c>
      <c r="BN144" s="5">
        <f t="shared" si="404"/>
        <v>9.6448668351925962E-2</v>
      </c>
      <c r="BO144">
        <f t="shared" si="405"/>
        <v>1.1730942413286883E-3</v>
      </c>
      <c r="BP144" s="5">
        <f t="shared" si="406"/>
        <v>43.532207197320844</v>
      </c>
      <c r="BQ144" s="5">
        <f t="shared" si="407"/>
        <v>2.9847275388546961E-3</v>
      </c>
      <c r="BR144" s="5">
        <f t="shared" si="408"/>
        <v>81.131943732397744</v>
      </c>
      <c r="BS144" s="5">
        <f t="shared" si="409"/>
        <v>1.225287847594674E-2</v>
      </c>
      <c r="BT144" s="5">
        <f t="shared" si="458"/>
        <v>8.0843195201061535E-2</v>
      </c>
      <c r="BU144" s="5">
        <f t="shared" si="459"/>
        <v>0.1103656858770473</v>
      </c>
      <c r="BV144">
        <f t="shared" si="460"/>
        <v>0.17440081332075907</v>
      </c>
      <c r="BW144">
        <f t="shared" si="461"/>
        <v>0.15824579455065652</v>
      </c>
      <c r="BX144">
        <f t="shared" si="462"/>
        <v>4.1452334416267587E-4</v>
      </c>
      <c r="BY144">
        <f t="shared" si="463"/>
        <v>9.5897932106263285E-4</v>
      </c>
      <c r="BZ144">
        <f t="shared" si="464"/>
        <v>-6.1797126198730554E-2</v>
      </c>
      <c r="CB144" s="5">
        <f t="shared" si="465"/>
        <v>1.0440139266807236</v>
      </c>
      <c r="CC144" s="5">
        <f t="shared" si="466"/>
        <v>0.22040916574297484</v>
      </c>
      <c r="CD144" s="5">
        <f t="shared" si="410"/>
        <v>0.12597115902791173</v>
      </c>
      <c r="CE144" s="5">
        <f t="shared" si="411"/>
        <v>9.6448668351925962E-2</v>
      </c>
      <c r="CF144">
        <f t="shared" si="412"/>
        <v>1.5765388763807286E-3</v>
      </c>
      <c r="CG144" s="5">
        <f t="shared" si="413"/>
        <v>50.081707499527305</v>
      </c>
      <c r="CH144" s="5">
        <f t="shared" si="414"/>
        <v>3.5654485948497018E-3</v>
      </c>
      <c r="CI144" s="5">
        <f t="shared" si="415"/>
        <v>86.288341928849704</v>
      </c>
      <c r="CJ144" s="5">
        <f t="shared" si="416"/>
        <v>1.3344651859523205E-2</v>
      </c>
      <c r="CK144" s="5">
        <f t="shared" si="467"/>
        <v>9.4438006715063111E-2</v>
      </c>
      <c r="CL144" s="5">
        <f t="shared" si="468"/>
        <v>0.12396049739104888</v>
      </c>
      <c r="CM144">
        <f t="shared" si="469"/>
        <v>0.17918235648268183</v>
      </c>
      <c r="CN144">
        <f t="shared" si="470"/>
        <v>0.16329762164206868</v>
      </c>
      <c r="CO144">
        <f t="shared" si="471"/>
        <v>6.3902525678345647E-4</v>
      </c>
      <c r="CP144">
        <f t="shared" si="472"/>
        <v>1.5731001245262025E-3</v>
      </c>
      <c r="CQ144">
        <f t="shared" si="473"/>
        <v>-6.6848953290142718E-2</v>
      </c>
      <c r="CS144" s="5">
        <f t="shared" si="474"/>
        <v>1.0974883275522507</v>
      </c>
      <c r="CT144" s="5">
        <f t="shared" si="475"/>
        <v>0.21025799188153871</v>
      </c>
      <c r="CU144" s="5">
        <f t="shared" si="417"/>
        <v>0.12597115902791173</v>
      </c>
      <c r="CV144" s="5">
        <f t="shared" si="418"/>
        <v>9.6448668351925962E-2</v>
      </c>
      <c r="CW144">
        <f t="shared" si="419"/>
        <v>1.2947661871427324E-3</v>
      </c>
      <c r="CX144" s="5">
        <f t="shared" si="476"/>
        <v>46.084286595199202</v>
      </c>
      <c r="CY144" s="5">
        <f t="shared" si="477"/>
        <v>3.1874667974207327E-3</v>
      </c>
      <c r="CZ144" s="5">
        <f t="shared" si="478"/>
        <v>84.021239171798598</v>
      </c>
      <c r="DA144" s="5">
        <f t="shared" si="479"/>
        <v>1.2416045652412316E-2</v>
      </c>
      <c r="DB144" s="5">
        <f t="shared" si="480"/>
        <v>8.4286832853626981E-2</v>
      </c>
      <c r="DC144" s="5">
        <f t="shared" si="481"/>
        <v>0.11380932352961275</v>
      </c>
      <c r="DD144">
        <f t="shared" si="482"/>
        <v>0.17297932115504716</v>
      </c>
      <c r="DE144">
        <f t="shared" si="483"/>
        <v>0.15683961051531681</v>
      </c>
      <c r="DF144">
        <f t="shared" si="484"/>
        <v>5.357868036160395E-4</v>
      </c>
      <c r="DG144">
        <f t="shared" si="485"/>
        <v>1.4474558428280704E-3</v>
      </c>
      <c r="DH144">
        <f t="shared" si="486"/>
        <v>-6.0390942163390846E-2</v>
      </c>
      <c r="DJ144" s="5">
        <f t="shared" si="487"/>
        <v>1.1455750762056529</v>
      </c>
      <c r="DK144" s="5">
        <f t="shared" si="488"/>
        <v>0.22883401677709089</v>
      </c>
      <c r="DL144" s="5">
        <f t="shared" si="420"/>
        <v>0.12597115902791173</v>
      </c>
      <c r="DM144" s="5">
        <f t="shared" si="421"/>
        <v>9.6448668351925962E-2</v>
      </c>
      <c r="DN144">
        <f t="shared" si="489"/>
        <v>2.0738407508533369E-3</v>
      </c>
      <c r="DO144" s="5">
        <f t="shared" si="490"/>
        <v>60.483661339942294</v>
      </c>
      <c r="DP144" s="5">
        <f t="shared" si="491"/>
        <v>4.4209888045557309E-3</v>
      </c>
      <c r="DQ144" s="5">
        <f t="shared" si="492"/>
        <v>100.1845489054592</v>
      </c>
      <c r="DR144" s="5">
        <f t="shared" si="493"/>
        <v>1.3226335939053938E-2</v>
      </c>
      <c r="DS144" s="5">
        <f t="shared" si="494"/>
        <v>0.10286285774917917</v>
      </c>
      <c r="DT144" s="5">
        <f t="shared" si="495"/>
        <v>0.13238534842516492</v>
      </c>
      <c r="DU144">
        <f t="shared" si="496"/>
        <v>0.17175538148617897</v>
      </c>
      <c r="DV144">
        <f t="shared" si="497"/>
        <v>0.15511566966682741</v>
      </c>
      <c r="DW144">
        <f t="shared" si="498"/>
        <v>1.2070159093463474E-3</v>
      </c>
      <c r="DX144">
        <f t="shared" si="499"/>
        <v>2.5858481767104748E-3</v>
      </c>
      <c r="DY144">
        <f t="shared" si="500"/>
        <v>-5.8667001314901449E-2</v>
      </c>
      <c r="DZ144" s="5" t="s">
        <v>384</v>
      </c>
      <c r="EA144" s="5" t="s">
        <v>245</v>
      </c>
      <c r="EB144" s="5" t="s">
        <v>246</v>
      </c>
      <c r="EC144" s="5" t="s">
        <v>231</v>
      </c>
      <c r="ED144" s="5" t="s">
        <v>328</v>
      </c>
      <c r="EE144" s="5">
        <f t="shared" si="422"/>
        <v>51.866972066780228</v>
      </c>
      <c r="EF144" s="5">
        <f t="shared" si="423"/>
        <v>13.187019785308888</v>
      </c>
      <c r="EG144" s="5">
        <f t="shared" si="501"/>
        <v>173.89749081812806</v>
      </c>
      <c r="EH144" s="5">
        <f t="shared" si="424"/>
        <v>90.806367746810238</v>
      </c>
      <c r="EI144" s="5">
        <f t="shared" si="425"/>
        <v>15.718736999575551</v>
      </c>
      <c r="EJ144" s="5">
        <f t="shared" si="502"/>
        <v>247.0786928618254</v>
      </c>
      <c r="EK144">
        <f t="shared" si="503"/>
        <v>4.6071916762723855E-7</v>
      </c>
      <c r="EL144">
        <f t="shared" si="426"/>
        <v>1.6209296962872519E-3</v>
      </c>
      <c r="EM144">
        <f t="shared" si="427"/>
        <v>6.7876296866228533E-4</v>
      </c>
      <c r="EN144">
        <f t="shared" si="428"/>
        <v>3.699827211437736E-3</v>
      </c>
      <c r="EO144">
        <f t="shared" si="429"/>
        <v>1.1061952281710291E-3</v>
      </c>
      <c r="EP144">
        <f t="shared" si="504"/>
        <v>1.223667882828355E-6</v>
      </c>
      <c r="EQ144">
        <f t="shared" si="430"/>
        <v>6.4211130758335528E-4</v>
      </c>
      <c r="ER144">
        <f t="shared" si="431"/>
        <v>3.604051977654678E-4</v>
      </c>
      <c r="ES144">
        <f t="shared" si="505"/>
        <v>1.2989190657636596E-7</v>
      </c>
      <c r="ET144">
        <f t="shared" si="432"/>
        <v>1.5702272739642048E-3</v>
      </c>
      <c r="EU144">
        <f t="shared" si="433"/>
        <v>6.9165955046908304E-4</v>
      </c>
      <c r="EV144">
        <f t="shared" si="506"/>
        <v>4.7839293375509402E-7</v>
      </c>
      <c r="EW144" s="5">
        <f t="shared" si="434"/>
        <v>5.9126798684668171E-2</v>
      </c>
      <c r="EY144" s="5">
        <f t="shared" si="435"/>
        <v>3.0667280157758219</v>
      </c>
      <c r="EZ144" s="5">
        <f t="shared" si="436"/>
        <v>10.28200193137239</v>
      </c>
      <c r="FA144" s="5">
        <f t="shared" si="437"/>
        <v>5.3690898250515939</v>
      </c>
      <c r="FB144" s="5">
        <f t="shared" si="438"/>
        <v>14.608972132112109</v>
      </c>
      <c r="FD144">
        <f t="shared" si="507"/>
        <v>1.1286122566595287</v>
      </c>
      <c r="FE144">
        <f t="shared" si="508"/>
        <v>3.6977649124029684E-2</v>
      </c>
      <c r="FG144" s="6">
        <f t="shared" si="509"/>
        <v>0.14362148618559986</v>
      </c>
      <c r="FH144" s="6">
        <f t="shared" si="510"/>
        <v>6.0325185181409252E-2</v>
      </c>
      <c r="FI144" s="6">
        <f t="shared" si="511"/>
        <v>0.32782093137890422</v>
      </c>
      <c r="FJ144" s="6">
        <f t="shared" si="512"/>
        <v>9.8600495234883054E-2</v>
      </c>
      <c r="FK144" s="6">
        <f t="shared" si="513"/>
        <v>5.6893880408837576E-2</v>
      </c>
      <c r="FL144" s="6">
        <f t="shared" si="514"/>
        <v>3.198784189602847E-2</v>
      </c>
      <c r="FM144" s="6">
        <f t="shared" si="515"/>
        <v>0.13912902900875543</v>
      </c>
      <c r="FN144" s="6">
        <f t="shared" si="516"/>
        <v>6.1453368539913671E-2</v>
      </c>
      <c r="FP144" s="5" t="s">
        <v>384</v>
      </c>
      <c r="FQ144">
        <f t="shared" si="517"/>
        <v>-6.5514038119182189E-2</v>
      </c>
      <c r="FR144">
        <f t="shared" si="518"/>
        <v>8.3708242553273762E-3</v>
      </c>
      <c r="FT144" s="5">
        <v>-6.5514038119182189E-2</v>
      </c>
      <c r="FU144" s="5">
        <v>8.3708242553273762E-3</v>
      </c>
      <c r="FW144">
        <f t="shared" si="519"/>
        <v>914.13051357008226</v>
      </c>
      <c r="FX144">
        <f t="shared" si="520"/>
        <v>266.59042253206684</v>
      </c>
      <c r="FY144">
        <f t="shared" si="521"/>
        <v>71070.453385825924</v>
      </c>
      <c r="FZ144">
        <f t="shared" si="522"/>
        <v>1600.4186918208582</v>
      </c>
      <c r="GA144">
        <f t="shared" si="523"/>
        <v>359.19458274969566</v>
      </c>
      <c r="GB144">
        <f t="shared" si="524"/>
        <v>129020.74827672796</v>
      </c>
    </row>
    <row r="145" spans="1:184" x14ac:dyDescent="0.25">
      <c r="A145" t="s">
        <v>361</v>
      </c>
      <c r="B145" t="s">
        <v>236</v>
      </c>
      <c r="C145" t="s">
        <v>246</v>
      </c>
      <c r="D145" t="s">
        <v>231</v>
      </c>
      <c r="E145" t="s">
        <v>329</v>
      </c>
      <c r="F145" t="s">
        <v>446</v>
      </c>
      <c r="G145">
        <v>183.27507858820863</v>
      </c>
      <c r="H145">
        <v>4.2216665171150601E-2</v>
      </c>
      <c r="I145">
        <v>0.15468186118709581</v>
      </c>
      <c r="J145">
        <v>0.40751592798229003</v>
      </c>
      <c r="K145">
        <v>1.4311390552424275</v>
      </c>
      <c r="L145">
        <v>1.2385981682627154</v>
      </c>
      <c r="M145">
        <v>1.2157310073334064</v>
      </c>
      <c r="N145">
        <v>1.1641185092236064</v>
      </c>
      <c r="O145">
        <v>1.2237446676811887</v>
      </c>
      <c r="P145">
        <v>1.277363372111487</v>
      </c>
      <c r="Q145">
        <v>1.39378218396165</v>
      </c>
      <c r="R145">
        <v>1.154133732123878</v>
      </c>
      <c r="S145">
        <v>1.2154822023485663</v>
      </c>
      <c r="T145">
        <v>1.2953811605285075</v>
      </c>
      <c r="U145">
        <v>1.2357210310006459</v>
      </c>
      <c r="V145">
        <v>1.3448954049704989</v>
      </c>
      <c r="W145">
        <v>0.56365100376373278</v>
      </c>
      <c r="X145">
        <v>0.50884812697870474</v>
      </c>
      <c r="Y145">
        <f t="shared" si="334"/>
        <v>8.7186586322148929E-2</v>
      </c>
      <c r="Z145">
        <f t="shared" si="335"/>
        <v>7.8709575342633717E-2</v>
      </c>
      <c r="AA145">
        <v>0</v>
      </c>
      <c r="AB145">
        <v>0</v>
      </c>
      <c r="AC145">
        <f t="shared" si="439"/>
        <v>0.58321196016881571</v>
      </c>
      <c r="AD145">
        <f t="shared" si="440"/>
        <v>0.21559282230460319</v>
      </c>
      <c r="AE145">
        <f t="shared" si="441"/>
        <v>8.7186586322148929E-2</v>
      </c>
      <c r="AF145">
        <f t="shared" si="442"/>
        <v>7.8709575342633717E-2</v>
      </c>
      <c r="AG145">
        <f t="shared" si="388"/>
        <v>4.8687736761271905E-3</v>
      </c>
      <c r="AH145">
        <f t="shared" si="389"/>
        <v>113.75086978156898</v>
      </c>
      <c r="AI145">
        <f t="shared" si="390"/>
        <v>5.898100054235543E-3</v>
      </c>
      <c r="AJ145">
        <f t="shared" si="391"/>
        <v>129.26563736190937</v>
      </c>
      <c r="AK145">
        <f t="shared" si="392"/>
        <v>1.2039508355684644E-2</v>
      </c>
      <c r="AL145">
        <f t="shared" si="443"/>
        <v>0.12840623598245426</v>
      </c>
      <c r="AM145">
        <f t="shared" si="444"/>
        <v>0.13688324696196946</v>
      </c>
      <c r="AN145">
        <f t="shared" si="445"/>
        <v>0.17653174030797725</v>
      </c>
      <c r="AO145">
        <f t="shared" si="393"/>
        <v>0.16064033797057037</v>
      </c>
      <c r="AP145">
        <f t="shared" si="446"/>
        <v>1.0775184310369969E-3</v>
      </c>
      <c r="AQ145">
        <f t="shared" si="447"/>
        <v>2.0884976426847851E-3</v>
      </c>
      <c r="AR145">
        <f t="shared" si="448"/>
        <v>-8.1930762627936651E-2</v>
      </c>
      <c r="AT145">
        <f t="shared" si="394"/>
        <v>0.50474848193674504</v>
      </c>
      <c r="AU145">
        <f t="shared" si="395"/>
        <v>0.17852355374373052</v>
      </c>
      <c r="AV145">
        <f t="shared" si="396"/>
        <v>8.7186586322148929E-2</v>
      </c>
      <c r="AW145">
        <f t="shared" si="397"/>
        <v>7.8709575342633717E-2</v>
      </c>
      <c r="AX145">
        <f t="shared" si="398"/>
        <v>2.2117047620412739E-3</v>
      </c>
      <c r="AY145">
        <f t="shared" si="399"/>
        <v>72.644346242615015</v>
      </c>
      <c r="AZ145">
        <f t="shared" si="400"/>
        <v>2.8864330411449766E-3</v>
      </c>
      <c r="BA145">
        <f t="shared" si="401"/>
        <v>86.754373106320116</v>
      </c>
      <c r="BB145">
        <f t="shared" si="402"/>
        <v>1.0716320112750479E-2</v>
      </c>
      <c r="BC145">
        <f t="shared" si="449"/>
        <v>9.1336967421581594E-2</v>
      </c>
      <c r="BD145">
        <f t="shared" si="450"/>
        <v>9.9813978401096806E-2</v>
      </c>
      <c r="BE145">
        <f t="shared" si="451"/>
        <v>0.15938179290559229</v>
      </c>
      <c r="BF145">
        <f t="shared" si="452"/>
        <v>0.14492092859178912</v>
      </c>
      <c r="BG145">
        <f t="shared" si="453"/>
        <v>2.5070395818175807E-4</v>
      </c>
      <c r="BH145">
        <f t="shared" si="454"/>
        <v>7.6114014208012002E-4</v>
      </c>
      <c r="BI145">
        <f t="shared" si="455"/>
        <v>-6.6211353249155405E-2</v>
      </c>
      <c r="BK145">
        <f t="shared" si="456"/>
        <v>0.49542974963031738</v>
      </c>
      <c r="BL145">
        <f t="shared" si="457"/>
        <v>0.18801304929906643</v>
      </c>
      <c r="BM145">
        <f t="shared" si="403"/>
        <v>8.7186586322148929E-2</v>
      </c>
      <c r="BN145">
        <f t="shared" si="404"/>
        <v>7.8709575342633717E-2</v>
      </c>
      <c r="BO145">
        <f t="shared" si="405"/>
        <v>2.6328923740925082E-3</v>
      </c>
      <c r="BP145">
        <f t="shared" si="406"/>
        <v>78.339325699502041</v>
      </c>
      <c r="BQ145">
        <f t="shared" si="407"/>
        <v>3.3543733995938132E-3</v>
      </c>
      <c r="BR145">
        <f t="shared" si="408"/>
        <v>92.065877089986188</v>
      </c>
      <c r="BS145">
        <f t="shared" si="409"/>
        <v>1.1391597136161875E-2</v>
      </c>
      <c r="BT145">
        <f t="shared" si="458"/>
        <v>0.1008264629769175</v>
      </c>
      <c r="BU145">
        <f t="shared" si="459"/>
        <v>0.10930347395643271</v>
      </c>
      <c r="BV145">
        <f t="shared" si="460"/>
        <v>0.15787792631488551</v>
      </c>
      <c r="BW145">
        <f t="shared" si="461"/>
        <v>0.1428584787689551</v>
      </c>
      <c r="BX145">
        <f t="shared" si="462"/>
        <v>5.6499678838531082E-4</v>
      </c>
      <c r="BY145">
        <f t="shared" si="463"/>
        <v>9.9632609743318008E-4</v>
      </c>
      <c r="BZ145">
        <f t="shared" si="464"/>
        <v>-6.4148903426321388E-2</v>
      </c>
      <c r="CB145">
        <f t="shared" si="465"/>
        <v>0.474396834567618</v>
      </c>
      <c r="CC145">
        <f t="shared" si="466"/>
        <v>0.20037196885724967</v>
      </c>
      <c r="CD145">
        <f t="shared" si="410"/>
        <v>8.7186586322148929E-2</v>
      </c>
      <c r="CE145">
        <f t="shared" si="411"/>
        <v>7.8709575342633717E-2</v>
      </c>
      <c r="CF145">
        <f t="shared" si="412"/>
        <v>3.1400914378368525E-3</v>
      </c>
      <c r="CG145">
        <f t="shared" si="413"/>
        <v>83.228718254224816</v>
      </c>
      <c r="CH145">
        <f t="shared" si="414"/>
        <v>3.8997820372080692E-3</v>
      </c>
      <c r="CI145">
        <f t="shared" si="415"/>
        <v>96.162386532521268</v>
      </c>
      <c r="CJ145">
        <f t="shared" si="416"/>
        <v>1.2406627406322653E-2</v>
      </c>
      <c r="CK145">
        <f t="shared" si="467"/>
        <v>0.11318538253510074</v>
      </c>
      <c r="CL145">
        <f t="shared" si="468"/>
        <v>0.12166239351461595</v>
      </c>
      <c r="CM145">
        <f t="shared" si="469"/>
        <v>0.16204308122283947</v>
      </c>
      <c r="CN145">
        <f t="shared" si="470"/>
        <v>0.14727491876417786</v>
      </c>
      <c r="CO145">
        <f t="shared" si="471"/>
        <v>8.3639531999071229E-4</v>
      </c>
      <c r="CP145">
        <f t="shared" si="472"/>
        <v>1.5800277447287018E-3</v>
      </c>
      <c r="CQ145">
        <f t="shared" si="473"/>
        <v>-6.8565343421544148E-2</v>
      </c>
      <c r="CS145">
        <f t="shared" si="474"/>
        <v>0.49869544386347875</v>
      </c>
      <c r="CT145">
        <f t="shared" si="475"/>
        <v>0.19114362898321682</v>
      </c>
      <c r="CU145">
        <f t="shared" si="417"/>
        <v>8.7186586322148929E-2</v>
      </c>
      <c r="CV145">
        <f t="shared" si="418"/>
        <v>7.8709575342633717E-2</v>
      </c>
      <c r="CW145">
        <f t="shared" si="419"/>
        <v>2.8104826567114725E-3</v>
      </c>
      <c r="CX145">
        <f t="shared" si="476"/>
        <v>81.105115673822567</v>
      </c>
      <c r="CY145">
        <f t="shared" si="477"/>
        <v>3.5555989313843638E-3</v>
      </c>
      <c r="CZ145">
        <f t="shared" si="478"/>
        <v>94.871584264421685</v>
      </c>
      <c r="DA145">
        <f t="shared" si="479"/>
        <v>1.1543294938746767E-2</v>
      </c>
      <c r="DB145">
        <f t="shared" si="480"/>
        <v>0.10395704266106789</v>
      </c>
      <c r="DC145">
        <f t="shared" si="481"/>
        <v>0.11243405364058311</v>
      </c>
      <c r="DD145">
        <f t="shared" si="482"/>
        <v>0.15648535668242913</v>
      </c>
      <c r="DE145">
        <f t="shared" si="483"/>
        <v>0.1414801412252647</v>
      </c>
      <c r="DF145">
        <f t="shared" si="484"/>
        <v>7.2885722855608559E-4</v>
      </c>
      <c r="DG145">
        <f t="shared" si="485"/>
        <v>1.4683353895114642E-3</v>
      </c>
      <c r="DH145">
        <f t="shared" si="486"/>
        <v>-6.2770565882630983E-2</v>
      </c>
      <c r="DJ145">
        <f t="shared" si="487"/>
        <v>0.52054591995659982</v>
      </c>
      <c r="DK145">
        <f t="shared" si="488"/>
        <v>0.2080309243428097</v>
      </c>
      <c r="DL145">
        <f t="shared" si="420"/>
        <v>8.7186586322148929E-2</v>
      </c>
      <c r="DM145">
        <f t="shared" si="421"/>
        <v>7.8709575342633717E-2</v>
      </c>
      <c r="DN145">
        <f t="shared" si="489"/>
        <v>3.8903223184034636E-3</v>
      </c>
      <c r="DO145">
        <f t="shared" si="490"/>
        <v>96.578517010991504</v>
      </c>
      <c r="DP145">
        <f t="shared" si="491"/>
        <v>4.7677924594353984E-3</v>
      </c>
      <c r="DQ145">
        <f t="shared" si="492"/>
        <v>110.60337282969981</v>
      </c>
      <c r="DR145">
        <f t="shared" si="493"/>
        <v>1.2296628167904847E-2</v>
      </c>
      <c r="DS145">
        <f t="shared" si="494"/>
        <v>0.12084433802066077</v>
      </c>
      <c r="DT145">
        <f t="shared" si="495"/>
        <v>0.129321349000176</v>
      </c>
      <c r="DU145">
        <f t="shared" si="496"/>
        <v>0.15496446982827244</v>
      </c>
      <c r="DV145">
        <f t="shared" si="497"/>
        <v>0.13949439935626134</v>
      </c>
      <c r="DW145">
        <f t="shared" si="498"/>
        <v>1.5917138942636332E-3</v>
      </c>
      <c r="DX145">
        <f t="shared" si="499"/>
        <v>2.5979805909140414E-3</v>
      </c>
      <c r="DY145">
        <f t="shared" si="500"/>
        <v>-6.0784824013627628E-2</v>
      </c>
      <c r="DZ145" t="s">
        <v>361</v>
      </c>
      <c r="EA145" t="s">
        <v>236</v>
      </c>
      <c r="EB145" t="s">
        <v>246</v>
      </c>
      <c r="EC145" t="s">
        <v>231</v>
      </c>
      <c r="ED145" t="s">
        <v>328</v>
      </c>
      <c r="EE145">
        <f t="shared" si="422"/>
        <v>87.607815443787487</v>
      </c>
      <c r="EF145">
        <f t="shared" si="423"/>
        <v>15.067877660004667</v>
      </c>
      <c r="EG145">
        <f t="shared" si="501"/>
        <v>227.04093717686771</v>
      </c>
      <c r="EH145">
        <f t="shared" si="424"/>
        <v>101.62053853080975</v>
      </c>
      <c r="EI145">
        <f t="shared" si="425"/>
        <v>15.70080913854977</v>
      </c>
      <c r="EJ145">
        <f t="shared" si="502"/>
        <v>246.51540760516798</v>
      </c>
      <c r="EK145">
        <f t="shared" si="503"/>
        <v>9.3881685484433351E-7</v>
      </c>
      <c r="EL145">
        <f t="shared" si="426"/>
        <v>3.2590445375354602E-3</v>
      </c>
      <c r="EM145">
        <f t="shared" si="427"/>
        <v>9.6892561883992596E-4</v>
      </c>
      <c r="EN145">
        <f t="shared" si="428"/>
        <v>4.0603466538336949E-3</v>
      </c>
      <c r="EO145">
        <f t="shared" si="429"/>
        <v>1.0986209349670929E-3</v>
      </c>
      <c r="EP145">
        <f t="shared" si="504"/>
        <v>1.2069679587479693E-6</v>
      </c>
      <c r="EQ145">
        <f t="shared" si="430"/>
        <v>8.4169760340241633E-4</v>
      </c>
      <c r="ER145">
        <f t="shared" si="431"/>
        <v>4.5972465529502463E-4</v>
      </c>
      <c r="ES145">
        <f t="shared" si="505"/>
        <v>2.1134675868612921E-7</v>
      </c>
      <c r="ET145">
        <f t="shared" si="432"/>
        <v>1.5820512678920487E-3</v>
      </c>
      <c r="EU145">
        <f t="shared" si="433"/>
        <v>6.8095591154631577E-4</v>
      </c>
      <c r="EV145">
        <f t="shared" si="506"/>
        <v>4.6370095346987381E-7</v>
      </c>
      <c r="EW145">
        <f t="shared" si="434"/>
        <v>5.3751635167880112E-2</v>
      </c>
      <c r="EY145">
        <f t="shared" si="435"/>
        <v>4.7090633335894383</v>
      </c>
      <c r="EZ145">
        <f t="shared" si="436"/>
        <v>12.203821623304581</v>
      </c>
      <c r="FA145">
        <f t="shared" si="437"/>
        <v>5.4622701126715896</v>
      </c>
      <c r="FB145">
        <f t="shared" si="438"/>
        <v>13.250606252854247</v>
      </c>
      <c r="FD145">
        <f t="shared" si="507"/>
        <v>0.5128380650205957</v>
      </c>
      <c r="FE145">
        <f t="shared" si="508"/>
        <v>1.6802534186458593E-2</v>
      </c>
      <c r="FG145" s="6">
        <f t="shared" si="509"/>
        <v>0.63549193397034143</v>
      </c>
      <c r="FH145" s="6">
        <f t="shared" si="510"/>
        <v>0.19007784551812312</v>
      </c>
      <c r="FI145" s="6">
        <f t="shared" si="511"/>
        <v>0.79174049876165697</v>
      </c>
      <c r="FJ145" s="6">
        <f t="shared" si="512"/>
        <v>0.21578860424541899</v>
      </c>
      <c r="FK145" s="6">
        <f t="shared" si="513"/>
        <v>0.16412541517732573</v>
      </c>
      <c r="FL145" s="6">
        <f t="shared" si="514"/>
        <v>8.9804379465419235E-2</v>
      </c>
      <c r="FM145" s="6">
        <f t="shared" si="515"/>
        <v>0.30848943863566625</v>
      </c>
      <c r="FN145" s="6">
        <f t="shared" si="516"/>
        <v>0.13316598360904627</v>
      </c>
      <c r="FP145" t="s">
        <v>361</v>
      </c>
      <c r="FQ145">
        <f t="shared" si="517"/>
        <v>-6.7401958770202705E-2</v>
      </c>
      <c r="FR145">
        <f t="shared" si="518"/>
        <v>7.6115148088446707E-3</v>
      </c>
      <c r="FT145">
        <v>-6.7401958770202705E-2</v>
      </c>
      <c r="FU145">
        <v>7.6115148088446707E-3</v>
      </c>
      <c r="FW145">
        <f t="shared" si="519"/>
        <v>0</v>
      </c>
      <c r="FX145">
        <f t="shared" si="520"/>
        <v>0</v>
      </c>
      <c r="FY145">
        <f t="shared" si="521"/>
        <v>0</v>
      </c>
      <c r="FZ145">
        <f t="shared" si="522"/>
        <v>0</v>
      </c>
      <c r="GA145">
        <f t="shared" si="523"/>
        <v>0</v>
      </c>
      <c r="GB145">
        <f t="shared" si="524"/>
        <v>0</v>
      </c>
    </row>
    <row r="146" spans="1:184" x14ac:dyDescent="0.25">
      <c r="A146" t="s">
        <v>370</v>
      </c>
      <c r="B146" t="s">
        <v>235</v>
      </c>
      <c r="C146" t="s">
        <v>246</v>
      </c>
      <c r="D146" t="s">
        <v>231</v>
      </c>
      <c r="E146" t="s">
        <v>329</v>
      </c>
      <c r="F146" t="s">
        <v>446</v>
      </c>
      <c r="G146">
        <v>285.8970045750529</v>
      </c>
      <c r="H146">
        <v>4.2216665171150601E-2</v>
      </c>
      <c r="I146">
        <v>0.15468186118709581</v>
      </c>
      <c r="J146">
        <v>0.2444624</v>
      </c>
      <c r="K146">
        <v>1.4311390552424275</v>
      </c>
      <c r="L146">
        <v>1.2385981682627154</v>
      </c>
      <c r="M146">
        <v>1.2157310073334064</v>
      </c>
      <c r="N146">
        <v>1.1641185092236064</v>
      </c>
      <c r="O146">
        <v>1.2237446676811887</v>
      </c>
      <c r="P146">
        <v>1.277363372111487</v>
      </c>
      <c r="Q146">
        <v>1.39378218396165</v>
      </c>
      <c r="R146">
        <v>1.154133732123878</v>
      </c>
      <c r="S146">
        <v>1.2154822023485663</v>
      </c>
      <c r="T146">
        <v>1.2953811605285075</v>
      </c>
      <c r="U146">
        <v>1.2357210310006459</v>
      </c>
      <c r="V146">
        <v>1.3448954049704989</v>
      </c>
      <c r="W146">
        <v>4.5291005291005293</v>
      </c>
      <c r="X146">
        <v>4.5291005291005293</v>
      </c>
      <c r="Y146">
        <f t="shared" si="334"/>
        <v>0.70056969934473023</v>
      </c>
      <c r="Z146">
        <f t="shared" si="335"/>
        <v>0.70056969934473023</v>
      </c>
      <c r="AA146">
        <v>56.581386956086995</v>
      </c>
      <c r="AB146">
        <v>8.083055279441</v>
      </c>
      <c r="AC146">
        <f t="shared" si="439"/>
        <v>0.34985968817829638</v>
      </c>
      <c r="AD146">
        <f t="shared" si="440"/>
        <v>0.21559282230460319</v>
      </c>
      <c r="AE146">
        <f t="shared" si="441"/>
        <v>0.21559282230460319</v>
      </c>
      <c r="AF146">
        <f t="shared" si="442"/>
        <v>0.21559282230460319</v>
      </c>
      <c r="AG146">
        <f t="shared" si="388"/>
        <v>0</v>
      </c>
      <c r="AH146">
        <f t="shared" si="389"/>
        <v>0</v>
      </c>
      <c r="AI146">
        <f t="shared" si="390"/>
        <v>0</v>
      </c>
      <c r="AJ146">
        <f t="shared" si="391"/>
        <v>0</v>
      </c>
      <c r="AK146">
        <f t="shared" si="392"/>
        <v>1.2445774146066471E-2</v>
      </c>
      <c r="AL146">
        <f t="shared" si="443"/>
        <v>0</v>
      </c>
      <c r="AM146">
        <f t="shared" si="444"/>
        <v>0</v>
      </c>
      <c r="AN146">
        <f t="shared" si="445"/>
        <v>0.17521364816652898</v>
      </c>
      <c r="AO146">
        <f t="shared" si="393"/>
        <v>0.15878600024997155</v>
      </c>
      <c r="AP146">
        <f t="shared" si="446"/>
        <v>-2.8335912741713528E-4</v>
      </c>
      <c r="AQ146">
        <f t="shared" si="447"/>
        <v>-7.8898072325310703E-4</v>
      </c>
      <c r="AR146">
        <f t="shared" si="448"/>
        <v>5.6806822054631639E-2</v>
      </c>
      <c r="AT146">
        <f t="shared" si="394"/>
        <v>0.30279068084910721</v>
      </c>
      <c r="AU146">
        <f t="shared" si="395"/>
        <v>0.17852355374373052</v>
      </c>
      <c r="AV146">
        <f t="shared" si="396"/>
        <v>0.17852355374373052</v>
      </c>
      <c r="AW146">
        <f t="shared" si="397"/>
        <v>0.17852355374373052</v>
      </c>
      <c r="AX146">
        <f t="shared" si="398"/>
        <v>0</v>
      </c>
      <c r="AY146">
        <f t="shared" si="399"/>
        <v>0</v>
      </c>
      <c r="AZ146">
        <f t="shared" si="400"/>
        <v>0</v>
      </c>
      <c r="BA146">
        <f t="shared" si="401"/>
        <v>0</v>
      </c>
      <c r="BB146">
        <f t="shared" si="402"/>
        <v>1.107793573125998E-2</v>
      </c>
      <c r="BC146">
        <f t="shared" si="449"/>
        <v>0</v>
      </c>
      <c r="BD146">
        <f t="shared" si="450"/>
        <v>0</v>
      </c>
      <c r="BE146">
        <f t="shared" si="451"/>
        <v>0.15873586598179609</v>
      </c>
      <c r="BF146">
        <f t="shared" si="452"/>
        <v>0.14378702871291144</v>
      </c>
      <c r="BG146">
        <f t="shared" si="453"/>
        <v>-4.2089736311475241E-5</v>
      </c>
      <c r="BH146">
        <f t="shared" si="454"/>
        <v>-2.276932570647002E-4</v>
      </c>
      <c r="BI146">
        <f t="shared" si="455"/>
        <v>3.4736525030819088E-2</v>
      </c>
      <c r="BK146">
        <f t="shared" si="456"/>
        <v>0.29720051980714213</v>
      </c>
      <c r="BL146">
        <f t="shared" si="457"/>
        <v>0.18801304929906643</v>
      </c>
      <c r="BM146">
        <f t="shared" si="403"/>
        <v>0.18801304929906643</v>
      </c>
      <c r="BN146">
        <f t="shared" si="404"/>
        <v>0.18801304929906643</v>
      </c>
      <c r="BO146">
        <f t="shared" si="405"/>
        <v>0</v>
      </c>
      <c r="BP146">
        <f t="shared" si="406"/>
        <v>0</v>
      </c>
      <c r="BQ146">
        <f t="shared" si="407"/>
        <v>0</v>
      </c>
      <c r="BR146">
        <f t="shared" si="408"/>
        <v>0</v>
      </c>
      <c r="BS146">
        <f t="shared" si="409"/>
        <v>1.1775999561701863E-2</v>
      </c>
      <c r="BT146">
        <f t="shared" si="458"/>
        <v>0</v>
      </c>
      <c r="BU146">
        <f t="shared" si="459"/>
        <v>0</v>
      </c>
      <c r="BV146">
        <f t="shared" si="460"/>
        <v>0.15686103515988739</v>
      </c>
      <c r="BW146">
        <f t="shared" si="461"/>
        <v>0.14133476561192193</v>
      </c>
      <c r="BX146">
        <f t="shared" si="462"/>
        <v>-1.4533545451752774E-4</v>
      </c>
      <c r="BY146">
        <f t="shared" si="463"/>
        <v>-7.4607903394152393E-4</v>
      </c>
      <c r="BZ146">
        <f t="shared" si="464"/>
        <v>4.6678283687144495E-2</v>
      </c>
      <c r="CB146">
        <f t="shared" si="465"/>
        <v>0.28458320464922493</v>
      </c>
      <c r="CC146">
        <f t="shared" si="466"/>
        <v>0.20037196885724967</v>
      </c>
      <c r="CD146">
        <f t="shared" si="410"/>
        <v>0.20037196885724967</v>
      </c>
      <c r="CE146">
        <f t="shared" si="411"/>
        <v>0.20037196885724967</v>
      </c>
      <c r="CF146">
        <f t="shared" si="412"/>
        <v>0</v>
      </c>
      <c r="CG146">
        <f t="shared" si="413"/>
        <v>0</v>
      </c>
      <c r="CH146">
        <f t="shared" si="414"/>
        <v>0</v>
      </c>
      <c r="CI146">
        <f t="shared" si="415"/>
        <v>0</v>
      </c>
      <c r="CJ146">
        <f t="shared" si="416"/>
        <v>1.2825281402839259E-2</v>
      </c>
      <c r="CK146">
        <f t="shared" si="467"/>
        <v>0</v>
      </c>
      <c r="CL146">
        <f t="shared" si="468"/>
        <v>0</v>
      </c>
      <c r="CM146">
        <f t="shared" si="469"/>
        <v>0.16074969652894561</v>
      </c>
      <c r="CN146">
        <f t="shared" si="470"/>
        <v>0.14548319152866998</v>
      </c>
      <c r="CO146">
        <f t="shared" si="471"/>
        <v>-2.5211174073284481E-4</v>
      </c>
      <c r="CP146">
        <f t="shared" si="472"/>
        <v>-6.7023268886107093E-4</v>
      </c>
      <c r="CQ146">
        <f t="shared" si="473"/>
        <v>5.4888777328579691E-2</v>
      </c>
      <c r="CS146">
        <f t="shared" si="474"/>
        <v>0.2991595584485458</v>
      </c>
      <c r="CT146">
        <f t="shared" si="475"/>
        <v>0.19114362898321682</v>
      </c>
      <c r="CU146">
        <f t="shared" si="417"/>
        <v>0.19114362898321682</v>
      </c>
      <c r="CV146">
        <f t="shared" si="418"/>
        <v>0.19114362898321682</v>
      </c>
      <c r="CW146">
        <f t="shared" si="419"/>
        <v>0</v>
      </c>
      <c r="CX146">
        <f t="shared" si="476"/>
        <v>0</v>
      </c>
      <c r="CY146">
        <f t="shared" si="477"/>
        <v>0</v>
      </c>
      <c r="CZ146">
        <f t="shared" si="478"/>
        <v>0</v>
      </c>
      <c r="DA146">
        <f t="shared" si="479"/>
        <v>1.1932816313154565E-2</v>
      </c>
      <c r="DB146">
        <f t="shared" si="480"/>
        <v>0</v>
      </c>
      <c r="DC146">
        <f t="shared" si="481"/>
        <v>0</v>
      </c>
      <c r="DD146">
        <f t="shared" si="482"/>
        <v>0.15531583464103282</v>
      </c>
      <c r="DE146">
        <f t="shared" si="483"/>
        <v>0.13980427743489857</v>
      </c>
      <c r="DF146">
        <f t="shared" si="484"/>
        <v>-2.1531934400460828E-4</v>
      </c>
      <c r="DG146">
        <f t="shared" si="485"/>
        <v>-6.3353989303049701E-4</v>
      </c>
      <c r="DH146">
        <f t="shared" si="486"/>
        <v>5.1339351548318257E-2</v>
      </c>
      <c r="DJ146">
        <f t="shared" si="487"/>
        <v>0.31226731561846716</v>
      </c>
      <c r="DK146">
        <f t="shared" si="488"/>
        <v>0.2080309243428097</v>
      </c>
      <c r="DL146">
        <f t="shared" si="420"/>
        <v>0.2080309243428097</v>
      </c>
      <c r="DM146">
        <f t="shared" si="421"/>
        <v>0.2080309243428097</v>
      </c>
      <c r="DN146">
        <f t="shared" si="489"/>
        <v>0</v>
      </c>
      <c r="DO146">
        <f t="shared" si="490"/>
        <v>0</v>
      </c>
      <c r="DP146">
        <f t="shared" si="491"/>
        <v>0</v>
      </c>
      <c r="DQ146">
        <f t="shared" si="492"/>
        <v>0</v>
      </c>
      <c r="DR146">
        <f t="shared" si="493"/>
        <v>1.2711570307905646E-2</v>
      </c>
      <c r="DS146">
        <f t="shared" si="494"/>
        <v>0</v>
      </c>
      <c r="DT146">
        <f t="shared" si="495"/>
        <v>0</v>
      </c>
      <c r="DU146">
        <f t="shared" si="496"/>
        <v>0.15317377502170834</v>
      </c>
      <c r="DV146">
        <f t="shared" si="497"/>
        <v>0.13718167655470803</v>
      </c>
      <c r="DW146">
        <f t="shared" si="498"/>
        <v>-6.8109868178786487E-4</v>
      </c>
      <c r="DX146">
        <f t="shared" si="499"/>
        <v>-1.4672903596793707E-3</v>
      </c>
      <c r="DY146">
        <f t="shared" si="500"/>
        <v>7.0849247788101671E-2</v>
      </c>
      <c r="DZ146" t="s">
        <v>370</v>
      </c>
      <c r="EA146" t="s">
        <v>235</v>
      </c>
      <c r="EB146" t="s">
        <v>246</v>
      </c>
      <c r="EC146" t="s">
        <v>231</v>
      </c>
      <c r="ED146" t="s">
        <v>328</v>
      </c>
      <c r="EE146">
        <f t="shared" si="422"/>
        <v>0</v>
      </c>
      <c r="EF146">
        <f t="shared" si="423"/>
        <v>0</v>
      </c>
      <c r="EG146">
        <f t="shared" si="501"/>
        <v>0</v>
      </c>
      <c r="EH146">
        <f t="shared" si="424"/>
        <v>0</v>
      </c>
      <c r="EI146">
        <f t="shared" si="425"/>
        <v>0</v>
      </c>
      <c r="EJ146">
        <f t="shared" si="502"/>
        <v>0</v>
      </c>
      <c r="EK146">
        <f t="shared" si="503"/>
        <v>0</v>
      </c>
      <c r="EL146">
        <f t="shared" si="426"/>
        <v>0</v>
      </c>
      <c r="EM146">
        <f t="shared" si="427"/>
        <v>0</v>
      </c>
      <c r="EN146">
        <f t="shared" si="428"/>
        <v>0</v>
      </c>
      <c r="EO146">
        <f t="shared" si="429"/>
        <v>0</v>
      </c>
      <c r="EP146">
        <f t="shared" si="504"/>
        <v>0</v>
      </c>
      <c r="EQ146">
        <f t="shared" si="430"/>
        <v>-2.698856807952427E-4</v>
      </c>
      <c r="ER146">
        <f t="shared" si="431"/>
        <v>2.1907752746203963E-4</v>
      </c>
      <c r="ES146">
        <f t="shared" si="505"/>
        <v>4.7994963038880723E-8</v>
      </c>
      <c r="ET146">
        <f t="shared" si="432"/>
        <v>-7.5563599263837823E-4</v>
      </c>
      <c r="EU146">
        <f t="shared" si="433"/>
        <v>4.0213924417504269E-4</v>
      </c>
      <c r="EV146">
        <f t="shared" si="506"/>
        <v>1.617159717056746E-7</v>
      </c>
      <c r="EW146">
        <f t="shared" si="434"/>
        <v>5.3751635167880112E-2</v>
      </c>
      <c r="EY146">
        <f t="shared" si="435"/>
        <v>0</v>
      </c>
      <c r="EZ146">
        <f t="shared" si="436"/>
        <v>0</v>
      </c>
      <c r="FA146">
        <f t="shared" si="437"/>
        <v>0</v>
      </c>
      <c r="FB146">
        <f t="shared" si="438"/>
        <v>0</v>
      </c>
      <c r="FD146">
        <f t="shared" si="507"/>
        <v>0.30764349459179724</v>
      </c>
      <c r="FE146">
        <f t="shared" si="508"/>
        <v>1.0079576161946293E-2</v>
      </c>
      <c r="FG146" s="6">
        <f t="shared" si="509"/>
        <v>0</v>
      </c>
      <c r="FH146" s="6">
        <f t="shared" si="510"/>
        <v>0</v>
      </c>
      <c r="FI146" s="6">
        <f t="shared" si="511"/>
        <v>0</v>
      </c>
      <c r="FJ146" s="6">
        <f t="shared" si="512"/>
        <v>0</v>
      </c>
      <c r="FK146" s="6">
        <f t="shared" si="513"/>
        <v>-8.7726763458250853E-2</v>
      </c>
      <c r="FL146" s="6">
        <f t="shared" si="514"/>
        <v>7.1269476031241841E-2</v>
      </c>
      <c r="FM146" s="6">
        <f t="shared" si="515"/>
        <v>-0.24562066350241163</v>
      </c>
      <c r="FN146" s="6">
        <f t="shared" si="516"/>
        <v>0.13096347667232472</v>
      </c>
      <c r="FP146" t="s">
        <v>370</v>
      </c>
      <c r="FQ146">
        <f t="shared" si="517"/>
        <v>5.2549834572932476E-2</v>
      </c>
      <c r="FR146">
        <f t="shared" si="518"/>
        <v>1.1930762720408683E-2</v>
      </c>
      <c r="FT146">
        <v>5.2549834572932476E-2</v>
      </c>
      <c r="FU146">
        <v>1.1930762720408683E-2</v>
      </c>
      <c r="FW146">
        <f t="shared" si="519"/>
        <v>0</v>
      </c>
      <c r="FX146">
        <f t="shared" si="520"/>
        <v>0</v>
      </c>
      <c r="FY146">
        <f t="shared" si="521"/>
        <v>0</v>
      </c>
      <c r="FZ146">
        <f t="shared" si="522"/>
        <v>0</v>
      </c>
      <c r="GA146">
        <f t="shared" si="523"/>
        <v>0</v>
      </c>
      <c r="GB146">
        <f t="shared" si="524"/>
        <v>0</v>
      </c>
    </row>
    <row r="147" spans="1:184" x14ac:dyDescent="0.25">
      <c r="A147" t="s">
        <v>80</v>
      </c>
      <c r="B147" t="s">
        <v>81</v>
      </c>
      <c r="C147" t="s">
        <v>88</v>
      </c>
      <c r="D147" t="s">
        <v>340</v>
      </c>
      <c r="E147" t="s">
        <v>327</v>
      </c>
      <c r="F147" t="s">
        <v>52</v>
      </c>
      <c r="G147">
        <v>179.08540642707871</v>
      </c>
      <c r="H147">
        <v>3.3951502915918502E-2</v>
      </c>
      <c r="I147">
        <v>0.1243983066839254</v>
      </c>
      <c r="J147">
        <v>0.47291446991932956</v>
      </c>
      <c r="K147">
        <v>1.3263572562220902</v>
      </c>
      <c r="L147">
        <v>1.5963240717558658</v>
      </c>
      <c r="M147">
        <v>1.5284720537489731</v>
      </c>
      <c r="N147">
        <v>1.3785984406327738</v>
      </c>
      <c r="O147">
        <v>1.5276666559417871</v>
      </c>
      <c r="P147">
        <v>1.6721470135847669</v>
      </c>
      <c r="Q147">
        <v>1.3070253557120981</v>
      </c>
      <c r="R147">
        <v>0.90947003354549738</v>
      </c>
      <c r="S147">
        <v>1.0160301239037073</v>
      </c>
      <c r="T147">
        <v>1.0683930558484569</v>
      </c>
      <c r="U147">
        <v>1.0727560349127803</v>
      </c>
      <c r="V147">
        <v>1.2137481184144505</v>
      </c>
      <c r="W147">
        <v>2.0733113237101475</v>
      </c>
      <c r="X147">
        <v>1.5135166397570907</v>
      </c>
      <c r="Y147">
        <f t="shared" si="334"/>
        <v>0.25791641789815029</v>
      </c>
      <c r="Z147">
        <f t="shared" si="335"/>
        <v>0.1882789071237268</v>
      </c>
      <c r="AA147">
        <v>4.6753205888614202</v>
      </c>
      <c r="AB147">
        <v>0.66790294126591732</v>
      </c>
      <c r="AC147">
        <f t="shared" si="439"/>
        <v>0.62725353874992618</v>
      </c>
      <c r="AD147">
        <f t="shared" si="440"/>
        <v>0.16259174104354027</v>
      </c>
      <c r="AE147">
        <f t="shared" si="441"/>
        <v>0.16259174104354027</v>
      </c>
      <c r="AF147">
        <f t="shared" si="442"/>
        <v>0.16259174104354027</v>
      </c>
      <c r="AG147">
        <f t="shared" si="388"/>
        <v>0</v>
      </c>
      <c r="AH147">
        <f t="shared" si="389"/>
        <v>0</v>
      </c>
      <c r="AI147">
        <f t="shared" si="390"/>
        <v>0</v>
      </c>
      <c r="AJ147">
        <f t="shared" si="391"/>
        <v>0</v>
      </c>
      <c r="AK147">
        <f t="shared" si="392"/>
        <v>8.8569908430989712E-3</v>
      </c>
      <c r="AL147">
        <f t="shared" si="443"/>
        <v>0</v>
      </c>
      <c r="AM147">
        <f t="shared" si="444"/>
        <v>0</v>
      </c>
      <c r="AN147">
        <f t="shared" si="445"/>
        <v>0.13385604558615044</v>
      </c>
      <c r="AO147">
        <f t="shared" si="393"/>
        <v>0.12216536845646875</v>
      </c>
      <c r="AP147">
        <f t="shared" si="446"/>
        <v>-2.0165151378994642E-4</v>
      </c>
      <c r="AQ147">
        <f t="shared" si="447"/>
        <v>-5.6147532160086245E-4</v>
      </c>
      <c r="AR147">
        <f t="shared" si="448"/>
        <v>4.0426372587071518E-2</v>
      </c>
      <c r="AT147">
        <f t="shared" si="394"/>
        <v>0.7549247522138911</v>
      </c>
      <c r="AU147">
        <f t="shared" si="395"/>
        <v>0.1131365321528327</v>
      </c>
      <c r="AV147">
        <f t="shared" si="396"/>
        <v>0.1131365321528327</v>
      </c>
      <c r="AW147">
        <f t="shared" si="397"/>
        <v>0.1131365321528327</v>
      </c>
      <c r="AX147">
        <f t="shared" si="398"/>
        <v>0</v>
      </c>
      <c r="AY147">
        <f t="shared" si="399"/>
        <v>0</v>
      </c>
      <c r="AZ147">
        <f t="shared" si="400"/>
        <v>0</v>
      </c>
      <c r="BA147">
        <f t="shared" si="401"/>
        <v>0</v>
      </c>
      <c r="BB147">
        <f t="shared" si="402"/>
        <v>5.617722782966782E-3</v>
      </c>
      <c r="BC147">
        <f t="shared" si="449"/>
        <v>0</v>
      </c>
      <c r="BD147">
        <f t="shared" si="450"/>
        <v>0</v>
      </c>
      <c r="BE147">
        <f t="shared" si="451"/>
        <v>0.10310201425535355</v>
      </c>
      <c r="BF147">
        <f t="shared" si="452"/>
        <v>9.5521321810342882E-2</v>
      </c>
      <c r="BG147">
        <f t="shared" si="453"/>
        <v>-2.1344091204539381E-5</v>
      </c>
      <c r="BH147">
        <f t="shared" si="454"/>
        <v>-1.1546533837805488E-4</v>
      </c>
      <c r="BI147">
        <f t="shared" si="455"/>
        <v>1.761521034248982E-2</v>
      </c>
      <c r="BK147">
        <f t="shared" si="456"/>
        <v>0.72283655108520461</v>
      </c>
      <c r="BL147">
        <f t="shared" si="457"/>
        <v>0.1263924269534801</v>
      </c>
      <c r="BM147">
        <f t="shared" si="403"/>
        <v>0.1263924269534801</v>
      </c>
      <c r="BN147">
        <f t="shared" si="404"/>
        <v>0.1263924269534801</v>
      </c>
      <c r="BO147">
        <f t="shared" si="405"/>
        <v>0</v>
      </c>
      <c r="BP147">
        <f t="shared" si="406"/>
        <v>0</v>
      </c>
      <c r="BQ147">
        <f t="shared" si="407"/>
        <v>0</v>
      </c>
      <c r="BR147">
        <f t="shared" si="408"/>
        <v>0</v>
      </c>
      <c r="BS147">
        <f t="shared" si="409"/>
        <v>6.4137241135456945E-3</v>
      </c>
      <c r="BT147">
        <f t="shared" si="458"/>
        <v>0</v>
      </c>
      <c r="BU147">
        <f t="shared" si="459"/>
        <v>0</v>
      </c>
      <c r="BV147">
        <f t="shared" si="460"/>
        <v>0.10942567833710243</v>
      </c>
      <c r="BW147">
        <f t="shared" si="461"/>
        <v>0.10096939325731555</v>
      </c>
      <c r="BX147">
        <f t="shared" si="462"/>
        <v>-7.9156041430548322E-5</v>
      </c>
      <c r="BY147">
        <f t="shared" si="463"/>
        <v>-3.9952780858429544E-4</v>
      </c>
      <c r="BZ147">
        <f t="shared" si="464"/>
        <v>2.5423033696164554E-2</v>
      </c>
      <c r="CB147">
        <f t="shared" si="465"/>
        <v>0.65195915078346256</v>
      </c>
      <c r="CC147">
        <f t="shared" si="466"/>
        <v>0.13290628702041257</v>
      </c>
      <c r="CD147">
        <f t="shared" si="410"/>
        <v>0.13290628702041257</v>
      </c>
      <c r="CE147">
        <f t="shared" si="411"/>
        <v>0.13290628702041257</v>
      </c>
      <c r="CF147">
        <f t="shared" si="412"/>
        <v>0</v>
      </c>
      <c r="CG147">
        <f t="shared" si="413"/>
        <v>0</v>
      </c>
      <c r="CH147">
        <f t="shared" si="414"/>
        <v>0</v>
      </c>
      <c r="CI147">
        <f t="shared" si="415"/>
        <v>0</v>
      </c>
      <c r="CJ147">
        <f t="shared" si="416"/>
        <v>7.1014103189732183E-3</v>
      </c>
      <c r="CK147">
        <f t="shared" si="467"/>
        <v>0</v>
      </c>
      <c r="CL147">
        <f t="shared" si="468"/>
        <v>0</v>
      </c>
      <c r="CM147">
        <f t="shared" si="469"/>
        <v>0.1109672741648276</v>
      </c>
      <c r="CN147">
        <f t="shared" si="470"/>
        <v>0.10251414844084832</v>
      </c>
      <c r="CO147">
        <f t="shared" si="471"/>
        <v>-1.3959529315108653E-4</v>
      </c>
      <c r="CP147">
        <f t="shared" si="472"/>
        <v>-3.7111055760051363E-4</v>
      </c>
      <c r="CQ147">
        <f t="shared" si="473"/>
        <v>3.0392138579564257E-2</v>
      </c>
      <c r="CS147">
        <f t="shared" si="474"/>
        <v>0.72245566680814499</v>
      </c>
      <c r="CT147">
        <f t="shared" si="475"/>
        <v>0.13344903422811183</v>
      </c>
      <c r="CU147">
        <f t="shared" si="417"/>
        <v>0.13344903422811183</v>
      </c>
      <c r="CV147">
        <f t="shared" si="418"/>
        <v>0.13344903422811183</v>
      </c>
      <c r="CW147">
        <f t="shared" si="419"/>
        <v>0</v>
      </c>
      <c r="CX147">
        <f t="shared" si="476"/>
        <v>0</v>
      </c>
      <c r="CY147">
        <f t="shared" si="477"/>
        <v>0</v>
      </c>
      <c r="CZ147">
        <f t="shared" si="478"/>
        <v>0</v>
      </c>
      <c r="DA147">
        <f t="shared" si="479"/>
        <v>6.7735931625450187E-3</v>
      </c>
      <c r="DB147">
        <f t="shared" si="480"/>
        <v>0</v>
      </c>
      <c r="DC147">
        <f t="shared" si="481"/>
        <v>0</v>
      </c>
      <c r="DD147">
        <f t="shared" si="482"/>
        <v>0.11311159699481121</v>
      </c>
      <c r="DE147">
        <f t="shared" si="483"/>
        <v>0.10430655256317353</v>
      </c>
      <c r="DF147">
        <f t="shared" si="484"/>
        <v>-1.2222476220517022E-4</v>
      </c>
      <c r="DG147">
        <f t="shared" si="485"/>
        <v>-3.5962520288694653E-4</v>
      </c>
      <c r="DH147">
        <f t="shared" si="486"/>
        <v>2.9142481664938297E-2</v>
      </c>
      <c r="DJ147">
        <f t="shared" si="487"/>
        <v>0.79078251855663007</v>
      </c>
      <c r="DK147">
        <f t="shared" si="488"/>
        <v>0.15098821067155821</v>
      </c>
      <c r="DL147">
        <f t="shared" si="420"/>
        <v>0.15098821067155821</v>
      </c>
      <c r="DM147">
        <f t="shared" si="421"/>
        <v>0.15098821067155821</v>
      </c>
      <c r="DN147">
        <f t="shared" si="489"/>
        <v>0</v>
      </c>
      <c r="DO147">
        <f t="shared" si="490"/>
        <v>0</v>
      </c>
      <c r="DP147">
        <f t="shared" si="491"/>
        <v>0</v>
      </c>
      <c r="DQ147">
        <f t="shared" si="492"/>
        <v>0</v>
      </c>
      <c r="DR147">
        <f t="shared" si="493"/>
        <v>7.3252724585878498E-3</v>
      </c>
      <c r="DS147">
        <f t="shared" si="494"/>
        <v>0</v>
      </c>
      <c r="DT147">
        <f t="shared" si="495"/>
        <v>0</v>
      </c>
      <c r="DU147">
        <f t="shared" si="496"/>
        <v>0.11937578550732902</v>
      </c>
      <c r="DV147">
        <f t="shared" si="497"/>
        <v>0.11016004932228143</v>
      </c>
      <c r="DW147">
        <f t="shared" si="498"/>
        <v>-3.9249544268957931E-4</v>
      </c>
      <c r="DX147">
        <f t="shared" si="499"/>
        <v>-8.4555262647810817E-4</v>
      </c>
      <c r="DY147">
        <f t="shared" si="500"/>
        <v>4.0828161349276776E-2</v>
      </c>
      <c r="DZ147" t="s">
        <v>80</v>
      </c>
      <c r="EA147" t="s">
        <v>81</v>
      </c>
      <c r="EB147" t="s">
        <v>88</v>
      </c>
      <c r="EC147" t="s">
        <v>340</v>
      </c>
      <c r="ED147" t="s">
        <v>328</v>
      </c>
      <c r="EE147">
        <f t="shared" si="422"/>
        <v>0</v>
      </c>
      <c r="EF147">
        <f t="shared" si="423"/>
        <v>0</v>
      </c>
      <c r="EG147">
        <f t="shared" si="501"/>
        <v>0</v>
      </c>
      <c r="EH147">
        <f t="shared" si="424"/>
        <v>0</v>
      </c>
      <c r="EI147">
        <f t="shared" si="425"/>
        <v>0</v>
      </c>
      <c r="EJ147">
        <f t="shared" si="502"/>
        <v>0</v>
      </c>
      <c r="EK147">
        <f t="shared" si="503"/>
        <v>0</v>
      </c>
      <c r="EL147">
        <f t="shared" si="426"/>
        <v>0</v>
      </c>
      <c r="EM147">
        <f t="shared" si="427"/>
        <v>0</v>
      </c>
      <c r="EN147">
        <f t="shared" si="428"/>
        <v>0</v>
      </c>
      <c r="EO147">
        <f t="shared" si="429"/>
        <v>0</v>
      </c>
      <c r="EP147">
        <f t="shared" si="504"/>
        <v>0</v>
      </c>
      <c r="EQ147">
        <f t="shared" si="430"/>
        <v>-1.5941119074514503E-4</v>
      </c>
      <c r="ER147">
        <f t="shared" si="431"/>
        <v>1.2914443590608638E-4</v>
      </c>
      <c r="ES147">
        <f t="shared" si="505"/>
        <v>1.6678285325501252E-8</v>
      </c>
      <c r="ET147">
        <f t="shared" si="432"/>
        <v>-4.421261425881302E-4</v>
      </c>
      <c r="EU147">
        <f t="shared" si="433"/>
        <v>2.4387237312357914E-4</v>
      </c>
      <c r="EV147">
        <f t="shared" si="506"/>
        <v>5.9473734372926202E-8</v>
      </c>
      <c r="EW147">
        <f t="shared" si="434"/>
        <v>3.7275483627635352E-2</v>
      </c>
      <c r="EY147">
        <f t="shared" si="435"/>
        <v>0</v>
      </c>
      <c r="EZ147">
        <f t="shared" si="436"/>
        <v>0</v>
      </c>
      <c r="FA147">
        <f t="shared" si="437"/>
        <v>0</v>
      </c>
      <c r="FB147">
        <f t="shared" si="438"/>
        <v>0</v>
      </c>
      <c r="FD147">
        <f t="shared" si="507"/>
        <v>0.7117020296995431</v>
      </c>
      <c r="FE147">
        <f t="shared" si="508"/>
        <v>2.7613261264710063E-2</v>
      </c>
      <c r="FG147" s="6">
        <f t="shared" si="509"/>
        <v>0</v>
      </c>
      <c r="FH147" s="6">
        <f t="shared" si="510"/>
        <v>0</v>
      </c>
      <c r="FI147" s="6">
        <f t="shared" si="511"/>
        <v>0</v>
      </c>
      <c r="FJ147" s="6">
        <f t="shared" si="512"/>
        <v>0</v>
      </c>
      <c r="FK147" s="6">
        <f t="shared" si="513"/>
        <v>-2.2398585938056565E-2</v>
      </c>
      <c r="FL147" s="6">
        <f t="shared" si="514"/>
        <v>1.8166655579022598E-2</v>
      </c>
      <c r="FM147" s="6">
        <f t="shared" si="515"/>
        <v>-6.2122366403083197E-2</v>
      </c>
      <c r="FN147" s="6">
        <f t="shared" si="516"/>
        <v>3.4350743161608945E-2</v>
      </c>
      <c r="FP147" t="s">
        <v>80</v>
      </c>
      <c r="FQ147">
        <f t="shared" si="517"/>
        <v>3.0637899703250867E-2</v>
      </c>
      <c r="FR147">
        <f t="shared" si="518"/>
        <v>8.9301463942057669E-3</v>
      </c>
      <c r="FT147">
        <v>3.0637899703250867E-2</v>
      </c>
      <c r="FU147">
        <v>8.9301463942057669E-3</v>
      </c>
      <c r="FW147">
        <f t="shared" si="519"/>
        <v>0</v>
      </c>
      <c r="FX147">
        <f t="shared" si="520"/>
        <v>0</v>
      </c>
      <c r="FY147">
        <f t="shared" si="521"/>
        <v>0</v>
      </c>
      <c r="FZ147">
        <f t="shared" si="522"/>
        <v>0</v>
      </c>
      <c r="GA147">
        <f t="shared" si="523"/>
        <v>0</v>
      </c>
      <c r="GB147">
        <f t="shared" si="524"/>
        <v>0</v>
      </c>
    </row>
    <row r="148" spans="1:184" x14ac:dyDescent="0.25">
      <c r="A148" t="s">
        <v>365</v>
      </c>
      <c r="B148" t="s">
        <v>234</v>
      </c>
      <c r="C148" t="s">
        <v>246</v>
      </c>
      <c r="D148" t="s">
        <v>231</v>
      </c>
      <c r="E148" t="s">
        <v>329</v>
      </c>
      <c r="F148" t="s">
        <v>446</v>
      </c>
      <c r="G148">
        <v>409.05175519804999</v>
      </c>
      <c r="H148">
        <v>1.8997499327017799E-2</v>
      </c>
      <c r="I148">
        <v>6.9606837534193222E-2</v>
      </c>
      <c r="J148">
        <v>0.18091184364462182</v>
      </c>
      <c r="K148">
        <v>1.4311390552424275</v>
      </c>
      <c r="L148">
        <v>1.2385981682627154</v>
      </c>
      <c r="M148">
        <v>1.2157310073334064</v>
      </c>
      <c r="N148">
        <v>1.1641185092236064</v>
      </c>
      <c r="O148">
        <v>1.2237446676811887</v>
      </c>
      <c r="P148">
        <v>1.277363372111487</v>
      </c>
      <c r="Q148">
        <v>1.39378218396165</v>
      </c>
      <c r="R148">
        <v>1.154133732123878</v>
      </c>
      <c r="S148">
        <v>1.2154822023485663</v>
      </c>
      <c r="T148">
        <v>1.2953811605285075</v>
      </c>
      <c r="U148">
        <v>1.2357210310006459</v>
      </c>
      <c r="V148">
        <v>1.3448954049704989</v>
      </c>
      <c r="W148">
        <v>0.90024228930652861</v>
      </c>
      <c r="X148">
        <v>0.39227293562962473</v>
      </c>
      <c r="Y148">
        <f t="shared" si="334"/>
        <v>6.266301877316971E-2</v>
      </c>
      <c r="Z148">
        <f t="shared" si="335"/>
        <v>2.7304878499432323E-2</v>
      </c>
      <c r="AA148">
        <v>97.249507326518994</v>
      </c>
      <c r="AB148">
        <v>8.4312922710151668</v>
      </c>
      <c r="AC148">
        <f t="shared" si="439"/>
        <v>0.2589100049957298</v>
      </c>
      <c r="AD148">
        <f t="shared" si="440"/>
        <v>9.7016770037071584E-2</v>
      </c>
      <c r="AE148">
        <f t="shared" si="441"/>
        <v>6.266301877316971E-2</v>
      </c>
      <c r="AF148">
        <f t="shared" si="442"/>
        <v>2.7304878499432323E-2</v>
      </c>
      <c r="AG148">
        <f t="shared" si="388"/>
        <v>4.5620072473259493E-4</v>
      </c>
      <c r="AH148">
        <f t="shared" si="389"/>
        <v>39.838507407366606</v>
      </c>
      <c r="AI148">
        <f t="shared" si="390"/>
        <v>3.8120103488941816E-3</v>
      </c>
      <c r="AJ148">
        <f t="shared" si="391"/>
        <v>164.04706276701634</v>
      </c>
      <c r="AK148">
        <f t="shared" si="392"/>
        <v>5.4428032754867276E-3</v>
      </c>
      <c r="AL148">
        <f t="shared" si="443"/>
        <v>3.4353751263901874E-2</v>
      </c>
      <c r="AM148">
        <f t="shared" si="444"/>
        <v>6.9711891537639264E-2</v>
      </c>
      <c r="AN148">
        <f t="shared" si="445"/>
        <v>7.9358093390619638E-2</v>
      </c>
      <c r="AO148">
        <f t="shared" si="393"/>
        <v>7.2173931534601984E-2</v>
      </c>
      <c r="AP148">
        <f t="shared" si="446"/>
        <v>2.3769496210515118E-4</v>
      </c>
      <c r="AQ148">
        <f t="shared" si="447"/>
        <v>1.1072875570689665E-3</v>
      </c>
      <c r="AR148">
        <f t="shared" si="448"/>
        <v>-4.4869053035169665E-2</v>
      </c>
      <c r="AT148">
        <f t="shared" si="394"/>
        <v>0.22407707815525935</v>
      </c>
      <c r="AU148">
        <f t="shared" si="395"/>
        <v>8.0335599184678863E-2</v>
      </c>
      <c r="AV148">
        <f t="shared" si="396"/>
        <v>6.266301877316971E-2</v>
      </c>
      <c r="AW148">
        <f t="shared" si="397"/>
        <v>2.7304878499432323E-2</v>
      </c>
      <c r="AX148">
        <f t="shared" si="398"/>
        <v>7.8389793098008326E-5</v>
      </c>
      <c r="AY148">
        <f t="shared" si="399"/>
        <v>13.307019904171577</v>
      </c>
      <c r="AZ148">
        <f t="shared" si="400"/>
        <v>2.1180792545114819E-3</v>
      </c>
      <c r="BA148">
        <f t="shared" si="401"/>
        <v>119.82182556501127</v>
      </c>
      <c r="BB148">
        <f t="shared" si="402"/>
        <v>4.8446182757373698E-3</v>
      </c>
      <c r="BC148">
        <f t="shared" si="449"/>
        <v>1.7672580411509153E-2</v>
      </c>
      <c r="BD148">
        <f t="shared" si="450"/>
        <v>5.3030720685246543E-2</v>
      </c>
      <c r="BE148">
        <f t="shared" si="451"/>
        <v>7.1682020025924442E-2</v>
      </c>
      <c r="BF148">
        <f t="shared" si="452"/>
        <v>6.5144573701019157E-2</v>
      </c>
      <c r="BG148">
        <f t="shared" si="453"/>
        <v>3.797940003373713E-5</v>
      </c>
      <c r="BH148">
        <f t="shared" si="454"/>
        <v>4.218387473254795E-4</v>
      </c>
      <c r="BI148">
        <f t="shared" si="455"/>
        <v>-3.7839695201586837E-2</v>
      </c>
      <c r="BK148">
        <f t="shared" si="456"/>
        <v>0.21994013791261979</v>
      </c>
      <c r="BL148">
        <f t="shared" si="457"/>
        <v>8.460587218458003E-2</v>
      </c>
      <c r="BM148">
        <f t="shared" si="403"/>
        <v>6.266301877316971E-2</v>
      </c>
      <c r="BN148">
        <f t="shared" si="404"/>
        <v>2.7304878499432323E-2</v>
      </c>
      <c r="BO148">
        <f t="shared" si="405"/>
        <v>1.3278867740322282E-4</v>
      </c>
      <c r="BP148">
        <f t="shared" si="406"/>
        <v>18.154705075982388</v>
      </c>
      <c r="BQ148">
        <f t="shared" si="407"/>
        <v>2.3646572494464995E-3</v>
      </c>
      <c r="BR148">
        <f t="shared" si="408"/>
        <v>123.80189752587559</v>
      </c>
      <c r="BS148">
        <f t="shared" si="409"/>
        <v>5.1498965218502255E-3</v>
      </c>
      <c r="BT148">
        <f t="shared" si="458"/>
        <v>2.1942853411410321E-2</v>
      </c>
      <c r="BU148">
        <f t="shared" si="459"/>
        <v>5.7300993685147711E-2</v>
      </c>
      <c r="BV148">
        <f t="shared" si="460"/>
        <v>7.0982429994097984E-2</v>
      </c>
      <c r="BW148">
        <f t="shared" si="461"/>
        <v>6.4192460181053873E-2</v>
      </c>
      <c r="BX148">
        <f t="shared" si="462"/>
        <v>8.9998761735446436E-5</v>
      </c>
      <c r="BY148">
        <f t="shared" si="463"/>
        <v>5.7430111837457581E-4</v>
      </c>
      <c r="BZ148">
        <f t="shared" si="464"/>
        <v>-3.6887581681621553E-2</v>
      </c>
      <c r="CB148">
        <f t="shared" si="465"/>
        <v>0.21060282572447131</v>
      </c>
      <c r="CC148">
        <f t="shared" si="466"/>
        <v>9.0167385985762488E-2</v>
      </c>
      <c r="CD148">
        <f t="shared" si="410"/>
        <v>6.266301877316971E-2</v>
      </c>
      <c r="CE148">
        <f t="shared" si="411"/>
        <v>2.7304878499432323E-2</v>
      </c>
      <c r="CF148">
        <f t="shared" si="412"/>
        <v>2.2046947542890758E-4</v>
      </c>
      <c r="CG148">
        <f t="shared" si="413"/>
        <v>24.04739658885514</v>
      </c>
      <c r="CH148">
        <f t="shared" si="414"/>
        <v>2.6321982544758845E-3</v>
      </c>
      <c r="CI148">
        <f t="shared" si="415"/>
        <v>125.61692301480045</v>
      </c>
      <c r="CJ148">
        <f t="shared" si="416"/>
        <v>5.6087699173357408E-3</v>
      </c>
      <c r="CK148">
        <f t="shared" si="467"/>
        <v>2.7504367212592779E-2</v>
      </c>
      <c r="CL148">
        <f t="shared" si="468"/>
        <v>6.2862507486330169E-2</v>
      </c>
      <c r="CM148">
        <f t="shared" si="469"/>
        <v>7.2839718692452385E-2</v>
      </c>
      <c r="CN148">
        <f t="shared" si="470"/>
        <v>6.6163349473025684E-2</v>
      </c>
      <c r="CO148">
        <f t="shared" si="471"/>
        <v>1.5225660026362882E-4</v>
      </c>
      <c r="CP148">
        <f t="shared" si="472"/>
        <v>8.5828968122574393E-4</v>
      </c>
      <c r="CQ148">
        <f t="shared" si="473"/>
        <v>-3.8858470973593365E-2</v>
      </c>
      <c r="CS148">
        <f t="shared" si="474"/>
        <v>0.22138990398047889</v>
      </c>
      <c r="CT148">
        <f t="shared" si="475"/>
        <v>8.6014633042447705E-2</v>
      </c>
      <c r="CU148">
        <f t="shared" si="417"/>
        <v>6.266301877316971E-2</v>
      </c>
      <c r="CV148">
        <f t="shared" si="418"/>
        <v>2.7304878499432323E-2</v>
      </c>
      <c r="CW148">
        <f t="shared" si="419"/>
        <v>1.5586267130093115E-4</v>
      </c>
      <c r="CX148">
        <f t="shared" si="476"/>
        <v>20.023798291236972</v>
      </c>
      <c r="CY148">
        <f t="shared" si="477"/>
        <v>2.4769782015881194E-3</v>
      </c>
      <c r="CZ148">
        <f t="shared" si="478"/>
        <v>126.57069787815024</v>
      </c>
      <c r="DA148">
        <f t="shared" si="479"/>
        <v>5.2184758419022217E-3</v>
      </c>
      <c r="DB148">
        <f t="shared" si="480"/>
        <v>2.3351614269277995E-2</v>
      </c>
      <c r="DC148">
        <f t="shared" si="481"/>
        <v>5.8709754543015386E-2</v>
      </c>
      <c r="DD148">
        <f t="shared" si="482"/>
        <v>7.0346372144371269E-2</v>
      </c>
      <c r="DE148">
        <f t="shared" si="483"/>
        <v>6.356283635313803E-2</v>
      </c>
      <c r="DF148">
        <f t="shared" si="484"/>
        <v>1.1634547471122419E-4</v>
      </c>
      <c r="DG148">
        <f t="shared" si="485"/>
        <v>8.0967809863225653E-4</v>
      </c>
      <c r="DH148">
        <f t="shared" si="486"/>
        <v>-3.6257957853705711E-2</v>
      </c>
      <c r="DJ148">
        <f t="shared" si="487"/>
        <v>0.23109016265280022</v>
      </c>
      <c r="DK148">
        <f t="shared" si="488"/>
        <v>9.3613915954264521E-2</v>
      </c>
      <c r="DL148">
        <f t="shared" si="420"/>
        <v>6.266301877316971E-2</v>
      </c>
      <c r="DM148">
        <f t="shared" si="421"/>
        <v>2.7304878499432323E-2</v>
      </c>
      <c r="DN148">
        <f t="shared" si="489"/>
        <v>3.1981484687507042E-4</v>
      </c>
      <c r="DO148">
        <f t="shared" si="490"/>
        <v>30.998925007293554</v>
      </c>
      <c r="DP148">
        <f t="shared" si="491"/>
        <v>3.1448292111024038E-3</v>
      </c>
      <c r="DQ148">
        <f t="shared" si="492"/>
        <v>142.2805698202709</v>
      </c>
      <c r="DR148">
        <f t="shared" si="493"/>
        <v>5.5590416230006344E-3</v>
      </c>
      <c r="DS148">
        <f t="shared" si="494"/>
        <v>3.0950897181094811E-2</v>
      </c>
      <c r="DT148">
        <f t="shared" si="495"/>
        <v>6.6309037454832201E-2</v>
      </c>
      <c r="DU148">
        <f t="shared" si="496"/>
        <v>6.962371104578792E-2</v>
      </c>
      <c r="DV148">
        <f t="shared" si="497"/>
        <v>6.2630024281384783E-2</v>
      </c>
      <c r="DW148">
        <f t="shared" si="498"/>
        <v>2.7856398218692853E-4</v>
      </c>
      <c r="DX148">
        <f t="shared" si="499"/>
        <v>1.4182162084372676E-3</v>
      </c>
      <c r="DY148">
        <f t="shared" si="500"/>
        <v>-3.5325145781952463E-2</v>
      </c>
      <c r="DZ148" t="s">
        <v>365</v>
      </c>
      <c r="EA148" t="s">
        <v>234</v>
      </c>
      <c r="EB148" t="s">
        <v>246</v>
      </c>
      <c r="EC148" t="s">
        <v>231</v>
      </c>
      <c r="ED148" t="s">
        <v>328</v>
      </c>
      <c r="EE148">
        <f t="shared" si="422"/>
        <v>24.395058712484371</v>
      </c>
      <c r="EF148">
        <f t="shared" si="423"/>
        <v>9.6252435021354312</v>
      </c>
      <c r="EG148">
        <f t="shared" si="501"/>
        <v>92.645312475400345</v>
      </c>
      <c r="EH148">
        <f t="shared" si="424"/>
        <v>133.6898294285208</v>
      </c>
      <c r="EI148">
        <f t="shared" si="425"/>
        <v>16.741021575233525</v>
      </c>
      <c r="EJ148">
        <f t="shared" si="502"/>
        <v>280.26180338243438</v>
      </c>
      <c r="EK148">
        <f t="shared" si="503"/>
        <v>1.9442222799232146E-8</v>
      </c>
      <c r="EL148">
        <f t="shared" si="426"/>
        <v>2.2725436480645585E-4</v>
      </c>
      <c r="EM148">
        <f t="shared" si="427"/>
        <v>1.3943537140636929E-4</v>
      </c>
      <c r="EN148">
        <f t="shared" si="428"/>
        <v>2.758125420003095E-3</v>
      </c>
      <c r="EO148">
        <f t="shared" si="429"/>
        <v>6.1961132495076546E-4</v>
      </c>
      <c r="EP148">
        <f t="shared" si="504"/>
        <v>3.8391819400724306E-7</v>
      </c>
      <c r="EQ148">
        <f t="shared" si="430"/>
        <v>1.5213986350601938E-4</v>
      </c>
      <c r="ER148">
        <f t="shared" si="431"/>
        <v>9.1080307999789182E-5</v>
      </c>
      <c r="ES148">
        <f t="shared" si="505"/>
        <v>8.2956225053364605E-9</v>
      </c>
      <c r="ET148">
        <f t="shared" si="432"/>
        <v>8.6493523517738164E-4</v>
      </c>
      <c r="EU148">
        <f t="shared" si="433"/>
        <v>3.602095737818687E-4</v>
      </c>
      <c r="EV148">
        <f t="shared" si="506"/>
        <v>1.2975093704411551E-7</v>
      </c>
      <c r="EW148">
        <f t="shared" si="434"/>
        <v>2.4188235825546085E-2</v>
      </c>
      <c r="EY148">
        <f t="shared" si="435"/>
        <v>0.59007343311561467</v>
      </c>
      <c r="EZ148">
        <f t="shared" si="436"/>
        <v>2.2409266662863905</v>
      </c>
      <c r="FA148">
        <f t="shared" si="437"/>
        <v>3.2337211216940922</v>
      </c>
      <c r="FB148">
        <f t="shared" si="438"/>
        <v>6.7790385931071526</v>
      </c>
      <c r="FD148">
        <f t="shared" si="507"/>
        <v>0.22766835223689322</v>
      </c>
      <c r="FE148">
        <f t="shared" si="508"/>
        <v>7.459284972306926E-3</v>
      </c>
      <c r="FG148" s="6">
        <f t="shared" si="509"/>
        <v>9.98181620649643E-2</v>
      </c>
      <c r="FH148" s="6">
        <f t="shared" si="510"/>
        <v>6.1332207953646994E-2</v>
      </c>
      <c r="FI148" s="6">
        <f t="shared" si="511"/>
        <v>1.211466324987152</v>
      </c>
      <c r="FJ148" s="6">
        <f t="shared" si="512"/>
        <v>0.27503444231922464</v>
      </c>
      <c r="FK148" s="6">
        <f t="shared" si="513"/>
        <v>6.6825213961980531E-2</v>
      </c>
      <c r="FL148" s="6">
        <f t="shared" si="514"/>
        <v>4.0065563388033389E-2</v>
      </c>
      <c r="FM148" s="6">
        <f t="shared" si="515"/>
        <v>0.37991017490098938</v>
      </c>
      <c r="FN148" s="6">
        <f t="shared" si="516"/>
        <v>0.1587056716692766</v>
      </c>
      <c r="FP148" t="s">
        <v>365</v>
      </c>
      <c r="FQ148">
        <f t="shared" si="517"/>
        <v>-3.833965075460493E-2</v>
      </c>
      <c r="FR148">
        <f t="shared" si="518"/>
        <v>3.4258258645933613E-3</v>
      </c>
      <c r="FT148">
        <v>-3.833965075460493E-2</v>
      </c>
      <c r="FU148">
        <v>3.4258258645933613E-3</v>
      </c>
      <c r="FW148">
        <f t="shared" si="519"/>
        <v>2372.4074409906098</v>
      </c>
      <c r="FX148">
        <f t="shared" si="520"/>
        <v>958.3814412800848</v>
      </c>
      <c r="FY148">
        <f t="shared" si="521"/>
        <v>918494.98699009267</v>
      </c>
      <c r="FZ148">
        <f t="shared" si="522"/>
        <v>13001.270046490008</v>
      </c>
      <c r="GA148">
        <f t="shared" si="523"/>
        <v>1980.1759939894187</v>
      </c>
      <c r="GB148">
        <f t="shared" si="524"/>
        <v>3921096.9671719824</v>
      </c>
    </row>
    <row r="149" spans="1:184" x14ac:dyDescent="0.25">
      <c r="A149" t="s">
        <v>375</v>
      </c>
      <c r="B149" t="s">
        <v>237</v>
      </c>
      <c r="C149" t="s">
        <v>246</v>
      </c>
      <c r="D149" t="s">
        <v>231</v>
      </c>
      <c r="E149" t="s">
        <v>329</v>
      </c>
      <c r="F149" t="s">
        <v>446</v>
      </c>
      <c r="G149">
        <v>636.62780793683817</v>
      </c>
      <c r="H149">
        <v>1.5831249439181499E-2</v>
      </c>
      <c r="I149">
        <v>5.8005697945161014E-2</v>
      </c>
      <c r="J149">
        <v>0.11462662555302319</v>
      </c>
      <c r="K149">
        <v>1.4311390552424275</v>
      </c>
      <c r="L149">
        <v>1.2385981682627154</v>
      </c>
      <c r="M149">
        <v>1.2157310073334064</v>
      </c>
      <c r="N149">
        <v>1.1641185092236064</v>
      </c>
      <c r="O149">
        <v>1.2237446676811887</v>
      </c>
      <c r="P149">
        <v>1.277363372111487</v>
      </c>
      <c r="Q149">
        <v>1.39378218396165</v>
      </c>
      <c r="R149">
        <v>1.154133732123878</v>
      </c>
      <c r="S149">
        <v>1.2154822023485663</v>
      </c>
      <c r="T149">
        <v>1.2953811605285075</v>
      </c>
      <c r="U149">
        <v>1.2357210310006459</v>
      </c>
      <c r="V149">
        <v>1.3448954049704989</v>
      </c>
      <c r="W149">
        <v>1.1900394493733044</v>
      </c>
      <c r="X149">
        <v>1.1900394493733044</v>
      </c>
      <c r="Y149">
        <f t="shared" si="334"/>
        <v>6.9029068843173627E-2</v>
      </c>
      <c r="Z149">
        <f t="shared" si="335"/>
        <v>6.9029068843173627E-2</v>
      </c>
      <c r="AA149">
        <v>8.7430303302473664</v>
      </c>
      <c r="AB149">
        <v>1.2490043328924809</v>
      </c>
      <c r="AC149">
        <f t="shared" si="439"/>
        <v>0.1640466405995811</v>
      </c>
      <c r="AD149">
        <f t="shared" si="440"/>
        <v>8.0847308364226309E-2</v>
      </c>
      <c r="AE149">
        <f t="shared" si="441"/>
        <v>6.9029068843173627E-2</v>
      </c>
      <c r="AF149">
        <f t="shared" si="442"/>
        <v>6.9029068843173627E-2</v>
      </c>
      <c r="AG149">
        <f t="shared" si="388"/>
        <v>2.6374253583930579E-5</v>
      </c>
      <c r="AH149">
        <f t="shared" si="389"/>
        <v>6.6949701443133449</v>
      </c>
      <c r="AI149">
        <f t="shared" si="390"/>
        <v>2.6374253583930579E-5</v>
      </c>
      <c r="AJ149">
        <f t="shared" si="391"/>
        <v>6.6949701443133449</v>
      </c>
      <c r="AK149">
        <f t="shared" si="392"/>
        <v>4.5674990456646197E-3</v>
      </c>
      <c r="AL149">
        <f t="shared" si="443"/>
        <v>1.1818239521052681E-2</v>
      </c>
      <c r="AM149">
        <f t="shared" si="444"/>
        <v>1.1818239521052681E-2</v>
      </c>
      <c r="AN149">
        <f t="shared" si="445"/>
        <v>6.6028476110334744E-2</v>
      </c>
      <c r="AO149">
        <f t="shared" si="393"/>
        <v>5.9999661405778587E-2</v>
      </c>
      <c r="AP149">
        <f t="shared" si="446"/>
        <v>2.0410464013367757E-5</v>
      </c>
      <c r="AQ149">
        <f t="shared" si="447"/>
        <v>-4.3337168653547354E-5</v>
      </c>
      <c r="AR149">
        <f t="shared" si="448"/>
        <v>9.02940743739504E-3</v>
      </c>
      <c r="AT149">
        <f t="shared" si="394"/>
        <v>0.14197632844411071</v>
      </c>
      <c r="AU149">
        <f t="shared" si="395"/>
        <v>6.6946332653899043E-2</v>
      </c>
      <c r="AV149">
        <f t="shared" si="396"/>
        <v>6.6946332653899043E-2</v>
      </c>
      <c r="AW149">
        <f t="shared" si="397"/>
        <v>6.6946332653899043E-2</v>
      </c>
      <c r="AX149">
        <f t="shared" si="398"/>
        <v>0</v>
      </c>
      <c r="AY149">
        <f t="shared" si="399"/>
        <v>0</v>
      </c>
      <c r="AZ149">
        <f t="shared" si="400"/>
        <v>0</v>
      </c>
      <c r="BA149">
        <f t="shared" si="401"/>
        <v>0</v>
      </c>
      <c r="BB149">
        <f t="shared" si="402"/>
        <v>4.0655133450622485E-3</v>
      </c>
      <c r="BC149">
        <f t="shared" si="449"/>
        <v>0</v>
      </c>
      <c r="BD149">
        <f t="shared" si="450"/>
        <v>0</v>
      </c>
      <c r="BE149">
        <f t="shared" si="451"/>
        <v>5.9684410341327591E-2</v>
      </c>
      <c r="BF149">
        <f t="shared" si="452"/>
        <v>5.4198307254601875E-2</v>
      </c>
      <c r="BG149">
        <f t="shared" si="453"/>
        <v>-1.5446594818346299E-5</v>
      </c>
      <c r="BH149">
        <f t="shared" si="454"/>
        <v>-8.3561594653875276E-5</v>
      </c>
      <c r="BI149">
        <f t="shared" si="455"/>
        <v>1.2748025399297168E-2</v>
      </c>
      <c r="BK149">
        <f t="shared" si="456"/>
        <v>0.13935514295080606</v>
      </c>
      <c r="BL149">
        <f t="shared" si="457"/>
        <v>7.0504893487150014E-2</v>
      </c>
      <c r="BM149">
        <f t="shared" si="403"/>
        <v>6.9029068843173627E-2</v>
      </c>
      <c r="BN149">
        <f t="shared" si="404"/>
        <v>6.9029068843173627E-2</v>
      </c>
      <c r="BO149">
        <f t="shared" si="405"/>
        <v>5.7368614114401208E-8</v>
      </c>
      <c r="BP149">
        <f t="shared" si="406"/>
        <v>0.11661672885437828</v>
      </c>
      <c r="BQ149">
        <f t="shared" si="407"/>
        <v>5.7368614114401208E-8</v>
      </c>
      <c r="BR149">
        <f t="shared" si="408"/>
        <v>0.11661672885437828</v>
      </c>
      <c r="BS149">
        <f t="shared" si="409"/>
        <v>4.3216971582936657E-3</v>
      </c>
      <c r="BT149">
        <f t="shared" si="458"/>
        <v>1.4758246439763867E-3</v>
      </c>
      <c r="BU149">
        <f t="shared" si="459"/>
        <v>1.4758246439763867E-3</v>
      </c>
      <c r="BV149">
        <f t="shared" si="460"/>
        <v>5.9072354765064873E-2</v>
      </c>
      <c r="BW149">
        <f t="shared" si="461"/>
        <v>5.3374338674560998E-2</v>
      </c>
      <c r="BX149">
        <f t="shared" si="462"/>
        <v>-4.3009056728942312E-5</v>
      </c>
      <c r="BY149">
        <f t="shared" si="463"/>
        <v>-2.5045274031595618E-4</v>
      </c>
      <c r="BZ149">
        <f t="shared" si="464"/>
        <v>1.5654730168612629E-2</v>
      </c>
      <c r="CB149">
        <f t="shared" si="465"/>
        <v>0.13343897645611791</v>
      </c>
      <c r="CC149">
        <f t="shared" si="466"/>
        <v>7.5139488321468731E-2</v>
      </c>
      <c r="CD149">
        <f t="shared" si="410"/>
        <v>6.9029068843173627E-2</v>
      </c>
      <c r="CE149">
        <f t="shared" si="411"/>
        <v>6.9029068843173627E-2</v>
      </c>
      <c r="CF149">
        <f t="shared" si="412"/>
        <v>3.4327716625125289E-6</v>
      </c>
      <c r="CG149">
        <f t="shared" si="413"/>
        <v>1.6853695599980261</v>
      </c>
      <c r="CH149">
        <f t="shared" si="414"/>
        <v>3.4327716625125289E-6</v>
      </c>
      <c r="CI149">
        <f t="shared" si="415"/>
        <v>1.6853695599980261</v>
      </c>
      <c r="CJ149">
        <f t="shared" si="416"/>
        <v>4.7067751576034145E-3</v>
      </c>
      <c r="CK149">
        <f t="shared" si="467"/>
        <v>6.1104194782951038E-3</v>
      </c>
      <c r="CL149">
        <f t="shared" si="468"/>
        <v>6.1104194782951038E-3</v>
      </c>
      <c r="CM149">
        <f t="shared" si="469"/>
        <v>6.0598432946155648E-2</v>
      </c>
      <c r="CN149">
        <f t="shared" si="470"/>
        <v>5.4995748356106947E-2</v>
      </c>
      <c r="CO149">
        <f t="shared" si="471"/>
        <v>-3.4203188414145882E-5</v>
      </c>
      <c r="CP149">
        <f t="shared" si="472"/>
        <v>-1.3405087603147111E-4</v>
      </c>
      <c r="CQ149">
        <f t="shared" si="473"/>
        <v>1.4033320487066681E-2</v>
      </c>
      <c r="CS149">
        <f t="shared" si="474"/>
        <v>0.14027372179480041</v>
      </c>
      <c r="CT149">
        <f t="shared" si="475"/>
        <v>7.1678860868706409E-2</v>
      </c>
      <c r="CU149">
        <f t="shared" si="417"/>
        <v>6.9029068843173627E-2</v>
      </c>
      <c r="CV149">
        <f t="shared" si="418"/>
        <v>6.9029068843173627E-2</v>
      </c>
      <c r="CW149">
        <f t="shared" si="419"/>
        <v>3.23381447995289E-7</v>
      </c>
      <c r="CX149">
        <f t="shared" si="476"/>
        <v>0.36612093878982988</v>
      </c>
      <c r="CY149">
        <f t="shared" si="477"/>
        <v>3.23381447995289E-7</v>
      </c>
      <c r="CZ149">
        <f t="shared" si="478"/>
        <v>0.36612093878982988</v>
      </c>
      <c r="DA149">
        <f t="shared" si="479"/>
        <v>4.3792476452459636E-3</v>
      </c>
      <c r="DB149">
        <f t="shared" si="480"/>
        <v>2.6497920255327823E-3</v>
      </c>
      <c r="DC149">
        <f t="shared" si="481"/>
        <v>2.6497920255327823E-3</v>
      </c>
      <c r="DD149">
        <f t="shared" si="482"/>
        <v>5.8530348406111724E-2</v>
      </c>
      <c r="DE149">
        <f t="shared" si="483"/>
        <v>5.2837731626770405E-2</v>
      </c>
      <c r="DF149">
        <f t="shared" si="484"/>
        <v>-5.5133225288362844E-5</v>
      </c>
      <c r="DG149">
        <f t="shared" si="485"/>
        <v>-1.8345544471928132E-4</v>
      </c>
      <c r="DH149">
        <f t="shared" si="486"/>
        <v>1.6191337216403222E-2</v>
      </c>
      <c r="DJ149">
        <f t="shared" si="487"/>
        <v>0.14641985295017046</v>
      </c>
      <c r="DK149">
        <f t="shared" si="488"/>
        <v>7.8011596628553753E-2</v>
      </c>
      <c r="DL149">
        <f t="shared" si="420"/>
        <v>6.9029068843173627E-2</v>
      </c>
      <c r="DM149">
        <f t="shared" si="421"/>
        <v>6.9029068843173627E-2</v>
      </c>
      <c r="DN149">
        <f t="shared" si="489"/>
        <v>1.110102155318943E-5</v>
      </c>
      <c r="DO149">
        <f t="shared" si="490"/>
        <v>3.7075381735831683</v>
      </c>
      <c r="DP149">
        <f t="shared" si="491"/>
        <v>1.110102155318943E-5</v>
      </c>
      <c r="DQ149">
        <f t="shared" si="492"/>
        <v>3.7075381735831683</v>
      </c>
      <c r="DR149">
        <f t="shared" si="493"/>
        <v>4.6650441000175014E-3</v>
      </c>
      <c r="DS149">
        <f t="shared" si="494"/>
        <v>8.9825277853801261E-3</v>
      </c>
      <c r="DT149">
        <f t="shared" si="495"/>
        <v>8.9825277853801261E-3</v>
      </c>
      <c r="DU149">
        <f t="shared" si="496"/>
        <v>5.7879463887642466E-2</v>
      </c>
      <c r="DV149">
        <f t="shared" si="497"/>
        <v>5.201049232918907E-2</v>
      </c>
      <c r="DW149">
        <f t="shared" si="498"/>
        <v>-8.2669029960888917E-5</v>
      </c>
      <c r="DX149">
        <f t="shared" si="499"/>
        <v>-2.5944107546335899E-4</v>
      </c>
      <c r="DY149">
        <f t="shared" si="500"/>
        <v>1.7018576513984557E-2</v>
      </c>
      <c r="DZ149" t="s">
        <v>375</v>
      </c>
      <c r="EA149" t="s">
        <v>237</v>
      </c>
      <c r="EB149" t="s">
        <v>246</v>
      </c>
      <c r="EC149" t="s">
        <v>231</v>
      </c>
      <c r="ED149" t="s">
        <v>327</v>
      </c>
      <c r="EE149">
        <f t="shared" si="422"/>
        <v>2.0951025909231249</v>
      </c>
      <c r="EF149">
        <f t="shared" si="423"/>
        <v>2.6540478480955731</v>
      </c>
      <c r="EG149">
        <f t="shared" si="501"/>
        <v>7.0439699799807425</v>
      </c>
      <c r="EH149">
        <f t="shared" si="424"/>
        <v>2.0951025909231249</v>
      </c>
      <c r="EI149">
        <f t="shared" si="425"/>
        <v>2.6540478480955731</v>
      </c>
      <c r="EJ149">
        <f t="shared" si="502"/>
        <v>7.0439699799807425</v>
      </c>
      <c r="EK149">
        <f t="shared" si="503"/>
        <v>1.0931965238491147E-10</v>
      </c>
      <c r="EL149">
        <f t="shared" si="426"/>
        <v>6.8814661436237049E-6</v>
      </c>
      <c r="EM149">
        <f t="shared" si="427"/>
        <v>1.0455603874712903E-5</v>
      </c>
      <c r="EN149">
        <f t="shared" si="428"/>
        <v>6.8814661436237049E-6</v>
      </c>
      <c r="EO149">
        <f t="shared" si="429"/>
        <v>1.0455603874712903E-5</v>
      </c>
      <c r="EP149">
        <f t="shared" si="504"/>
        <v>1.0931965238491147E-10</v>
      </c>
      <c r="EQ149">
        <f t="shared" si="430"/>
        <v>-3.5008438532886417E-5</v>
      </c>
      <c r="ER149">
        <f t="shared" si="431"/>
        <v>3.5199766548761335E-5</v>
      </c>
      <c r="ES149">
        <f t="shared" si="505"/>
        <v>1.2390235650872975E-9</v>
      </c>
      <c r="ET149">
        <f t="shared" si="432"/>
        <v>-1.590498166395817E-4</v>
      </c>
      <c r="EU149">
        <f t="shared" si="433"/>
        <v>8.8024280264944441E-5</v>
      </c>
      <c r="EV149">
        <f t="shared" si="506"/>
        <v>7.7482739161614868E-9</v>
      </c>
      <c r="EW149">
        <f t="shared" si="434"/>
        <v>2.0156863187955072E-2</v>
      </c>
      <c r="EY149">
        <f t="shared" si="435"/>
        <v>4.2230696289967631E-2</v>
      </c>
      <c r="EZ149">
        <f t="shared" si="436"/>
        <v>0.14198433918653444</v>
      </c>
      <c r="FA149">
        <f t="shared" si="437"/>
        <v>4.2230696289967631E-2</v>
      </c>
      <c r="FB149">
        <f t="shared" si="438"/>
        <v>0.14198433918653444</v>
      </c>
      <c r="FD149">
        <f t="shared" si="507"/>
        <v>0.14425177719926444</v>
      </c>
      <c r="FE149">
        <f t="shared" si="508"/>
        <v>4.7262393008028897E-3</v>
      </c>
      <c r="FG149" s="6">
        <f t="shared" si="509"/>
        <v>4.7704550177693024E-3</v>
      </c>
      <c r="FH149" s="6">
        <f t="shared" si="510"/>
        <v>7.2498479548606587E-3</v>
      </c>
      <c r="FI149" s="6">
        <f t="shared" si="511"/>
        <v>4.7704550177693024E-3</v>
      </c>
      <c r="FJ149" s="6">
        <f t="shared" si="512"/>
        <v>7.2498479548606587E-3</v>
      </c>
      <c r="FK149" s="6">
        <f t="shared" si="513"/>
        <v>-2.4268982478134023E-2</v>
      </c>
      <c r="FL149" s="6">
        <f t="shared" si="514"/>
        <v>2.4414568997377133E-2</v>
      </c>
      <c r="FM149" s="6">
        <f t="shared" si="515"/>
        <v>-0.11025847981053</v>
      </c>
      <c r="FN149" s="6">
        <f t="shared" si="516"/>
        <v>6.1128116595834656E-2</v>
      </c>
      <c r="FP149" t="s">
        <v>375</v>
      </c>
      <c r="FQ149">
        <f t="shared" si="517"/>
        <v>1.4112566203793218E-2</v>
      </c>
      <c r="FR149">
        <f t="shared" si="518"/>
        <v>2.9274975345970279E-3</v>
      </c>
      <c r="FT149">
        <v>1.4112566203793218E-2</v>
      </c>
      <c r="FU149">
        <v>2.9274975345970279E-3</v>
      </c>
      <c r="FW149">
        <f t="shared" si="519"/>
        <v>18.317545497420721</v>
      </c>
      <c r="FX149">
        <f t="shared" si="520"/>
        <v>23.351504185473335</v>
      </c>
      <c r="FY149">
        <f t="shared" si="521"/>
        <v>545.29274772417864</v>
      </c>
      <c r="FZ149">
        <f t="shared" si="522"/>
        <v>18.317545497420721</v>
      </c>
      <c r="GA149">
        <f t="shared" si="523"/>
        <v>23.351504185473335</v>
      </c>
      <c r="GB149">
        <f t="shared" si="524"/>
        <v>545.29274772417864</v>
      </c>
    </row>
    <row r="150" spans="1:184" x14ac:dyDescent="0.25">
      <c r="A150" t="s">
        <v>383</v>
      </c>
      <c r="B150" t="s">
        <v>244</v>
      </c>
      <c r="C150" t="s">
        <v>246</v>
      </c>
      <c r="D150" t="s">
        <v>231</v>
      </c>
      <c r="E150" t="s">
        <v>329</v>
      </c>
      <c r="F150" t="s">
        <v>446</v>
      </c>
      <c r="G150">
        <v>1406.3890091985386</v>
      </c>
      <c r="H150">
        <v>2.1108332585575299E-3</v>
      </c>
      <c r="I150">
        <v>7.7340930593547894E-3</v>
      </c>
      <c r="J150">
        <v>5.5054710618677311E-2</v>
      </c>
      <c r="K150">
        <v>1.4311390552424275</v>
      </c>
      <c r="L150">
        <v>1.2385981682627154</v>
      </c>
      <c r="M150">
        <v>1.2157310073334064</v>
      </c>
      <c r="N150">
        <v>1.1641185092236064</v>
      </c>
      <c r="O150">
        <v>1.2237446676811887</v>
      </c>
      <c r="P150">
        <v>1.277363372111487</v>
      </c>
      <c r="Q150">
        <v>1.39378218396165</v>
      </c>
      <c r="R150">
        <v>1.154133732123878</v>
      </c>
      <c r="S150">
        <v>1.2154822023485663</v>
      </c>
      <c r="T150">
        <v>1.2953811605285075</v>
      </c>
      <c r="U150">
        <v>1.2357210310006459</v>
      </c>
      <c r="V150">
        <v>1.3448954049704989</v>
      </c>
      <c r="W150">
        <v>0.23259318001586043</v>
      </c>
      <c r="X150">
        <v>0.18628072957969866</v>
      </c>
      <c r="Y150">
        <f t="shared" si="334"/>
        <v>1.7988972992139254E-3</v>
      </c>
      <c r="Z150">
        <f t="shared" si="335"/>
        <v>1.4407124977338938E-3</v>
      </c>
      <c r="AA150">
        <v>0</v>
      </c>
      <c r="AB150">
        <v>0</v>
      </c>
      <c r="AC150">
        <f>J150*K150</f>
        <v>7.8790946541459086E-2</v>
      </c>
      <c r="AD150">
        <f t="shared" si="440"/>
        <v>1.0779641115230157E-2</v>
      </c>
      <c r="AE150">
        <f t="shared" si="441"/>
        <v>1.7988972992139254E-3</v>
      </c>
      <c r="AF150">
        <f t="shared" si="442"/>
        <v>1.4407124977338938E-3</v>
      </c>
      <c r="AG150">
        <f t="shared" si="388"/>
        <v>6.9073283441420765E-4</v>
      </c>
      <c r="AH150">
        <f t="shared" si="389"/>
        <v>230.73795953816997</v>
      </c>
      <c r="AI150">
        <f t="shared" si="390"/>
        <v>7.7671974375949403E-4</v>
      </c>
      <c r="AJ150">
        <f t="shared" si="391"/>
        <v>249.51033750413126</v>
      </c>
      <c r="AK150">
        <f t="shared" si="392"/>
        <v>5.9122499194393216E-4</v>
      </c>
      <c r="AL150">
        <f t="shared" si="443"/>
        <v>8.9807438160162314E-3</v>
      </c>
      <c r="AM150">
        <f t="shared" si="444"/>
        <v>9.3389286174962623E-3</v>
      </c>
      <c r="AN150">
        <f t="shared" si="445"/>
        <v>8.8614657872590347E-3</v>
      </c>
      <c r="AO150">
        <f t="shared" si="393"/>
        <v>8.0810855639690225E-3</v>
      </c>
      <c r="AP150">
        <f t="shared" si="446"/>
        <v>8.1072265087290456E-5</v>
      </c>
      <c r="AQ150">
        <f t="shared" si="447"/>
        <v>1.5708049401897092E-4</v>
      </c>
      <c r="AR150">
        <f t="shared" si="448"/>
        <v>-6.6403730662351283E-3</v>
      </c>
      <c r="AT150">
        <f t="shared" si="394"/>
        <v>6.8190663726527587E-2</v>
      </c>
      <c r="AU150">
        <f t="shared" si="395"/>
        <v>8.9261776871865251E-3</v>
      </c>
      <c r="AV150">
        <f t="shared" si="396"/>
        <v>1.7988972992139254E-3</v>
      </c>
      <c r="AW150">
        <f t="shared" si="397"/>
        <v>1.4407124977338938E-3</v>
      </c>
      <c r="AX150">
        <f t="shared" si="398"/>
        <v>4.3578357645467048E-4</v>
      </c>
      <c r="AY150">
        <f t="shared" si="399"/>
        <v>183.42911436039287</v>
      </c>
      <c r="AZ150">
        <f t="shared" si="400"/>
        <v>5.0484227013877705E-4</v>
      </c>
      <c r="BA150">
        <f t="shared" si="401"/>
        <v>202.32901657873845</v>
      </c>
      <c r="BB150">
        <f t="shared" si="402"/>
        <v>5.262470929170435E-4</v>
      </c>
      <c r="BC150">
        <f t="shared" si="449"/>
        <v>7.1272803879726E-3</v>
      </c>
      <c r="BD150">
        <f t="shared" si="450"/>
        <v>7.4854651894526308E-3</v>
      </c>
      <c r="BE150">
        <f t="shared" si="451"/>
        <v>7.986181878140269E-3</v>
      </c>
      <c r="BF150">
        <f t="shared" si="452"/>
        <v>7.2760511871811364E-3</v>
      </c>
      <c r="BG150">
        <f t="shared" si="453"/>
        <v>2.0740869646954782E-5</v>
      </c>
      <c r="BH150">
        <f t="shared" si="454"/>
        <v>6.2782971099050318E-5</v>
      </c>
      <c r="BI150">
        <f t="shared" si="455"/>
        <v>-5.835338689447243E-3</v>
      </c>
      <c r="BK150">
        <f t="shared" si="456"/>
        <v>6.6931718798893758E-2</v>
      </c>
      <c r="BL150">
        <f t="shared" si="457"/>
        <v>9.4006524649533196E-3</v>
      </c>
      <c r="BM150">
        <f t="shared" si="403"/>
        <v>1.7988972992139254E-3</v>
      </c>
      <c r="BN150">
        <f t="shared" si="404"/>
        <v>1.4407124977338938E-3</v>
      </c>
      <c r="BO150">
        <f t="shared" si="405"/>
        <v>4.6791081185772215E-4</v>
      </c>
      <c r="BP150">
        <f t="shared" si="406"/>
        <v>184.6589905841345</v>
      </c>
      <c r="BQ150">
        <f t="shared" si="407"/>
        <v>5.372183315906163E-4</v>
      </c>
      <c r="BR150">
        <f t="shared" si="408"/>
        <v>202.4707474439451</v>
      </c>
      <c r="BS150">
        <f t="shared" si="409"/>
        <v>5.5940796966811256E-4</v>
      </c>
      <c r="BT150">
        <f t="shared" si="458"/>
        <v>7.6017551657393944E-3</v>
      </c>
      <c r="BU150">
        <f t="shared" si="459"/>
        <v>7.9599399672194253E-3</v>
      </c>
      <c r="BV150">
        <f t="shared" si="460"/>
        <v>7.9208048401838774E-3</v>
      </c>
      <c r="BW150">
        <f t="shared" si="461"/>
        <v>7.1832437627705921E-3</v>
      </c>
      <c r="BX150">
        <f t="shared" si="462"/>
        <v>4.6293394693836749E-5</v>
      </c>
      <c r="BY150">
        <f t="shared" si="463"/>
        <v>8.9675816445659016E-5</v>
      </c>
      <c r="BZ150">
        <f t="shared" si="464"/>
        <v>-5.7425312650366978E-3</v>
      </c>
      <c r="CB150">
        <f t="shared" si="465"/>
        <v>6.4090207651151684E-2</v>
      </c>
      <c r="CC150">
        <f t="shared" si="466"/>
        <v>1.0018598442862481E-2</v>
      </c>
      <c r="CD150">
        <f t="shared" si="410"/>
        <v>1.7988972992139254E-3</v>
      </c>
      <c r="CE150">
        <f t="shared" si="411"/>
        <v>1.4407124977338938E-3</v>
      </c>
      <c r="CF150">
        <f t="shared" si="412"/>
        <v>4.9871368439619024E-4</v>
      </c>
      <c r="CG150">
        <f t="shared" si="413"/>
        <v>182.01891127692079</v>
      </c>
      <c r="CH150">
        <f t="shared" si="414"/>
        <v>5.6679238244659695E-4</v>
      </c>
      <c r="CI150">
        <f t="shared" si="415"/>
        <v>198.22799676013889</v>
      </c>
      <c r="CJ150">
        <f t="shared" si="416"/>
        <v>6.0925313323870807E-4</v>
      </c>
      <c r="CK150">
        <f t="shared" si="467"/>
        <v>8.219701143648556E-3</v>
      </c>
      <c r="CL150">
        <f t="shared" si="468"/>
        <v>8.5778859451285869E-3</v>
      </c>
      <c r="CM150">
        <f t="shared" si="469"/>
        <v>8.1363790354417216E-3</v>
      </c>
      <c r="CN150">
        <f t="shared" si="470"/>
        <v>7.4111578326567871E-3</v>
      </c>
      <c r="CO150">
        <f t="shared" si="471"/>
        <v>6.6475115621170031E-5</v>
      </c>
      <c r="CP150">
        <f t="shared" si="472"/>
        <v>1.2527474186998616E-4</v>
      </c>
      <c r="CQ150">
        <f t="shared" si="473"/>
        <v>-5.9704453349228928E-3</v>
      </c>
      <c r="CS150">
        <f t="shared" si="474"/>
        <v>6.7372908550337271E-2</v>
      </c>
      <c r="CT150">
        <f t="shared" si="475"/>
        <v>9.5571814491608401E-3</v>
      </c>
      <c r="CU150">
        <f t="shared" si="417"/>
        <v>1.7988972992139254E-3</v>
      </c>
      <c r="CV150">
        <f t="shared" si="418"/>
        <v>1.4407124977338938E-3</v>
      </c>
      <c r="CW150">
        <f t="shared" si="419"/>
        <v>4.8442677893408915E-4</v>
      </c>
      <c r="CX150">
        <f t="shared" si="476"/>
        <v>187.319813081635</v>
      </c>
      <c r="CY150">
        <f t="shared" si="477"/>
        <v>5.5466720978081013E-4</v>
      </c>
      <c r="CZ150">
        <f t="shared" si="478"/>
        <v>205.01546168668389</v>
      </c>
      <c r="DA150">
        <f t="shared" si="479"/>
        <v>5.6685740443417738E-4</v>
      </c>
      <c r="DB150">
        <f t="shared" si="480"/>
        <v>7.758284149946915E-3</v>
      </c>
      <c r="DC150">
        <f t="shared" si="481"/>
        <v>8.1164689514269459E-3</v>
      </c>
      <c r="DD150">
        <f t="shared" si="482"/>
        <v>7.8552152096383818E-3</v>
      </c>
      <c r="DE150">
        <f t="shared" si="483"/>
        <v>7.1183530284189798E-3</v>
      </c>
      <c r="DF150">
        <f t="shared" si="484"/>
        <v>5.9710533838838216E-5</v>
      </c>
      <c r="DG150">
        <f t="shared" si="485"/>
        <v>1.2014302915974559E-4</v>
      </c>
      <c r="DH150">
        <f t="shared" si="486"/>
        <v>-5.6776405306850856E-3</v>
      </c>
      <c r="DJ150">
        <f t="shared" si="487"/>
        <v>7.0324870806495743E-2</v>
      </c>
      <c r="DK150">
        <f t="shared" si="488"/>
        <v>1.0401546217140484E-2</v>
      </c>
      <c r="DL150">
        <f t="shared" si="420"/>
        <v>1.7988972992139254E-3</v>
      </c>
      <c r="DM150">
        <f t="shared" si="421"/>
        <v>1.4407124977338938E-3</v>
      </c>
      <c r="DN150">
        <f t="shared" si="489"/>
        <v>5.8198956577333962E-4</v>
      </c>
      <c r="DO150">
        <f t="shared" si="490"/>
        <v>202.95710239687875</v>
      </c>
      <c r="DP150">
        <f t="shared" si="491"/>
        <v>6.5775454236259372E-4</v>
      </c>
      <c r="DQ150">
        <f t="shared" si="492"/>
        <v>220.20982521015424</v>
      </c>
      <c r="DR150">
        <f t="shared" si="493"/>
        <v>6.0385139282488978E-4</v>
      </c>
      <c r="DS150">
        <f t="shared" si="494"/>
        <v>8.6026489179265586E-3</v>
      </c>
      <c r="DT150">
        <f t="shared" si="495"/>
        <v>8.9608337194065895E-3</v>
      </c>
      <c r="DU150">
        <f t="shared" si="496"/>
        <v>7.7956080661829748E-3</v>
      </c>
      <c r="DV150">
        <f t="shared" si="497"/>
        <v>7.0359182167325802E-3</v>
      </c>
      <c r="DW150">
        <f t="shared" si="498"/>
        <v>1.2785896285517543E-4</v>
      </c>
      <c r="DX150">
        <f t="shared" si="499"/>
        <v>2.0866649031635868E-4</v>
      </c>
      <c r="DY150">
        <f t="shared" si="500"/>
        <v>-5.5952057189986859E-3</v>
      </c>
      <c r="DZ150" t="s">
        <v>383</v>
      </c>
      <c r="EA150" t="s">
        <v>244</v>
      </c>
      <c r="EB150" t="s">
        <v>246</v>
      </c>
      <c r="EC150" t="s">
        <v>231</v>
      </c>
      <c r="ED150" t="s">
        <v>327</v>
      </c>
      <c r="EE150">
        <f t="shared" si="422"/>
        <v>195.18698187302198</v>
      </c>
      <c r="EF150">
        <f t="shared" si="423"/>
        <v>19.019060244621024</v>
      </c>
      <c r="EG150">
        <f t="shared" si="501"/>
        <v>361.7246525885239</v>
      </c>
      <c r="EH150">
        <f t="shared" si="424"/>
        <v>212.96056419729862</v>
      </c>
      <c r="EI150">
        <f t="shared" si="425"/>
        <v>19.450845593406207</v>
      </c>
      <c r="EJ150">
        <f t="shared" si="502"/>
        <v>378.33539429852965</v>
      </c>
      <c r="EK150">
        <f t="shared" si="503"/>
        <v>8.8511723576453976E-9</v>
      </c>
      <c r="EL150">
        <f t="shared" si="426"/>
        <v>5.2659287530503656E-4</v>
      </c>
      <c r="EM150">
        <f t="shared" si="427"/>
        <v>9.4080669415376708E-5</v>
      </c>
      <c r="EN150">
        <f t="shared" si="428"/>
        <v>5.9966574667981464E-4</v>
      </c>
      <c r="EO150">
        <f t="shared" si="429"/>
        <v>1.0071655655301068E-4</v>
      </c>
      <c r="EP150">
        <f t="shared" si="504"/>
        <v>1.01438247638958E-8</v>
      </c>
      <c r="EQ150">
        <f t="shared" si="430"/>
        <v>6.702519029054427E-5</v>
      </c>
      <c r="ER150">
        <f t="shared" si="431"/>
        <v>3.6121795808185641E-5</v>
      </c>
      <c r="ES150">
        <f t="shared" si="505"/>
        <v>1.3047841324082577E-9</v>
      </c>
      <c r="ET150">
        <f t="shared" si="432"/>
        <v>1.2727059048496178E-4</v>
      </c>
      <c r="EU150">
        <f t="shared" si="433"/>
        <v>5.1265443506004631E-5</v>
      </c>
      <c r="EV150">
        <f t="shared" si="506"/>
        <v>2.6281456978673523E-9</v>
      </c>
      <c r="EW150">
        <f t="shared" si="434"/>
        <v>2.6875817583940052E-3</v>
      </c>
      <c r="EY150">
        <f t="shared" si="435"/>
        <v>0.5245809719579152</v>
      </c>
      <c r="EZ150">
        <f t="shared" si="436"/>
        <v>0.97216457785832566</v>
      </c>
      <c r="FA150">
        <f t="shared" si="437"/>
        <v>0.57234892759395528</v>
      </c>
      <c r="FB150">
        <f t="shared" si="438"/>
        <v>1.0168073042715315</v>
      </c>
      <c r="FD150">
        <f t="shared" si="507"/>
        <v>6.9283552679144184E-2</v>
      </c>
      <c r="FE150">
        <f t="shared" si="508"/>
        <v>2.2699938671749574E-3</v>
      </c>
      <c r="FG150" s="6">
        <f t="shared" si="509"/>
        <v>0.76005466657247811</v>
      </c>
      <c r="FH150" s="6">
        <f t="shared" si="510"/>
        <v>0.13805526932886519</v>
      </c>
      <c r="FI150" s="6">
        <f t="shared" si="511"/>
        <v>0.86552395697272999</v>
      </c>
      <c r="FJ150" s="6">
        <f t="shared" si="512"/>
        <v>0.14810877638273259</v>
      </c>
      <c r="FK150" s="6">
        <f t="shared" si="513"/>
        <v>9.6740406198483342E-2</v>
      </c>
      <c r="FL150" s="6">
        <f t="shared" si="514"/>
        <v>5.2232434806629209E-2</v>
      </c>
      <c r="FM150" s="6">
        <f t="shared" si="515"/>
        <v>0.18369524304615073</v>
      </c>
      <c r="FN150" s="6">
        <f t="shared" si="516"/>
        <v>7.4238037934669682E-2</v>
      </c>
      <c r="FP150" t="s">
        <v>383</v>
      </c>
      <c r="FQ150">
        <f t="shared" si="517"/>
        <v>-5.910255767554288E-3</v>
      </c>
      <c r="FR150">
        <f t="shared" si="518"/>
        <v>3.8047457542088136E-4</v>
      </c>
      <c r="FT150">
        <v>-5.910255767554288E-3</v>
      </c>
      <c r="FU150">
        <v>3.8047457542088136E-4</v>
      </c>
      <c r="FW150">
        <f t="shared" si="519"/>
        <v>0</v>
      </c>
      <c r="FX150">
        <f t="shared" si="520"/>
        <v>0</v>
      </c>
      <c r="FY150">
        <f t="shared" si="521"/>
        <v>0</v>
      </c>
      <c r="FZ150">
        <f t="shared" si="522"/>
        <v>0</v>
      </c>
      <c r="GA150">
        <f t="shared" si="523"/>
        <v>0</v>
      </c>
      <c r="GB150">
        <f t="shared" si="524"/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BB64-40BA-499F-93E7-6CB22874B8D5}">
  <dimension ref="C1:L17"/>
  <sheetViews>
    <sheetView workbookViewId="0">
      <selection activeCell="D14" sqref="D14"/>
    </sheetView>
  </sheetViews>
  <sheetFormatPr baseColWidth="10" defaultRowHeight="15" x14ac:dyDescent="0.25"/>
  <sheetData>
    <row r="1" spans="3:12" x14ac:dyDescent="0.25">
      <c r="F1" t="s">
        <v>457</v>
      </c>
      <c r="J1" t="s">
        <v>458</v>
      </c>
      <c r="L1">
        <f>J3/3.664</f>
        <v>149.75150180179557</v>
      </c>
    </row>
    <row r="2" spans="3:12" x14ac:dyDescent="0.25">
      <c r="C2" t="s">
        <v>447</v>
      </c>
      <c r="D2" t="s">
        <v>448</v>
      </c>
      <c r="F2" t="s">
        <v>447</v>
      </c>
      <c r="H2" t="s">
        <v>448</v>
      </c>
      <c r="J2" t="s">
        <v>447</v>
      </c>
    </row>
    <row r="3" spans="3:12" x14ac:dyDescent="0.25">
      <c r="F3">
        <f>2.8*3.664</f>
        <v>10.2592</v>
      </c>
      <c r="G3" t="s">
        <v>459</v>
      </c>
      <c r="H3">
        <v>0.4</v>
      </c>
      <c r="J3">
        <v>548.68950260177894</v>
      </c>
      <c r="K3" t="s">
        <v>82</v>
      </c>
    </row>
    <row r="4" spans="3:12" x14ac:dyDescent="0.25">
      <c r="C4" t="s">
        <v>455</v>
      </c>
    </row>
    <row r="5" spans="3:12" x14ac:dyDescent="0.25">
      <c r="C5">
        <v>9.6496168528305013</v>
      </c>
      <c r="D5">
        <v>5.1081897640109286</v>
      </c>
      <c r="F5">
        <f>C5*F3</f>
        <v>98.997349216558675</v>
      </c>
      <c r="H5">
        <f>F5*((D5/C5)^2+(H3/F3)^2)^0.5</f>
        <v>52.547892525743684</v>
      </c>
      <c r="J5">
        <f>$J$3*C5</f>
        <v>5294.6434712773116</v>
      </c>
      <c r="L5">
        <f>J5*((D5/C5)^2+(L3/J3)^2)^0.5</f>
        <v>2802.8101008106551</v>
      </c>
    </row>
    <row r="7" spans="3:12" x14ac:dyDescent="0.25">
      <c r="C7" t="s">
        <v>454</v>
      </c>
    </row>
    <row r="8" spans="3:12" x14ac:dyDescent="0.25">
      <c r="C8">
        <v>19.044862850149851</v>
      </c>
      <c r="D8">
        <v>6.9925491479980897</v>
      </c>
      <c r="F8">
        <f>C8*F3</f>
        <v>195.38505695225734</v>
      </c>
      <c r="H8">
        <f>F8*((D8/C8)^2+(H3/F3)^2)^0.5</f>
        <v>72.141305952693713</v>
      </c>
      <c r="J8">
        <f>$J$3*C8</f>
        <v>10449.716324367821</v>
      </c>
      <c r="L8">
        <f>J8*((D8/C8)^2+(L3/J3)^2)^0.5</f>
        <v>3836.7383139335648</v>
      </c>
    </row>
    <row r="10" spans="3:12" x14ac:dyDescent="0.25">
      <c r="C10" t="s">
        <v>460</v>
      </c>
    </row>
    <row r="11" spans="3:12" x14ac:dyDescent="0.25">
      <c r="C11">
        <v>101.50658940737212</v>
      </c>
      <c r="D11">
        <v>36.03210195476067</v>
      </c>
      <c r="J11">
        <f>$J$3*C11</f>
        <v>55695.600052734007</v>
      </c>
      <c r="L11">
        <f>J11*((D11/C11)^2+(L3/J3)^2)^0.5</f>
        <v>19770.436099254217</v>
      </c>
    </row>
    <row r="13" spans="3:12" x14ac:dyDescent="0.25">
      <c r="C13" t="s">
        <v>449</v>
      </c>
    </row>
    <row r="14" spans="3:12" x14ac:dyDescent="0.25">
      <c r="C14">
        <v>227.27854299954899</v>
      </c>
      <c r="D14">
        <v>14.947171113318879</v>
      </c>
      <c r="F14">
        <f>C14*F3</f>
        <v>2331.696028340973</v>
      </c>
      <c r="H14">
        <f>F14*((D14/C14)^2+(H3/F3)^2)^0.5</f>
        <v>178.26914196994329</v>
      </c>
      <c r="J14">
        <f>$J$3*C14</f>
        <v>124705.35071047956</v>
      </c>
      <c r="L14">
        <f>J14*((D14/C14)^2+(H3/F3)^2)^0.5</f>
        <v>9534.3113338987532</v>
      </c>
    </row>
    <row r="16" spans="3:12" x14ac:dyDescent="0.25">
      <c r="C16" t="s">
        <v>456</v>
      </c>
    </row>
    <row r="17" spans="3:12" x14ac:dyDescent="0.25">
      <c r="C17" s="4">
        <v>29.165972959182906</v>
      </c>
      <c r="D17" s="4">
        <v>3.6686850385834529</v>
      </c>
      <c r="F17">
        <f>C17*F3</f>
        <v>299.21954978284924</v>
      </c>
      <c r="H17">
        <f>F17*((D17/C17)^2+(H3/F3)^2)^0.5</f>
        <v>39.40439866592385</v>
      </c>
      <c r="J17">
        <f>$J$3*C17</f>
        <v>16003.063195871004</v>
      </c>
      <c r="L17">
        <f>J17*((D17/C17)^2+(H3/F3)^2)^0.5</f>
        <v>2107.4528135067026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E94A-1854-4B94-A7B4-0F343BCC1E42}">
  <dimension ref="A1:H200"/>
  <sheetViews>
    <sheetView topLeftCell="A172" workbookViewId="0">
      <selection activeCell="F203" sqref="F203"/>
    </sheetView>
  </sheetViews>
  <sheetFormatPr baseColWidth="10" defaultRowHeight="15" x14ac:dyDescent="0.25"/>
  <cols>
    <col min="7" max="7" width="18.7109375" bestFit="1" customWidth="1"/>
    <col min="8" max="8" width="19.5703125" bestFit="1" customWidth="1"/>
  </cols>
  <sheetData>
    <row r="1" spans="1:8" x14ac:dyDescent="0.25">
      <c r="A1" s="2" t="s">
        <v>388</v>
      </c>
      <c r="B1" s="2" t="s">
        <v>53</v>
      </c>
      <c r="C1" s="2" t="s">
        <v>389</v>
      </c>
      <c r="D1" s="2" t="s">
        <v>390</v>
      </c>
      <c r="E1" s="2" t="s">
        <v>391</v>
      </c>
      <c r="F1" s="2" t="s">
        <v>392</v>
      </c>
      <c r="G1" s="2" t="s">
        <v>393</v>
      </c>
      <c r="H1" s="2" t="s">
        <v>394</v>
      </c>
    </row>
    <row r="2" spans="1:8" x14ac:dyDescent="0.25">
      <c r="A2" t="s">
        <v>296</v>
      </c>
      <c r="B2" t="str">
        <f>VLOOKUP(A2,[1]Tabelle1!A:B,2,FALSE)</f>
        <v>AZE</v>
      </c>
      <c r="C2">
        <v>61.532012000000002</v>
      </c>
      <c r="D2">
        <v>61.532012000000002</v>
      </c>
      <c r="E2">
        <v>63.042796000000003</v>
      </c>
      <c r="F2">
        <v>63.042796000000003</v>
      </c>
      <c r="G2">
        <f>IFERROR(MAX(E2/C2,0),"NA")</f>
        <v>1.0245528132575934</v>
      </c>
      <c r="H2">
        <f>IFERROR(MAX(F2/D2,0),"NA")</f>
        <v>1.0245528132575934</v>
      </c>
    </row>
    <row r="3" spans="1:8" x14ac:dyDescent="0.25">
      <c r="A3" t="s">
        <v>95</v>
      </c>
      <c r="B3" t="str">
        <f>VLOOKUP(A3,[1]Tabelle1!A:B,2,FALSE)</f>
        <v>DJI</v>
      </c>
      <c r="C3">
        <v>1.7787090000000001</v>
      </c>
      <c r="D3">
        <v>1.7787090000000001</v>
      </c>
      <c r="E3">
        <v>3.091885</v>
      </c>
      <c r="F3">
        <v>2.0612569999999999</v>
      </c>
      <c r="G3">
        <f t="shared" ref="G3:G66" si="0">IFERROR(MAX(E3/C3,0),"NA")</f>
        <v>1.7382747824405227</v>
      </c>
      <c r="H3">
        <f t="shared" ref="H3:H66" si="1">IFERROR(MAX(F3/D3,0),"NA")</f>
        <v>1.158850042362185</v>
      </c>
    </row>
    <row r="4" spans="1:8" x14ac:dyDescent="0.25">
      <c r="A4" t="s">
        <v>191</v>
      </c>
      <c r="B4" t="str">
        <f>VLOOKUP(A4,[1]Tabelle1!A:B,2,FALSE)</f>
        <v>CYP</v>
      </c>
      <c r="C4">
        <v>8.1779740000000007</v>
      </c>
      <c r="D4">
        <v>8.1779740000000007</v>
      </c>
      <c r="E4">
        <v>4.8339639999999999</v>
      </c>
      <c r="F4">
        <v>4.8339639999999999</v>
      </c>
      <c r="G4">
        <f t="shared" si="0"/>
        <v>0.59109554518026097</v>
      </c>
      <c r="H4">
        <f t="shared" si="1"/>
        <v>0.59109554518026097</v>
      </c>
    </row>
    <row r="5" spans="1:8" x14ac:dyDescent="0.25">
      <c r="A5" t="s">
        <v>351</v>
      </c>
      <c r="B5" t="str">
        <f>VLOOKUP(A5,[1]Tabelle1!A:B,2,FALSE)</f>
        <v>GRD</v>
      </c>
      <c r="C5">
        <v>0.43236799999999997</v>
      </c>
      <c r="D5">
        <v>0.43236799999999997</v>
      </c>
      <c r="E5">
        <v>0.64352699999999996</v>
      </c>
      <c r="F5">
        <v>0.21462200000000001</v>
      </c>
      <c r="G5">
        <f t="shared" si="0"/>
        <v>1.4883779558154164</v>
      </c>
      <c r="H5">
        <f t="shared" si="1"/>
        <v>0.49638733671317031</v>
      </c>
    </row>
    <row r="6" spans="1:8" x14ac:dyDescent="0.25">
      <c r="A6" t="s">
        <v>395</v>
      </c>
      <c r="B6" t="str">
        <f>VLOOKUP(A6,[1]Tabelle1!A:B,2,FALSE)</f>
        <v>SLV</v>
      </c>
      <c r="C6">
        <v>6.299868</v>
      </c>
      <c r="D6">
        <v>6.299868</v>
      </c>
      <c r="E6">
        <v>9.483352</v>
      </c>
      <c r="F6">
        <v>9.3043519999999997</v>
      </c>
      <c r="G6">
        <f t="shared" si="0"/>
        <v>1.5053255084074777</v>
      </c>
      <c r="H6">
        <f t="shared" si="1"/>
        <v>1.4769122146686247</v>
      </c>
    </row>
    <row r="7" spans="1:8" x14ac:dyDescent="0.25">
      <c r="A7" t="s">
        <v>220</v>
      </c>
      <c r="B7" t="str">
        <f>VLOOKUP(A7,[1]Tabelle1!A:B,2,FALSE)</f>
        <v>MKD</v>
      </c>
      <c r="C7">
        <v>9.4607939999999999</v>
      </c>
      <c r="D7">
        <v>9.4607939999999999</v>
      </c>
      <c r="E7">
        <v>6.0579999999999998</v>
      </c>
      <c r="F7">
        <v>6.0579999999999998</v>
      </c>
      <c r="G7">
        <f t="shared" si="0"/>
        <v>0.64032680555141563</v>
      </c>
      <c r="H7">
        <f t="shared" si="1"/>
        <v>0.64032680555141563</v>
      </c>
    </row>
    <row r="8" spans="1:8" x14ac:dyDescent="0.25">
      <c r="A8" t="s">
        <v>177</v>
      </c>
      <c r="B8" t="str">
        <f>VLOOKUP(A8,[1]Tabelle1!A:B,2,FALSE)</f>
        <v>DEU</v>
      </c>
      <c r="C8">
        <v>732.52112</v>
      </c>
      <c r="D8">
        <v>732.52112</v>
      </c>
      <c r="E8">
        <v>486.62023499999998</v>
      </c>
      <c r="F8">
        <v>486.62023499999998</v>
      </c>
      <c r="G8">
        <f t="shared" si="0"/>
        <v>0.66430881201077174</v>
      </c>
      <c r="H8">
        <f t="shared" si="1"/>
        <v>0.66430881201077174</v>
      </c>
    </row>
    <row r="9" spans="1:8" x14ac:dyDescent="0.25">
      <c r="A9" t="s">
        <v>8</v>
      </c>
      <c r="B9" t="str">
        <f>VLOOKUP(A9,[1]Tabelle1!A:B,2,FALSE)</f>
        <v>GIN</v>
      </c>
      <c r="C9">
        <v>31.265639</v>
      </c>
      <c r="D9">
        <v>31.265639</v>
      </c>
      <c r="E9">
        <v>51.292991999999998</v>
      </c>
      <c r="F9">
        <v>46.743924</v>
      </c>
      <c r="G9">
        <f t="shared" si="0"/>
        <v>1.6405547316656472</v>
      </c>
      <c r="H9">
        <f t="shared" si="1"/>
        <v>1.4950573695295337</v>
      </c>
    </row>
    <row r="10" spans="1:8" x14ac:dyDescent="0.25">
      <c r="A10" t="s">
        <v>233</v>
      </c>
      <c r="B10" t="str">
        <f>VLOOKUP(A10,[1]Tabelle1!A:B,2,FALSE)</f>
        <v>FJI</v>
      </c>
      <c r="C10">
        <v>2.598306</v>
      </c>
      <c r="D10">
        <v>2.598306</v>
      </c>
      <c r="E10">
        <v>2.1069</v>
      </c>
      <c r="F10">
        <v>1.6387</v>
      </c>
      <c r="G10">
        <f t="shared" si="0"/>
        <v>0.81087446975067601</v>
      </c>
      <c r="H10">
        <f t="shared" si="1"/>
        <v>0.63068014313941467</v>
      </c>
    </row>
    <row r="11" spans="1:8" x14ac:dyDescent="0.25">
      <c r="A11" t="s">
        <v>396</v>
      </c>
      <c r="B11" t="str">
        <f>VLOOKUP(A11,[1]Tabelle1!A:B,2,FALSE)</f>
        <v>CZE</v>
      </c>
      <c r="C11">
        <v>114.75496200000001</v>
      </c>
      <c r="D11">
        <v>114.75496200000001</v>
      </c>
      <c r="E11">
        <v>85.504005000000006</v>
      </c>
      <c r="F11">
        <v>85.504005000000006</v>
      </c>
      <c r="G11">
        <f t="shared" si="0"/>
        <v>0.74510072165768315</v>
      </c>
      <c r="H11">
        <f t="shared" si="1"/>
        <v>0.74510072165768315</v>
      </c>
    </row>
    <row r="12" spans="1:8" x14ac:dyDescent="0.25">
      <c r="A12" t="s">
        <v>185</v>
      </c>
      <c r="B12" t="str">
        <f>VLOOKUP(A12,[1]Tabelle1!A:B,2,FALSE)</f>
        <v>LUX</v>
      </c>
      <c r="C12">
        <v>9.2560950000000002</v>
      </c>
      <c r="D12">
        <v>9.2560950000000002</v>
      </c>
      <c r="E12">
        <v>7.8259990000000004</v>
      </c>
      <c r="F12">
        <v>7.8259990000000004</v>
      </c>
      <c r="G12">
        <f t="shared" si="0"/>
        <v>0.84549683208739757</v>
      </c>
      <c r="H12">
        <f t="shared" si="1"/>
        <v>0.84549683208739757</v>
      </c>
    </row>
    <row r="13" spans="1:8" x14ac:dyDescent="0.25">
      <c r="A13" t="s">
        <v>397</v>
      </c>
      <c r="B13" t="str">
        <f>VLOOKUP(A13,[1]Tabelle1!A:B,2,FALSE)</f>
        <v>DOM</v>
      </c>
      <c r="C13">
        <v>39.195552999999997</v>
      </c>
      <c r="D13">
        <v>39.195552999999997</v>
      </c>
      <c r="E13">
        <v>48.070419999999999</v>
      </c>
      <c r="F13">
        <v>37.732695</v>
      </c>
      <c r="G13">
        <f t="shared" si="0"/>
        <v>1.226425354937587</v>
      </c>
      <c r="H13">
        <f t="shared" si="1"/>
        <v>0.96267795992060634</v>
      </c>
    </row>
    <row r="14" spans="1:8" x14ac:dyDescent="0.25">
      <c r="A14" t="s">
        <v>99</v>
      </c>
      <c r="B14" t="str">
        <f>VLOOKUP(A14,[1]Tabelle1!A:B,2,FALSE)</f>
        <v>SYC</v>
      </c>
      <c r="C14">
        <v>0.46516099999999999</v>
      </c>
      <c r="D14">
        <v>0.46516099999999999</v>
      </c>
      <c r="E14">
        <v>1.1094889999999999</v>
      </c>
      <c r="F14">
        <v>0.81769400000000003</v>
      </c>
      <c r="G14">
        <f t="shared" si="0"/>
        <v>2.3851720157106895</v>
      </c>
      <c r="H14">
        <f t="shared" si="1"/>
        <v>1.7578730805033098</v>
      </c>
    </row>
    <row r="15" spans="1:8" x14ac:dyDescent="0.25">
      <c r="A15" t="s">
        <v>194</v>
      </c>
      <c r="B15" t="str">
        <f>VLOOKUP(A15,[1]Tabelle1!A:B,2,FALSE)</f>
        <v>FIN</v>
      </c>
      <c r="C15">
        <v>63.795411999999999</v>
      </c>
      <c r="D15">
        <v>63.795411999999999</v>
      </c>
      <c r="E15">
        <v>50.880524000000001</v>
      </c>
      <c r="F15">
        <v>50.880524000000001</v>
      </c>
      <c r="G15">
        <f t="shared" si="0"/>
        <v>0.7975577303270649</v>
      </c>
      <c r="H15">
        <f t="shared" si="1"/>
        <v>0.7975577303270649</v>
      </c>
    </row>
    <row r="16" spans="1:8" x14ac:dyDescent="0.25">
      <c r="A16" t="s">
        <v>136</v>
      </c>
      <c r="B16" t="str">
        <f>VLOOKUP(A16,[1]Tabelle1!A:B,2,FALSE)</f>
        <v>PAN</v>
      </c>
      <c r="C16">
        <v>9.7271879999999999</v>
      </c>
      <c r="D16">
        <v>9.7271879999999999</v>
      </c>
      <c r="E16">
        <v>21.734575</v>
      </c>
      <c r="F16">
        <v>19.235098000000001</v>
      </c>
      <c r="G16">
        <f t="shared" si="0"/>
        <v>2.2344150231289865</v>
      </c>
      <c r="H16">
        <f t="shared" si="1"/>
        <v>1.9774572055150985</v>
      </c>
    </row>
    <row r="17" spans="1:8" x14ac:dyDescent="0.25">
      <c r="A17" t="s">
        <v>398</v>
      </c>
      <c r="B17" t="str">
        <f>VLOOKUP(A17,[1]Tabelle1!A:B,2,FALSE)</f>
        <v>NLD</v>
      </c>
      <c r="C17">
        <v>193.13839400000001</v>
      </c>
      <c r="D17">
        <v>193.13839400000001</v>
      </c>
      <c r="E17">
        <v>124.32952899999999</v>
      </c>
      <c r="F17">
        <v>124.32952899999999</v>
      </c>
      <c r="G17">
        <f t="shared" si="0"/>
        <v>0.64373285096281785</v>
      </c>
      <c r="H17">
        <f t="shared" si="1"/>
        <v>0.64373285096281785</v>
      </c>
    </row>
    <row r="18" spans="1:8" x14ac:dyDescent="0.25">
      <c r="A18" t="s">
        <v>93</v>
      </c>
      <c r="B18" t="str">
        <f>VLOOKUP(A18,[1]Tabelle1!A:B,2,FALSE)</f>
        <v>COM</v>
      </c>
      <c r="C18">
        <v>0.47572799999999998</v>
      </c>
      <c r="D18">
        <v>0.47572799999999998</v>
      </c>
      <c r="E18">
        <v>0.675508</v>
      </c>
      <c r="F18">
        <v>0.52014099999999996</v>
      </c>
      <c r="G18">
        <f t="shared" si="0"/>
        <v>1.4199458514108902</v>
      </c>
      <c r="H18">
        <f t="shared" si="1"/>
        <v>1.093357969259745</v>
      </c>
    </row>
    <row r="19" spans="1:8" x14ac:dyDescent="0.25">
      <c r="A19" t="s">
        <v>160</v>
      </c>
      <c r="B19" t="str">
        <f>VLOOKUP(A19,[1]Tabelle1!A:B,2,FALSE)</f>
        <v>JPN</v>
      </c>
      <c r="C19">
        <v>1294.580359</v>
      </c>
      <c r="D19">
        <v>1294.580359</v>
      </c>
      <c r="E19">
        <v>800.79689399999995</v>
      </c>
      <c r="F19">
        <v>744.47689400000002</v>
      </c>
      <c r="G19">
        <f t="shared" si="0"/>
        <v>0.6185764278229714</v>
      </c>
      <c r="H19">
        <f t="shared" si="1"/>
        <v>0.57507198284320638</v>
      </c>
    </row>
    <row r="20" spans="1:8" x14ac:dyDescent="0.25">
      <c r="A20" t="s">
        <v>399</v>
      </c>
      <c r="B20" t="str">
        <f>VLOOKUP(A20,[1]Tabelle1!A:B,2,FALSE)</f>
        <v>ATG</v>
      </c>
      <c r="C20">
        <v>0.56257800000000002</v>
      </c>
      <c r="D20">
        <v>0.56257800000000002</v>
      </c>
      <c r="E20">
        <v>0.76004400000000005</v>
      </c>
      <c r="F20">
        <v>0.76004400000000005</v>
      </c>
      <c r="G20">
        <f t="shared" si="0"/>
        <v>1.3510019943901113</v>
      </c>
      <c r="H20">
        <f t="shared" si="1"/>
        <v>1.3510019943901113</v>
      </c>
    </row>
    <row r="21" spans="1:8" x14ac:dyDescent="0.25">
      <c r="A21" t="s">
        <v>148</v>
      </c>
      <c r="B21" t="str">
        <f>VLOOKUP(A21,[1]Tabelle1!A:B,2,FALSE)</f>
        <v>GUY</v>
      </c>
      <c r="C21">
        <v>2.1862409999999999</v>
      </c>
      <c r="D21">
        <v>2.1862409999999999</v>
      </c>
      <c r="E21">
        <v>3.448696</v>
      </c>
      <c r="F21">
        <v>0</v>
      </c>
      <c r="G21">
        <f t="shared" si="0"/>
        <v>1.5774546356051324</v>
      </c>
      <c r="H21">
        <f t="shared" si="1"/>
        <v>0</v>
      </c>
    </row>
    <row r="22" spans="1:8" x14ac:dyDescent="0.25">
      <c r="A22" t="s">
        <v>235</v>
      </c>
      <c r="B22" t="str">
        <f>VLOOKUP(A22,[1]Tabelle1!A:B,2,FALSE)</f>
        <v>MHL</v>
      </c>
      <c r="C22">
        <v>1.6820999999999999E-2</v>
      </c>
      <c r="D22">
        <v>1.6820999999999999E-2</v>
      </c>
      <c r="E22">
        <v>7.6184000000000002E-2</v>
      </c>
      <c r="F22">
        <v>7.6184000000000002E-2</v>
      </c>
      <c r="G22">
        <f t="shared" si="0"/>
        <v>4.5291005291005293</v>
      </c>
      <c r="H22">
        <f t="shared" si="1"/>
        <v>4.5291005291005293</v>
      </c>
    </row>
    <row r="23" spans="1:8" x14ac:dyDescent="0.25">
      <c r="A23" t="s">
        <v>352</v>
      </c>
      <c r="B23" t="str">
        <f>VLOOKUP(A23,[1]Tabelle1!A:B,2,FALSE)</f>
        <v>HTI</v>
      </c>
      <c r="C23">
        <v>15.729518000000001</v>
      </c>
      <c r="D23">
        <v>15.729518000000001</v>
      </c>
      <c r="E23">
        <v>19.201944999999998</v>
      </c>
      <c r="F23">
        <v>13.665034</v>
      </c>
      <c r="G23">
        <f t="shared" si="0"/>
        <v>1.2207586399023795</v>
      </c>
      <c r="H23">
        <f t="shared" si="1"/>
        <v>0.86875096872008406</v>
      </c>
    </row>
    <row r="24" spans="1:8" x14ac:dyDescent="0.25">
      <c r="A24" t="s">
        <v>234</v>
      </c>
      <c r="B24" t="str">
        <f>VLOOKUP(A24,[1]Tabelle1!A:B,2,FALSE)</f>
        <v>KIR</v>
      </c>
      <c r="C24">
        <v>7.6355000000000006E-2</v>
      </c>
      <c r="D24">
        <v>7.6355000000000006E-2</v>
      </c>
      <c r="E24">
        <v>6.8737999999999994E-2</v>
      </c>
      <c r="F24">
        <v>2.9951999999999999E-2</v>
      </c>
      <c r="G24">
        <f t="shared" si="0"/>
        <v>0.90024228930652861</v>
      </c>
      <c r="H24">
        <f t="shared" si="1"/>
        <v>0.39227293562962473</v>
      </c>
    </row>
    <row r="25" spans="1:8" x14ac:dyDescent="0.25">
      <c r="A25" t="s">
        <v>18</v>
      </c>
      <c r="B25" t="str">
        <f>VLOOKUP(A25,[1]Tabelle1!A:B,2,FALSE)</f>
        <v>RWA</v>
      </c>
      <c r="C25">
        <v>7.5301</v>
      </c>
      <c r="D25">
        <v>7.5301</v>
      </c>
      <c r="E25">
        <v>10.164</v>
      </c>
      <c r="F25">
        <v>7.5019999999999998</v>
      </c>
      <c r="G25">
        <f t="shared" si="0"/>
        <v>1.3497828714094102</v>
      </c>
      <c r="H25">
        <f t="shared" si="1"/>
        <v>0.99626830984980275</v>
      </c>
    </row>
    <row r="26" spans="1:8" x14ac:dyDescent="0.25">
      <c r="A26" t="s">
        <v>12</v>
      </c>
      <c r="B26" t="str">
        <f>VLOOKUP(A26,[1]Tabelle1!A:B,2,FALSE)</f>
        <v>ETH</v>
      </c>
      <c r="C26">
        <v>179.23544999999999</v>
      </c>
      <c r="D26">
        <v>179.23544999999999</v>
      </c>
      <c r="E26">
        <v>255.5</v>
      </c>
      <c r="F26">
        <v>225.7</v>
      </c>
      <c r="G26">
        <f t="shared" si="0"/>
        <v>1.4254992525195211</v>
      </c>
      <c r="H26">
        <f t="shared" si="1"/>
        <v>1.2592375001708647</v>
      </c>
    </row>
    <row r="27" spans="1:8" x14ac:dyDescent="0.25">
      <c r="A27" t="s">
        <v>197</v>
      </c>
      <c r="B27" t="str">
        <f>VLOOKUP(A27,[1]Tabelle1!A:B,2,FALSE)</f>
        <v>POL</v>
      </c>
      <c r="C27">
        <v>421.42474600000003</v>
      </c>
      <c r="D27">
        <v>421.42474600000003</v>
      </c>
      <c r="E27">
        <v>274.93950699999999</v>
      </c>
      <c r="F27">
        <v>274.93950699999999</v>
      </c>
      <c r="G27">
        <f t="shared" si="0"/>
        <v>0.6524047522354085</v>
      </c>
      <c r="H27">
        <f t="shared" si="1"/>
        <v>0.6524047522354085</v>
      </c>
    </row>
    <row r="28" spans="1:8" x14ac:dyDescent="0.25">
      <c r="A28" t="s">
        <v>265</v>
      </c>
      <c r="B28" t="str">
        <f>VLOOKUP(A28,[1]Tabelle1!A:B,2,FALSE)</f>
        <v>SGP</v>
      </c>
      <c r="C28">
        <v>89.782843</v>
      </c>
      <c r="D28">
        <v>89.782843</v>
      </c>
      <c r="E28">
        <v>60</v>
      </c>
      <c r="F28">
        <v>60</v>
      </c>
      <c r="G28">
        <f t="shared" si="0"/>
        <v>0.66827912767253317</v>
      </c>
      <c r="H28">
        <f t="shared" si="1"/>
        <v>0.66827912767253317</v>
      </c>
    </row>
    <row r="29" spans="1:8" x14ac:dyDescent="0.25">
      <c r="A29" t="s">
        <v>400</v>
      </c>
      <c r="B29" t="str">
        <f>VLOOKUP(A29,[1]Tabelle1!A:B,2,FALSE)</f>
        <v>PHL</v>
      </c>
      <c r="C29">
        <v>240.45711900000001</v>
      </c>
      <c r="D29">
        <v>240.45711900000001</v>
      </c>
      <c r="E29">
        <v>347.52785399999999</v>
      </c>
      <c r="F29">
        <v>-91.517600000000002</v>
      </c>
      <c r="G29">
        <f t="shared" si="0"/>
        <v>1.4452799544687216</v>
      </c>
      <c r="H29">
        <f t="shared" si="1"/>
        <v>0</v>
      </c>
    </row>
    <row r="30" spans="1:8" x14ac:dyDescent="0.25">
      <c r="A30" t="s">
        <v>86</v>
      </c>
      <c r="B30" t="str">
        <f>VLOOKUP(A30,[1]Tabelle1!A:B,2,FALSE)</f>
        <v>AGO</v>
      </c>
      <c r="C30">
        <v>102.796429</v>
      </c>
      <c r="D30">
        <v>102.796429</v>
      </c>
      <c r="E30">
        <v>98.385193999999998</v>
      </c>
      <c r="F30">
        <v>79.704460999999995</v>
      </c>
      <c r="G30">
        <f t="shared" si="0"/>
        <v>0.95708766303545423</v>
      </c>
      <c r="H30">
        <f t="shared" si="1"/>
        <v>0.77536215776522732</v>
      </c>
    </row>
    <row r="31" spans="1:8" x14ac:dyDescent="0.25">
      <c r="A31" t="s">
        <v>120</v>
      </c>
      <c r="B31" t="str">
        <f>VLOOKUP(A31,[1]Tabelle1!A:B,2,FALSE)</f>
        <v>ECU</v>
      </c>
      <c r="C31">
        <v>64.351395999999994</v>
      </c>
      <c r="D31">
        <v>64.351395999999994</v>
      </c>
      <c r="E31">
        <v>67.913183000000004</v>
      </c>
      <c r="F31">
        <v>47.322136999999998</v>
      </c>
      <c r="G31">
        <f t="shared" si="0"/>
        <v>1.055349024596141</v>
      </c>
      <c r="H31">
        <f t="shared" si="1"/>
        <v>0.73537079133450345</v>
      </c>
    </row>
    <row r="32" spans="1:8" x14ac:dyDescent="0.25">
      <c r="A32" t="s">
        <v>401</v>
      </c>
      <c r="B32" t="str">
        <f>VLOOKUP(A32,[1]Tabelle1!A:B,2,FALSE)</f>
        <v>BHS</v>
      </c>
      <c r="C32">
        <v>1.878001</v>
      </c>
      <c r="D32">
        <v>1.878001</v>
      </c>
      <c r="E32">
        <v>2.690833</v>
      </c>
      <c r="F32">
        <v>1.3732489999999999</v>
      </c>
      <c r="G32">
        <f t="shared" si="0"/>
        <v>1.4328176609064638</v>
      </c>
      <c r="H32">
        <f t="shared" si="1"/>
        <v>0.73122911010164526</v>
      </c>
    </row>
    <row r="33" spans="1:8" x14ac:dyDescent="0.25">
      <c r="A33" t="s">
        <v>196</v>
      </c>
      <c r="B33" t="str">
        <f>VLOOKUP(A33,[1]Tabelle1!A:B,2,FALSE)</f>
        <v>NOR</v>
      </c>
      <c r="C33">
        <v>54.249724999999998</v>
      </c>
      <c r="D33">
        <v>54.249724999999998</v>
      </c>
      <c r="E33">
        <v>26.573293</v>
      </c>
      <c r="F33">
        <v>26.573293</v>
      </c>
      <c r="G33">
        <f t="shared" si="0"/>
        <v>0.48983276873753739</v>
      </c>
      <c r="H33">
        <f t="shared" si="1"/>
        <v>0.48983276873753739</v>
      </c>
    </row>
    <row r="34" spans="1:8" x14ac:dyDescent="0.25">
      <c r="A34" t="s">
        <v>292</v>
      </c>
      <c r="B34" t="str">
        <f>VLOOKUP(A34,[1]Tabelle1!A:B,2,FALSE)</f>
        <v>TJK</v>
      </c>
      <c r="C34">
        <v>16.524457999999999</v>
      </c>
      <c r="D34">
        <v>16.524457999999999</v>
      </c>
      <c r="E34">
        <v>26.962</v>
      </c>
      <c r="F34">
        <v>19.856286000000001</v>
      </c>
      <c r="G34">
        <f t="shared" si="0"/>
        <v>1.6316420181527287</v>
      </c>
      <c r="H34">
        <f t="shared" si="1"/>
        <v>1.201630092799413</v>
      </c>
    </row>
    <row r="35" spans="1:8" x14ac:dyDescent="0.25">
      <c r="A35" t="s">
        <v>110</v>
      </c>
      <c r="B35" t="str">
        <f>VLOOKUP(A35,[1]Tabelle1!A:B,2,FALSE)</f>
        <v>MEX</v>
      </c>
      <c r="C35">
        <v>722.22941900000001</v>
      </c>
      <c r="D35">
        <v>722.22941900000001</v>
      </c>
      <c r="E35">
        <v>881.98</v>
      </c>
      <c r="F35">
        <v>743.24</v>
      </c>
      <c r="G35">
        <f t="shared" si="0"/>
        <v>1.2211909080374916</v>
      </c>
      <c r="H35">
        <f t="shared" si="1"/>
        <v>1.029091283804378</v>
      </c>
    </row>
    <row r="36" spans="1:8" x14ac:dyDescent="0.25">
      <c r="A36" t="s">
        <v>24</v>
      </c>
      <c r="B36" t="str">
        <f>VLOOKUP(A36,[1]Tabelle1!A:B,2,FALSE)</f>
        <v>NAM</v>
      </c>
      <c r="C36">
        <v>12.213863999999999</v>
      </c>
      <c r="D36">
        <v>12.213863999999999</v>
      </c>
      <c r="E36">
        <v>9.1635530000000003</v>
      </c>
      <c r="F36">
        <v>7.6735930000000003</v>
      </c>
      <c r="G36">
        <f t="shared" si="0"/>
        <v>0.75025831301216395</v>
      </c>
      <c r="H36">
        <f t="shared" si="1"/>
        <v>0.62826907193333748</v>
      </c>
    </row>
    <row r="37" spans="1:8" x14ac:dyDescent="0.25">
      <c r="A37" t="s">
        <v>320</v>
      </c>
      <c r="B37" t="str">
        <f>VLOOKUP(A37,[1]Tabelle1!A:B,2,FALSE)</f>
        <v>SYR</v>
      </c>
      <c r="C37">
        <v>47.620029000000002</v>
      </c>
      <c r="D37" t="s">
        <v>487</v>
      </c>
      <c r="E37">
        <v>85.855367000000001</v>
      </c>
      <c r="F37" t="s">
        <v>488</v>
      </c>
      <c r="G37">
        <f t="shared" si="0"/>
        <v>1.8029255505073296</v>
      </c>
      <c r="H37" t="str">
        <f t="shared" si="1"/>
        <v>NA</v>
      </c>
    </row>
    <row r="38" spans="1:8" x14ac:dyDescent="0.25">
      <c r="A38" t="s">
        <v>134</v>
      </c>
      <c r="B38" t="str">
        <f>VLOOKUP(A38,[1]Tabelle1!A:B,2,FALSE)</f>
        <v>NIC</v>
      </c>
      <c r="C38">
        <v>4.716215</v>
      </c>
      <c r="D38">
        <v>4.716215</v>
      </c>
      <c r="E38">
        <v>54.447015</v>
      </c>
      <c r="F38">
        <v>46.713912999999998</v>
      </c>
      <c r="G38">
        <f t="shared" si="0"/>
        <v>11.544642260795998</v>
      </c>
      <c r="H38">
        <f t="shared" si="1"/>
        <v>9.9049583193302251</v>
      </c>
    </row>
    <row r="39" spans="1:8" x14ac:dyDescent="0.25">
      <c r="A39" t="s">
        <v>402</v>
      </c>
      <c r="B39" t="str">
        <f>VLOOKUP(A39,[1]Tabelle1!A:B,2,FALSE)</f>
        <v>VCT</v>
      </c>
      <c r="C39">
        <v>0.316021</v>
      </c>
      <c r="D39">
        <v>0.316021</v>
      </c>
      <c r="E39">
        <v>0</v>
      </c>
      <c r="F39">
        <v>0</v>
      </c>
      <c r="G39">
        <f t="shared" si="0"/>
        <v>0</v>
      </c>
      <c r="H39">
        <f t="shared" si="1"/>
        <v>0</v>
      </c>
    </row>
    <row r="40" spans="1:8" x14ac:dyDescent="0.25">
      <c r="A40" t="s">
        <v>20</v>
      </c>
      <c r="B40" t="str">
        <f>VLOOKUP(A40,[1]Tabelle1!A:B,2,FALSE)</f>
        <v>UGA</v>
      </c>
      <c r="C40">
        <v>20.450837</v>
      </c>
      <c r="D40">
        <v>20.450837</v>
      </c>
      <c r="E40">
        <v>30.018905</v>
      </c>
      <c r="F40">
        <v>22.717319</v>
      </c>
      <c r="G40">
        <f t="shared" si="0"/>
        <v>1.4678570368537973</v>
      </c>
      <c r="H40">
        <f t="shared" si="1"/>
        <v>1.110825879644926</v>
      </c>
    </row>
    <row r="41" spans="1:8" x14ac:dyDescent="0.25">
      <c r="A41" t="s">
        <v>199</v>
      </c>
      <c r="B41" t="str">
        <f>VLOOKUP(A41,[1]Tabelle1!A:B,2,FALSE)</f>
        <v>SVN</v>
      </c>
      <c r="C41">
        <v>17.089592</v>
      </c>
      <c r="D41">
        <v>17.089592</v>
      </c>
      <c r="E41">
        <v>15.054783</v>
      </c>
      <c r="F41">
        <v>15.054783</v>
      </c>
      <c r="G41">
        <f t="shared" si="0"/>
        <v>0.88093285082522743</v>
      </c>
      <c r="H41">
        <f t="shared" si="1"/>
        <v>0.88093285082522743</v>
      </c>
    </row>
    <row r="42" spans="1:8" x14ac:dyDescent="0.25">
      <c r="A42" t="s">
        <v>245</v>
      </c>
      <c r="B42" t="str">
        <f>VLOOKUP(A42,[1]Tabelle1!A:B,2,FALSE)</f>
        <v>VUT</v>
      </c>
      <c r="C42">
        <v>0.801678</v>
      </c>
      <c r="D42">
        <v>0.801678</v>
      </c>
      <c r="E42">
        <v>0.59352499999999997</v>
      </c>
      <c r="F42">
        <v>0.45442700000000003</v>
      </c>
      <c r="G42">
        <f t="shared" si="0"/>
        <v>0.74035335882985431</v>
      </c>
      <c r="H42">
        <f t="shared" si="1"/>
        <v>0.56684479304658486</v>
      </c>
    </row>
    <row r="43" spans="1:8" x14ac:dyDescent="0.25">
      <c r="A43" t="s">
        <v>319</v>
      </c>
      <c r="B43" t="str">
        <f>VLOOKUP(A43,[1]Tabelle1!A:B,2,FALSE)</f>
        <v>PSE</v>
      </c>
      <c r="C43">
        <v>9.009976</v>
      </c>
      <c r="D43">
        <v>9.009976</v>
      </c>
      <c r="E43">
        <v>15.2</v>
      </c>
      <c r="F43">
        <v>10.25</v>
      </c>
      <c r="G43">
        <f t="shared" si="0"/>
        <v>1.6870189221369734</v>
      </c>
      <c r="H43">
        <f t="shared" si="1"/>
        <v>1.1376278915726301</v>
      </c>
    </row>
    <row r="44" spans="1:8" x14ac:dyDescent="0.25">
      <c r="A44" t="s">
        <v>66</v>
      </c>
      <c r="B44" t="str">
        <f>VLOOKUP(A44,[1]Tabelle1!A:B,2,FALSE)</f>
        <v>MRT</v>
      </c>
      <c r="C44">
        <v>15.651952</v>
      </c>
      <c r="D44">
        <v>15.651952</v>
      </c>
      <c r="E44">
        <v>17.482332</v>
      </c>
      <c r="F44">
        <v>3.3689710000000002</v>
      </c>
      <c r="G44">
        <f t="shared" si="0"/>
        <v>1.1169426024306746</v>
      </c>
      <c r="H44">
        <f t="shared" si="1"/>
        <v>0.215242865554405</v>
      </c>
    </row>
    <row r="45" spans="1:8" x14ac:dyDescent="0.25">
      <c r="A45" t="s">
        <v>142</v>
      </c>
      <c r="B45" t="str">
        <f>VLOOKUP(A45,[1]Tabelle1!A:B,2,FALSE)</f>
        <v>JAM</v>
      </c>
      <c r="C45">
        <v>7.1600489999999999</v>
      </c>
      <c r="D45">
        <v>7.1600489999999999</v>
      </c>
      <c r="E45">
        <v>6.2815110000000001</v>
      </c>
      <c r="F45">
        <v>6.0274229999999998</v>
      </c>
      <c r="G45">
        <f t="shared" si="0"/>
        <v>0.87730000171786537</v>
      </c>
      <c r="H45">
        <f t="shared" si="1"/>
        <v>0.8418130937372077</v>
      </c>
    </row>
    <row r="46" spans="1:8" x14ac:dyDescent="0.25">
      <c r="A46" t="s">
        <v>9</v>
      </c>
      <c r="B46" t="str">
        <f>VLOOKUP(A46,[1]Tabelle1!A:B,2,FALSE)</f>
        <v>NGA</v>
      </c>
      <c r="C46">
        <v>378.84756299999998</v>
      </c>
      <c r="D46">
        <v>378.84756299999998</v>
      </c>
      <c r="E46">
        <v>372.19406600000002</v>
      </c>
      <c r="F46">
        <v>246.57856799999999</v>
      </c>
      <c r="G46">
        <f t="shared" si="0"/>
        <v>0.98243753517295307</v>
      </c>
      <c r="H46">
        <f t="shared" si="1"/>
        <v>0.65086486513838282</v>
      </c>
    </row>
    <row r="47" spans="1:8" x14ac:dyDescent="0.25">
      <c r="A47" t="s">
        <v>305</v>
      </c>
      <c r="B47" t="str">
        <f>VLOOKUP(A47,[1]Tabelle1!A:B,2,FALSE)</f>
        <v>JOR</v>
      </c>
      <c r="C47">
        <v>27.780512999999999</v>
      </c>
      <c r="D47">
        <v>27.780512999999999</v>
      </c>
      <c r="E47">
        <v>44.463472000000003</v>
      </c>
      <c r="F47">
        <v>32.294522000000001</v>
      </c>
      <c r="G47">
        <f t="shared" si="0"/>
        <v>1.6005273912688367</v>
      </c>
      <c r="H47">
        <f t="shared" si="1"/>
        <v>1.1624883240997026</v>
      </c>
    </row>
    <row r="48" spans="1:8" x14ac:dyDescent="0.25">
      <c r="A48" t="s">
        <v>63</v>
      </c>
      <c r="B48" t="str">
        <f>VLOOKUP(A48,[1]Tabelle1!A:B,2,FALSE)</f>
        <v>GNB</v>
      </c>
      <c r="C48">
        <v>3.3620670000000001</v>
      </c>
      <c r="D48">
        <v>3.3620670000000001</v>
      </c>
      <c r="E48">
        <v>11.934167</v>
      </c>
      <c r="F48">
        <v>8.2154629999999997</v>
      </c>
      <c r="G48">
        <f t="shared" si="0"/>
        <v>3.549651746975893</v>
      </c>
      <c r="H48">
        <f t="shared" si="1"/>
        <v>2.4435750388079711</v>
      </c>
    </row>
    <row r="49" spans="1:8" x14ac:dyDescent="0.25">
      <c r="A49" t="s">
        <v>166</v>
      </c>
      <c r="B49" t="str">
        <f>VLOOKUP(A49,[1]Tabelle1!A:B,2,FALSE)</f>
        <v>CHN</v>
      </c>
      <c r="C49">
        <v>11334.073603000001</v>
      </c>
      <c r="D49">
        <v>11334.073603000001</v>
      </c>
      <c r="E49">
        <v>12733.897116</v>
      </c>
      <c r="F49">
        <v>11852.689135000001</v>
      </c>
      <c r="G49">
        <f t="shared" si="0"/>
        <v>1.1235057722432191</v>
      </c>
      <c r="H49">
        <f t="shared" si="1"/>
        <v>1.0457572052349058</v>
      </c>
    </row>
    <row r="50" spans="1:8" x14ac:dyDescent="0.25">
      <c r="A50" t="s">
        <v>403</v>
      </c>
      <c r="B50" t="str">
        <f>VLOOKUP(A50,[1]Tabelle1!A:B,2,FALSE)</f>
        <v>KOR</v>
      </c>
      <c r="C50">
        <v>672.19600600000001</v>
      </c>
      <c r="D50">
        <v>672.19600600000001</v>
      </c>
      <c r="E50">
        <v>436.56</v>
      </c>
      <c r="F50">
        <v>436.56</v>
      </c>
      <c r="G50">
        <f t="shared" si="0"/>
        <v>0.64945342742783274</v>
      </c>
      <c r="H50">
        <f t="shared" si="1"/>
        <v>0.64945342742783274</v>
      </c>
    </row>
    <row r="51" spans="1:8" x14ac:dyDescent="0.25">
      <c r="A51" t="s">
        <v>188</v>
      </c>
      <c r="B51" t="str">
        <f>VLOOKUP(A51,[1]Tabelle1!A:B,2,FALSE)</f>
        <v>PRT</v>
      </c>
      <c r="C51">
        <v>95.35557</v>
      </c>
      <c r="D51">
        <v>95.35557</v>
      </c>
      <c r="E51">
        <v>59.298456000000002</v>
      </c>
      <c r="F51">
        <v>59.298456000000002</v>
      </c>
      <c r="G51">
        <f t="shared" si="0"/>
        <v>0.62186672472305504</v>
      </c>
      <c r="H51">
        <f t="shared" si="1"/>
        <v>0.62186672472305504</v>
      </c>
    </row>
    <row r="52" spans="1:8" x14ac:dyDescent="0.25">
      <c r="A52" t="s">
        <v>7</v>
      </c>
      <c r="B52" t="str">
        <f>VLOOKUP(A52,[1]Tabelle1!A:B,2,FALSE)</f>
        <v>GHA</v>
      </c>
      <c r="C52">
        <v>43.532803000000001</v>
      </c>
      <c r="D52">
        <v>43.532803000000001</v>
      </c>
      <c r="E52">
        <v>73.983568000000005</v>
      </c>
      <c r="F52">
        <v>63.721615999999997</v>
      </c>
      <c r="G52">
        <f t="shared" si="0"/>
        <v>1.6994901063457826</v>
      </c>
      <c r="H52">
        <f t="shared" si="1"/>
        <v>1.463760925295805</v>
      </c>
    </row>
    <row r="53" spans="1:8" x14ac:dyDescent="0.25">
      <c r="A53" t="s">
        <v>206</v>
      </c>
      <c r="B53" t="str">
        <f>VLOOKUP(A53,[1]Tabelle1!A:B,2,FALSE)</f>
        <v>BGR</v>
      </c>
      <c r="C53">
        <v>51.619028</v>
      </c>
      <c r="D53">
        <v>51.619028</v>
      </c>
      <c r="E53">
        <v>37.816034999999999</v>
      </c>
      <c r="F53">
        <v>37.816034999999999</v>
      </c>
      <c r="G53">
        <f t="shared" si="0"/>
        <v>0.73259874246372869</v>
      </c>
      <c r="H53">
        <f t="shared" si="1"/>
        <v>0.73259874246372869</v>
      </c>
    </row>
    <row r="54" spans="1:8" x14ac:dyDescent="0.25">
      <c r="A54" t="s">
        <v>201</v>
      </c>
      <c r="B54" t="str">
        <f>VLOOKUP(A54,[1]Tabelle1!A:B,2,FALSE)</f>
        <v>LVA</v>
      </c>
      <c r="C54">
        <v>13.219842</v>
      </c>
      <c r="D54">
        <v>13.219842</v>
      </c>
      <c r="E54">
        <v>12.657301</v>
      </c>
      <c r="F54">
        <v>12.657301</v>
      </c>
      <c r="G54">
        <f t="shared" si="0"/>
        <v>0.95744722213775324</v>
      </c>
      <c r="H54">
        <f t="shared" si="1"/>
        <v>0.95744722213775324</v>
      </c>
    </row>
    <row r="55" spans="1:8" x14ac:dyDescent="0.25">
      <c r="A55" t="s">
        <v>114</v>
      </c>
      <c r="B55" t="str">
        <f>VLOOKUP(A55,[1]Tabelle1!A:B,2,FALSE)</f>
        <v>ARG</v>
      </c>
      <c r="C55">
        <v>351.909243</v>
      </c>
      <c r="D55">
        <v>351.909243</v>
      </c>
      <c r="E55">
        <v>339.751014</v>
      </c>
      <c r="F55">
        <v>339.751014</v>
      </c>
      <c r="G55">
        <f t="shared" si="0"/>
        <v>0.96545066876802665</v>
      </c>
      <c r="H55">
        <f t="shared" si="1"/>
        <v>0.96545066876802665</v>
      </c>
    </row>
    <row r="56" spans="1:8" x14ac:dyDescent="0.25">
      <c r="A56" t="s">
        <v>317</v>
      </c>
      <c r="B56" t="str">
        <f>VLOOKUP(A56,[1]Tabelle1!A:B,2,FALSE)</f>
        <v>IRQ</v>
      </c>
      <c r="C56">
        <v>380.43730099999999</v>
      </c>
      <c r="D56">
        <v>380.43730099999999</v>
      </c>
      <c r="E56">
        <v>617.10706400000004</v>
      </c>
      <c r="F56">
        <v>617.10706400000004</v>
      </c>
      <c r="G56">
        <f t="shared" si="0"/>
        <v>1.622099258873672</v>
      </c>
      <c r="H56">
        <f t="shared" si="1"/>
        <v>1.622099258873672</v>
      </c>
    </row>
    <row r="57" spans="1:8" x14ac:dyDescent="0.25">
      <c r="A57" t="s">
        <v>3</v>
      </c>
      <c r="B57" t="str">
        <f>VLOOKUP(A57,[1]Tabelle1!A:B,2,FALSE)</f>
        <v>BEN</v>
      </c>
      <c r="C57">
        <v>14.761067000000001</v>
      </c>
      <c r="D57">
        <v>14.761067000000001</v>
      </c>
      <c r="E57">
        <v>27.450305</v>
      </c>
      <c r="F57">
        <v>24.220858</v>
      </c>
      <c r="G57">
        <f t="shared" si="0"/>
        <v>1.859642328024119</v>
      </c>
      <c r="H57">
        <f t="shared" si="1"/>
        <v>1.6408609215038452</v>
      </c>
    </row>
    <row r="58" spans="1:8" x14ac:dyDescent="0.25">
      <c r="A58" t="s">
        <v>248</v>
      </c>
      <c r="B58" t="str">
        <f>VLOOKUP(A58,[1]Tabelle1!A:B,2,FALSE)</f>
        <v>BTN</v>
      </c>
      <c r="C58">
        <v>3.1539079999999999</v>
      </c>
      <c r="D58">
        <v>3.1539079999999999</v>
      </c>
      <c r="E58">
        <v>4.0722160000000001</v>
      </c>
      <c r="F58">
        <v>4.0722160000000001</v>
      </c>
      <c r="G58">
        <f t="shared" si="0"/>
        <v>1.2911651195913134</v>
      </c>
      <c r="H58">
        <f t="shared" si="1"/>
        <v>1.2911651195913134</v>
      </c>
    </row>
    <row r="59" spans="1:8" x14ac:dyDescent="0.25">
      <c r="A59" t="s">
        <v>294</v>
      </c>
      <c r="B59" t="str">
        <f>VLOOKUP(A59,[1]Tabelle1!A:B,2,FALSE)</f>
        <v>ARM</v>
      </c>
      <c r="C59">
        <v>12.810632999999999</v>
      </c>
      <c r="D59">
        <v>12.810632999999999</v>
      </c>
      <c r="E59">
        <v>17.019881999999999</v>
      </c>
      <c r="F59">
        <v>17.019881999999999</v>
      </c>
      <c r="G59">
        <f t="shared" si="0"/>
        <v>1.3285746301529362</v>
      </c>
      <c r="H59">
        <f t="shared" si="1"/>
        <v>1.3285746301529362</v>
      </c>
    </row>
    <row r="60" spans="1:8" x14ac:dyDescent="0.25">
      <c r="A60" t="s">
        <v>288</v>
      </c>
      <c r="B60" t="str">
        <f>VLOOKUP(A60,[1]Tabelle1!A:B,2,FALSE)</f>
        <v>TKM</v>
      </c>
      <c r="C60">
        <v>135.23150200000001</v>
      </c>
      <c r="D60">
        <v>135.23150200000001</v>
      </c>
      <c r="E60">
        <v>135.833</v>
      </c>
      <c r="F60">
        <v>120</v>
      </c>
      <c r="G60">
        <f t="shared" si="0"/>
        <v>1.0044479133271773</v>
      </c>
      <c r="H60">
        <f t="shared" si="1"/>
        <v>0.88736720531285673</v>
      </c>
    </row>
    <row r="61" spans="1:8" x14ac:dyDescent="0.25">
      <c r="A61" t="s">
        <v>323</v>
      </c>
      <c r="B61" t="str">
        <f>VLOOKUP(A61,[1]Tabelle1!A:B,2,FALSE)</f>
        <v>ISR</v>
      </c>
      <c r="C61">
        <v>89.189757</v>
      </c>
      <c r="D61">
        <v>89.189757</v>
      </c>
      <c r="E61">
        <v>65.568746000000004</v>
      </c>
      <c r="F61">
        <v>65.568746000000004</v>
      </c>
      <c r="G61">
        <f t="shared" si="0"/>
        <v>0.73516004758259412</v>
      </c>
      <c r="H61">
        <f t="shared" si="1"/>
        <v>0.73516004758259412</v>
      </c>
    </row>
    <row r="62" spans="1:8" x14ac:dyDescent="0.25">
      <c r="A62" t="s">
        <v>404</v>
      </c>
      <c r="B62" t="str">
        <f>VLOOKUP(A62,[1]Tabelle1!A:B,2,FALSE)</f>
        <v>ZAF</v>
      </c>
      <c r="C62">
        <v>511.124168</v>
      </c>
      <c r="D62">
        <v>511.124168</v>
      </c>
      <c r="E62">
        <v>726.08969100000002</v>
      </c>
      <c r="F62">
        <v>368.61595999999997</v>
      </c>
      <c r="G62">
        <f t="shared" si="0"/>
        <v>1.4205739748937092</v>
      </c>
      <c r="H62">
        <f t="shared" si="1"/>
        <v>0.7211867156318853</v>
      </c>
    </row>
    <row r="63" spans="1:8" x14ac:dyDescent="0.25">
      <c r="A63" t="s">
        <v>198</v>
      </c>
      <c r="B63" t="str">
        <f>VLOOKUP(A63,[1]Tabelle1!A:B,2,FALSE)</f>
        <v>SVK</v>
      </c>
      <c r="C63">
        <v>42.205032000000003</v>
      </c>
      <c r="D63">
        <v>42.205032000000003</v>
      </c>
      <c r="E63">
        <v>30.241668000000001</v>
      </c>
      <c r="F63">
        <v>30.241668000000001</v>
      </c>
      <c r="G63">
        <f t="shared" si="0"/>
        <v>0.71654176212921716</v>
      </c>
      <c r="H63">
        <f t="shared" si="1"/>
        <v>0.71654176212921716</v>
      </c>
    </row>
    <row r="64" spans="1:8" x14ac:dyDescent="0.25">
      <c r="A64" t="s">
        <v>105</v>
      </c>
      <c r="B64" t="str">
        <f>VLOOKUP(A64,[1]Tabelle1!A:B,2,FALSE)</f>
        <v>SWZ</v>
      </c>
      <c r="C64">
        <v>4.332948</v>
      </c>
      <c r="D64">
        <v>4.332948</v>
      </c>
      <c r="E64">
        <v>8.0848200000000006</v>
      </c>
      <c r="F64">
        <v>7.3188899999999997</v>
      </c>
      <c r="G64">
        <f t="shared" si="0"/>
        <v>1.8658936133089989</v>
      </c>
      <c r="H64">
        <f t="shared" si="1"/>
        <v>1.6891248175606999</v>
      </c>
    </row>
    <row r="65" spans="1:8" x14ac:dyDescent="0.25">
      <c r="A65" t="s">
        <v>75</v>
      </c>
      <c r="B65" t="str">
        <f>VLOOKUP(A65,[1]Tabelle1!A:B,2,FALSE)</f>
        <v>COD</v>
      </c>
      <c r="C65">
        <v>259.53837299999998</v>
      </c>
      <c r="D65">
        <v>259.53837299999998</v>
      </c>
      <c r="E65">
        <v>328.3</v>
      </c>
      <c r="F65">
        <v>273</v>
      </c>
      <c r="G65">
        <f t="shared" si="0"/>
        <v>1.2649381908547297</v>
      </c>
      <c r="H65">
        <f t="shared" si="1"/>
        <v>1.0518675787491356</v>
      </c>
    </row>
    <row r="66" spans="1:8" x14ac:dyDescent="0.25">
      <c r="A66" t="s">
        <v>242</v>
      </c>
      <c r="B66" t="str">
        <f>VLOOKUP(A66,[1]Tabelle1!A:B,2,FALSE)</f>
        <v>SLB</v>
      </c>
      <c r="C66">
        <v>0.58961600000000003</v>
      </c>
      <c r="D66">
        <v>0.58961600000000003</v>
      </c>
      <c r="E66">
        <v>0.67191000000000001</v>
      </c>
      <c r="F66">
        <v>0.22062699999999999</v>
      </c>
      <c r="G66">
        <f t="shared" si="0"/>
        <v>1.1395721961412173</v>
      </c>
      <c r="H66">
        <f t="shared" si="1"/>
        <v>0.37418760684920349</v>
      </c>
    </row>
    <row r="67" spans="1:8" x14ac:dyDescent="0.25">
      <c r="A67" t="s">
        <v>5</v>
      </c>
      <c r="B67" t="str">
        <f>VLOOKUP(A67,[1]Tabelle1!A:B,2,FALSE)</f>
        <v>CMR</v>
      </c>
      <c r="C67">
        <v>40.057561999999997</v>
      </c>
      <c r="D67">
        <v>40.057561999999997</v>
      </c>
      <c r="E67">
        <v>108.417911</v>
      </c>
      <c r="F67">
        <v>80.548254999999997</v>
      </c>
      <c r="G67">
        <f t="shared" ref="G67:G130" si="2">IFERROR(MAX(E67/C67,0),"NA")</f>
        <v>2.7065529100348145</v>
      </c>
      <c r="H67">
        <f t="shared" ref="H67:H130" si="3">IFERROR(MAX(F67/D67,0),"NA")</f>
        <v>2.0108127149625332</v>
      </c>
    </row>
    <row r="68" spans="1:8" x14ac:dyDescent="0.25">
      <c r="A68" t="s">
        <v>107</v>
      </c>
      <c r="B68" t="str">
        <f>VLOOKUP(A68,[1]Tabelle1!A:B,2,FALSE)</f>
        <v>LSO</v>
      </c>
      <c r="C68">
        <v>4.5775949999999996</v>
      </c>
      <c r="D68">
        <v>4.5775949999999996</v>
      </c>
      <c r="E68">
        <v>5.5242139999999997</v>
      </c>
      <c r="F68">
        <v>3.9897100000000001</v>
      </c>
      <c r="G68">
        <f t="shared" si="2"/>
        <v>1.2067939605841058</v>
      </c>
      <c r="H68">
        <f t="shared" si="3"/>
        <v>0.87157339170459602</v>
      </c>
    </row>
    <row r="69" spans="1:8" x14ac:dyDescent="0.25">
      <c r="A69" t="s">
        <v>313</v>
      </c>
      <c r="B69" t="str">
        <f>VLOOKUP(A69,[1]Tabelle1!A:B,2,FALSE)</f>
        <v>SAU</v>
      </c>
      <c r="C69">
        <v>580.30480599999999</v>
      </c>
      <c r="D69">
        <v>580.30480599999999</v>
      </c>
      <c r="E69">
        <v>759.26256100000001</v>
      </c>
      <c r="F69">
        <v>307.199409</v>
      </c>
      <c r="G69">
        <f t="shared" si="2"/>
        <v>1.3083857882093777</v>
      </c>
      <c r="H69">
        <f t="shared" si="3"/>
        <v>0.52937595178213981</v>
      </c>
    </row>
    <row r="70" spans="1:8" x14ac:dyDescent="0.25">
      <c r="A70" t="s">
        <v>349</v>
      </c>
      <c r="B70" t="str">
        <f>VLOOKUP(A70,[1]Tabelle1!A:B,2,FALSE)</f>
        <v>BRB</v>
      </c>
      <c r="C70">
        <v>1.3768130000000001</v>
      </c>
      <c r="D70">
        <v>1.3768130000000001</v>
      </c>
      <c r="E70">
        <v>1.280705</v>
      </c>
      <c r="F70">
        <v>0.59701800000000005</v>
      </c>
      <c r="G70">
        <f t="shared" si="2"/>
        <v>0.9301953133795221</v>
      </c>
      <c r="H70">
        <f t="shared" si="3"/>
        <v>0.43362315724793421</v>
      </c>
    </row>
    <row r="71" spans="1:8" x14ac:dyDescent="0.25">
      <c r="A71" t="s">
        <v>350</v>
      </c>
      <c r="B71" t="str">
        <f>VLOOKUP(A71,[1]Tabelle1!A:B,2,FALSE)</f>
        <v>CUB</v>
      </c>
      <c r="C71">
        <v>35.627456000000002</v>
      </c>
      <c r="D71">
        <v>35.627456000000002</v>
      </c>
      <c r="E71">
        <v>49.178457999999999</v>
      </c>
      <c r="F71">
        <v>49.178457999999999</v>
      </c>
      <c r="G71">
        <f t="shared" si="2"/>
        <v>1.3803527818545336</v>
      </c>
      <c r="H71">
        <f t="shared" si="3"/>
        <v>1.3803527818545336</v>
      </c>
    </row>
    <row r="72" spans="1:8" x14ac:dyDescent="0.25">
      <c r="A72" t="s">
        <v>183</v>
      </c>
      <c r="B72" t="str">
        <f>VLOOKUP(A72,[1]Tabelle1!A:B,2,FALSE)</f>
        <v>IRL</v>
      </c>
      <c r="C72">
        <v>61.928856000000003</v>
      </c>
      <c r="D72">
        <v>61.928856000000003</v>
      </c>
      <c r="E72">
        <v>46.408594000000001</v>
      </c>
      <c r="F72">
        <v>46.408594000000001</v>
      </c>
      <c r="G72">
        <f t="shared" si="2"/>
        <v>0.74938561758673528</v>
      </c>
      <c r="H72">
        <f t="shared" si="3"/>
        <v>0.74938561758673528</v>
      </c>
    </row>
    <row r="73" spans="1:8" x14ac:dyDescent="0.25">
      <c r="A73" t="s">
        <v>67</v>
      </c>
      <c r="B73" t="str">
        <f>VLOOKUP(A73,[1]Tabelle1!A:B,2,FALSE)</f>
        <v>NER</v>
      </c>
      <c r="C73">
        <v>3.8280419999999999</v>
      </c>
      <c r="D73">
        <v>3.8280419999999999</v>
      </c>
      <c r="E73">
        <v>10.515000000000001</v>
      </c>
      <c r="F73">
        <v>6.4320000000000004</v>
      </c>
      <c r="G73">
        <f t="shared" si="2"/>
        <v>2.746835066072943</v>
      </c>
      <c r="H73">
        <f t="shared" si="3"/>
        <v>1.6802323485479</v>
      </c>
    </row>
    <row r="74" spans="1:8" x14ac:dyDescent="0.25">
      <c r="A74" t="s">
        <v>232</v>
      </c>
      <c r="B74" t="str">
        <f>VLOOKUP(A74,[1]Tabelle1!A:B,2,FALSE)</f>
        <v>COK</v>
      </c>
      <c r="C74">
        <v>7.9865000000000005E-2</v>
      </c>
      <c r="D74">
        <v>7.9865000000000005E-2</v>
      </c>
      <c r="E74">
        <v>8.5277000000000006E-2</v>
      </c>
      <c r="F74">
        <v>7.3757000000000003E-2</v>
      </c>
      <c r="G74">
        <f t="shared" si="2"/>
        <v>1.0677643523445814</v>
      </c>
      <c r="H74">
        <f t="shared" si="3"/>
        <v>0.92352094158893128</v>
      </c>
    </row>
    <row r="75" spans="1:8" x14ac:dyDescent="0.25">
      <c r="A75" t="s">
        <v>290</v>
      </c>
      <c r="B75" t="str">
        <f>VLOOKUP(A75,[1]Tabelle1!A:B,2,FALSE)</f>
        <v>UZB</v>
      </c>
      <c r="C75">
        <v>211.09023300000001</v>
      </c>
      <c r="D75">
        <v>211.09023300000001</v>
      </c>
      <c r="E75">
        <v>352.04500400000001</v>
      </c>
      <c r="F75">
        <v>352.04500400000001</v>
      </c>
      <c r="G75">
        <f t="shared" si="2"/>
        <v>1.6677465318824105</v>
      </c>
      <c r="H75">
        <f t="shared" si="3"/>
        <v>1.6677465318824105</v>
      </c>
    </row>
    <row r="76" spans="1:8" x14ac:dyDescent="0.25">
      <c r="A76" t="s">
        <v>71</v>
      </c>
      <c r="B76" t="str">
        <f>VLOOKUP(A76,[1]Tabelle1!A:B,2,FALSE)</f>
        <v>CAF</v>
      </c>
      <c r="C76">
        <v>19.430273</v>
      </c>
      <c r="D76">
        <v>19.430273</v>
      </c>
      <c r="E76">
        <v>15.558479</v>
      </c>
      <c r="F76">
        <v>13.360037</v>
      </c>
      <c r="G76">
        <f t="shared" si="2"/>
        <v>0.80073393719172137</v>
      </c>
      <c r="H76">
        <f t="shared" si="3"/>
        <v>0.68758874360643318</v>
      </c>
    </row>
    <row r="77" spans="1:8" x14ac:dyDescent="0.25">
      <c r="A77" t="s">
        <v>64</v>
      </c>
      <c r="B77" t="str">
        <f>VLOOKUP(A77,[1]Tabelle1!A:B,2,FALSE)</f>
        <v>LBR</v>
      </c>
      <c r="C77">
        <v>4.8580129999999997</v>
      </c>
      <c r="D77">
        <v>4.8580129999999997</v>
      </c>
      <c r="E77">
        <v>12.742964000000001</v>
      </c>
      <c r="F77">
        <v>5.0971859999999998</v>
      </c>
      <c r="G77">
        <f t="shared" si="2"/>
        <v>2.6230814944299246</v>
      </c>
      <c r="H77">
        <f t="shared" si="3"/>
        <v>1.0492326801101604</v>
      </c>
    </row>
    <row r="78" spans="1:8" x14ac:dyDescent="0.25">
      <c r="A78" t="s">
        <v>124</v>
      </c>
      <c r="B78" t="str">
        <f>VLOOKUP(A78,[1]Tabelle1!A:B,2,FALSE)</f>
        <v>PER</v>
      </c>
      <c r="C78">
        <v>97.027083000000005</v>
      </c>
      <c r="D78">
        <v>97.027083000000005</v>
      </c>
      <c r="E78">
        <v>116.2</v>
      </c>
      <c r="F78">
        <v>86.4</v>
      </c>
      <c r="G78">
        <f t="shared" si="2"/>
        <v>1.1976037659505852</v>
      </c>
      <c r="H78">
        <f t="shared" si="3"/>
        <v>0.89047302390818039</v>
      </c>
    </row>
    <row r="79" spans="1:8" x14ac:dyDescent="0.25">
      <c r="A79" t="s">
        <v>285</v>
      </c>
      <c r="B79" t="str">
        <f>VLOOKUP(A79,[1]Tabelle1!A:B,2,FALSE)</f>
        <v>KAZ</v>
      </c>
      <c r="C79">
        <v>352.37768599999998</v>
      </c>
      <c r="D79">
        <v>352.37768599999998</v>
      </c>
      <c r="E79">
        <v>310.12024300000002</v>
      </c>
      <c r="F79">
        <v>273.63550900000001</v>
      </c>
      <c r="G79">
        <f t="shared" si="2"/>
        <v>0.88007911772256775</v>
      </c>
      <c r="H79">
        <f t="shared" si="3"/>
        <v>0.77654039932596652</v>
      </c>
    </row>
    <row r="80" spans="1:8" x14ac:dyDescent="0.25">
      <c r="A80" t="s">
        <v>218</v>
      </c>
      <c r="B80" t="str">
        <f>VLOOKUP(A80,[1]Tabelle1!A:B,2,FALSE)</f>
        <v>BIH</v>
      </c>
      <c r="C80">
        <v>30.709114</v>
      </c>
      <c r="D80">
        <v>30.709114</v>
      </c>
      <c r="E80">
        <v>22.741050999999999</v>
      </c>
      <c r="F80">
        <v>21.515485999999999</v>
      </c>
      <c r="G80">
        <f t="shared" si="2"/>
        <v>0.74053100327153687</v>
      </c>
      <c r="H80">
        <f t="shared" si="3"/>
        <v>0.70062216708694358</v>
      </c>
    </row>
    <row r="81" spans="1:8" x14ac:dyDescent="0.25">
      <c r="A81" t="s">
        <v>405</v>
      </c>
      <c r="B81" t="str">
        <f>VLOOKUP(A81,[1]Tabelle1!A:B,2,FALSE)</f>
        <v>TTO</v>
      </c>
      <c r="C81">
        <v>63.326802999999998</v>
      </c>
      <c r="D81">
        <v>63.326802999999998</v>
      </c>
      <c r="E81">
        <v>107.067472</v>
      </c>
      <c r="F81">
        <v>92.534621999999999</v>
      </c>
      <c r="G81">
        <f t="shared" si="2"/>
        <v>1.6907133619235444</v>
      </c>
      <c r="H81">
        <f t="shared" si="3"/>
        <v>1.4612236464866228</v>
      </c>
    </row>
    <row r="82" spans="1:8" x14ac:dyDescent="0.25">
      <c r="A82" t="s">
        <v>309</v>
      </c>
      <c r="B82" t="str">
        <f>VLOOKUP(A82,[1]Tabelle1!A:B,2,FALSE)</f>
        <v>OMN</v>
      </c>
      <c r="C82">
        <v>94.001740999999996</v>
      </c>
      <c r="D82">
        <v>94.001740999999996</v>
      </c>
      <c r="E82">
        <v>116.48622</v>
      </c>
      <c r="F82">
        <v>116.48622</v>
      </c>
      <c r="G82">
        <f t="shared" si="2"/>
        <v>1.2391921549623215</v>
      </c>
      <c r="H82">
        <f t="shared" si="3"/>
        <v>1.2391921549623215</v>
      </c>
    </row>
    <row r="83" spans="1:8" x14ac:dyDescent="0.25">
      <c r="A83" t="s">
        <v>221</v>
      </c>
      <c r="B83" t="str">
        <f>VLOOKUP(A83,[1]Tabelle1!A:B,2,FALSE)</f>
        <v>MCO</v>
      </c>
      <c r="C83">
        <v>0.13394300000000001</v>
      </c>
      <c r="D83">
        <v>0.13394300000000001</v>
      </c>
      <c r="E83">
        <v>9.1736999999999999E-2</v>
      </c>
      <c r="F83">
        <v>9.1736999999999999E-2</v>
      </c>
      <c r="G83">
        <f t="shared" si="2"/>
        <v>0.68489581389098342</v>
      </c>
      <c r="H83">
        <f t="shared" si="3"/>
        <v>0.68489581389098342</v>
      </c>
    </row>
    <row r="84" spans="1:8" x14ac:dyDescent="0.25">
      <c r="A84" t="s">
        <v>325</v>
      </c>
      <c r="B84" t="str">
        <f>VLOOKUP(A84,[1]Tabelle1!A:B,2,FALSE)</f>
        <v>TUR</v>
      </c>
      <c r="C84">
        <v>571.27359999999999</v>
      </c>
      <c r="D84">
        <v>571.27359999999999</v>
      </c>
      <c r="E84">
        <v>1015.034827</v>
      </c>
      <c r="F84">
        <v>1015.034827</v>
      </c>
      <c r="G84">
        <f t="shared" si="2"/>
        <v>1.7767928134610105</v>
      </c>
      <c r="H84">
        <f t="shared" si="3"/>
        <v>1.7767928134610105</v>
      </c>
    </row>
    <row r="85" spans="1:8" x14ac:dyDescent="0.25">
      <c r="A85" t="s">
        <v>211</v>
      </c>
      <c r="B85" t="str">
        <f>VLOOKUP(A85,[1]Tabelle1!A:B,2,FALSE)</f>
        <v>BLR</v>
      </c>
      <c r="C85">
        <v>110.805316</v>
      </c>
      <c r="D85">
        <v>110.805316</v>
      </c>
      <c r="E85">
        <v>100.65350599999999</v>
      </c>
      <c r="F85">
        <v>95.383859000000001</v>
      </c>
      <c r="G85">
        <f t="shared" si="2"/>
        <v>0.90838156176550222</v>
      </c>
      <c r="H85">
        <f t="shared" si="3"/>
        <v>0.86082385253068538</v>
      </c>
    </row>
    <row r="86" spans="1:8" x14ac:dyDescent="0.25">
      <c r="A86" t="s">
        <v>193</v>
      </c>
      <c r="B86" t="str">
        <f>VLOOKUP(A86,[1]Tabelle1!A:B,2,FALSE)</f>
        <v>DNK</v>
      </c>
      <c r="C86">
        <v>40.461291000000003</v>
      </c>
      <c r="D86">
        <v>40.461291000000003</v>
      </c>
      <c r="E86">
        <v>36.247076</v>
      </c>
      <c r="F86">
        <v>36.247076</v>
      </c>
      <c r="G86">
        <f t="shared" si="2"/>
        <v>0.89584576033424135</v>
      </c>
      <c r="H86">
        <f t="shared" si="3"/>
        <v>0.89584576033424135</v>
      </c>
    </row>
    <row r="87" spans="1:8" x14ac:dyDescent="0.25">
      <c r="A87" t="s">
        <v>406</v>
      </c>
      <c r="B87" t="str">
        <f>VLOOKUP(A87,[1]Tabelle1!A:B,2,FALSE)</f>
        <v>LKA</v>
      </c>
      <c r="C87">
        <v>38.954054999999997</v>
      </c>
      <c r="D87">
        <v>38.954054999999997</v>
      </c>
      <c r="E87">
        <v>51.171999999999997</v>
      </c>
      <c r="F87">
        <v>44.823428</v>
      </c>
      <c r="G87">
        <f t="shared" si="2"/>
        <v>1.3136501450234128</v>
      </c>
      <c r="H87">
        <f t="shared" si="3"/>
        <v>1.1506742494459179</v>
      </c>
    </row>
    <row r="88" spans="1:8" x14ac:dyDescent="0.25">
      <c r="A88" t="s">
        <v>176</v>
      </c>
      <c r="B88" t="str">
        <f>VLOOKUP(A88,[1]Tabelle1!A:B,2,FALSE)</f>
        <v>FRA</v>
      </c>
      <c r="C88">
        <v>408.24107600000002</v>
      </c>
      <c r="D88">
        <v>408.24107600000002</v>
      </c>
      <c r="E88">
        <v>326.57402100000002</v>
      </c>
      <c r="F88">
        <v>326.57402100000002</v>
      </c>
      <c r="G88">
        <f t="shared" si="2"/>
        <v>0.7999538512876152</v>
      </c>
      <c r="H88">
        <f t="shared" si="3"/>
        <v>0.7999538512876152</v>
      </c>
    </row>
    <row r="89" spans="1:8" x14ac:dyDescent="0.25">
      <c r="A89" t="s">
        <v>223</v>
      </c>
      <c r="B89" t="str">
        <f>VLOOKUP(A89,[1]Tabelle1!A:B,2,FALSE)</f>
        <v>MNE</v>
      </c>
      <c r="C89">
        <v>4.8214370000000004</v>
      </c>
      <c r="D89">
        <v>4.8214370000000004</v>
      </c>
      <c r="E89">
        <v>3.4989499999999998</v>
      </c>
      <c r="F89">
        <v>3.4989499999999998</v>
      </c>
      <c r="G89">
        <f t="shared" si="2"/>
        <v>0.72570687950501056</v>
      </c>
      <c r="H89">
        <f t="shared" si="3"/>
        <v>0.72570687950501056</v>
      </c>
    </row>
    <row r="90" spans="1:8" x14ac:dyDescent="0.25">
      <c r="A90" t="s">
        <v>407</v>
      </c>
      <c r="B90" t="str">
        <f>VLOOKUP(A90,[1]Tabelle1!A:B,2,FALSE)</f>
        <v>LIE</v>
      </c>
      <c r="C90">
        <v>0.18864700000000001</v>
      </c>
      <c r="D90">
        <v>0.18864700000000001</v>
      </c>
      <c r="E90">
        <v>0.145151</v>
      </c>
      <c r="F90">
        <v>0.145151</v>
      </c>
      <c r="G90">
        <f t="shared" si="2"/>
        <v>0.76943179589391819</v>
      </c>
      <c r="H90">
        <f t="shared" si="3"/>
        <v>0.76943179589391819</v>
      </c>
    </row>
    <row r="91" spans="1:8" x14ac:dyDescent="0.25">
      <c r="A91" t="s">
        <v>408</v>
      </c>
      <c r="B91" t="str">
        <f>VLOOKUP(A91,[1]Tabelle1!A:B,2,FALSE)</f>
        <v>BRN</v>
      </c>
      <c r="C91">
        <v>15.932861000000001</v>
      </c>
      <c r="D91">
        <v>15.932861000000001</v>
      </c>
      <c r="E91">
        <v>23.415234999999999</v>
      </c>
      <c r="F91">
        <v>23.415234999999999</v>
      </c>
      <c r="G91">
        <f t="shared" si="2"/>
        <v>1.4696189843117315</v>
      </c>
      <c r="H91">
        <f t="shared" si="3"/>
        <v>1.4696189843117315</v>
      </c>
    </row>
    <row r="92" spans="1:8" x14ac:dyDescent="0.25">
      <c r="A92" t="s">
        <v>281</v>
      </c>
      <c r="B92" t="str">
        <f>VLOOKUP(A92,[1]Tabelle1!A:B,2,FALSE)</f>
        <v>PAK</v>
      </c>
      <c r="C92">
        <v>546.66432799999995</v>
      </c>
      <c r="D92">
        <v>546.66432799999995</v>
      </c>
      <c r="E92">
        <v>1356.0228999999999</v>
      </c>
      <c r="F92">
        <v>794.97289999999998</v>
      </c>
      <c r="G92">
        <f t="shared" si="2"/>
        <v>2.4805403069943868</v>
      </c>
      <c r="H92">
        <f t="shared" si="3"/>
        <v>1.4542249407574295</v>
      </c>
    </row>
    <row r="93" spans="1:8" x14ac:dyDescent="0.25">
      <c r="A93" t="s">
        <v>216</v>
      </c>
      <c r="B93" t="str">
        <f>VLOOKUP(A93,[1]Tabelle1!A:B,2,FALSE)</f>
        <v>AND</v>
      </c>
      <c r="C93">
        <v>0.48787900000000001</v>
      </c>
      <c r="D93">
        <v>0.48787900000000001</v>
      </c>
      <c r="E93">
        <v>0.34082000000000001</v>
      </c>
      <c r="F93">
        <v>0.34082000000000001</v>
      </c>
      <c r="G93">
        <f t="shared" si="2"/>
        <v>0.69857485155130683</v>
      </c>
      <c r="H93">
        <f t="shared" si="3"/>
        <v>0.69857485155130683</v>
      </c>
    </row>
    <row r="94" spans="1:8" x14ac:dyDescent="0.25">
      <c r="A94" t="s">
        <v>22</v>
      </c>
      <c r="B94" t="str">
        <f>VLOOKUP(A94,[1]Tabelle1!A:B,2,FALSE)</f>
        <v>ZWE</v>
      </c>
      <c r="C94">
        <v>28.491948000000001</v>
      </c>
      <c r="D94">
        <v>28.491948000000001</v>
      </c>
      <c r="E94">
        <v>43.82</v>
      </c>
      <c r="F94">
        <v>38.520000000000003</v>
      </c>
      <c r="G94">
        <f t="shared" si="2"/>
        <v>1.5379783790143096</v>
      </c>
      <c r="H94">
        <f t="shared" si="3"/>
        <v>1.3519609119039526</v>
      </c>
    </row>
    <row r="95" spans="1:8" x14ac:dyDescent="0.25">
      <c r="A95" t="s">
        <v>409</v>
      </c>
      <c r="B95" t="str">
        <f>VLOOKUP(A95,[1]Tabelle1!A:B,2,FALSE)</f>
        <v>CIV</v>
      </c>
      <c r="C95">
        <v>32.138925</v>
      </c>
      <c r="D95">
        <v>32.138925</v>
      </c>
      <c r="E95">
        <v>43.790295</v>
      </c>
      <c r="F95">
        <v>39.369860000000003</v>
      </c>
      <c r="G95">
        <f t="shared" si="2"/>
        <v>1.362531416343266</v>
      </c>
      <c r="H95">
        <f t="shared" si="3"/>
        <v>1.2249899459922819</v>
      </c>
    </row>
    <row r="96" spans="1:8" x14ac:dyDescent="0.25">
      <c r="A96" t="s">
        <v>187</v>
      </c>
      <c r="B96" t="str">
        <f>VLOOKUP(A96,[1]Tabelle1!A:B,2,FALSE)</f>
        <v>ESP</v>
      </c>
      <c r="C96">
        <v>284.29456800000003</v>
      </c>
      <c r="D96">
        <v>284.29456800000003</v>
      </c>
      <c r="E96">
        <v>260.85178100000002</v>
      </c>
      <c r="F96">
        <v>260.85178100000002</v>
      </c>
      <c r="G96">
        <f t="shared" si="2"/>
        <v>0.91754050327124081</v>
      </c>
      <c r="H96">
        <f t="shared" si="3"/>
        <v>0.91754050327124081</v>
      </c>
    </row>
    <row r="97" spans="1:8" x14ac:dyDescent="0.25">
      <c r="A97" t="s">
        <v>75</v>
      </c>
      <c r="B97" t="str">
        <f>VLOOKUP(A97,[1]Tabelle1!A:B,2,FALSE)</f>
        <v>COD</v>
      </c>
      <c r="C97">
        <v>259.53837299999998</v>
      </c>
      <c r="D97">
        <v>259.53837299999998</v>
      </c>
      <c r="E97">
        <v>328.3</v>
      </c>
      <c r="F97">
        <v>273</v>
      </c>
      <c r="G97">
        <f t="shared" si="2"/>
        <v>1.2649381908547297</v>
      </c>
      <c r="H97">
        <f t="shared" si="3"/>
        <v>1.0518675787491356</v>
      </c>
    </row>
    <row r="98" spans="1:8" x14ac:dyDescent="0.25">
      <c r="A98" t="s">
        <v>170</v>
      </c>
      <c r="B98" t="str">
        <f>VLOOKUP(A98,[1]Tabelle1!A:B,2,FALSE)</f>
        <v>BRA</v>
      </c>
      <c r="C98">
        <v>1226.1447479999999</v>
      </c>
      <c r="D98">
        <v>1226.1447479999999</v>
      </c>
      <c r="E98">
        <v>1083.6476210000001</v>
      </c>
      <c r="F98">
        <v>694.12682099999995</v>
      </c>
      <c r="G98">
        <f t="shared" si="2"/>
        <v>0.88378441678078301</v>
      </c>
      <c r="H98">
        <f t="shared" si="3"/>
        <v>0.56610512105704502</v>
      </c>
    </row>
    <row r="99" spans="1:8" x14ac:dyDescent="0.25">
      <c r="A99" t="s">
        <v>410</v>
      </c>
      <c r="B99" t="str">
        <f>VLOOKUP(A99,[1]Tabelle1!A:B,2,FALSE)</f>
        <v>TZA</v>
      </c>
      <c r="C99">
        <v>97.886895999999993</v>
      </c>
      <c r="D99">
        <v>97.886895999999993</v>
      </c>
      <c r="E99">
        <v>146</v>
      </c>
      <c r="F99">
        <v>123.675</v>
      </c>
      <c r="G99">
        <f t="shared" si="2"/>
        <v>1.491517311980145</v>
      </c>
      <c r="H99">
        <f t="shared" si="3"/>
        <v>1.2634479695831811</v>
      </c>
    </row>
    <row r="100" spans="1:8" x14ac:dyDescent="0.25">
      <c r="A100" t="s">
        <v>287</v>
      </c>
      <c r="B100" t="str">
        <f>VLOOKUP(A100,[1]Tabelle1!A:B,2,FALSE)</f>
        <v>KGZ</v>
      </c>
      <c r="C100">
        <v>19.981359999999999</v>
      </c>
      <c r="D100">
        <v>19.981359999999999</v>
      </c>
      <c r="E100">
        <v>25.432466999999999</v>
      </c>
      <c r="F100">
        <v>20.405373999999998</v>
      </c>
      <c r="G100">
        <f t="shared" si="2"/>
        <v>1.2728096085551734</v>
      </c>
      <c r="H100">
        <f t="shared" si="3"/>
        <v>1.021220477485016</v>
      </c>
    </row>
    <row r="101" spans="1:8" x14ac:dyDescent="0.25">
      <c r="A101" t="s">
        <v>130</v>
      </c>
      <c r="B101" t="str">
        <f>VLOOKUP(A101,[1]Tabelle1!A:B,2,FALSE)</f>
        <v>GTM</v>
      </c>
      <c r="C101">
        <v>37.648004</v>
      </c>
      <c r="D101">
        <v>37.648004</v>
      </c>
      <c r="E101">
        <v>67.065117000000001</v>
      </c>
      <c r="F101">
        <v>58.035035999999998</v>
      </c>
      <c r="G101">
        <f t="shared" si="2"/>
        <v>1.7813724467305092</v>
      </c>
      <c r="H101">
        <f t="shared" si="3"/>
        <v>1.5415169420402739</v>
      </c>
    </row>
    <row r="102" spans="1:8" x14ac:dyDescent="0.25">
      <c r="A102" t="s">
        <v>236</v>
      </c>
      <c r="B102" t="str">
        <f>VLOOKUP(A102,[1]Tabelle1!A:B,2,FALSE)</f>
        <v>FSM</v>
      </c>
      <c r="C102">
        <v>0.163933</v>
      </c>
      <c r="D102">
        <v>0.163933</v>
      </c>
      <c r="E102">
        <v>9.2400999999999997E-2</v>
      </c>
      <c r="F102">
        <v>8.3417000000000005E-2</v>
      </c>
      <c r="G102">
        <f t="shared" si="2"/>
        <v>0.56365100376373278</v>
      </c>
      <c r="H102">
        <f t="shared" si="3"/>
        <v>0.50884812697870474</v>
      </c>
    </row>
    <row r="103" spans="1:8" x14ac:dyDescent="0.25">
      <c r="A103" t="s">
        <v>228</v>
      </c>
      <c r="B103" t="str">
        <f>VLOOKUP(A103,[1]Tabelle1!A:B,2,FALSE)</f>
        <v>AUS</v>
      </c>
      <c r="C103">
        <v>573.80110200000001</v>
      </c>
      <c r="D103">
        <v>573.80110200000001</v>
      </c>
      <c r="E103">
        <v>369.79</v>
      </c>
      <c r="F103">
        <v>369.79</v>
      </c>
      <c r="G103">
        <f t="shared" si="2"/>
        <v>0.64445676160447674</v>
      </c>
      <c r="H103">
        <f t="shared" si="3"/>
        <v>0.64445676160447674</v>
      </c>
    </row>
    <row r="104" spans="1:8" x14ac:dyDescent="0.25">
      <c r="A104" t="s">
        <v>149</v>
      </c>
      <c r="B104" t="str">
        <f>VLOOKUP(A104,[1]Tabelle1!A:B,2,FALSE)</f>
        <v>SUR</v>
      </c>
      <c r="C104">
        <v>2.6615470000000001</v>
      </c>
      <c r="D104">
        <v>2.6615470000000001</v>
      </c>
      <c r="E104">
        <v>4.7031340000000004</v>
      </c>
      <c r="F104">
        <v>4.7031340000000004</v>
      </c>
      <c r="G104">
        <f t="shared" si="2"/>
        <v>1.7670677992911641</v>
      </c>
      <c r="H104">
        <f t="shared" si="3"/>
        <v>1.7670677992911641</v>
      </c>
    </row>
    <row r="105" spans="1:8" x14ac:dyDescent="0.25">
      <c r="A105" t="s">
        <v>272</v>
      </c>
      <c r="B105" t="str">
        <f>VLOOKUP(A105,[1]Tabelle1!A:B,2,FALSE)</f>
        <v>TLS</v>
      </c>
      <c r="C105">
        <v>6.1097539999999997</v>
      </c>
      <c r="D105">
        <v>6.1097539999999997</v>
      </c>
      <c r="E105">
        <v>-3.725924</v>
      </c>
      <c r="F105">
        <v>0</v>
      </c>
      <c r="G105">
        <f t="shared" si="2"/>
        <v>0</v>
      </c>
      <c r="H105">
        <f t="shared" si="3"/>
        <v>0</v>
      </c>
    </row>
    <row r="106" spans="1:8" x14ac:dyDescent="0.25">
      <c r="A106" t="s">
        <v>321</v>
      </c>
      <c r="B106" t="str">
        <f>VLOOKUP(A106,[1]Tabelle1!A:B,2,FALSE)</f>
        <v>YEM</v>
      </c>
      <c r="C106">
        <v>35.505901999999999</v>
      </c>
      <c r="D106">
        <v>35.505901999999999</v>
      </c>
      <c r="E106">
        <v>47.209161000000002</v>
      </c>
      <c r="F106">
        <v>41.009977999999997</v>
      </c>
      <c r="G106">
        <f t="shared" si="2"/>
        <v>1.329614468039708</v>
      </c>
      <c r="H106">
        <f t="shared" si="3"/>
        <v>1.1550186219744536</v>
      </c>
    </row>
    <row r="107" spans="1:8" x14ac:dyDescent="0.25">
      <c r="A107" t="s">
        <v>207</v>
      </c>
      <c r="B107" t="str">
        <f>VLOOKUP(A107,[1]Tabelle1!A:B,2,FALSE)</f>
        <v>ISL</v>
      </c>
      <c r="C107">
        <v>4.4405169999999998</v>
      </c>
      <c r="D107">
        <v>4.4405169999999998</v>
      </c>
      <c r="E107">
        <v>2.178925</v>
      </c>
      <c r="F107">
        <v>2.178925</v>
      </c>
      <c r="G107">
        <f t="shared" si="2"/>
        <v>0.49069173702071178</v>
      </c>
      <c r="H107">
        <f t="shared" si="3"/>
        <v>0.49069173702071178</v>
      </c>
    </row>
    <row r="108" spans="1:8" x14ac:dyDescent="0.25">
      <c r="A108" t="s">
        <v>122</v>
      </c>
      <c r="B108" t="str">
        <f>VLOOKUP(A108,[1]Tabelle1!A:B,2,FALSE)</f>
        <v>PRY</v>
      </c>
      <c r="C108">
        <v>44.618858000000003</v>
      </c>
      <c r="D108">
        <v>44.618858000000003</v>
      </c>
      <c r="E108">
        <v>45.697840999999997</v>
      </c>
      <c r="F108">
        <v>35.512799999999999</v>
      </c>
      <c r="G108">
        <f t="shared" si="2"/>
        <v>1.0241822190966876</v>
      </c>
      <c r="H108">
        <f t="shared" si="3"/>
        <v>0.79591458840116425</v>
      </c>
    </row>
    <row r="109" spans="1:8" x14ac:dyDescent="0.25">
      <c r="A109" t="s">
        <v>411</v>
      </c>
      <c r="B109" t="str">
        <f>VLOOKUP(A109,[1]Tabelle1!A:B,2,FALSE)</f>
        <v>LAO</v>
      </c>
      <c r="C109">
        <v>35.556901000000003</v>
      </c>
      <c r="D109">
        <v>35.556901000000003</v>
      </c>
      <c r="E109">
        <v>30.682449999999999</v>
      </c>
      <c r="F109">
        <v>30.682449999999999</v>
      </c>
      <c r="G109">
        <f t="shared" si="2"/>
        <v>0.86291125314886119</v>
      </c>
      <c r="H109">
        <f t="shared" si="3"/>
        <v>0.86291125314886119</v>
      </c>
    </row>
    <row r="110" spans="1:8" x14ac:dyDescent="0.25">
      <c r="A110" t="s">
        <v>73</v>
      </c>
      <c r="B110" t="str">
        <f>VLOOKUP(A110,[1]Tabelle1!A:B,2,FALSE)</f>
        <v>TCD</v>
      </c>
      <c r="C110">
        <v>37.133101000000003</v>
      </c>
      <c r="D110">
        <v>37.133101000000003</v>
      </c>
      <c r="E110">
        <v>82.866544000000005</v>
      </c>
      <c r="F110">
        <v>67.209348000000006</v>
      </c>
      <c r="G110">
        <f t="shared" si="2"/>
        <v>2.2316085047677543</v>
      </c>
      <c r="H110">
        <f t="shared" si="3"/>
        <v>1.8099578594311312</v>
      </c>
    </row>
    <row r="111" spans="1:8" x14ac:dyDescent="0.25">
      <c r="A111" t="s">
        <v>68</v>
      </c>
      <c r="B111" t="str">
        <f>VLOOKUP(A111,[1]Tabelle1!A:B,2,FALSE)</f>
        <v>SLE</v>
      </c>
      <c r="C111">
        <v>8.7060460000000006</v>
      </c>
      <c r="D111">
        <v>8.7060460000000006</v>
      </c>
      <c r="E111">
        <v>14.417256</v>
      </c>
      <c r="F111">
        <v>14.417256</v>
      </c>
      <c r="G111">
        <f t="shared" si="2"/>
        <v>1.6560050337432171</v>
      </c>
      <c r="H111">
        <f t="shared" si="3"/>
        <v>1.6560050337432171</v>
      </c>
    </row>
    <row r="112" spans="1:8" x14ac:dyDescent="0.25">
      <c r="A112" t="s">
        <v>239</v>
      </c>
      <c r="B112" t="str">
        <f>VLOOKUP(A112,[1]Tabelle1!A:B,2,FALSE)</f>
        <v>PLW</v>
      </c>
      <c r="C112">
        <v>0.287632</v>
      </c>
      <c r="D112">
        <v>0.287632</v>
      </c>
      <c r="E112">
        <v>0</v>
      </c>
      <c r="F112">
        <v>0</v>
      </c>
      <c r="G112">
        <f t="shared" si="2"/>
        <v>0</v>
      </c>
      <c r="H112">
        <f t="shared" si="3"/>
        <v>0</v>
      </c>
    </row>
    <row r="113" spans="1:8" x14ac:dyDescent="0.25">
      <c r="A113" t="s">
        <v>203</v>
      </c>
      <c r="B113" t="str">
        <f>VLOOKUP(A113,[1]Tabelle1!A:B,2,FALSE)</f>
        <v>EST</v>
      </c>
      <c r="C113">
        <v>15.722407</v>
      </c>
      <c r="D113">
        <v>15.722407</v>
      </c>
      <c r="E113">
        <v>10.790168</v>
      </c>
      <c r="F113">
        <v>10.790168</v>
      </c>
      <c r="G113">
        <f t="shared" si="2"/>
        <v>0.68629237240837226</v>
      </c>
      <c r="H113">
        <f t="shared" si="3"/>
        <v>0.68629237240837226</v>
      </c>
    </row>
    <row r="114" spans="1:8" x14ac:dyDescent="0.25">
      <c r="A114" t="s">
        <v>244</v>
      </c>
      <c r="B114" t="str">
        <f>VLOOKUP(A114,[1]Tabelle1!A:B,2,FALSE)</f>
        <v>TUV</v>
      </c>
      <c r="C114">
        <v>1.261E-2</v>
      </c>
      <c r="D114">
        <v>1.261E-2</v>
      </c>
      <c r="E114">
        <v>2.9329999999999998E-3</v>
      </c>
      <c r="F114">
        <v>2.349E-3</v>
      </c>
      <c r="G114">
        <f t="shared" si="2"/>
        <v>0.23259318001586043</v>
      </c>
      <c r="H114">
        <f t="shared" si="3"/>
        <v>0.18628072957969866</v>
      </c>
    </row>
    <row r="115" spans="1:8" x14ac:dyDescent="0.25">
      <c r="A115" t="s">
        <v>158</v>
      </c>
      <c r="B115" t="str">
        <f>VLOOKUP(A115,[1]Tabelle1!A:B,2,FALSE)</f>
        <v>CAN</v>
      </c>
      <c r="C115">
        <v>732.33233099999995</v>
      </c>
      <c r="D115">
        <v>732.33233099999995</v>
      </c>
      <c r="E115">
        <v>458.4</v>
      </c>
      <c r="F115">
        <v>421.45</v>
      </c>
      <c r="G115">
        <f t="shared" si="2"/>
        <v>0.62594532645316192</v>
      </c>
      <c r="H115">
        <f t="shared" si="3"/>
        <v>0.57549009126022055</v>
      </c>
    </row>
    <row r="116" spans="1:8" x14ac:dyDescent="0.25">
      <c r="A116" t="s">
        <v>255</v>
      </c>
      <c r="B116" t="str">
        <f>VLOOKUP(A116,[1]Tabelle1!A:B,2,FALSE)</f>
        <v>KHM</v>
      </c>
      <c r="C116">
        <v>48.112637999999997</v>
      </c>
      <c r="D116">
        <v>48.112637999999997</v>
      </c>
      <c r="E116">
        <v>81.014724000000001</v>
      </c>
      <c r="F116">
        <v>53.838247000000003</v>
      </c>
      <c r="G116">
        <f t="shared" si="2"/>
        <v>1.6838553728856025</v>
      </c>
      <c r="H116">
        <f t="shared" si="3"/>
        <v>1.1190042624559478</v>
      </c>
    </row>
    <row r="117" spans="1:8" x14ac:dyDescent="0.25">
      <c r="A117" t="s">
        <v>204</v>
      </c>
      <c r="B117" t="str">
        <f>VLOOKUP(A117,[1]Tabelle1!A:B,2,FALSE)</f>
        <v>HRV</v>
      </c>
      <c r="C117">
        <v>24.797536000000001</v>
      </c>
      <c r="D117">
        <v>24.797536000000001</v>
      </c>
      <c r="E117">
        <v>24.063821999999998</v>
      </c>
      <c r="F117">
        <v>24.063821999999998</v>
      </c>
      <c r="G117">
        <f t="shared" si="2"/>
        <v>0.97041181833549905</v>
      </c>
      <c r="H117">
        <f t="shared" si="3"/>
        <v>0.97041181833549905</v>
      </c>
    </row>
    <row r="118" spans="1:8" x14ac:dyDescent="0.25">
      <c r="A118" t="s">
        <v>274</v>
      </c>
      <c r="B118" t="str">
        <f>VLOOKUP(A118,[1]Tabelle1!A:B,2,FALSE)</f>
        <v>PRK</v>
      </c>
      <c r="C118">
        <v>58.351480000000002</v>
      </c>
      <c r="D118">
        <v>58.351480000000002</v>
      </c>
      <c r="E118">
        <v>205.76587699999999</v>
      </c>
      <c r="F118">
        <v>116.726777</v>
      </c>
      <c r="G118">
        <f t="shared" si="2"/>
        <v>3.5263180471172277</v>
      </c>
      <c r="H118">
        <f t="shared" si="3"/>
        <v>2.0004081644544405</v>
      </c>
    </row>
    <row r="119" spans="1:8" x14ac:dyDescent="0.25">
      <c r="A119" t="s">
        <v>412</v>
      </c>
      <c r="B119" t="str">
        <f>VLOOKUP(A119,[1]Tabelle1!A:B,2,FALSE)</f>
        <v>BFA</v>
      </c>
      <c r="C119">
        <v>36.153049000000003</v>
      </c>
      <c r="D119">
        <v>36.153049000000003</v>
      </c>
      <c r="E119">
        <v>99.753532000000007</v>
      </c>
      <c r="F119">
        <v>87.751580000000004</v>
      </c>
      <c r="G119">
        <f t="shared" si="2"/>
        <v>2.7592010842570982</v>
      </c>
      <c r="H119">
        <f t="shared" si="3"/>
        <v>2.4272248794285649</v>
      </c>
    </row>
    <row r="120" spans="1:8" x14ac:dyDescent="0.25">
      <c r="A120" t="s">
        <v>23</v>
      </c>
      <c r="B120" t="str">
        <f>VLOOKUP(A120,[1]Tabelle1!A:B,2,FALSE)</f>
        <v>BWA</v>
      </c>
      <c r="C120">
        <v>13.609594</v>
      </c>
      <c r="D120">
        <v>13.609594</v>
      </c>
      <c r="E120">
        <v>19.396222999999999</v>
      </c>
      <c r="F120">
        <v>19.396222999999999</v>
      </c>
      <c r="G120">
        <f t="shared" si="2"/>
        <v>1.4251874817132679</v>
      </c>
      <c r="H120">
        <f t="shared" si="3"/>
        <v>1.4251874817132679</v>
      </c>
    </row>
    <row r="121" spans="1:8" x14ac:dyDescent="0.25">
      <c r="A121" t="s">
        <v>1</v>
      </c>
      <c r="B121" t="str">
        <f>VLOOKUP(A121,[1]Tabelle1!A:B,2,FALSE)</f>
        <v>MAR</v>
      </c>
      <c r="C121">
        <v>102.835922</v>
      </c>
      <c r="D121">
        <v>102.835922</v>
      </c>
      <c r="E121">
        <v>109.01083800000001</v>
      </c>
      <c r="F121">
        <v>69.635243000000003</v>
      </c>
      <c r="G121">
        <f t="shared" si="2"/>
        <v>1.0600462939399717</v>
      </c>
      <c r="H121">
        <f t="shared" si="3"/>
        <v>0.67714901219050683</v>
      </c>
    </row>
    <row r="122" spans="1:8" x14ac:dyDescent="0.25">
      <c r="A122" t="s">
        <v>126</v>
      </c>
      <c r="B122" t="str">
        <f>VLOOKUP(A122,[1]Tabelle1!A:B,2,FALSE)</f>
        <v>URY</v>
      </c>
      <c r="C122">
        <v>42.346800999999999</v>
      </c>
      <c r="D122">
        <v>42.346800999999999</v>
      </c>
      <c r="E122">
        <v>39.849988000000003</v>
      </c>
      <c r="F122">
        <v>33.549987999999999</v>
      </c>
      <c r="G122">
        <f t="shared" si="2"/>
        <v>0.94103892286928603</v>
      </c>
      <c r="H122">
        <f t="shared" si="3"/>
        <v>0.792267354504535</v>
      </c>
    </row>
    <row r="123" spans="1:8" x14ac:dyDescent="0.25">
      <c r="A123" t="s">
        <v>202</v>
      </c>
      <c r="B123" t="str">
        <f>VLOOKUP(A123,[1]Tabelle1!A:B,2,FALSE)</f>
        <v>LTU</v>
      </c>
      <c r="C123">
        <v>27.872907000000001</v>
      </c>
      <c r="D123">
        <v>27.872907000000001</v>
      </c>
      <c r="E123">
        <v>19.720758</v>
      </c>
      <c r="F123">
        <v>19.720758</v>
      </c>
      <c r="G123">
        <f t="shared" si="2"/>
        <v>0.70752426361556042</v>
      </c>
      <c r="H123">
        <f t="shared" si="3"/>
        <v>0.70752426361556042</v>
      </c>
    </row>
    <row r="124" spans="1:8" x14ac:dyDescent="0.25">
      <c r="A124" t="s">
        <v>413</v>
      </c>
      <c r="B124" t="str">
        <f>VLOOKUP(A124,[1]Tabelle1!A:B,2,FALSE)</f>
        <v>ARE</v>
      </c>
      <c r="C124">
        <v>234.344222</v>
      </c>
      <c r="D124">
        <v>234.344222</v>
      </c>
      <c r="E124">
        <v>217.61872099999999</v>
      </c>
      <c r="F124">
        <v>217.61872099999999</v>
      </c>
      <c r="G124">
        <f t="shared" si="2"/>
        <v>0.9286284899313626</v>
      </c>
      <c r="H124">
        <f t="shared" si="3"/>
        <v>0.9286284899313626</v>
      </c>
    </row>
    <row r="125" spans="1:8" x14ac:dyDescent="0.25">
      <c r="A125" t="s">
        <v>112</v>
      </c>
      <c r="B125" t="str">
        <f>VLOOKUP(A125,[1]Tabelle1!A:B,2,FALSE)</f>
        <v>CHL</v>
      </c>
      <c r="C125">
        <v>112.02496499999999</v>
      </c>
      <c r="D125">
        <v>112.02496499999999</v>
      </c>
      <c r="E125">
        <v>95</v>
      </c>
      <c r="F125">
        <v>95</v>
      </c>
      <c r="G125">
        <f t="shared" si="2"/>
        <v>0.84802525936964146</v>
      </c>
      <c r="H125">
        <f t="shared" si="3"/>
        <v>0.84802525936964146</v>
      </c>
    </row>
    <row r="126" spans="1:8" x14ac:dyDescent="0.25">
      <c r="A126" t="s">
        <v>414</v>
      </c>
      <c r="B126" t="str">
        <f>VLOOKUP(A126,[1]Tabelle1!A:B,2,FALSE)</f>
        <v>BOL</v>
      </c>
      <c r="C126">
        <v>93.822840999999997</v>
      </c>
      <c r="D126">
        <v>93.822840999999997</v>
      </c>
      <c r="E126">
        <v>150.23404300000001</v>
      </c>
      <c r="F126">
        <v>150.23404300000001</v>
      </c>
      <c r="G126">
        <f t="shared" si="2"/>
        <v>1.6012523325743251</v>
      </c>
      <c r="H126">
        <f t="shared" si="3"/>
        <v>1.6012523325743251</v>
      </c>
    </row>
    <row r="127" spans="1:8" x14ac:dyDescent="0.25">
      <c r="A127" t="s">
        <v>249</v>
      </c>
      <c r="B127" t="str">
        <f>VLOOKUP(A127,[1]Tabelle1!A:B,2,FALSE)</f>
        <v>MDV</v>
      </c>
      <c r="C127">
        <v>1.847221</v>
      </c>
      <c r="D127">
        <v>1.847221</v>
      </c>
      <c r="E127">
        <v>3.3462519999999998</v>
      </c>
      <c r="F127">
        <v>0</v>
      </c>
      <c r="G127">
        <f t="shared" si="2"/>
        <v>1.811506040695726</v>
      </c>
      <c r="H127">
        <f t="shared" si="3"/>
        <v>0</v>
      </c>
    </row>
    <row r="128" spans="1:8" x14ac:dyDescent="0.25">
      <c r="A128" t="s">
        <v>101</v>
      </c>
      <c r="B128" t="str">
        <f>VLOOKUP(A128,[1]Tabelle1!A:B,2,FALSE)</f>
        <v>SOM</v>
      </c>
      <c r="C128">
        <v>30.549863999999999</v>
      </c>
      <c r="D128">
        <v>30.549863999999999</v>
      </c>
      <c r="E128">
        <v>107.4</v>
      </c>
      <c r="F128">
        <v>75.180000000000007</v>
      </c>
      <c r="G128">
        <f t="shared" si="2"/>
        <v>3.5155639318067018</v>
      </c>
      <c r="H128">
        <f t="shared" si="3"/>
        <v>2.4608947522646911</v>
      </c>
    </row>
    <row r="129" spans="1:8" x14ac:dyDescent="0.25">
      <c r="A129" t="s">
        <v>118</v>
      </c>
      <c r="B129" t="str">
        <f>VLOOKUP(A129,[1]Tabelle1!A:B,2,FALSE)</f>
        <v>COL</v>
      </c>
      <c r="C129">
        <v>195.13079300000001</v>
      </c>
      <c r="D129">
        <v>195.13079300000001</v>
      </c>
      <c r="E129">
        <v>150.04027400000001</v>
      </c>
      <c r="F129">
        <v>150.04027400000001</v>
      </c>
      <c r="G129">
        <f t="shared" si="2"/>
        <v>0.76892156124225863</v>
      </c>
      <c r="H129">
        <f t="shared" si="3"/>
        <v>0.76892156124225863</v>
      </c>
    </row>
    <row r="130" spans="1:8" x14ac:dyDescent="0.25">
      <c r="A130" t="s">
        <v>415</v>
      </c>
      <c r="B130" t="str">
        <f>VLOOKUP(A130,[1]Tabelle1!A:B,2,FALSE)</f>
        <v>KNA</v>
      </c>
      <c r="C130">
        <v>0.23255500000000001</v>
      </c>
      <c r="D130">
        <v>0.23255500000000001</v>
      </c>
      <c r="E130">
        <v>0.309278</v>
      </c>
      <c r="F130">
        <v>9.8669999999999994E-2</v>
      </c>
      <c r="G130">
        <f t="shared" si="2"/>
        <v>1.3299133538302765</v>
      </c>
      <c r="H130">
        <f t="shared" si="3"/>
        <v>0.42428672787082622</v>
      </c>
    </row>
    <row r="131" spans="1:8" x14ac:dyDescent="0.25">
      <c r="A131" t="s">
        <v>261</v>
      </c>
      <c r="B131" t="str">
        <f>VLOOKUP(A131,[1]Tabelle1!A:B,2,FALSE)</f>
        <v>MYS</v>
      </c>
      <c r="C131">
        <v>335.31854299999998</v>
      </c>
      <c r="D131">
        <v>335.31854299999998</v>
      </c>
      <c r="E131">
        <v>334.60364399999997</v>
      </c>
      <c r="F131">
        <v>334.60364399999997</v>
      </c>
      <c r="G131">
        <f t="shared" ref="G131:G194" si="4">IFERROR(MAX(E131/C131,0),"NA")</f>
        <v>0.99786800039865375</v>
      </c>
      <c r="H131">
        <f t="shared" ref="H131:H194" si="5">IFERROR(MAX(F131/D131,0),"NA")</f>
        <v>0.99786800039865375</v>
      </c>
    </row>
    <row r="132" spans="1:8" x14ac:dyDescent="0.25">
      <c r="A132" t="s">
        <v>192</v>
      </c>
      <c r="B132" t="str">
        <f>VLOOKUP(A132,[1]Tabelle1!A:B,2,FALSE)</f>
        <v>MLT</v>
      </c>
      <c r="C132">
        <v>2.9241630000000001</v>
      </c>
      <c r="D132">
        <v>2.9241630000000001</v>
      </c>
      <c r="E132">
        <v>1.569113</v>
      </c>
      <c r="F132">
        <v>1.569113</v>
      </c>
      <c r="G132">
        <f t="shared" si="4"/>
        <v>0.53660243974087629</v>
      </c>
      <c r="H132">
        <f t="shared" si="5"/>
        <v>0.53660243974087629</v>
      </c>
    </row>
    <row r="133" spans="1:8" x14ac:dyDescent="0.25">
      <c r="A133" t="s">
        <v>243</v>
      </c>
      <c r="B133" t="str">
        <f>VLOOKUP(A133,[1]Tabelle1!A:B,2,FALSE)</f>
        <v>TON</v>
      </c>
      <c r="C133">
        <v>0.18285399999999999</v>
      </c>
      <c r="D133">
        <v>0.18285399999999999</v>
      </c>
      <c r="E133">
        <v>0.112958</v>
      </c>
      <c r="F133">
        <v>0.112958</v>
      </c>
      <c r="G133">
        <f t="shared" si="4"/>
        <v>0.61774968007262632</v>
      </c>
      <c r="H133">
        <f t="shared" si="5"/>
        <v>0.61774968007262632</v>
      </c>
    </row>
    <row r="134" spans="1:8" x14ac:dyDescent="0.25">
      <c r="A134" t="s">
        <v>416</v>
      </c>
      <c r="B134" t="str">
        <f>VLOOKUP(A134,[1]Tabelle1!A:B,2,FALSE)</f>
        <v>VNM</v>
      </c>
      <c r="C134">
        <v>410.36290500000001</v>
      </c>
      <c r="D134">
        <v>410.36290500000001</v>
      </c>
      <c r="E134">
        <v>813.94059000000004</v>
      </c>
      <c r="F134">
        <v>646.91858999999999</v>
      </c>
      <c r="G134">
        <f t="shared" si="4"/>
        <v>1.9834653183381672</v>
      </c>
      <c r="H134">
        <f t="shared" si="5"/>
        <v>1.5764548454982792</v>
      </c>
    </row>
    <row r="135" spans="1:8" x14ac:dyDescent="0.25">
      <c r="A135" t="s">
        <v>91</v>
      </c>
      <c r="B135" t="str">
        <f>VLOOKUP(A135,[1]Tabelle1!A:B,2,FALSE)</f>
        <v>BDI</v>
      </c>
      <c r="C135">
        <v>6.7130859999999997</v>
      </c>
      <c r="D135">
        <v>6.7130859999999997</v>
      </c>
      <c r="E135">
        <v>7.5705229999999997</v>
      </c>
      <c r="F135">
        <v>6.8233090000000001</v>
      </c>
      <c r="G135">
        <f t="shared" si="4"/>
        <v>1.1277262052057728</v>
      </c>
      <c r="H135">
        <f t="shared" si="5"/>
        <v>1.0164191252726391</v>
      </c>
    </row>
    <row r="136" spans="1:8" x14ac:dyDescent="0.25">
      <c r="A136" t="s">
        <v>417</v>
      </c>
      <c r="B136" t="str">
        <f>VLOOKUP(A136,[1]Tabelle1!A:B,2,FALSE)</f>
        <v>CRI</v>
      </c>
      <c r="C136">
        <v>15.77303</v>
      </c>
      <c r="D136">
        <v>15.77303</v>
      </c>
      <c r="E136">
        <v>12.777699999999999</v>
      </c>
      <c r="F136">
        <v>12.777699999999999</v>
      </c>
      <c r="G136">
        <f t="shared" si="4"/>
        <v>0.81009799639004043</v>
      </c>
      <c r="H136">
        <f t="shared" si="5"/>
        <v>0.81009799639004043</v>
      </c>
    </row>
    <row r="137" spans="1:8" x14ac:dyDescent="0.25">
      <c r="A137" t="s">
        <v>79</v>
      </c>
      <c r="B137" t="str">
        <f>VLOOKUP(A137,[1]Tabelle1!A:B,2,FALSE)</f>
        <v>GAB</v>
      </c>
      <c r="C137">
        <v>4.914193</v>
      </c>
      <c r="D137">
        <v>4.914193</v>
      </c>
      <c r="E137">
        <v>3.798</v>
      </c>
      <c r="F137">
        <v>3.798</v>
      </c>
      <c r="G137">
        <f t="shared" si="4"/>
        <v>0.77286341826623417</v>
      </c>
      <c r="H137">
        <f t="shared" si="5"/>
        <v>0.77286341826623417</v>
      </c>
    </row>
    <row r="138" spans="1:8" x14ac:dyDescent="0.25">
      <c r="A138" t="s">
        <v>279</v>
      </c>
      <c r="B138" t="str">
        <f>VLOOKUP(A138,[1]Tabelle1!A:B,2,FALSE)</f>
        <v>NPL</v>
      </c>
      <c r="C138">
        <v>50.920371000000003</v>
      </c>
      <c r="D138">
        <v>50.920371000000003</v>
      </c>
      <c r="E138">
        <v>63.274113</v>
      </c>
      <c r="F138">
        <v>63.274113</v>
      </c>
      <c r="G138">
        <f t="shared" si="4"/>
        <v>1.2426090336223197</v>
      </c>
      <c r="H138">
        <f t="shared" si="5"/>
        <v>1.2426090336223197</v>
      </c>
    </row>
    <row r="139" spans="1:8" x14ac:dyDescent="0.25">
      <c r="A139" t="s">
        <v>301</v>
      </c>
      <c r="B139" t="str">
        <f>VLOOKUP(A139,[1]Tabelle1!A:B,2,FALSE)</f>
        <v>BHR</v>
      </c>
      <c r="C139">
        <v>29.721395999999999</v>
      </c>
      <c r="D139" t="s">
        <v>487</v>
      </c>
      <c r="E139">
        <v>44.984735000000001</v>
      </c>
      <c r="F139" t="s">
        <v>488</v>
      </c>
      <c r="G139">
        <f t="shared" si="4"/>
        <v>1.5135471765861874</v>
      </c>
      <c r="H139" t="str">
        <f t="shared" si="5"/>
        <v>NA</v>
      </c>
    </row>
    <row r="140" spans="1:8" x14ac:dyDescent="0.25">
      <c r="A140" t="s">
        <v>418</v>
      </c>
      <c r="B140" t="str">
        <f>VLOOKUP(A140,[1]Tabelle1!A:B,2,FALSE)</f>
        <v>SSD</v>
      </c>
      <c r="C140">
        <v>1.602282</v>
      </c>
      <c r="D140">
        <v>1.602282</v>
      </c>
      <c r="E140">
        <v>3.9209520000000002</v>
      </c>
      <c r="F140">
        <v>3.9209520000000002</v>
      </c>
      <c r="G140">
        <f t="shared" si="4"/>
        <v>2.4471048167551031</v>
      </c>
      <c r="H140">
        <f t="shared" si="5"/>
        <v>2.4471048167551031</v>
      </c>
    </row>
    <row r="141" spans="1:8" x14ac:dyDescent="0.25">
      <c r="A141" t="s">
        <v>237</v>
      </c>
      <c r="B141" t="str">
        <f>VLOOKUP(A141,[1]Tabelle1!A:B,2,FALSE)</f>
        <v>NRU</v>
      </c>
      <c r="C141">
        <v>6.0076999999999998E-2</v>
      </c>
      <c r="D141">
        <v>6.0076999999999998E-2</v>
      </c>
      <c r="E141">
        <v>7.1494000000000002E-2</v>
      </c>
      <c r="F141">
        <v>7.1494000000000002E-2</v>
      </c>
      <c r="G141">
        <f t="shared" si="4"/>
        <v>1.1900394493733044</v>
      </c>
      <c r="H141">
        <f t="shared" si="5"/>
        <v>1.1900394493733044</v>
      </c>
    </row>
    <row r="142" spans="1:8" x14ac:dyDescent="0.25">
      <c r="A142" t="s">
        <v>153</v>
      </c>
      <c r="B142" t="str">
        <f>VLOOKUP(A142,[1]Tabelle1!A:B,2,FALSE)</f>
        <v>BLZ</v>
      </c>
      <c r="C142">
        <v>0.55445999999999995</v>
      </c>
      <c r="D142">
        <v>0.55445999999999995</v>
      </c>
      <c r="E142">
        <v>1.0567740000000001</v>
      </c>
      <c r="F142">
        <v>1.0567740000000001</v>
      </c>
      <c r="G142">
        <f t="shared" si="4"/>
        <v>1.9059517368250194</v>
      </c>
      <c r="H142">
        <f t="shared" si="5"/>
        <v>1.9059517368250194</v>
      </c>
    </row>
    <row r="143" spans="1:8" x14ac:dyDescent="0.25">
      <c r="A143" t="s">
        <v>14</v>
      </c>
      <c r="B143" t="str">
        <f>VLOOKUP(A143,[1]Tabelle1!A:B,2,FALSE)</f>
        <v>MDG</v>
      </c>
      <c r="C143">
        <v>35.135997000000003</v>
      </c>
      <c r="D143">
        <v>35.135997000000003</v>
      </c>
      <c r="E143">
        <v>35.879347000000003</v>
      </c>
      <c r="F143">
        <v>28.680274000000001</v>
      </c>
      <c r="G143">
        <f t="shared" si="4"/>
        <v>1.0211563656497351</v>
      </c>
      <c r="H143">
        <f t="shared" si="5"/>
        <v>0.81626469856540562</v>
      </c>
    </row>
    <row r="144" spans="1:8" x14ac:dyDescent="0.25">
      <c r="A144" t="s">
        <v>77</v>
      </c>
      <c r="B144" t="str">
        <f>VLOOKUP(A144,[1]Tabelle1!A:B,2,FALSE)</f>
        <v>GNQ</v>
      </c>
      <c r="C144">
        <v>17.364218999999999</v>
      </c>
      <c r="D144">
        <v>17.364218999999999</v>
      </c>
      <c r="E144">
        <v>21.199051000000001</v>
      </c>
      <c r="F144">
        <v>11.687925</v>
      </c>
      <c r="G144">
        <f t="shared" si="4"/>
        <v>1.2208467884446748</v>
      </c>
      <c r="H144">
        <f t="shared" si="5"/>
        <v>0.67310398469404242</v>
      </c>
    </row>
    <row r="145" spans="1:8" x14ac:dyDescent="0.25">
      <c r="A145" t="s">
        <v>65</v>
      </c>
      <c r="B145" t="str">
        <f>VLOOKUP(A145,[1]Tabelle1!A:B,2,FALSE)</f>
        <v>MLI</v>
      </c>
      <c r="C145">
        <v>41.003891000000003</v>
      </c>
      <c r="D145">
        <v>41.003891000000003</v>
      </c>
      <c r="E145">
        <v>94.267246999999998</v>
      </c>
      <c r="F145">
        <v>69.594768999999999</v>
      </c>
      <c r="G145">
        <f t="shared" si="4"/>
        <v>2.2989829672505957</v>
      </c>
      <c r="H145">
        <f t="shared" si="5"/>
        <v>1.6972723149615239</v>
      </c>
    </row>
    <row r="146" spans="1:8" x14ac:dyDescent="0.25">
      <c r="A146" t="s">
        <v>97</v>
      </c>
      <c r="B146" t="str">
        <f>VLOOKUP(A146,[1]Tabelle1!A:B,2,FALSE)</f>
        <v>ERI</v>
      </c>
      <c r="C146">
        <v>0.56340100000000004</v>
      </c>
      <c r="D146">
        <v>0.56340100000000004</v>
      </c>
      <c r="E146">
        <v>1.8240000000000001</v>
      </c>
      <c r="F146">
        <v>0.58199999999999996</v>
      </c>
      <c r="G146">
        <f t="shared" si="4"/>
        <v>3.237480941638371</v>
      </c>
      <c r="H146">
        <f t="shared" si="5"/>
        <v>1.0330120109832959</v>
      </c>
    </row>
    <row r="147" spans="1:8" x14ac:dyDescent="0.25">
      <c r="A147" t="s">
        <v>11</v>
      </c>
      <c r="B147" t="str">
        <f>VLOOKUP(A147,[1]Tabelle1!A:B,2,FALSE)</f>
        <v>TGO</v>
      </c>
      <c r="C147">
        <v>13.257783</v>
      </c>
      <c r="D147">
        <v>13.257783</v>
      </c>
      <c r="E147">
        <v>17.127808999999999</v>
      </c>
      <c r="F147">
        <v>7.0052089999999998</v>
      </c>
      <c r="G147">
        <f t="shared" si="4"/>
        <v>1.2919059694973134</v>
      </c>
      <c r="H147">
        <f t="shared" si="5"/>
        <v>0.52838464771975824</v>
      </c>
    </row>
    <row r="148" spans="1:8" x14ac:dyDescent="0.25">
      <c r="A148" t="s">
        <v>267</v>
      </c>
      <c r="B148" t="str">
        <f>VLOOKUP(A148,[1]Tabelle1!A:B,2,FALSE)</f>
        <v>THA</v>
      </c>
      <c r="C148">
        <v>427.73449599999998</v>
      </c>
      <c r="D148">
        <v>427.73449599999998</v>
      </c>
      <c r="E148">
        <v>393.48805299999998</v>
      </c>
      <c r="F148">
        <v>337.27547399999997</v>
      </c>
      <c r="G148">
        <f t="shared" si="4"/>
        <v>0.91993527919712137</v>
      </c>
      <c r="H148">
        <f t="shared" si="5"/>
        <v>0.78851595359753257</v>
      </c>
    </row>
    <row r="149" spans="1:8" x14ac:dyDescent="0.25">
      <c r="A149" t="s">
        <v>190</v>
      </c>
      <c r="B149" t="str">
        <f>VLOOKUP(A149,[1]Tabelle1!A:B,2,FALSE)</f>
        <v>AUT</v>
      </c>
      <c r="C149">
        <v>96.797506999999996</v>
      </c>
      <c r="D149">
        <v>96.797506999999996</v>
      </c>
      <c r="E149">
        <v>55.027166000000001</v>
      </c>
      <c r="F149">
        <v>55.027166000000001</v>
      </c>
      <c r="G149">
        <f t="shared" si="4"/>
        <v>0.56847709931207224</v>
      </c>
      <c r="H149">
        <f t="shared" si="5"/>
        <v>0.56847709931207224</v>
      </c>
    </row>
    <row r="150" spans="1:8" x14ac:dyDescent="0.25">
      <c r="A150" t="s">
        <v>238</v>
      </c>
      <c r="B150" t="str">
        <f>VLOOKUP(A150,[1]Tabelle1!A:B,2,FALSE)</f>
        <v>NIU</v>
      </c>
      <c r="C150">
        <v>8.4080000000000005E-3</v>
      </c>
      <c r="D150">
        <v>8.4080000000000005E-3</v>
      </c>
      <c r="E150">
        <v>0</v>
      </c>
      <c r="F150">
        <v>0</v>
      </c>
      <c r="G150">
        <f t="shared" si="4"/>
        <v>0</v>
      </c>
      <c r="H150">
        <f t="shared" si="5"/>
        <v>0</v>
      </c>
    </row>
    <row r="151" spans="1:8" x14ac:dyDescent="0.25">
      <c r="A151" t="s">
        <v>318</v>
      </c>
      <c r="B151" t="str">
        <f>VLOOKUP(A151,[1]Tabelle1!A:B,2,FALSE)</f>
        <v>LBN</v>
      </c>
      <c r="C151">
        <v>23.459765000000001</v>
      </c>
      <c r="D151">
        <v>23.459765000000001</v>
      </c>
      <c r="E151">
        <v>31.178598000000001</v>
      </c>
      <c r="F151">
        <v>26.911322999999999</v>
      </c>
      <c r="G151">
        <f t="shared" si="4"/>
        <v>1.3290243103458197</v>
      </c>
      <c r="H151">
        <f t="shared" si="5"/>
        <v>1.1471267082172392</v>
      </c>
    </row>
    <row r="152" spans="1:8" x14ac:dyDescent="0.25">
      <c r="A152" t="s">
        <v>240</v>
      </c>
      <c r="B152" t="str">
        <f>VLOOKUP(A152,[1]Tabelle1!A:B,2,FALSE)</f>
        <v>PNG</v>
      </c>
      <c r="C152">
        <v>14.361135000000001</v>
      </c>
      <c r="D152">
        <v>14.361135000000001</v>
      </c>
      <c r="E152">
        <v>19.010128000000002</v>
      </c>
      <c r="F152">
        <v>5.9350329999999998</v>
      </c>
      <c r="G152">
        <f t="shared" si="4"/>
        <v>1.323720444101389</v>
      </c>
      <c r="H152">
        <f t="shared" si="5"/>
        <v>0.41327046922126975</v>
      </c>
    </row>
    <row r="153" spans="1:8" x14ac:dyDescent="0.25">
      <c r="A153" t="s">
        <v>277</v>
      </c>
      <c r="B153" t="str">
        <f>VLOOKUP(A153,[1]Tabelle1!A:B,2,FALSE)</f>
        <v>MNG</v>
      </c>
      <c r="C153">
        <v>88.953502999999998</v>
      </c>
      <c r="D153">
        <v>88.953502999999998</v>
      </c>
      <c r="E153">
        <v>61.332566999999997</v>
      </c>
      <c r="F153">
        <v>57.762107</v>
      </c>
      <c r="G153">
        <f t="shared" si="4"/>
        <v>0.6894901823034445</v>
      </c>
      <c r="H153">
        <f t="shared" si="5"/>
        <v>0.64935168432883417</v>
      </c>
    </row>
    <row r="154" spans="1:8" x14ac:dyDescent="0.25">
      <c r="A154" t="s">
        <v>15</v>
      </c>
      <c r="B154" t="str">
        <f>VLOOKUP(A154,[1]Tabelle1!A:B,2,FALSE)</f>
        <v>MWI</v>
      </c>
      <c r="C154">
        <v>10.343738</v>
      </c>
      <c r="D154">
        <v>10.343738</v>
      </c>
      <c r="E154">
        <v>18.07</v>
      </c>
      <c r="F154">
        <v>12.78</v>
      </c>
      <c r="G154">
        <f t="shared" si="4"/>
        <v>1.7469506671572694</v>
      </c>
      <c r="H154">
        <f t="shared" si="5"/>
        <v>1.2355301342706089</v>
      </c>
    </row>
    <row r="155" spans="1:8" x14ac:dyDescent="0.25">
      <c r="A155" t="s">
        <v>348</v>
      </c>
      <c r="B155" t="str">
        <f>VLOOKUP(A155,[1]Tabelle1!A:B,2,FALSE)</f>
        <v>CHE</v>
      </c>
      <c r="C155">
        <v>41.665832999999999</v>
      </c>
      <c r="D155">
        <v>41.665832999999999</v>
      </c>
      <c r="E155">
        <v>27.643753</v>
      </c>
      <c r="F155">
        <v>27.643753</v>
      </c>
      <c r="G155">
        <f t="shared" si="4"/>
        <v>0.66346334657463824</v>
      </c>
      <c r="H155">
        <f t="shared" si="5"/>
        <v>0.66346334657463824</v>
      </c>
    </row>
    <row r="156" spans="1:8" x14ac:dyDescent="0.25">
      <c r="A156" t="s">
        <v>224</v>
      </c>
      <c r="B156" t="str">
        <f>VLOOKUP(A156,[1]Tabelle1!A:B,2,FALSE)</f>
        <v>SMR</v>
      </c>
      <c r="C156">
        <v>0.18908</v>
      </c>
      <c r="D156">
        <v>0.18908</v>
      </c>
      <c r="E156">
        <v>0.22811899999999999</v>
      </c>
      <c r="F156">
        <v>0.22811899999999999</v>
      </c>
      <c r="G156">
        <f t="shared" si="4"/>
        <v>1.206468161624709</v>
      </c>
      <c r="H156">
        <f t="shared" si="5"/>
        <v>1.206468161624709</v>
      </c>
    </row>
    <row r="157" spans="1:8" x14ac:dyDescent="0.25">
      <c r="A157" t="s">
        <v>10</v>
      </c>
      <c r="B157" t="str">
        <f>VLOOKUP(A157,[1]Tabelle1!A:B,2,FALSE)</f>
        <v>SEN</v>
      </c>
      <c r="C157">
        <v>28.136575000000001</v>
      </c>
      <c r="D157">
        <v>28.136575000000001</v>
      </c>
      <c r="E157">
        <v>41.341141</v>
      </c>
      <c r="F157">
        <v>31.339251999999998</v>
      </c>
      <c r="G157">
        <f t="shared" si="4"/>
        <v>1.4693025359341001</v>
      </c>
      <c r="H157">
        <f t="shared" si="5"/>
        <v>1.1138261142303212</v>
      </c>
    </row>
    <row r="158" spans="1:8" x14ac:dyDescent="0.25">
      <c r="A158" t="s">
        <v>419</v>
      </c>
      <c r="B158" t="str">
        <f>VLOOKUP(A158,[1]Tabelle1!A:B,2,FALSE)</f>
        <v>GBR</v>
      </c>
      <c r="C158">
        <v>404.780936</v>
      </c>
      <c r="D158">
        <v>404.780936</v>
      </c>
      <c r="E158">
        <v>264.00278200000002</v>
      </c>
      <c r="F158">
        <v>264.00278200000002</v>
      </c>
      <c r="G158">
        <f t="shared" si="4"/>
        <v>0.65221150138355333</v>
      </c>
      <c r="H158">
        <f t="shared" si="5"/>
        <v>0.65221150138355333</v>
      </c>
    </row>
    <row r="159" spans="1:8" x14ac:dyDescent="0.25">
      <c r="A159" t="s">
        <v>420</v>
      </c>
      <c r="B159" t="str">
        <f>VLOOKUP(A159,[1]Tabelle1!A:B,2,FALSE)</f>
        <v>USA</v>
      </c>
      <c r="C159">
        <v>5925.4422709999999</v>
      </c>
      <c r="D159">
        <v>5925.4422709999999</v>
      </c>
      <c r="E159">
        <v>4331.867843</v>
      </c>
      <c r="F159">
        <v>4192.8651300000001</v>
      </c>
      <c r="G159">
        <f t="shared" si="4"/>
        <v>0.73106236545427317</v>
      </c>
      <c r="H159">
        <f t="shared" si="5"/>
        <v>0.70760374301856066</v>
      </c>
    </row>
    <row r="160" spans="1:8" x14ac:dyDescent="0.25">
      <c r="A160" t="s">
        <v>186</v>
      </c>
      <c r="B160" t="str">
        <f>VLOOKUP(A160,[1]Tabelle1!A:B,2,FALSE)</f>
        <v>ITA</v>
      </c>
      <c r="C160">
        <v>377.083507</v>
      </c>
      <c r="D160">
        <v>377.083507</v>
      </c>
      <c r="E160">
        <v>323.48051600000002</v>
      </c>
      <c r="F160">
        <v>323.48051600000002</v>
      </c>
      <c r="G160">
        <f t="shared" si="4"/>
        <v>0.85784848712569128</v>
      </c>
      <c r="H160">
        <f t="shared" si="5"/>
        <v>0.85784848712569128</v>
      </c>
    </row>
    <row r="161" spans="1:8" x14ac:dyDescent="0.25">
      <c r="A161" t="s">
        <v>209</v>
      </c>
      <c r="B161" t="str">
        <f>VLOOKUP(A161,[1]Tabelle1!A:B,2,FALSE)</f>
        <v>ALB</v>
      </c>
      <c r="C161">
        <v>9.4711619999999996</v>
      </c>
      <c r="D161">
        <v>9.4711619999999996</v>
      </c>
      <c r="E161">
        <v>11.445733000000001</v>
      </c>
      <c r="F161">
        <v>11.445733000000001</v>
      </c>
      <c r="G161">
        <f t="shared" si="4"/>
        <v>1.2084824438648607</v>
      </c>
      <c r="H161">
        <f t="shared" si="5"/>
        <v>1.2084824438648607</v>
      </c>
    </row>
    <row r="162" spans="1:8" x14ac:dyDescent="0.25">
      <c r="A162" t="s">
        <v>307</v>
      </c>
      <c r="B162" t="str">
        <f>VLOOKUP(A162,[1]Tabelle1!A:B,2,FALSE)</f>
        <v>KWT</v>
      </c>
      <c r="C162">
        <v>142.30391700000001</v>
      </c>
      <c r="D162">
        <v>142.30391700000001</v>
      </c>
      <c r="E162">
        <v>138.99513200000001</v>
      </c>
      <c r="F162">
        <v>138.99513200000001</v>
      </c>
      <c r="G162">
        <f t="shared" si="4"/>
        <v>0.97674846153391548</v>
      </c>
      <c r="H162">
        <f t="shared" si="5"/>
        <v>0.97674846153391548</v>
      </c>
    </row>
    <row r="163" spans="1:8" x14ac:dyDescent="0.25">
      <c r="A163" t="s">
        <v>271</v>
      </c>
      <c r="B163" t="str">
        <f>VLOOKUP(A163,[1]Tabelle1!A:B,2,FALSE)</f>
        <v>MMR</v>
      </c>
      <c r="C163">
        <v>38.603389999999997</v>
      </c>
      <c r="D163">
        <v>38.603389999999997</v>
      </c>
      <c r="E163">
        <v>33.805999999999997</v>
      </c>
      <c r="F163">
        <v>25.724</v>
      </c>
      <c r="G163">
        <f t="shared" si="4"/>
        <v>0.87572619917577188</v>
      </c>
      <c r="H163">
        <f t="shared" si="5"/>
        <v>0.66636634761869362</v>
      </c>
    </row>
    <row r="164" spans="1:8" x14ac:dyDescent="0.25">
      <c r="A164" t="s">
        <v>189</v>
      </c>
      <c r="B164" t="str">
        <f>VLOOKUP(A164,[1]Tabelle1!A:B,2,FALSE)</f>
        <v>GRC</v>
      </c>
      <c r="C164">
        <v>71.932581999999996</v>
      </c>
      <c r="D164">
        <v>71.932581999999996</v>
      </c>
      <c r="E164">
        <v>72.893950000000004</v>
      </c>
      <c r="F164">
        <v>72.893950000000004</v>
      </c>
      <c r="G164">
        <f t="shared" si="4"/>
        <v>1.0133648476569352</v>
      </c>
      <c r="H164">
        <f t="shared" si="5"/>
        <v>1.0133648476569352</v>
      </c>
    </row>
    <row r="165" spans="1:8" x14ac:dyDescent="0.25">
      <c r="A165" t="s">
        <v>0</v>
      </c>
      <c r="B165" t="str">
        <f>VLOOKUP(A165,[1]Tabelle1!A:B,2,FALSE)</f>
        <v>EGY</v>
      </c>
      <c r="C165">
        <v>246.318806</v>
      </c>
      <c r="D165">
        <v>246.318806</v>
      </c>
      <c r="E165">
        <v>573.41378099999997</v>
      </c>
      <c r="F165">
        <v>505.18163299999998</v>
      </c>
      <c r="G165">
        <f t="shared" si="4"/>
        <v>2.3279334221845813</v>
      </c>
      <c r="H165">
        <f t="shared" si="5"/>
        <v>2.0509259573140346</v>
      </c>
    </row>
    <row r="166" spans="1:8" x14ac:dyDescent="0.25">
      <c r="A166" t="s">
        <v>421</v>
      </c>
      <c r="B166" t="str">
        <f>VLOOKUP(A166,[1]Tabelle1!A:B,2,FALSE)</f>
        <v>DMA</v>
      </c>
      <c r="C166">
        <v>0.234517</v>
      </c>
      <c r="D166">
        <v>0.234517</v>
      </c>
      <c r="E166">
        <v>0.25659199999999999</v>
      </c>
      <c r="F166">
        <v>0.141126</v>
      </c>
      <c r="G166">
        <f t="shared" si="4"/>
        <v>1.0941296366574704</v>
      </c>
      <c r="H166">
        <f t="shared" si="5"/>
        <v>0.60177300579488902</v>
      </c>
    </row>
    <row r="167" spans="1:8" x14ac:dyDescent="0.25">
      <c r="A167" t="s">
        <v>311</v>
      </c>
      <c r="B167" t="str">
        <f>VLOOKUP(A167,[1]Tabelle1!A:B,2,FALSE)</f>
        <v>QAT</v>
      </c>
      <c r="C167">
        <v>112.091148</v>
      </c>
      <c r="D167">
        <v>112.091148</v>
      </c>
      <c r="E167">
        <v>124.327664</v>
      </c>
      <c r="F167">
        <v>124.327664</v>
      </c>
      <c r="G167">
        <f t="shared" si="4"/>
        <v>1.1091657657034613</v>
      </c>
      <c r="H167">
        <f t="shared" si="5"/>
        <v>1.1091657657034613</v>
      </c>
    </row>
    <row r="168" spans="1:8" x14ac:dyDescent="0.25">
      <c r="A168" t="s">
        <v>298</v>
      </c>
      <c r="B168" t="str">
        <f>VLOOKUP(A168,[1]Tabelle1!A:B,2,FALSE)</f>
        <v>GEO</v>
      </c>
      <c r="C168">
        <v>14.091191999999999</v>
      </c>
      <c r="D168">
        <v>14.091191999999999</v>
      </c>
      <c r="E168">
        <v>12.349427</v>
      </c>
      <c r="F168">
        <v>9.8882949999999994</v>
      </c>
      <c r="G168">
        <f t="shared" si="4"/>
        <v>0.87639335267023544</v>
      </c>
      <c r="H168">
        <f t="shared" si="5"/>
        <v>0.70173587869642251</v>
      </c>
    </row>
    <row r="169" spans="1:8" x14ac:dyDescent="0.25">
      <c r="A169" t="s">
        <v>422</v>
      </c>
      <c r="B169" t="str">
        <f>VLOOKUP(A169,[1]Tabelle1!A:B,2,FALSE)</f>
        <v>NZL</v>
      </c>
      <c r="C169">
        <v>86.443359999999998</v>
      </c>
      <c r="D169">
        <v>86.443359999999998</v>
      </c>
      <c r="E169">
        <v>57.774830000000001</v>
      </c>
      <c r="F169">
        <v>57.774830000000001</v>
      </c>
      <c r="G169">
        <f t="shared" si="4"/>
        <v>0.66835474696957642</v>
      </c>
      <c r="H169">
        <f t="shared" si="5"/>
        <v>0.66835474696957642</v>
      </c>
    </row>
    <row r="170" spans="1:8" x14ac:dyDescent="0.25">
      <c r="A170" t="s">
        <v>247</v>
      </c>
      <c r="B170" t="str">
        <f>VLOOKUP(A170,[1]Tabelle1!A:B,2,FALSE)</f>
        <v>AFG</v>
      </c>
      <c r="C170">
        <v>33.554322999999997</v>
      </c>
      <c r="D170">
        <v>33.554322999999997</v>
      </c>
      <c r="E170">
        <v>54.091949</v>
      </c>
      <c r="F170">
        <v>46.735444000000001</v>
      </c>
      <c r="G170">
        <f t="shared" si="4"/>
        <v>1.6120709394136787</v>
      </c>
      <c r="H170">
        <f t="shared" si="5"/>
        <v>1.3928292935607733</v>
      </c>
    </row>
    <row r="171" spans="1:8" x14ac:dyDescent="0.25">
      <c r="A171" t="s">
        <v>423</v>
      </c>
      <c r="B171" t="str">
        <f>VLOOKUP(A171,[1]Tabelle1!A:B,2,FALSE)</f>
        <v>VEN</v>
      </c>
      <c r="C171">
        <v>89.925931000000006</v>
      </c>
      <c r="D171">
        <v>89.925931000000006</v>
      </c>
      <c r="E171">
        <v>340</v>
      </c>
      <c r="F171">
        <v>272</v>
      </c>
      <c r="G171">
        <f t="shared" si="4"/>
        <v>3.780889407750474</v>
      </c>
      <c r="H171">
        <f t="shared" si="5"/>
        <v>3.0247115262003792</v>
      </c>
    </row>
    <row r="172" spans="1:8" x14ac:dyDescent="0.25">
      <c r="A172" t="s">
        <v>13</v>
      </c>
      <c r="B172" t="str">
        <f>VLOOKUP(A172,[1]Tabelle1!A:B,2,FALSE)</f>
        <v>KEN</v>
      </c>
      <c r="C172">
        <v>90.744364000000004</v>
      </c>
      <c r="D172">
        <v>90.744364000000004</v>
      </c>
      <c r="E172">
        <v>152.22258099999999</v>
      </c>
      <c r="F172">
        <v>110.968434</v>
      </c>
      <c r="G172">
        <f t="shared" si="4"/>
        <v>1.6774879925325168</v>
      </c>
      <c r="H172">
        <f t="shared" si="5"/>
        <v>1.2228686070244539</v>
      </c>
    </row>
    <row r="173" spans="1:8" x14ac:dyDescent="0.25">
      <c r="A173" t="s">
        <v>251</v>
      </c>
      <c r="B173" t="str">
        <f>VLOOKUP(A173,[1]Tabelle1!A:B,2,FALSE)</f>
        <v>BGD</v>
      </c>
      <c r="C173">
        <v>235.24805900000001</v>
      </c>
      <c r="D173">
        <v>235.24805900000001</v>
      </c>
      <c r="E173">
        <v>391.720755</v>
      </c>
      <c r="F173">
        <v>325.267605</v>
      </c>
      <c r="G173">
        <f t="shared" si="4"/>
        <v>1.6651391584914201</v>
      </c>
      <c r="H173">
        <f t="shared" si="5"/>
        <v>1.382657975511713</v>
      </c>
    </row>
    <row r="174" spans="1:8" x14ac:dyDescent="0.25">
      <c r="A174" t="s">
        <v>226</v>
      </c>
      <c r="B174" t="str">
        <f>VLOOKUP(A174,[1]Tabelle1!A:B,2,FALSE)</f>
        <v>SRB</v>
      </c>
      <c r="C174">
        <v>94.189798999999994</v>
      </c>
      <c r="D174">
        <v>94.189798999999994</v>
      </c>
      <c r="E174">
        <v>68.350787999999994</v>
      </c>
      <c r="F174">
        <v>68.350787999999994</v>
      </c>
      <c r="G174">
        <f t="shared" si="4"/>
        <v>0.72567081282337165</v>
      </c>
      <c r="H174">
        <f t="shared" si="5"/>
        <v>0.72567081282337165</v>
      </c>
    </row>
    <row r="175" spans="1:8" x14ac:dyDescent="0.25">
      <c r="A175" t="s">
        <v>103</v>
      </c>
      <c r="B175" t="str">
        <f>VLOOKUP(A175,[1]Tabelle1!A:B,2,FALSE)</f>
        <v>SDN</v>
      </c>
      <c r="C175">
        <v>37.718147000000002</v>
      </c>
      <c r="D175">
        <v>37.718147000000002</v>
      </c>
      <c r="E175">
        <v>42.816071000000001</v>
      </c>
      <c r="F175">
        <v>28.008882</v>
      </c>
      <c r="G175">
        <f t="shared" si="4"/>
        <v>1.1351583894086843</v>
      </c>
      <c r="H175">
        <f t="shared" si="5"/>
        <v>0.74258372236578851</v>
      </c>
    </row>
    <row r="176" spans="1:8" x14ac:dyDescent="0.25">
      <c r="A176" t="s">
        <v>184</v>
      </c>
      <c r="B176" t="str">
        <f>VLOOKUP(A176,[1]Tabelle1!A:B,2,FALSE)</f>
        <v>BEL</v>
      </c>
      <c r="C176">
        <v>121.313975</v>
      </c>
      <c r="D176">
        <v>121.313975</v>
      </c>
      <c r="E176">
        <v>78.750822999999997</v>
      </c>
      <c r="F176">
        <v>78.750822999999997</v>
      </c>
      <c r="G176">
        <f t="shared" si="4"/>
        <v>0.64914881405872649</v>
      </c>
      <c r="H176">
        <f t="shared" si="5"/>
        <v>0.64914881405872649</v>
      </c>
    </row>
    <row r="177" spans="1:8" x14ac:dyDescent="0.25">
      <c r="A177" t="s">
        <v>205</v>
      </c>
      <c r="B177" t="str">
        <f>VLOOKUP(A177,[1]Tabelle1!A:B,2,FALSE)</f>
        <v>ROU</v>
      </c>
      <c r="C177">
        <v>105.01623600000001</v>
      </c>
      <c r="D177">
        <v>105.01623600000001</v>
      </c>
      <c r="E177">
        <v>102.35033799999999</v>
      </c>
      <c r="F177">
        <v>102.35033799999999</v>
      </c>
      <c r="G177">
        <f t="shared" si="4"/>
        <v>0.97461442057397663</v>
      </c>
      <c r="H177">
        <f t="shared" si="5"/>
        <v>0.97461442057397663</v>
      </c>
    </row>
    <row r="178" spans="1:8" x14ac:dyDescent="0.25">
      <c r="A178" t="s">
        <v>424</v>
      </c>
      <c r="B178" t="str">
        <f>VLOOKUP(A178,[1]Tabelle1!A:B,2,FALSE)</f>
        <v>LCA</v>
      </c>
      <c r="C178">
        <v>0.33449400000000001</v>
      </c>
      <c r="D178">
        <v>0.33449400000000001</v>
      </c>
      <c r="E178">
        <v>0.47688900000000001</v>
      </c>
      <c r="F178">
        <v>0.47688900000000001</v>
      </c>
      <c r="G178">
        <f t="shared" si="4"/>
        <v>1.4257027031875011</v>
      </c>
      <c r="H178">
        <f t="shared" si="5"/>
        <v>1.4257027031875011</v>
      </c>
    </row>
    <row r="179" spans="1:8" x14ac:dyDescent="0.25">
      <c r="A179" t="s">
        <v>214</v>
      </c>
      <c r="B179" t="str">
        <f>VLOOKUP(A179,[1]Tabelle1!A:B,2,FALSE)</f>
        <v>MDA</v>
      </c>
      <c r="C179">
        <v>9.3054430000000004</v>
      </c>
      <c r="D179">
        <v>9.3054430000000004</v>
      </c>
      <c r="E179">
        <v>13.444000000000001</v>
      </c>
      <c r="F179">
        <v>5.3620000000000001</v>
      </c>
      <c r="G179">
        <f t="shared" si="4"/>
        <v>1.4447458331645253</v>
      </c>
      <c r="H179">
        <f t="shared" si="5"/>
        <v>0.57622189507796673</v>
      </c>
    </row>
    <row r="180" spans="1:8" x14ac:dyDescent="0.25">
      <c r="A180" t="s">
        <v>168</v>
      </c>
      <c r="B180" t="str">
        <f>VLOOKUP(A180,[1]Tabelle1!A:B,2,FALSE)</f>
        <v>IND</v>
      </c>
      <c r="C180">
        <v>2513.4904780000002</v>
      </c>
      <c r="D180">
        <v>2513.4904780000002</v>
      </c>
      <c r="E180">
        <v>4620.1666869999999</v>
      </c>
      <c r="F180">
        <v>3421.0041409999999</v>
      </c>
      <c r="G180">
        <f t="shared" si="4"/>
        <v>1.8381476784731228</v>
      </c>
      <c r="H180">
        <f t="shared" si="5"/>
        <v>1.3610571318822398</v>
      </c>
    </row>
    <row r="181" spans="1:8" x14ac:dyDescent="0.25">
      <c r="A181" t="s">
        <v>425</v>
      </c>
      <c r="B181" t="str">
        <f>VLOOKUP(A181,[1]Tabelle1!A:B,2,FALSE)</f>
        <v>RUS</v>
      </c>
      <c r="C181">
        <v>2481.7780330000001</v>
      </c>
      <c r="D181">
        <v>2481.7780330000001</v>
      </c>
      <c r="E181">
        <v>2674.6053670000001</v>
      </c>
      <c r="F181">
        <v>2674.6053670000001</v>
      </c>
      <c r="G181">
        <f t="shared" si="4"/>
        <v>1.0776972523070116</v>
      </c>
      <c r="H181">
        <f t="shared" si="5"/>
        <v>1.0776972523070116</v>
      </c>
    </row>
    <row r="182" spans="1:8" x14ac:dyDescent="0.25">
      <c r="A182" t="s">
        <v>195</v>
      </c>
      <c r="B182" t="str">
        <f>VLOOKUP(A182,[1]Tabelle1!A:B,2,FALSE)</f>
        <v>SWE</v>
      </c>
      <c r="C182">
        <v>54.140261000000002</v>
      </c>
      <c r="D182">
        <v>54.140261000000002</v>
      </c>
      <c r="E182">
        <v>51.914084000000003</v>
      </c>
      <c r="F182">
        <v>51.914084000000003</v>
      </c>
      <c r="G182">
        <f t="shared" si="4"/>
        <v>0.95888130277022487</v>
      </c>
      <c r="H182">
        <f t="shared" si="5"/>
        <v>0.95888130277022487</v>
      </c>
    </row>
    <row r="183" spans="1:8" x14ac:dyDescent="0.25">
      <c r="A183" t="s">
        <v>132</v>
      </c>
      <c r="B183" t="str">
        <f>VLOOKUP(A183,[1]Tabelle1!A:B,2,FALSE)</f>
        <v>HND</v>
      </c>
      <c r="C183">
        <v>22.227692000000001</v>
      </c>
      <c r="D183">
        <v>22.227692000000001</v>
      </c>
      <c r="E183">
        <v>28.720306000000001</v>
      </c>
      <c r="F183">
        <v>24.125057000000002</v>
      </c>
      <c r="G183">
        <f t="shared" si="4"/>
        <v>1.2920957335561425</v>
      </c>
      <c r="H183">
        <f t="shared" si="5"/>
        <v>1.0853604143876026</v>
      </c>
    </row>
    <row r="184" spans="1:8" x14ac:dyDescent="0.25">
      <c r="A184" t="s">
        <v>213</v>
      </c>
      <c r="B184" t="str">
        <f>VLOOKUP(A184,[1]Tabelle1!A:B,2,FALSE)</f>
        <v>UKR</v>
      </c>
      <c r="C184">
        <v>268.37194199999999</v>
      </c>
      <c r="D184">
        <v>268.37194199999999</v>
      </c>
      <c r="E184">
        <v>295.21763199999998</v>
      </c>
      <c r="F184">
        <v>295.21763199999998</v>
      </c>
      <c r="G184">
        <f t="shared" si="4"/>
        <v>1.1000316568115753</v>
      </c>
      <c r="H184">
        <f t="shared" si="5"/>
        <v>1.1000316568115753</v>
      </c>
    </row>
    <row r="185" spans="1:8" x14ac:dyDescent="0.25">
      <c r="A185" t="s">
        <v>200</v>
      </c>
      <c r="B185" t="str">
        <f>VLOOKUP(A185,[1]Tabelle1!A:B,2,FALSE)</f>
        <v>HUN</v>
      </c>
      <c r="C185">
        <v>70.451789000000005</v>
      </c>
      <c r="D185">
        <v>70.451789000000005</v>
      </c>
      <c r="E185">
        <v>58.141886999999997</v>
      </c>
      <c r="F185">
        <v>58.141886999999997</v>
      </c>
      <c r="G185">
        <f t="shared" si="4"/>
        <v>0.82527197428584809</v>
      </c>
      <c r="H185">
        <f t="shared" si="5"/>
        <v>0.82527197428584809</v>
      </c>
    </row>
    <row r="186" spans="1:8" x14ac:dyDescent="0.25">
      <c r="A186" t="s">
        <v>426</v>
      </c>
      <c r="B186" t="str">
        <f>VLOOKUP(A186,[1]Tabelle1!A:B,2,FALSE)</f>
        <v>IRN</v>
      </c>
      <c r="C186">
        <v>1022.49299</v>
      </c>
      <c r="D186">
        <v>1022.49299</v>
      </c>
      <c r="E186">
        <v>1183.071813</v>
      </c>
      <c r="F186">
        <v>1084.482495</v>
      </c>
      <c r="G186">
        <f t="shared" si="4"/>
        <v>1.1570463803375317</v>
      </c>
      <c r="H186">
        <f t="shared" si="5"/>
        <v>1.0606258483982369</v>
      </c>
    </row>
    <row r="187" spans="1:8" x14ac:dyDescent="0.25">
      <c r="A187" t="s">
        <v>61</v>
      </c>
      <c r="B187" t="str">
        <f>VLOOKUP(A187,[1]Tabelle1!A:B,2,FALSE)</f>
        <v>CPV</v>
      </c>
      <c r="C187">
        <v>1.0335209999999999</v>
      </c>
      <c r="D187">
        <v>1.0335209999999999</v>
      </c>
      <c r="E187">
        <v>0.90051899999999996</v>
      </c>
      <c r="F187">
        <v>0.83462800000000004</v>
      </c>
      <c r="G187">
        <f t="shared" si="4"/>
        <v>0.87131175854191645</v>
      </c>
      <c r="H187">
        <f t="shared" si="5"/>
        <v>0.80755785320278939</v>
      </c>
    </row>
    <row r="188" spans="1:8" x14ac:dyDescent="0.25">
      <c r="A188" t="s">
        <v>241</v>
      </c>
      <c r="B188" t="str">
        <f>VLOOKUP(A188,[1]Tabelle1!A:B,2,FALSE)</f>
        <v>WSM</v>
      </c>
      <c r="C188">
        <v>0.64458099999999996</v>
      </c>
      <c r="D188">
        <v>0.64458099999999996</v>
      </c>
      <c r="E188">
        <v>0.79038200000000003</v>
      </c>
      <c r="F188">
        <v>0.29055399999999998</v>
      </c>
      <c r="G188">
        <f t="shared" si="4"/>
        <v>1.2261950010937339</v>
      </c>
      <c r="H188">
        <f t="shared" si="5"/>
        <v>0.45076413980554808</v>
      </c>
    </row>
    <row r="189" spans="1:8" x14ac:dyDescent="0.25">
      <c r="A189" t="s">
        <v>57</v>
      </c>
      <c r="B189" t="str">
        <f>VLOOKUP(A189,[1]Tabelle1!A:B,2,FALSE)</f>
        <v>DZA</v>
      </c>
      <c r="C189">
        <v>198.345786</v>
      </c>
      <c r="D189">
        <v>198.345786</v>
      </c>
      <c r="E189">
        <v>252.55031299999999</v>
      </c>
      <c r="F189">
        <v>212.368843</v>
      </c>
      <c r="G189">
        <f t="shared" si="4"/>
        <v>1.2732829776378509</v>
      </c>
      <c r="H189">
        <f t="shared" si="5"/>
        <v>1.0707000500630752</v>
      </c>
    </row>
    <row r="190" spans="1:8" x14ac:dyDescent="0.25">
      <c r="A190" t="s">
        <v>2</v>
      </c>
      <c r="B190" t="str">
        <f>VLOOKUP(A190,[1]Tabelle1!A:B,2,FALSE)</f>
        <v>TUN</v>
      </c>
      <c r="C190">
        <v>36.944476000000002</v>
      </c>
      <c r="D190">
        <v>36.944476000000002</v>
      </c>
      <c r="E190">
        <v>75.556465000000003</v>
      </c>
      <c r="F190">
        <v>34.785280999999998</v>
      </c>
      <c r="G190">
        <f t="shared" si="4"/>
        <v>2.045135651673609</v>
      </c>
      <c r="H190">
        <f t="shared" si="5"/>
        <v>0.94155567397951445</v>
      </c>
    </row>
    <row r="191" spans="1:8" x14ac:dyDescent="0.25">
      <c r="A191" t="s">
        <v>17</v>
      </c>
      <c r="B191" t="str">
        <f>VLOOKUP(A191,[1]Tabelle1!A:B,2,FALSE)</f>
        <v>MOZ</v>
      </c>
      <c r="C191">
        <v>44.632810999999997</v>
      </c>
      <c r="D191">
        <v>44.632810999999997</v>
      </c>
      <c r="E191">
        <v>86.616843000000003</v>
      </c>
      <c r="F191">
        <v>29.016760000000001</v>
      </c>
      <c r="G191">
        <f t="shared" si="4"/>
        <v>1.9406539955549744</v>
      </c>
      <c r="H191">
        <f t="shared" si="5"/>
        <v>0.65012172323181716</v>
      </c>
    </row>
    <row r="192" spans="1:8" x14ac:dyDescent="0.25">
      <c r="A192" t="s">
        <v>62</v>
      </c>
      <c r="B192" t="str">
        <f>VLOOKUP(A192,[1]Tabelle1!A:B,2,FALSE)</f>
        <v>GMB</v>
      </c>
      <c r="C192">
        <v>2.710906</v>
      </c>
      <c r="D192">
        <v>2.710906</v>
      </c>
      <c r="E192">
        <v>5.5017760000000004</v>
      </c>
      <c r="F192">
        <v>2.8497659999999998</v>
      </c>
      <c r="G192">
        <f t="shared" si="4"/>
        <v>2.0294971496614047</v>
      </c>
      <c r="H192">
        <f t="shared" si="5"/>
        <v>1.0512227277522717</v>
      </c>
    </row>
    <row r="193" spans="1:8" x14ac:dyDescent="0.25">
      <c r="A193" t="s">
        <v>257</v>
      </c>
      <c r="B193" t="str">
        <f>VLOOKUP(A193,[1]Tabelle1!A:B,2,FALSE)</f>
        <v>IDN</v>
      </c>
      <c r="C193">
        <v>1072.167649</v>
      </c>
      <c r="D193">
        <v>1072.167649</v>
      </c>
      <c r="E193">
        <v>1152.2242839999999</v>
      </c>
      <c r="F193">
        <v>824.53191200000003</v>
      </c>
      <c r="G193">
        <f t="shared" si="4"/>
        <v>1.0746680195720024</v>
      </c>
      <c r="H193">
        <f t="shared" si="5"/>
        <v>0.7690326347460984</v>
      </c>
    </row>
    <row r="194" spans="1:8" x14ac:dyDescent="0.25">
      <c r="A194" t="s">
        <v>21</v>
      </c>
      <c r="B194" t="str">
        <f>VLOOKUP(A194,[1]Tabelle1!A:B,2,FALSE)</f>
        <v>ZMB</v>
      </c>
      <c r="C194">
        <v>40.475710999999997</v>
      </c>
      <c r="D194">
        <v>40.475710999999997</v>
      </c>
      <c r="E194">
        <v>66.663978</v>
      </c>
      <c r="F194">
        <v>47.516739000000001</v>
      </c>
      <c r="G194">
        <f t="shared" si="4"/>
        <v>1.6470119079563545</v>
      </c>
      <c r="H194">
        <f t="shared" si="5"/>
        <v>1.1739568700843823</v>
      </c>
    </row>
    <row r="195" spans="1:8" x14ac:dyDescent="0.25">
      <c r="A195" t="s">
        <v>81</v>
      </c>
      <c r="B195" t="str">
        <f>VLOOKUP(A195,[1]Tabelle1!A:B,2,FALSE)</f>
        <v>STP</v>
      </c>
      <c r="C195">
        <v>0.207485</v>
      </c>
      <c r="D195">
        <v>0.207485</v>
      </c>
      <c r="E195">
        <v>0.43018099999999998</v>
      </c>
      <c r="F195">
        <v>0.31403199999999998</v>
      </c>
      <c r="G195">
        <f t="shared" ref="G195:H197" si="6">IFERROR(MAX(E195/C195,0),"NA")</f>
        <v>2.0733113237101475</v>
      </c>
      <c r="H195">
        <f t="shared" si="6"/>
        <v>1.5135166397570907</v>
      </c>
    </row>
    <row r="196" spans="1:8" x14ac:dyDescent="0.25">
      <c r="A196" t="s">
        <v>16</v>
      </c>
      <c r="B196" t="str">
        <f>VLOOKUP(A196,[1]Tabelle1!A:B,2,FALSE)</f>
        <v>MUS</v>
      </c>
      <c r="C196">
        <v>5.8857910000000002</v>
      </c>
      <c r="D196">
        <v>5.8857910000000002</v>
      </c>
      <c r="E196">
        <v>7.2695350000000003</v>
      </c>
      <c r="F196">
        <v>4.4361490000000003</v>
      </c>
      <c r="G196">
        <f t="shared" si="6"/>
        <v>1.2350990716455954</v>
      </c>
      <c r="H196">
        <f t="shared" si="6"/>
        <v>0.75370481214844365</v>
      </c>
    </row>
    <row r="197" spans="1:8" x14ac:dyDescent="0.25">
      <c r="A197" t="s">
        <v>58</v>
      </c>
      <c r="B197" t="str">
        <f>VLOOKUP(A197,[1]Tabelle1!A:B,2,FALSE)</f>
        <v>LBY</v>
      </c>
      <c r="C197" t="s">
        <v>60</v>
      </c>
      <c r="D197" t="s">
        <v>60</v>
      </c>
      <c r="E197" t="s">
        <v>60</v>
      </c>
      <c r="F197" t="s">
        <v>60</v>
      </c>
      <c r="G197" t="str">
        <f t="shared" si="6"/>
        <v>NA</v>
      </c>
      <c r="H197" t="str">
        <f t="shared" si="6"/>
        <v>NA</v>
      </c>
    </row>
    <row r="198" spans="1:8" x14ac:dyDescent="0.25">
      <c r="A198" t="s">
        <v>179</v>
      </c>
      <c r="B198" t="s">
        <v>178</v>
      </c>
      <c r="C198" t="s">
        <v>434</v>
      </c>
      <c r="D198" t="s">
        <v>434</v>
      </c>
      <c r="E198" t="s">
        <v>435</v>
      </c>
      <c r="F198" t="s">
        <v>435</v>
      </c>
      <c r="G198">
        <f>F198/C198</f>
        <v>0.66223689747419612</v>
      </c>
      <c r="H198">
        <f>F198/D198</f>
        <v>0.66223689747419612</v>
      </c>
    </row>
    <row r="200" spans="1:8" x14ac:dyDescent="0.25">
      <c r="A200" t="s">
        <v>427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ReadMe</vt:lpstr>
      <vt:lpstr>Model_with_ocean</vt:lpstr>
      <vt:lpstr>TotalValue_Sink</vt:lpstr>
      <vt:lpstr>Targets</vt:lpstr>
    </vt:vector>
  </TitlesOfParts>
  <Company>Institut für Weltwirtschaft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Rickels, Wilfried</dc:creator>
  <cp:lastModifiedBy>Rickels, Wilfried</cp:lastModifiedBy>
  <cp:lastPrinted>2023-08-03T18:27:03Z</cp:lastPrinted>
  <dcterms:created xsi:type="dcterms:W3CDTF">2023-01-07T12:56:17Z</dcterms:created>
  <dcterms:modified xsi:type="dcterms:W3CDTF">2024-07-26T15:08:08Z</dcterms:modified>
</cp:coreProperties>
</file>