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3" i="1" l="1"/>
  <c r="X33" i="1" s="1"/>
  <c r="E31" i="1"/>
  <c r="E29" i="1"/>
  <c r="X25" i="1"/>
  <c r="X27" i="1"/>
  <c r="X29" i="1"/>
  <c r="X31" i="1"/>
  <c r="X23" i="1"/>
  <c r="S25" i="1"/>
  <c r="S27" i="1"/>
  <c r="S29" i="1"/>
  <c r="S31" i="1"/>
  <c r="S23" i="1"/>
  <c r="R25" i="1"/>
  <c r="R27" i="1"/>
  <c r="R29" i="1"/>
  <c r="R31" i="1"/>
  <c r="R23" i="1"/>
  <c r="O23" i="1"/>
  <c r="S33" i="1" l="1"/>
  <c r="D18" i="1"/>
  <c r="E18" i="1"/>
  <c r="F18" i="1"/>
  <c r="G18" i="1"/>
  <c r="H18" i="1"/>
  <c r="I18" i="1"/>
  <c r="J18" i="1"/>
  <c r="K18" i="1"/>
  <c r="L18" i="1"/>
  <c r="M18" i="1"/>
  <c r="N18" i="1"/>
  <c r="C18" i="1"/>
  <c r="F17" i="1" l="1"/>
  <c r="O16" i="1" l="1"/>
  <c r="L17" i="1"/>
  <c r="M17" i="1"/>
  <c r="N17" i="1"/>
  <c r="N34" i="1"/>
  <c r="N33" i="1"/>
  <c r="N32" i="1"/>
  <c r="N31" i="1"/>
  <c r="N30" i="1"/>
  <c r="N29" i="1"/>
  <c r="N28" i="1"/>
  <c r="N27" i="1"/>
  <c r="N26" i="1"/>
  <c r="N25" i="1"/>
  <c r="N24" i="1"/>
  <c r="N23" i="1"/>
  <c r="M30" i="1"/>
  <c r="M32" i="1"/>
  <c r="M31" i="1"/>
  <c r="M29" i="1"/>
  <c r="M28" i="1"/>
  <c r="M27" i="1"/>
  <c r="M26" i="1"/>
  <c r="M25" i="1"/>
  <c r="M24" i="1"/>
  <c r="M23" i="1"/>
  <c r="M34" i="1"/>
  <c r="M33" i="1"/>
  <c r="L30" i="1"/>
  <c r="L31" i="1"/>
  <c r="L32" i="1"/>
  <c r="L33" i="1"/>
  <c r="L34" i="1"/>
  <c r="L29" i="1"/>
  <c r="L28" i="1"/>
  <c r="L27" i="1"/>
  <c r="L26" i="1"/>
  <c r="L25" i="1"/>
  <c r="L24" i="1"/>
  <c r="L23" i="1"/>
  <c r="L22" i="1"/>
  <c r="M22" i="1"/>
  <c r="N22" i="1"/>
  <c r="J17" i="1"/>
  <c r="K17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J34" i="1"/>
  <c r="J33" i="1"/>
  <c r="J32" i="1"/>
  <c r="J31" i="1"/>
  <c r="J30" i="1"/>
  <c r="J29" i="1"/>
  <c r="J28" i="1"/>
  <c r="J27" i="1"/>
  <c r="J26" i="1"/>
  <c r="J25" i="1"/>
  <c r="J24" i="1"/>
  <c r="J23" i="1"/>
  <c r="I34" i="1"/>
  <c r="I33" i="1"/>
  <c r="I32" i="1"/>
  <c r="I31" i="1"/>
  <c r="I30" i="1"/>
  <c r="I29" i="1"/>
  <c r="I28" i="1"/>
  <c r="I27" i="1"/>
  <c r="I26" i="1"/>
  <c r="I25" i="1"/>
  <c r="I24" i="1"/>
  <c r="I23" i="1"/>
  <c r="H34" i="1"/>
  <c r="H33" i="1"/>
  <c r="H32" i="1"/>
  <c r="H31" i="1"/>
  <c r="H30" i="1"/>
  <c r="H29" i="1"/>
  <c r="H27" i="1"/>
  <c r="H28" i="1"/>
  <c r="H26" i="1"/>
  <c r="H25" i="1"/>
  <c r="H24" i="1"/>
  <c r="H23" i="1"/>
  <c r="G34" i="1"/>
  <c r="G33" i="1"/>
  <c r="G32" i="1"/>
  <c r="G31" i="1"/>
  <c r="G30" i="1"/>
  <c r="G29" i="1"/>
  <c r="G28" i="1"/>
  <c r="G27" i="1"/>
  <c r="G26" i="1"/>
  <c r="G25" i="1"/>
  <c r="G24" i="1"/>
  <c r="G23" i="1"/>
  <c r="F34" i="1"/>
  <c r="F33" i="1"/>
  <c r="F32" i="1"/>
  <c r="F31" i="1"/>
  <c r="F30" i="1"/>
  <c r="F29" i="1"/>
  <c r="F28" i="1"/>
  <c r="F27" i="1"/>
  <c r="F26" i="1"/>
  <c r="F25" i="1"/>
  <c r="F24" i="1"/>
  <c r="F23" i="1"/>
  <c r="E34" i="1"/>
  <c r="E33" i="1"/>
  <c r="E32" i="1"/>
  <c r="E30" i="1"/>
  <c r="E28" i="1"/>
  <c r="E27" i="1"/>
  <c r="E26" i="1"/>
  <c r="E25" i="1"/>
  <c r="E24" i="1"/>
  <c r="E23" i="1"/>
  <c r="F22" i="1"/>
  <c r="G22" i="1"/>
  <c r="H22" i="1"/>
  <c r="I22" i="1"/>
  <c r="J22" i="1"/>
  <c r="E22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C29" i="1"/>
  <c r="C28" i="1"/>
  <c r="C27" i="1"/>
  <c r="C26" i="1"/>
  <c r="C25" i="1"/>
  <c r="C24" i="1"/>
  <c r="C23" i="1"/>
  <c r="C22" i="1"/>
  <c r="C30" i="1"/>
  <c r="C31" i="1"/>
  <c r="C32" i="1"/>
  <c r="C33" i="1"/>
  <c r="C34" i="1"/>
  <c r="O5" i="1"/>
  <c r="O6" i="1"/>
  <c r="O7" i="1"/>
  <c r="O8" i="1"/>
  <c r="O9" i="1"/>
  <c r="O10" i="1"/>
  <c r="O11" i="1"/>
  <c r="O12" i="1"/>
  <c r="O13" i="1"/>
  <c r="O14" i="1"/>
  <c r="O15" i="1"/>
  <c r="O4" i="1"/>
  <c r="D17" i="1"/>
  <c r="E17" i="1"/>
  <c r="G17" i="1"/>
  <c r="H17" i="1"/>
  <c r="I17" i="1"/>
  <c r="C17" i="1"/>
  <c r="P15" i="1" l="1"/>
  <c r="O30" i="1"/>
  <c r="O25" i="1"/>
  <c r="O33" i="1"/>
  <c r="O26" i="1"/>
  <c r="O27" i="1"/>
  <c r="O22" i="1"/>
  <c r="O28" i="1"/>
  <c r="P17" i="1"/>
  <c r="O34" i="1"/>
  <c r="O29" i="1"/>
  <c r="O31" i="1"/>
  <c r="O24" i="1"/>
  <c r="O32" i="1"/>
  <c r="P14" i="1"/>
  <c r="P13" i="1"/>
  <c r="P12" i="1"/>
  <c r="P8" i="1"/>
  <c r="P6" i="1"/>
  <c r="P10" i="1"/>
  <c r="P7" i="1"/>
  <c r="P5" i="1"/>
  <c r="P4" i="1"/>
  <c r="P11" i="1"/>
  <c r="P9" i="1"/>
  <c r="P22" i="1" l="1"/>
  <c r="P33" i="1"/>
  <c r="P32" i="1"/>
  <c r="P31" i="1"/>
  <c r="P30" i="1"/>
  <c r="P29" i="1"/>
  <c r="P28" i="1"/>
  <c r="P27" i="1"/>
  <c r="P24" i="1"/>
  <c r="P26" i="1"/>
  <c r="P25" i="1"/>
  <c r="P23" i="1"/>
</calcChain>
</file>

<file path=xl/sharedStrings.xml><?xml version="1.0" encoding="utf-8"?>
<sst xmlns="http://schemas.openxmlformats.org/spreadsheetml/2006/main" count="60" uniqueCount="45">
  <si>
    <t>STOREY</t>
  </si>
  <si>
    <t>IRON</t>
  </si>
  <si>
    <t>ALUMINIUM</t>
  </si>
  <si>
    <t>BRONZE</t>
  </si>
  <si>
    <t>SILVER</t>
  </si>
  <si>
    <t>GOLD</t>
  </si>
  <si>
    <t>value</t>
  </si>
  <si>
    <t>PLATINUM</t>
  </si>
  <si>
    <t>TITANIUM</t>
  </si>
  <si>
    <t>Add rate</t>
  </si>
  <si>
    <t>CHRONIUM</t>
  </si>
  <si>
    <t>PLUTONIUM</t>
  </si>
  <si>
    <t>PRICE TABLE</t>
  </si>
  <si>
    <t>DIAMONDS</t>
  </si>
  <si>
    <t>RHODIUM</t>
  </si>
  <si>
    <t>CALIFORNIUM</t>
  </si>
  <si>
    <t>Higher = less increment</t>
  </si>
  <si>
    <t>contributed wealth</t>
  </si>
  <si>
    <t>&lt;-- total wealth stored underground in the whole game</t>
  </si>
  <si>
    <t>DIAMOND</t>
  </si>
  <si>
    <t>&lt;--!!!</t>
  </si>
  <si>
    <t>I</t>
  </si>
  <si>
    <t>A</t>
  </si>
  <si>
    <t>B</t>
  </si>
  <si>
    <t>S</t>
  </si>
  <si>
    <t>G</t>
  </si>
  <si>
    <t>P</t>
  </si>
  <si>
    <t>T</t>
  </si>
  <si>
    <t>D</t>
  </si>
  <si>
    <t>C</t>
  </si>
  <si>
    <t>U</t>
  </si>
  <si>
    <t>R</t>
  </si>
  <si>
    <t>L</t>
  </si>
  <si>
    <t>Drillspeed: -1 per 40 dirt</t>
  </si>
  <si>
    <t>Upgrade: Grant +2 drillspeed</t>
  </si>
  <si>
    <t>total quantity</t>
  </si>
  <si>
    <t>QUANTITY TABLE</t>
  </si>
  <si>
    <t>Drill</t>
  </si>
  <si>
    <t>Fuel</t>
  </si>
  <si>
    <t>Motor</t>
  </si>
  <si>
    <t>Cargo</t>
  </si>
  <si>
    <t>Median</t>
  </si>
  <si>
    <t>Wealth</t>
  </si>
  <si>
    <t>Budget Diff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</si>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</sst>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2" applyNumberFormat="0" applyAlignment="0" applyProtection="0"/>
  </cellStyleXfs>
  <cellXfs count="17">
    <xf numFmtId="0" fontId="0" fillId="0" borderId="0" xfId="0"/>
    <xf numFmtId="0" fontId="3" fillId="3" borderId="1" xfId="2"/>
    <xf numFmtId="0" fontId="2" fillId="2" borderId="0" xfId="1"/>
    <xf numFmtId="9" fontId="0" fillId="0" borderId="0" xfId="0" applyNumberFormat="1"/>
    <xf numFmtId="0" fontId="1" fillId="4" borderId="0" xfId="3"/>
    <xf numFmtId="9" fontId="1" fillId="4" borderId="0" xfId="3" applyNumberFormat="1"/>
    <xf numFmtId="0" fontId="1" fillId="5" borderId="0" xfId="4"/>
    <xf numFmtId="9" fontId="1" fillId="5" borderId="0" xfId="4" applyNumberFormat="1"/>
    <xf numFmtId="0" fontId="1" fillId="7" borderId="0" xfId="6"/>
    <xf numFmtId="9" fontId="1" fillId="7" borderId="0" xfId="6" applyNumberFormat="1"/>
    <xf numFmtId="0" fontId="1" fillId="8" borderId="0" xfId="7"/>
    <xf numFmtId="9" fontId="1" fillId="8" borderId="0" xfId="7" applyNumberFormat="1"/>
    <xf numFmtId="0" fontId="1" fillId="6" borderId="0" xfId="5"/>
    <xf numFmtId="9" fontId="1" fillId="6" borderId="0" xfId="5" applyNumberFormat="1"/>
    <xf numFmtId="0" fontId="1" fillId="9" borderId="0" xfId="8"/>
    <xf numFmtId="9" fontId="1" fillId="9" borderId="0" xfId="8" applyNumberFormat="1"/>
    <xf numFmtId="0" fontId="4" fillId="10" borderId="2" xfId="9" applyAlignment="1">
      <alignment horizontal="center"/>
    </xf>
  </cellXfs>
  <cellStyles count="10">
    <cellStyle name="20% - Accent1" xfId="3" builtinId="30"/>
    <cellStyle name="20% - Accent2" xfId="4" builtinId="34"/>
    <cellStyle name="20% - Accent3" xfId="5" builtinId="38"/>
    <cellStyle name="20% - Accent4" xfId="6" builtinId="42"/>
    <cellStyle name="20% - Accent5" xfId="7" builtinId="46"/>
    <cellStyle name="20% - Accent6" xfId="8" builtinId="50"/>
    <cellStyle name="Calculation" xfId="2" builtinId="22"/>
    <cellStyle name="Check Cell" xfId="9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37"/>
  <sheetViews>
    <sheetView tabSelected="1" topLeftCell="B7" workbookViewId="0">
      <selection activeCell="T36" sqref="T36"/>
    </sheetView>
  </sheetViews>
  <sheetFormatPr defaultRowHeight="14.4" x14ac:dyDescent="0.3"/>
  <sheetData>
    <row r="1" spans="1:17" ht="15.6" thickTop="1" thickBot="1" x14ac:dyDescent="0.35">
      <c r="B1" s="16" t="s">
        <v>36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 ht="15" thickTop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14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13</v>
      </c>
      <c r="N2" s="2" t="s">
        <v>15</v>
      </c>
      <c r="P2" t="s">
        <v>9</v>
      </c>
    </row>
    <row r="3" spans="1:17" x14ac:dyDescent="0.3">
      <c r="A3" s="2" t="s">
        <v>6</v>
      </c>
      <c r="B3" s="2"/>
      <c r="C3" s="2">
        <v>25</v>
      </c>
      <c r="D3" s="2">
        <v>50</v>
      </c>
      <c r="E3" s="2">
        <v>100</v>
      </c>
      <c r="F3" s="2">
        <v>200</v>
      </c>
      <c r="G3" s="2">
        <v>350</v>
      </c>
      <c r="H3" s="2">
        <v>500</v>
      </c>
      <c r="I3" s="2">
        <v>700</v>
      </c>
      <c r="J3" s="2">
        <v>1000</v>
      </c>
      <c r="K3" s="2">
        <v>1500</v>
      </c>
      <c r="L3" s="2">
        <v>2000</v>
      </c>
      <c r="M3" s="2">
        <v>2500</v>
      </c>
      <c r="N3" s="2">
        <v>0</v>
      </c>
      <c r="O3" t="s">
        <v>20</v>
      </c>
      <c r="P3" t="s">
        <v>16</v>
      </c>
    </row>
    <row r="4" spans="1:17" x14ac:dyDescent="0.3">
      <c r="B4" s="2">
        <v>0</v>
      </c>
      <c r="C4" s="4">
        <v>50</v>
      </c>
      <c r="D4" s="4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>
        <f>SUM(C4:N4)</f>
        <v>60</v>
      </c>
      <c r="P4" s="5">
        <f>O4/O5</f>
        <v>0.8</v>
      </c>
    </row>
    <row r="5" spans="1:17" x14ac:dyDescent="0.3">
      <c r="B5" s="2">
        <v>1</v>
      </c>
      <c r="C5" s="4">
        <v>50</v>
      </c>
      <c r="D5" s="4">
        <v>20</v>
      </c>
      <c r="E5" s="4">
        <v>5</v>
      </c>
      <c r="F5" s="4"/>
      <c r="G5" s="4"/>
      <c r="H5" s="4"/>
      <c r="I5" s="4"/>
      <c r="J5" s="4"/>
      <c r="K5" s="4"/>
      <c r="L5" s="4"/>
      <c r="M5" s="4"/>
      <c r="N5" s="4"/>
      <c r="O5" s="4">
        <f t="shared" ref="O5:O15" si="0">SUM(C5:N5)</f>
        <v>75</v>
      </c>
      <c r="P5" s="5">
        <f t="shared" ref="P5:P14" si="1">O5/O6</f>
        <v>0.88235294117647056</v>
      </c>
    </row>
    <row r="6" spans="1:17" x14ac:dyDescent="0.3">
      <c r="B6" s="2">
        <v>2</v>
      </c>
      <c r="C6" s="6">
        <v>45</v>
      </c>
      <c r="D6" s="6">
        <v>25</v>
      </c>
      <c r="E6" s="6">
        <v>10</v>
      </c>
      <c r="F6" s="6">
        <v>5</v>
      </c>
      <c r="G6" s="6"/>
      <c r="H6" s="6"/>
      <c r="I6" s="6"/>
      <c r="J6" s="6"/>
      <c r="K6" s="6"/>
      <c r="L6" s="6"/>
      <c r="M6" s="6"/>
      <c r="N6" s="6"/>
      <c r="O6" s="6">
        <f t="shared" si="0"/>
        <v>85</v>
      </c>
      <c r="P6" s="7">
        <f t="shared" si="1"/>
        <v>0.80952380952380953</v>
      </c>
    </row>
    <row r="7" spans="1:17" x14ac:dyDescent="0.3">
      <c r="B7" s="2">
        <v>3</v>
      </c>
      <c r="C7" s="6">
        <v>30</v>
      </c>
      <c r="D7" s="6">
        <v>40</v>
      </c>
      <c r="E7" s="6">
        <v>20</v>
      </c>
      <c r="F7" s="6">
        <v>10</v>
      </c>
      <c r="G7" s="6">
        <v>5</v>
      </c>
      <c r="H7" s="6"/>
      <c r="I7" s="6"/>
      <c r="J7" s="6"/>
      <c r="K7" s="6"/>
      <c r="L7" s="6"/>
      <c r="M7" s="6"/>
      <c r="N7" s="6"/>
      <c r="O7" s="6">
        <f t="shared" si="0"/>
        <v>105</v>
      </c>
      <c r="P7" s="7">
        <f t="shared" si="1"/>
        <v>0.78947368421052633</v>
      </c>
    </row>
    <row r="8" spans="1:17" x14ac:dyDescent="0.3">
      <c r="B8" s="2">
        <v>4</v>
      </c>
      <c r="C8" s="12">
        <v>20</v>
      </c>
      <c r="D8" s="12">
        <v>50</v>
      </c>
      <c r="E8" s="12">
        <v>30</v>
      </c>
      <c r="F8" s="12">
        <v>20</v>
      </c>
      <c r="G8" s="12">
        <v>10</v>
      </c>
      <c r="H8" s="12">
        <v>3</v>
      </c>
      <c r="I8" s="12"/>
      <c r="J8" s="12"/>
      <c r="K8" s="12"/>
      <c r="L8" s="12"/>
      <c r="M8" s="12"/>
      <c r="N8" s="12"/>
      <c r="O8" s="12">
        <f t="shared" si="0"/>
        <v>133</v>
      </c>
      <c r="P8" s="13">
        <f t="shared" si="1"/>
        <v>0.85806451612903223</v>
      </c>
    </row>
    <row r="9" spans="1:17" x14ac:dyDescent="0.3">
      <c r="B9" s="2">
        <v>5</v>
      </c>
      <c r="C9" s="12">
        <v>15</v>
      </c>
      <c r="D9" s="12">
        <v>30</v>
      </c>
      <c r="E9" s="12">
        <v>45</v>
      </c>
      <c r="F9" s="12">
        <v>30</v>
      </c>
      <c r="G9" s="12">
        <v>20</v>
      </c>
      <c r="H9" s="12">
        <v>10</v>
      </c>
      <c r="I9" s="12">
        <v>5</v>
      </c>
      <c r="J9" s="12"/>
      <c r="K9" s="12"/>
      <c r="L9" s="12"/>
      <c r="M9" s="12"/>
      <c r="N9" s="12"/>
      <c r="O9" s="12">
        <f t="shared" si="0"/>
        <v>155</v>
      </c>
      <c r="P9" s="13">
        <f t="shared" si="1"/>
        <v>0.88571428571428568</v>
      </c>
    </row>
    <row r="10" spans="1:17" x14ac:dyDescent="0.3">
      <c r="B10" s="2">
        <v>6</v>
      </c>
      <c r="C10" s="8">
        <v>10</v>
      </c>
      <c r="D10" s="8">
        <v>20</v>
      </c>
      <c r="E10" s="8">
        <v>40</v>
      </c>
      <c r="F10" s="8">
        <v>40</v>
      </c>
      <c r="G10" s="8">
        <v>30</v>
      </c>
      <c r="H10" s="8">
        <v>20</v>
      </c>
      <c r="I10" s="8">
        <v>15</v>
      </c>
      <c r="J10" s="8"/>
      <c r="K10" s="8"/>
      <c r="L10" s="8"/>
      <c r="M10" s="8"/>
      <c r="N10" s="8"/>
      <c r="O10" s="8">
        <f t="shared" si="0"/>
        <v>175</v>
      </c>
      <c r="P10" s="9">
        <f t="shared" si="1"/>
        <v>0.84951456310679607</v>
      </c>
    </row>
    <row r="11" spans="1:17" x14ac:dyDescent="0.3">
      <c r="B11" s="2">
        <v>7</v>
      </c>
      <c r="C11" s="8"/>
      <c r="D11" s="8">
        <v>10</v>
      </c>
      <c r="E11" s="8">
        <v>50</v>
      </c>
      <c r="F11" s="8">
        <v>40</v>
      </c>
      <c r="G11" s="8">
        <v>40</v>
      </c>
      <c r="H11" s="8">
        <v>40</v>
      </c>
      <c r="I11" s="8">
        <v>20</v>
      </c>
      <c r="J11" s="8">
        <v>6</v>
      </c>
      <c r="K11" s="8"/>
      <c r="L11" s="8"/>
      <c r="M11" s="8"/>
      <c r="N11" s="8"/>
      <c r="O11" s="8">
        <f t="shared" si="0"/>
        <v>206</v>
      </c>
      <c r="P11" s="9">
        <f t="shared" si="1"/>
        <v>0.79230769230769227</v>
      </c>
      <c r="Q11" s="3"/>
    </row>
    <row r="12" spans="1:17" x14ac:dyDescent="0.3">
      <c r="B12" s="2">
        <v>8</v>
      </c>
      <c r="C12" s="10"/>
      <c r="D12" s="10">
        <v>10</v>
      </c>
      <c r="E12" s="10">
        <v>50</v>
      </c>
      <c r="F12" s="10">
        <v>50</v>
      </c>
      <c r="G12" s="10">
        <v>50</v>
      </c>
      <c r="H12" s="10">
        <v>50</v>
      </c>
      <c r="I12" s="10">
        <v>30</v>
      </c>
      <c r="J12" s="10">
        <v>20</v>
      </c>
      <c r="K12" s="10"/>
      <c r="L12" s="10"/>
      <c r="M12" s="10"/>
      <c r="N12" s="10"/>
      <c r="O12" s="10">
        <f t="shared" si="0"/>
        <v>260</v>
      </c>
      <c r="P12" s="11">
        <f t="shared" si="1"/>
        <v>0.8125</v>
      </c>
      <c r="Q12" s="3"/>
    </row>
    <row r="13" spans="1:17" x14ac:dyDescent="0.3">
      <c r="B13" s="2">
        <v>9</v>
      </c>
      <c r="C13" s="10"/>
      <c r="D13" s="10">
        <v>10</v>
      </c>
      <c r="E13" s="10">
        <v>45</v>
      </c>
      <c r="F13" s="10">
        <v>60</v>
      </c>
      <c r="G13" s="10">
        <v>60</v>
      </c>
      <c r="H13" s="10">
        <v>60</v>
      </c>
      <c r="I13" s="10">
        <v>40</v>
      </c>
      <c r="J13" s="10">
        <v>35</v>
      </c>
      <c r="K13" s="10">
        <v>10</v>
      </c>
      <c r="L13" s="10"/>
      <c r="M13" s="10"/>
      <c r="N13" s="10"/>
      <c r="O13" s="10">
        <f t="shared" si="0"/>
        <v>320</v>
      </c>
      <c r="P13" s="11">
        <f t="shared" si="1"/>
        <v>0.84210526315789469</v>
      </c>
      <c r="Q13" s="3"/>
    </row>
    <row r="14" spans="1:17" x14ac:dyDescent="0.3">
      <c r="B14" s="2">
        <v>10</v>
      </c>
      <c r="C14" s="14"/>
      <c r="D14" s="14">
        <v>10</v>
      </c>
      <c r="E14" s="14">
        <v>40</v>
      </c>
      <c r="F14" s="14">
        <v>55</v>
      </c>
      <c r="G14" s="14">
        <v>70</v>
      </c>
      <c r="H14" s="14">
        <v>60</v>
      </c>
      <c r="I14" s="14">
        <v>50</v>
      </c>
      <c r="J14" s="14">
        <v>50</v>
      </c>
      <c r="K14" s="14">
        <v>35</v>
      </c>
      <c r="L14" s="14">
        <v>10</v>
      </c>
      <c r="M14" s="14"/>
      <c r="N14" s="14"/>
      <c r="O14" s="14">
        <f t="shared" si="0"/>
        <v>380</v>
      </c>
      <c r="P14" s="15">
        <f t="shared" si="1"/>
        <v>0.92682926829268297</v>
      </c>
      <c r="Q14" s="3"/>
    </row>
    <row r="15" spans="1:17" x14ac:dyDescent="0.3">
      <c r="B15" s="2">
        <v>11</v>
      </c>
      <c r="C15" s="14"/>
      <c r="D15" s="14"/>
      <c r="E15" s="14">
        <v>35</v>
      </c>
      <c r="F15" s="14">
        <v>50</v>
      </c>
      <c r="G15" s="14">
        <v>60</v>
      </c>
      <c r="H15" s="14">
        <v>50</v>
      </c>
      <c r="I15" s="14">
        <v>60</v>
      </c>
      <c r="J15" s="14">
        <v>60</v>
      </c>
      <c r="K15" s="14">
        <v>50</v>
      </c>
      <c r="L15" s="14">
        <v>35</v>
      </c>
      <c r="M15" s="14">
        <v>10</v>
      </c>
      <c r="N15" s="14"/>
      <c r="O15" s="14">
        <f t="shared" si="0"/>
        <v>410</v>
      </c>
      <c r="P15" s="15">
        <f>O15/O16</f>
        <v>1.1884057971014492</v>
      </c>
      <c r="Q15" s="3"/>
    </row>
    <row r="16" spans="1:17" x14ac:dyDescent="0.3">
      <c r="B16" s="2">
        <v>12</v>
      </c>
      <c r="E16">
        <v>10</v>
      </c>
      <c r="F16">
        <v>30</v>
      </c>
      <c r="G16">
        <v>40</v>
      </c>
      <c r="H16">
        <v>30</v>
      </c>
      <c r="I16">
        <v>40</v>
      </c>
      <c r="J16">
        <v>40</v>
      </c>
      <c r="K16">
        <v>60</v>
      </c>
      <c r="L16">
        <v>50</v>
      </c>
      <c r="M16">
        <v>40</v>
      </c>
      <c r="N16">
        <v>5</v>
      </c>
      <c r="O16">
        <f>SUM(C16:N16)</f>
        <v>345</v>
      </c>
      <c r="P16" s="3"/>
      <c r="Q16" s="3"/>
    </row>
    <row r="17" spans="1:24" x14ac:dyDescent="0.3">
      <c r="A17" s="2" t="s">
        <v>17</v>
      </c>
      <c r="B17" s="2"/>
      <c r="C17" s="2">
        <f>SUM(C4:C16)*C3</f>
        <v>5500</v>
      </c>
      <c r="D17" s="2">
        <f t="shared" ref="D17:I17" si="2">SUM(D4:D16)*D3</f>
        <v>11750</v>
      </c>
      <c r="E17" s="2">
        <f t="shared" si="2"/>
        <v>38000</v>
      </c>
      <c r="F17" s="2">
        <f>SUM(F4:F16)*F3</f>
        <v>78000</v>
      </c>
      <c r="G17" s="2">
        <f t="shared" si="2"/>
        <v>134750</v>
      </c>
      <c r="H17" s="2">
        <f t="shared" si="2"/>
        <v>161500</v>
      </c>
      <c r="I17" s="2">
        <f t="shared" si="2"/>
        <v>182000</v>
      </c>
      <c r="J17" s="2">
        <f>SUM(J4:J16)*J3</f>
        <v>211000</v>
      </c>
      <c r="K17" s="2">
        <f>SUM(K4:K16)*K3</f>
        <v>232500</v>
      </c>
      <c r="L17" s="2">
        <f>SUM(L4:L16)*L3</f>
        <v>190000</v>
      </c>
      <c r="M17" s="2">
        <f>SUM(M4:M16)*M3</f>
        <v>125000</v>
      </c>
      <c r="N17" s="2">
        <f>SUM(N4:N16)*N3</f>
        <v>0</v>
      </c>
      <c r="P17" s="1">
        <f>SUM(C17:N17)</f>
        <v>1370000</v>
      </c>
      <c r="Q17" s="3" t="s">
        <v>18</v>
      </c>
    </row>
    <row r="18" spans="1:24" ht="15" thickBot="1" x14ac:dyDescent="0.35">
      <c r="A18" s="2" t="s">
        <v>35</v>
      </c>
      <c r="B18" s="2"/>
      <c r="C18" s="2">
        <f>SUM(C4:C16)</f>
        <v>220</v>
      </c>
      <c r="D18" s="2">
        <f t="shared" ref="D18:N18" si="3">SUM(D4:D16)</f>
        <v>235</v>
      </c>
      <c r="E18" s="2">
        <f t="shared" si="3"/>
        <v>380</v>
      </c>
      <c r="F18" s="2">
        <f t="shared" si="3"/>
        <v>390</v>
      </c>
      <c r="G18" s="2">
        <f t="shared" si="3"/>
        <v>385</v>
      </c>
      <c r="H18" s="2">
        <f t="shared" si="3"/>
        <v>323</v>
      </c>
      <c r="I18" s="2">
        <f t="shared" si="3"/>
        <v>260</v>
      </c>
      <c r="J18" s="2">
        <f t="shared" si="3"/>
        <v>211</v>
      </c>
      <c r="K18" s="2">
        <f t="shared" si="3"/>
        <v>155</v>
      </c>
      <c r="L18" s="2">
        <f t="shared" si="3"/>
        <v>95</v>
      </c>
      <c r="M18" s="2">
        <f t="shared" si="3"/>
        <v>50</v>
      </c>
      <c r="N18" s="2">
        <f t="shared" si="3"/>
        <v>5</v>
      </c>
    </row>
    <row r="19" spans="1:24" ht="15.6" thickTop="1" thickBot="1" x14ac:dyDescent="0.35">
      <c r="B19" s="16" t="s">
        <v>12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24" ht="15" thickTop="1" x14ac:dyDescent="0.3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14</v>
      </c>
      <c r="I20" s="2" t="s">
        <v>7</v>
      </c>
      <c r="J20" s="2" t="s">
        <v>8</v>
      </c>
      <c r="K20" s="2" t="s">
        <v>10</v>
      </c>
      <c r="L20" s="2" t="s">
        <v>11</v>
      </c>
      <c r="M20" s="2" t="s">
        <v>19</v>
      </c>
      <c r="N20" s="2" t="s">
        <v>15</v>
      </c>
    </row>
    <row r="21" spans="1:24" x14ac:dyDescent="0.3">
      <c r="B21" s="2"/>
      <c r="C21" s="2" t="s">
        <v>21</v>
      </c>
      <c r="D21" s="2" t="s">
        <v>22</v>
      </c>
      <c r="E21" s="2" t="s">
        <v>23</v>
      </c>
      <c r="F21" s="2" t="s">
        <v>24</v>
      </c>
      <c r="G21" s="2" t="s">
        <v>25</v>
      </c>
      <c r="H21" s="2" t="s">
        <v>31</v>
      </c>
      <c r="I21" s="2" t="s">
        <v>26</v>
      </c>
      <c r="J21" s="2" t="s">
        <v>27</v>
      </c>
      <c r="K21" s="2" t="s">
        <v>29</v>
      </c>
      <c r="L21" s="2" t="s">
        <v>30</v>
      </c>
      <c r="M21" s="2" t="s">
        <v>28</v>
      </c>
      <c r="N21" s="2" t="s">
        <v>32</v>
      </c>
      <c r="V21" t="s">
        <v>44</v>
      </c>
      <c r="W21" t="s">
        <v>44</v>
      </c>
    </row>
    <row r="22" spans="1:24" x14ac:dyDescent="0.3">
      <c r="B22" s="2">
        <v>0</v>
      </c>
      <c r="C22" s="4">
        <f>(C4*C3)</f>
        <v>1250</v>
      </c>
      <c r="D22" s="4">
        <f>(D4*D3)</f>
        <v>500</v>
      </c>
      <c r="E22" s="4">
        <f t="shared" ref="E22:N22" si="4">E4*E3</f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  <c r="I22" s="4">
        <f t="shared" si="4"/>
        <v>0</v>
      </c>
      <c r="J22" s="4">
        <f t="shared" si="4"/>
        <v>0</v>
      </c>
      <c r="K22" s="4">
        <f t="shared" si="4"/>
        <v>0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ref="O22:O34" si="5">SUM(C22:N22)</f>
        <v>1750</v>
      </c>
      <c r="P22" s="5">
        <f>(O22/O23)</f>
        <v>0.63636363636363635</v>
      </c>
      <c r="R22" t="s">
        <v>42</v>
      </c>
      <c r="S22" t="s">
        <v>41</v>
      </c>
      <c r="T22" t="s">
        <v>37</v>
      </c>
      <c r="U22" t="s">
        <v>38</v>
      </c>
      <c r="V22" t="s">
        <v>39</v>
      </c>
      <c r="W22" t="s">
        <v>40</v>
      </c>
      <c r="X22" t="s">
        <v>43</v>
      </c>
    </row>
    <row r="23" spans="1:24" x14ac:dyDescent="0.3">
      <c r="B23" s="2">
        <v>1</v>
      </c>
      <c r="C23" s="4">
        <f>(C5*C3)</f>
        <v>1250</v>
      </c>
      <c r="D23" s="4">
        <f>(D5*D3)</f>
        <v>1000</v>
      </c>
      <c r="E23" s="4">
        <f t="shared" ref="E23:N23" si="6">E5*E3</f>
        <v>500</v>
      </c>
      <c r="F23" s="4">
        <f t="shared" si="6"/>
        <v>0</v>
      </c>
      <c r="G23" s="4">
        <f t="shared" si="6"/>
        <v>0</v>
      </c>
      <c r="H23" s="4">
        <f t="shared" si="6"/>
        <v>0</v>
      </c>
      <c r="I23" s="4">
        <f t="shared" si="6"/>
        <v>0</v>
      </c>
      <c r="J23" s="4">
        <f t="shared" si="6"/>
        <v>0</v>
      </c>
      <c r="K23" s="4">
        <f t="shared" si="6"/>
        <v>0</v>
      </c>
      <c r="L23" s="4">
        <f t="shared" si="6"/>
        <v>0</v>
      </c>
      <c r="M23" s="4">
        <f t="shared" si="6"/>
        <v>0</v>
      </c>
      <c r="N23" s="4">
        <f t="shared" si="6"/>
        <v>0</v>
      </c>
      <c r="O23" s="4">
        <f>SUM(C23:N23)</f>
        <v>2750</v>
      </c>
      <c r="P23" s="5">
        <f t="shared" ref="P23:P32" si="7">(O23/O24)</f>
        <v>0.62857142857142856</v>
      </c>
      <c r="R23">
        <f>SUM(O22:O23)</f>
        <v>4500</v>
      </c>
      <c r="S23">
        <f>R23/4</f>
        <v>1125</v>
      </c>
      <c r="T23" s="1">
        <v>1250</v>
      </c>
      <c r="U23" s="1">
        <v>1250</v>
      </c>
      <c r="V23" s="1">
        <v>1000</v>
      </c>
      <c r="W23" s="1">
        <v>600</v>
      </c>
      <c r="X23">
        <f>R23-SUM(T23:W23)</f>
        <v>400</v>
      </c>
    </row>
    <row r="24" spans="1:24" x14ac:dyDescent="0.3">
      <c r="B24" s="2">
        <v>2</v>
      </c>
      <c r="C24" s="6">
        <f>(C6*C3)</f>
        <v>1125</v>
      </c>
      <c r="D24" s="6">
        <f>(D6*D3)</f>
        <v>1250</v>
      </c>
      <c r="E24" s="6">
        <f t="shared" ref="E24:N24" si="8">E6*E3</f>
        <v>1000</v>
      </c>
      <c r="F24" s="6">
        <f t="shared" si="8"/>
        <v>1000</v>
      </c>
      <c r="G24" s="6">
        <f t="shared" si="8"/>
        <v>0</v>
      </c>
      <c r="H24" s="6">
        <f t="shared" si="8"/>
        <v>0</v>
      </c>
      <c r="I24" s="6">
        <f t="shared" si="8"/>
        <v>0</v>
      </c>
      <c r="J24" s="6">
        <f t="shared" si="8"/>
        <v>0</v>
      </c>
      <c r="K24" s="6">
        <f t="shared" si="8"/>
        <v>0</v>
      </c>
      <c r="L24" s="6">
        <f t="shared" si="8"/>
        <v>0</v>
      </c>
      <c r="M24" s="6">
        <f t="shared" si="8"/>
        <v>0</v>
      </c>
      <c r="N24" s="6">
        <f t="shared" si="8"/>
        <v>0</v>
      </c>
      <c r="O24" s="6">
        <f t="shared" si="5"/>
        <v>4375</v>
      </c>
      <c r="P24" s="7">
        <f t="shared" si="7"/>
        <v>0.51470588235294112</v>
      </c>
      <c r="T24" s="1"/>
      <c r="U24" s="1"/>
      <c r="V24" s="1"/>
      <c r="W24" s="1"/>
    </row>
    <row r="25" spans="1:24" x14ac:dyDescent="0.3">
      <c r="B25" s="2">
        <v>3</v>
      </c>
      <c r="C25" s="6">
        <f>(C7*C3)</f>
        <v>750</v>
      </c>
      <c r="D25" s="6">
        <f>(D7*D3)</f>
        <v>2000</v>
      </c>
      <c r="E25" s="6">
        <f t="shared" ref="E25:N25" si="9">E7*E3</f>
        <v>2000</v>
      </c>
      <c r="F25" s="6">
        <f t="shared" si="9"/>
        <v>2000</v>
      </c>
      <c r="G25" s="6">
        <f t="shared" si="9"/>
        <v>1750</v>
      </c>
      <c r="H25" s="6">
        <f t="shared" si="9"/>
        <v>0</v>
      </c>
      <c r="I25" s="6">
        <f t="shared" si="9"/>
        <v>0</v>
      </c>
      <c r="J25" s="6">
        <f t="shared" si="9"/>
        <v>0</v>
      </c>
      <c r="K25" s="6">
        <f t="shared" si="9"/>
        <v>0</v>
      </c>
      <c r="L25" s="6">
        <f t="shared" si="9"/>
        <v>0</v>
      </c>
      <c r="M25" s="6">
        <f t="shared" si="9"/>
        <v>0</v>
      </c>
      <c r="N25" s="6">
        <f t="shared" si="9"/>
        <v>0</v>
      </c>
      <c r="O25" s="6">
        <f t="shared" si="5"/>
        <v>8500</v>
      </c>
      <c r="P25" s="7">
        <f t="shared" si="7"/>
        <v>0.56666666666666665</v>
      </c>
      <c r="R25">
        <f>SUM(O24:O25)</f>
        <v>12875</v>
      </c>
      <c r="S25">
        <f t="shared" ref="S25:S33" si="10">R25/4</f>
        <v>3218.75</v>
      </c>
      <c r="T25" s="1">
        <v>4000</v>
      </c>
      <c r="U25" s="1">
        <v>3500</v>
      </c>
      <c r="V25" s="1">
        <v>2750</v>
      </c>
      <c r="W25" s="1">
        <v>2000</v>
      </c>
      <c r="X25">
        <f t="shared" ref="X25:X33" si="11">R25-SUM(T25:W25)</f>
        <v>625</v>
      </c>
    </row>
    <row r="26" spans="1:24" x14ac:dyDescent="0.3">
      <c r="B26" s="2">
        <v>4</v>
      </c>
      <c r="C26" s="12">
        <f>(C8*C3)</f>
        <v>500</v>
      </c>
      <c r="D26" s="12">
        <f>(D8*D3)</f>
        <v>2500</v>
      </c>
      <c r="E26" s="12">
        <f t="shared" ref="E26:N26" si="12">E8*E3</f>
        <v>3000</v>
      </c>
      <c r="F26" s="12">
        <f t="shared" si="12"/>
        <v>4000</v>
      </c>
      <c r="G26" s="12">
        <f t="shared" si="12"/>
        <v>3500</v>
      </c>
      <c r="H26" s="12">
        <f t="shared" si="12"/>
        <v>1500</v>
      </c>
      <c r="I26" s="12">
        <f t="shared" si="12"/>
        <v>0</v>
      </c>
      <c r="J26" s="12">
        <f t="shared" si="12"/>
        <v>0</v>
      </c>
      <c r="K26" s="12">
        <f t="shared" si="12"/>
        <v>0</v>
      </c>
      <c r="L26" s="12">
        <f t="shared" si="12"/>
        <v>0</v>
      </c>
      <c r="M26" s="12">
        <f t="shared" si="12"/>
        <v>0</v>
      </c>
      <c r="N26" s="12">
        <f t="shared" si="12"/>
        <v>0</v>
      </c>
      <c r="O26" s="12">
        <f t="shared" si="5"/>
        <v>15000</v>
      </c>
      <c r="P26" s="13">
        <f t="shared" si="7"/>
        <v>0.53811659192825112</v>
      </c>
      <c r="T26" s="1"/>
      <c r="U26" s="1"/>
      <c r="V26" s="1"/>
      <c r="W26" s="1"/>
    </row>
    <row r="27" spans="1:24" x14ac:dyDescent="0.3">
      <c r="B27" s="2">
        <v>5</v>
      </c>
      <c r="C27" s="12">
        <f>(C9*C3)</f>
        <v>375</v>
      </c>
      <c r="D27" s="12">
        <f>(D9*D3)</f>
        <v>1500</v>
      </c>
      <c r="E27" s="12">
        <f t="shared" ref="E27:N27" si="13">E9*E3</f>
        <v>4500</v>
      </c>
      <c r="F27" s="12">
        <f t="shared" si="13"/>
        <v>6000</v>
      </c>
      <c r="G27" s="12">
        <f t="shared" si="13"/>
        <v>7000</v>
      </c>
      <c r="H27" s="12">
        <f t="shared" si="13"/>
        <v>5000</v>
      </c>
      <c r="I27" s="12">
        <f t="shared" si="13"/>
        <v>3500</v>
      </c>
      <c r="J27" s="12">
        <f t="shared" si="13"/>
        <v>0</v>
      </c>
      <c r="K27" s="12">
        <f t="shared" si="13"/>
        <v>0</v>
      </c>
      <c r="L27" s="12">
        <f t="shared" si="13"/>
        <v>0</v>
      </c>
      <c r="M27" s="12">
        <f t="shared" si="13"/>
        <v>0</v>
      </c>
      <c r="N27" s="12">
        <f t="shared" si="13"/>
        <v>0</v>
      </c>
      <c r="O27" s="12">
        <f t="shared" si="5"/>
        <v>27875</v>
      </c>
      <c r="P27" s="13">
        <f t="shared" si="7"/>
        <v>0.62994350282485878</v>
      </c>
      <c r="R27">
        <f t="shared" ref="R27:R31" si="14">SUM(O26:O27)</f>
        <v>42875</v>
      </c>
      <c r="S27">
        <f t="shared" si="10"/>
        <v>10718.75</v>
      </c>
      <c r="T27" s="1">
        <v>14000</v>
      </c>
      <c r="U27" s="1">
        <v>12000</v>
      </c>
      <c r="V27" s="1">
        <v>10000</v>
      </c>
      <c r="W27" s="1">
        <v>6000</v>
      </c>
      <c r="X27">
        <f t="shared" si="11"/>
        <v>875</v>
      </c>
    </row>
    <row r="28" spans="1:24" x14ac:dyDescent="0.3">
      <c r="B28" s="2">
        <v>6</v>
      </c>
      <c r="C28" s="8">
        <f>(C10*C3)</f>
        <v>250</v>
      </c>
      <c r="D28" s="8">
        <f>(D10*D3)</f>
        <v>1000</v>
      </c>
      <c r="E28" s="8">
        <f t="shared" ref="E28:N28" si="15">E10*E3</f>
        <v>4000</v>
      </c>
      <c r="F28" s="8">
        <f t="shared" si="15"/>
        <v>8000</v>
      </c>
      <c r="G28" s="8">
        <f t="shared" si="15"/>
        <v>10500</v>
      </c>
      <c r="H28" s="8">
        <f t="shared" si="15"/>
        <v>10000</v>
      </c>
      <c r="I28" s="8">
        <f t="shared" si="15"/>
        <v>10500</v>
      </c>
      <c r="J28" s="8">
        <f t="shared" si="15"/>
        <v>0</v>
      </c>
      <c r="K28" s="8">
        <f t="shared" si="15"/>
        <v>0</v>
      </c>
      <c r="L28" s="8">
        <f t="shared" si="15"/>
        <v>0</v>
      </c>
      <c r="M28" s="8">
        <f t="shared" si="15"/>
        <v>0</v>
      </c>
      <c r="N28" s="8">
        <f t="shared" si="15"/>
        <v>0</v>
      </c>
      <c r="O28" s="8">
        <f t="shared" si="5"/>
        <v>44250</v>
      </c>
      <c r="P28" s="9">
        <f t="shared" si="7"/>
        <v>0.65555555555555556</v>
      </c>
      <c r="T28" s="1"/>
      <c r="U28" s="1"/>
      <c r="V28" s="1"/>
      <c r="W28" s="1"/>
    </row>
    <row r="29" spans="1:24" x14ac:dyDescent="0.3">
      <c r="B29" s="2">
        <v>7</v>
      </c>
      <c r="C29" s="8">
        <f>(C11*C3)</f>
        <v>0</v>
      </c>
      <c r="D29" s="8">
        <f>(D11*D3)</f>
        <v>500</v>
      </c>
      <c r="E29" s="8">
        <f>E11*E3</f>
        <v>5000</v>
      </c>
      <c r="F29" s="8">
        <f t="shared" ref="F29:N29" si="16">F11*F3</f>
        <v>8000</v>
      </c>
      <c r="G29" s="8">
        <f t="shared" si="16"/>
        <v>14000</v>
      </c>
      <c r="H29" s="8">
        <f t="shared" si="16"/>
        <v>20000</v>
      </c>
      <c r="I29" s="8">
        <f t="shared" si="16"/>
        <v>14000</v>
      </c>
      <c r="J29" s="8">
        <f t="shared" si="16"/>
        <v>6000</v>
      </c>
      <c r="K29" s="8">
        <f t="shared" si="16"/>
        <v>0</v>
      </c>
      <c r="L29" s="8">
        <f t="shared" si="16"/>
        <v>0</v>
      </c>
      <c r="M29" s="8">
        <f t="shared" si="16"/>
        <v>0</v>
      </c>
      <c r="N29" s="8">
        <f t="shared" si="16"/>
        <v>0</v>
      </c>
      <c r="O29" s="8">
        <f t="shared" si="5"/>
        <v>67500</v>
      </c>
      <c r="P29" s="9">
        <f t="shared" si="7"/>
        <v>0.68458417849898578</v>
      </c>
      <c r="R29">
        <f t="shared" si="14"/>
        <v>111750</v>
      </c>
      <c r="S29">
        <f t="shared" si="10"/>
        <v>27937.5</v>
      </c>
      <c r="T29" s="1">
        <v>32500</v>
      </c>
      <c r="U29" s="1">
        <v>30000</v>
      </c>
      <c r="V29" s="1">
        <v>25000</v>
      </c>
      <c r="W29" s="1">
        <v>20000</v>
      </c>
      <c r="X29">
        <f t="shared" si="11"/>
        <v>4250</v>
      </c>
    </row>
    <row r="30" spans="1:24" x14ac:dyDescent="0.3">
      <c r="B30" s="2">
        <v>8</v>
      </c>
      <c r="C30" s="10">
        <f>(C12*C3)</f>
        <v>0</v>
      </c>
      <c r="D30" s="10">
        <f>(D12*D13)</f>
        <v>100</v>
      </c>
      <c r="E30" s="10">
        <f t="shared" ref="E30:M30" si="17">E12*E3</f>
        <v>5000</v>
      </c>
      <c r="F30" s="10">
        <f t="shared" si="17"/>
        <v>10000</v>
      </c>
      <c r="G30" s="10">
        <f t="shared" si="17"/>
        <v>17500</v>
      </c>
      <c r="H30" s="10">
        <f t="shared" si="17"/>
        <v>25000</v>
      </c>
      <c r="I30" s="10">
        <f t="shared" si="17"/>
        <v>21000</v>
      </c>
      <c r="J30" s="10">
        <f t="shared" si="17"/>
        <v>20000</v>
      </c>
      <c r="K30" s="10">
        <f t="shared" si="17"/>
        <v>0</v>
      </c>
      <c r="L30" s="10">
        <f t="shared" si="17"/>
        <v>0</v>
      </c>
      <c r="M30" s="10">
        <f t="shared" si="17"/>
        <v>0</v>
      </c>
      <c r="N30" s="10">
        <f>N12*N13</f>
        <v>0</v>
      </c>
      <c r="O30" s="10">
        <f t="shared" si="5"/>
        <v>98600</v>
      </c>
      <c r="P30" s="11">
        <f t="shared" si="7"/>
        <v>0.6753424657534246</v>
      </c>
      <c r="T30" s="1"/>
      <c r="U30" s="1"/>
      <c r="V30" s="1"/>
      <c r="W30" s="1"/>
    </row>
    <row r="31" spans="1:24" x14ac:dyDescent="0.3">
      <c r="B31" s="2">
        <v>9</v>
      </c>
      <c r="C31" s="10">
        <f>(C13*C3)</f>
        <v>0</v>
      </c>
      <c r="D31" s="10">
        <f>(D13*D3)</f>
        <v>500</v>
      </c>
      <c r="E31" s="10">
        <f>E13*E3</f>
        <v>4500</v>
      </c>
      <c r="F31" s="10">
        <f t="shared" ref="F31:N31" si="18">F13*F3</f>
        <v>12000</v>
      </c>
      <c r="G31" s="10">
        <f t="shared" si="18"/>
        <v>21000</v>
      </c>
      <c r="H31" s="10">
        <f t="shared" si="18"/>
        <v>30000</v>
      </c>
      <c r="I31" s="10">
        <f t="shared" si="18"/>
        <v>28000</v>
      </c>
      <c r="J31" s="10">
        <f t="shared" si="18"/>
        <v>35000</v>
      </c>
      <c r="K31" s="10">
        <f t="shared" si="18"/>
        <v>15000</v>
      </c>
      <c r="L31" s="10">
        <f t="shared" si="18"/>
        <v>0</v>
      </c>
      <c r="M31" s="10">
        <f t="shared" si="18"/>
        <v>0</v>
      </c>
      <c r="N31" s="10">
        <f t="shared" si="18"/>
        <v>0</v>
      </c>
      <c r="O31" s="10">
        <f t="shared" si="5"/>
        <v>146000</v>
      </c>
      <c r="P31" s="11">
        <f t="shared" si="7"/>
        <v>0.64175824175824181</v>
      </c>
      <c r="R31">
        <f t="shared" si="14"/>
        <v>244600</v>
      </c>
      <c r="S31">
        <f t="shared" si="10"/>
        <v>61150</v>
      </c>
      <c r="T31" s="1">
        <v>65000</v>
      </c>
      <c r="U31" s="1">
        <v>60000</v>
      </c>
      <c r="V31" s="1">
        <v>57500</v>
      </c>
      <c r="W31" s="1">
        <v>50000</v>
      </c>
      <c r="X31">
        <f t="shared" si="11"/>
        <v>12100</v>
      </c>
    </row>
    <row r="32" spans="1:24" x14ac:dyDescent="0.3">
      <c r="B32" s="2">
        <v>10</v>
      </c>
      <c r="C32" s="14">
        <f>(C14*C3)</f>
        <v>0</v>
      </c>
      <c r="D32" s="14">
        <f>(D14*D3)</f>
        <v>500</v>
      </c>
      <c r="E32" s="14">
        <f t="shared" ref="E32:N32" si="19">E14*E3</f>
        <v>4000</v>
      </c>
      <c r="F32" s="14">
        <f t="shared" si="19"/>
        <v>11000</v>
      </c>
      <c r="G32" s="14">
        <f t="shared" si="19"/>
        <v>24500</v>
      </c>
      <c r="H32" s="14">
        <f t="shared" si="19"/>
        <v>30000</v>
      </c>
      <c r="I32" s="14">
        <f t="shared" si="19"/>
        <v>35000</v>
      </c>
      <c r="J32" s="14">
        <f t="shared" si="19"/>
        <v>50000</v>
      </c>
      <c r="K32" s="14">
        <f t="shared" si="19"/>
        <v>52500</v>
      </c>
      <c r="L32" s="14">
        <f t="shared" si="19"/>
        <v>20000</v>
      </c>
      <c r="M32" s="14">
        <f t="shared" si="19"/>
        <v>0</v>
      </c>
      <c r="N32" s="14">
        <f t="shared" si="19"/>
        <v>0</v>
      </c>
      <c r="O32" s="14">
        <f t="shared" si="5"/>
        <v>227500</v>
      </c>
      <c r="P32" s="15">
        <f t="shared" si="7"/>
        <v>0.68627450980392157</v>
      </c>
      <c r="T32" s="1"/>
      <c r="U32" s="1"/>
      <c r="V32" s="1"/>
      <c r="W32" s="1"/>
    </row>
    <row r="33" spans="2:24" x14ac:dyDescent="0.3">
      <c r="B33" s="2">
        <v>11</v>
      </c>
      <c r="C33" s="14">
        <f>(C15*C3)</f>
        <v>0</v>
      </c>
      <c r="D33" s="14">
        <f>(D15*D3)</f>
        <v>0</v>
      </c>
      <c r="E33" s="14">
        <f t="shared" ref="E33:N33" si="20">E15*E3</f>
        <v>3500</v>
      </c>
      <c r="F33" s="14">
        <f t="shared" si="20"/>
        <v>10000</v>
      </c>
      <c r="G33" s="14">
        <f t="shared" si="20"/>
        <v>21000</v>
      </c>
      <c r="H33" s="14">
        <f t="shared" si="20"/>
        <v>25000</v>
      </c>
      <c r="I33" s="14">
        <f t="shared" si="20"/>
        <v>42000</v>
      </c>
      <c r="J33" s="14">
        <f t="shared" si="20"/>
        <v>60000</v>
      </c>
      <c r="K33" s="14">
        <f t="shared" si="20"/>
        <v>75000</v>
      </c>
      <c r="L33" s="14">
        <f t="shared" si="20"/>
        <v>70000</v>
      </c>
      <c r="M33" s="14">
        <f t="shared" si="20"/>
        <v>25000</v>
      </c>
      <c r="N33" s="14">
        <f t="shared" si="20"/>
        <v>0</v>
      </c>
      <c r="O33" s="14">
        <f t="shared" si="5"/>
        <v>331500</v>
      </c>
      <c r="P33" s="15">
        <f>O33/O34</f>
        <v>0.84137055837563457</v>
      </c>
      <c r="R33">
        <f>SUM(O32:O34)</f>
        <v>953000</v>
      </c>
      <c r="S33">
        <f t="shared" si="10"/>
        <v>238250</v>
      </c>
      <c r="T33" s="1">
        <v>260000</v>
      </c>
      <c r="U33" s="1">
        <v>240000</v>
      </c>
      <c r="V33" s="1">
        <v>220000</v>
      </c>
      <c r="W33" s="1">
        <v>200000</v>
      </c>
      <c r="X33">
        <f t="shared" si="11"/>
        <v>33000</v>
      </c>
    </row>
    <row r="34" spans="2:24" x14ac:dyDescent="0.3">
      <c r="B34" s="2">
        <v>12</v>
      </c>
      <c r="C34">
        <f>(C16*C3)</f>
        <v>0</v>
      </c>
      <c r="D34">
        <f>(D16*D3)</f>
        <v>0</v>
      </c>
      <c r="E34">
        <f t="shared" ref="E34:N34" si="21">E16*E3</f>
        <v>1000</v>
      </c>
      <c r="F34">
        <f t="shared" si="21"/>
        <v>6000</v>
      </c>
      <c r="G34">
        <f t="shared" si="21"/>
        <v>14000</v>
      </c>
      <c r="H34">
        <f t="shared" si="21"/>
        <v>15000</v>
      </c>
      <c r="I34">
        <f t="shared" si="21"/>
        <v>28000</v>
      </c>
      <c r="J34">
        <f t="shared" si="21"/>
        <v>40000</v>
      </c>
      <c r="K34">
        <f t="shared" si="21"/>
        <v>90000</v>
      </c>
      <c r="L34">
        <f t="shared" si="21"/>
        <v>100000</v>
      </c>
      <c r="M34">
        <f t="shared" si="21"/>
        <v>100000</v>
      </c>
      <c r="N34">
        <f t="shared" si="21"/>
        <v>0</v>
      </c>
      <c r="O34">
        <f t="shared" si="5"/>
        <v>394000</v>
      </c>
      <c r="T34" s="1"/>
      <c r="U34" s="1"/>
      <c r="V34" s="1"/>
      <c r="W34" s="1"/>
    </row>
    <row r="35" spans="2:24" x14ac:dyDescent="0.3">
      <c r="T35" t="s">
        <v>44</v>
      </c>
      <c r="U35" t="s">
        <v>44</v>
      </c>
    </row>
    <row r="36" spans="2:24" x14ac:dyDescent="0.3">
      <c r="B36" t="s">
        <v>33</v>
      </c>
    </row>
    <row r="37" spans="2:24" x14ac:dyDescent="0.3">
      <c r="B37" t="s">
        <v>34</v>
      </c>
    </row>
  </sheetData>
  <mergeCells count="2">
    <mergeCell ref="B19:N19"/>
    <mergeCell ref="B1:N1"/>
  </mergeCells>
  <pageMargins left="0.7" right="0.7" top="0.75" bottom="0.75" header="0.3" footer="0.3"/>
  <pageSetup paperSize="9" orientation="portrait" r:id="rId1"/>
  <ignoredErrors>
    <ignoredError sqref="O4:O16 C18 D18:N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mingxiu_goh@hotmail.com</dc:creator>
  <cp:lastModifiedBy>mingxiu_goh@hotmail.com</cp:lastModifiedBy>
  <cp:lastPrinted>2016-04-16T11:04:31Z</cp:lastPrinted>
  <dcterms:created xsi:type="dcterms:W3CDTF">2016-04-16T10:23:00Z</dcterms:created>
  <dcterms:modified xsi:type="dcterms:W3CDTF">2016-04-27T16:31:57Z</dcterms:modified>
</cp:coreProperties>
</file>