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s\Desktop\"/>
    </mc:Choice>
  </mc:AlternateContent>
  <bookViews>
    <workbookView xWindow="0" yWindow="0" windowWidth="20490" windowHeight="7755" firstSheet="3" activeTab="8"/>
  </bookViews>
  <sheets>
    <sheet name="PRESUPUESTO FINAL" sheetId="1" r:id="rId1"/>
    <sheet name="POSTES MT" sheetId="3" r:id="rId2"/>
    <sheet name="POSTES BT" sheetId="4" r:id="rId3"/>
    <sheet name="CABLES" sheetId="5" r:id="rId4"/>
    <sheet name="TRANSFORMADORES" sheetId="2" r:id="rId5"/>
    <sheet name="TIERRA" sheetId="7" r:id="rId6"/>
    <sheet name="EXTRUCTURAS" sheetId="6" r:id="rId7"/>
    <sheet name="LAMPARAS" sheetId="9" r:id="rId8"/>
    <sheet name="GABINETES" sheetId="8" r:id="rId9"/>
  </sheets>
  <externalReferences>
    <externalReference r:id="rId10"/>
  </externalReferences>
  <definedNames>
    <definedName name="_xlnm.Print_Area" localSheetId="0">'PRESUPUESTO FINAL'!$B$11:$B$38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E27" i="1"/>
  <c r="E14" i="1"/>
  <c r="E13" i="1"/>
  <c r="E12" i="1"/>
  <c r="E37" i="1"/>
  <c r="E36" i="1"/>
  <c r="G24" i="8"/>
  <c r="F27" i="1" l="1"/>
  <c r="F30" i="1"/>
  <c r="F28" i="1"/>
  <c r="E30" i="1" l="1"/>
  <c r="E29" i="1"/>
  <c r="E28" i="1"/>
  <c r="O87" i="6"/>
  <c r="O88" i="6" s="1"/>
  <c r="O83" i="6"/>
  <c r="O84" i="6" s="1"/>
  <c r="O80" i="6"/>
  <c r="O79" i="6"/>
  <c r="O75" i="6"/>
  <c r="O74" i="6"/>
  <c r="O73" i="6"/>
  <c r="O72" i="6"/>
  <c r="O71" i="6"/>
  <c r="O70" i="6"/>
  <c r="O69" i="6"/>
  <c r="O68" i="6"/>
  <c r="O76" i="6" s="1"/>
  <c r="O57" i="6"/>
  <c r="O58" i="6" s="1"/>
  <c r="O53" i="6"/>
  <c r="O54" i="6" s="1"/>
  <c r="O49" i="6"/>
  <c r="O50" i="6" s="1"/>
  <c r="O45" i="6"/>
  <c r="O44" i="6"/>
  <c r="O43" i="6"/>
  <c r="O42" i="6"/>
  <c r="O41" i="6"/>
  <c r="O40" i="6"/>
  <c r="O39" i="6"/>
  <c r="O38" i="6"/>
  <c r="O26" i="6"/>
  <c r="O27" i="6" s="1"/>
  <c r="O22" i="6"/>
  <c r="O23" i="6" s="1"/>
  <c r="O18" i="6"/>
  <c r="O19" i="6" s="1"/>
  <c r="O14" i="6"/>
  <c r="O13" i="6"/>
  <c r="O12" i="6"/>
  <c r="O11" i="6"/>
  <c r="O10" i="6"/>
  <c r="O9" i="6"/>
  <c r="O8" i="6"/>
  <c r="F31" i="1"/>
  <c r="O90" i="6" l="1"/>
  <c r="O15" i="6"/>
  <c r="O29" i="6" s="1"/>
  <c r="O46" i="6"/>
  <c r="O60" i="6" s="1"/>
  <c r="E24" i="1"/>
  <c r="E38" i="1" l="1"/>
  <c r="F38" i="1" s="1"/>
  <c r="E35" i="1"/>
  <c r="E34" i="1"/>
  <c r="E33" i="1"/>
  <c r="E32" i="1"/>
  <c r="E26" i="1"/>
  <c r="E25" i="1"/>
  <c r="E23" i="1"/>
  <c r="E22" i="1"/>
  <c r="E21" i="1"/>
  <c r="E20" i="1"/>
  <c r="E19" i="1"/>
  <c r="E18" i="1"/>
  <c r="E17" i="1"/>
  <c r="E16" i="1"/>
  <c r="F16" i="1" s="1"/>
  <c r="E15" i="1"/>
  <c r="G168" i="6" l="1"/>
  <c r="G170" i="6" s="1"/>
  <c r="G164" i="6"/>
  <c r="G165" i="6" s="1"/>
  <c r="G160" i="6"/>
  <c r="G161" i="6" s="1"/>
  <c r="G156" i="6"/>
  <c r="G155" i="6"/>
  <c r="G47" i="8"/>
  <c r="G48" i="8" s="1"/>
  <c r="G43" i="8"/>
  <c r="G44" i="8" s="1"/>
  <c r="G39" i="8"/>
  <c r="G40" i="8" s="1"/>
  <c r="G35" i="8"/>
  <c r="G34" i="8"/>
  <c r="G33" i="8"/>
  <c r="G32" i="8"/>
  <c r="G36" i="8" s="1"/>
  <c r="G9" i="8"/>
  <c r="G157" i="6" l="1"/>
  <c r="G172" i="6" s="1"/>
  <c r="G50" i="8"/>
  <c r="G22" i="8" l="1"/>
  <c r="G21" i="8"/>
  <c r="G17" i="8"/>
  <c r="G18" i="8" s="1"/>
  <c r="G13" i="8"/>
  <c r="G14" i="8" s="1"/>
  <c r="G8" i="8"/>
  <c r="G7" i="8"/>
  <c r="G6" i="8"/>
  <c r="G10" i="8" s="1"/>
  <c r="G45" i="9"/>
  <c r="G46" i="9" s="1"/>
  <c r="G41" i="9"/>
  <c r="G42" i="9" s="1"/>
  <c r="G37" i="9"/>
  <c r="G38" i="9" s="1"/>
  <c r="G33" i="9"/>
  <c r="G32" i="9"/>
  <c r="G31" i="9"/>
  <c r="G20" i="9"/>
  <c r="G21" i="9" s="1"/>
  <c r="G16" i="9"/>
  <c r="G17" i="9" s="1"/>
  <c r="G12" i="9"/>
  <c r="G13" i="9" s="1"/>
  <c r="G8" i="9"/>
  <c r="G7" i="9"/>
  <c r="G6" i="9"/>
  <c r="F35" i="1"/>
  <c r="F34" i="1"/>
  <c r="G87" i="6"/>
  <c r="G88" i="6" s="1"/>
  <c r="G83" i="6"/>
  <c r="G84" i="6" s="1"/>
  <c r="G79" i="6"/>
  <c r="G80" i="6" s="1"/>
  <c r="G75" i="6"/>
  <c r="G74" i="6"/>
  <c r="G73" i="6"/>
  <c r="G72" i="6"/>
  <c r="G71" i="6"/>
  <c r="G70" i="6"/>
  <c r="G69" i="6"/>
  <c r="G68" i="6"/>
  <c r="G140" i="6"/>
  <c r="G141" i="6" s="1"/>
  <c r="G136" i="6"/>
  <c r="G137" i="6" s="1"/>
  <c r="G132" i="6"/>
  <c r="G133" i="6" s="1"/>
  <c r="G128" i="6"/>
  <c r="G127" i="6"/>
  <c r="G126" i="6"/>
  <c r="G125" i="6"/>
  <c r="G129" i="6" s="1"/>
  <c r="G114" i="6"/>
  <c r="G115" i="6"/>
  <c r="G110" i="6"/>
  <c r="G111" i="6" s="1"/>
  <c r="G106" i="6"/>
  <c r="G107" i="6" s="1"/>
  <c r="G102" i="6"/>
  <c r="G101" i="6"/>
  <c r="G100" i="6"/>
  <c r="G99" i="6"/>
  <c r="G14" i="6"/>
  <c r="G45" i="6"/>
  <c r="G42" i="6"/>
  <c r="G57" i="6"/>
  <c r="G58" i="6" s="1"/>
  <c r="G53" i="6"/>
  <c r="G54" i="6" s="1"/>
  <c r="G49" i="6"/>
  <c r="G50" i="6" s="1"/>
  <c r="G44" i="6"/>
  <c r="G43" i="6"/>
  <c r="G41" i="6"/>
  <c r="G40" i="6"/>
  <c r="G39" i="6"/>
  <c r="G38" i="6"/>
  <c r="G9" i="6"/>
  <c r="G10" i="6"/>
  <c r="G11" i="6"/>
  <c r="G12" i="6"/>
  <c r="G13" i="6"/>
  <c r="G8" i="6"/>
  <c r="G26" i="6"/>
  <c r="G27" i="6" s="1"/>
  <c r="G22" i="6"/>
  <c r="G23" i="6" s="1"/>
  <c r="G18" i="6"/>
  <c r="G19" i="6" s="1"/>
  <c r="G70" i="7"/>
  <c r="G71" i="7" s="1"/>
  <c r="G66" i="7"/>
  <c r="G67" i="7" s="1"/>
  <c r="G62" i="7"/>
  <c r="G63" i="7" s="1"/>
  <c r="G58" i="7"/>
  <c r="G57" i="7"/>
  <c r="G59" i="7" s="1"/>
  <c r="G56" i="7"/>
  <c r="G45" i="7"/>
  <c r="G46" i="7" s="1"/>
  <c r="G41" i="7"/>
  <c r="G42" i="7" s="1"/>
  <c r="G37" i="7"/>
  <c r="G38" i="7" s="1"/>
  <c r="G33" i="7"/>
  <c r="G32" i="7"/>
  <c r="G31" i="7"/>
  <c r="G34" i="9" l="1"/>
  <c r="G48" i="9" s="1"/>
  <c r="G9" i="9"/>
  <c r="G23" i="9" s="1"/>
  <c r="G76" i="6"/>
  <c r="G90" i="6" s="1"/>
  <c r="G143" i="6"/>
  <c r="G103" i="6"/>
  <c r="G117" i="6" s="1"/>
  <c r="G15" i="6"/>
  <c r="G46" i="6"/>
  <c r="G60" i="6" s="1"/>
  <c r="G29" i="6"/>
  <c r="G73" i="7"/>
  <c r="G34" i="7"/>
  <c r="G48" i="7" s="1"/>
  <c r="G12" i="7" l="1"/>
  <c r="G13" i="7" s="1"/>
  <c r="G16" i="7"/>
  <c r="G17" i="7" s="1"/>
  <c r="G7" i="7"/>
  <c r="G8" i="7"/>
  <c r="G21" i="7"/>
  <c r="G6" i="7"/>
  <c r="G64" i="2"/>
  <c r="G60" i="2"/>
  <c r="G56" i="2"/>
  <c r="G51" i="2"/>
  <c r="G50" i="2"/>
  <c r="G49" i="2"/>
  <c r="G48" i="2"/>
  <c r="G47" i="2"/>
  <c r="G46" i="2"/>
  <c r="G45" i="2"/>
  <c r="G44" i="2"/>
  <c r="G43" i="2"/>
  <c r="G42" i="2"/>
  <c r="G41" i="2"/>
  <c r="G40" i="2"/>
  <c r="G30" i="2"/>
  <c r="G26" i="2"/>
  <c r="G22" i="2"/>
  <c r="G17" i="2"/>
  <c r="G16" i="2"/>
  <c r="G15" i="2"/>
  <c r="G14" i="2"/>
  <c r="G13" i="2"/>
  <c r="G12" i="2"/>
  <c r="G11" i="2"/>
  <c r="G10" i="2"/>
  <c r="G9" i="2"/>
  <c r="G8" i="2"/>
  <c r="G7" i="2"/>
  <c r="G6" i="2"/>
  <c r="G117" i="5"/>
  <c r="G116" i="5"/>
  <c r="G113" i="5"/>
  <c r="G109" i="5"/>
  <c r="G105" i="5"/>
  <c r="G119" i="5" s="1"/>
  <c r="G104" i="5"/>
  <c r="G93" i="5"/>
  <c r="G94" i="5" s="1"/>
  <c r="G90" i="5"/>
  <c r="G86" i="5"/>
  <c r="G81" i="5"/>
  <c r="G80" i="5"/>
  <c r="G68" i="5"/>
  <c r="G69" i="5" s="1"/>
  <c r="G65" i="5"/>
  <c r="G61" i="5"/>
  <c r="G56" i="5"/>
  <c r="G57" i="5" s="1"/>
  <c r="G18" i="2" l="1"/>
  <c r="G32" i="2" s="1"/>
  <c r="G52" i="2"/>
  <c r="G66" i="2" s="1"/>
  <c r="G9" i="7"/>
  <c r="G23" i="7" s="1"/>
  <c r="G82" i="5"/>
  <c r="G96" i="5"/>
  <c r="G71" i="5"/>
  <c r="G44" i="5" l="1"/>
  <c r="G45" i="5" s="1"/>
  <c r="G41" i="5"/>
  <c r="G37" i="5"/>
  <c r="G32" i="5"/>
  <c r="G33" i="5" s="1"/>
  <c r="G47" i="5" s="1"/>
  <c r="G20" i="5"/>
  <c r="G21" i="5" s="1"/>
  <c r="G17" i="5"/>
  <c r="G13" i="5"/>
  <c r="G8" i="5"/>
  <c r="G9" i="5" s="1"/>
  <c r="G45" i="4"/>
  <c r="G46" i="4" s="1"/>
  <c r="G42" i="4"/>
  <c r="G37" i="4"/>
  <c r="G36" i="4"/>
  <c r="G38" i="4" s="1"/>
  <c r="G32" i="4"/>
  <c r="G33" i="4" s="1"/>
  <c r="G22" i="4"/>
  <c r="G21" i="4"/>
  <c r="G18" i="4"/>
  <c r="G12" i="4"/>
  <c r="G14" i="4" s="1"/>
  <c r="G8" i="4"/>
  <c r="G9" i="4" s="1"/>
  <c r="E11" i="1"/>
  <c r="F33" i="1"/>
  <c r="F32" i="1"/>
  <c r="F29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39" i="1" l="1"/>
  <c r="F40" i="1" s="1"/>
  <c r="G23" i="5"/>
  <c r="G48" i="4"/>
  <c r="G24" i="4"/>
  <c r="F42" i="1"/>
  <c r="F43" i="1" s="1"/>
  <c r="G91" i="3"/>
  <c r="G92" i="3" s="1"/>
  <c r="G88" i="3"/>
  <c r="G84" i="3"/>
  <c r="G78" i="3"/>
  <c r="G79" i="3" s="1"/>
  <c r="G94" i="3" s="1"/>
  <c r="G68" i="3"/>
  <c r="G69" i="3" s="1"/>
  <c r="G65" i="3"/>
  <c r="G61" i="3"/>
  <c r="G55" i="3"/>
  <c r="G56" i="3" s="1"/>
  <c r="G44" i="3"/>
  <c r="G45" i="3" s="1"/>
  <c r="G41" i="3"/>
  <c r="G37" i="3"/>
  <c r="G31" i="3"/>
  <c r="G32" i="3" s="1"/>
  <c r="G20" i="3"/>
  <c r="G21" i="3" s="1"/>
  <c r="G17" i="3"/>
  <c r="G13" i="3"/>
  <c r="G7" i="3"/>
  <c r="G8" i="3" s="1"/>
  <c r="F41" i="1" l="1"/>
  <c r="G47" i="3"/>
  <c r="G71" i="3"/>
  <c r="G23" i="3"/>
  <c r="F44" i="1" l="1"/>
</calcChain>
</file>

<file path=xl/comments1.xml><?xml version="1.0" encoding="utf-8"?>
<comments xmlns="http://schemas.openxmlformats.org/spreadsheetml/2006/main">
  <authors>
    <author>OBRAS</author>
  </authors>
  <commentList>
    <comment ref="G16" authorId="0" shapeId="0">
      <text>
        <r>
          <rPr>
            <b/>
            <sz val="8"/>
            <color indexed="81"/>
            <rFont val="Tahoma"/>
            <family val="2"/>
          </rPr>
          <t>OBRAS:</t>
        </r>
        <r>
          <rPr>
            <sz val="8"/>
            <color indexed="81"/>
            <rFont val="Tahoma"/>
            <family val="2"/>
          </rPr>
          <t xml:space="preserve">
el precio del transporte debe considerarse hasta el sitio de montaje
</t>
        </r>
      </text>
    </comment>
    <comment ref="G40" authorId="0" shapeId="0">
      <text>
        <r>
          <rPr>
            <b/>
            <sz val="8"/>
            <color indexed="81"/>
            <rFont val="Tahoma"/>
            <family val="2"/>
          </rPr>
          <t>OBRAS:</t>
        </r>
        <r>
          <rPr>
            <sz val="8"/>
            <color indexed="81"/>
            <rFont val="Tahoma"/>
            <family val="2"/>
          </rPr>
          <t xml:space="preserve">
el precio del transporte debe considerarse hasta el sitio de montaje
</t>
        </r>
      </text>
    </comment>
    <comment ref="G64" authorId="0" shapeId="0">
      <text>
        <r>
          <rPr>
            <b/>
            <sz val="8"/>
            <color indexed="81"/>
            <rFont val="Tahoma"/>
            <family val="2"/>
          </rPr>
          <t>OBRAS:</t>
        </r>
        <r>
          <rPr>
            <sz val="8"/>
            <color indexed="81"/>
            <rFont val="Tahoma"/>
            <family val="2"/>
          </rPr>
          <t xml:space="preserve">
el precio del transporte debe considerarse hasta el sitio de montaje
</t>
        </r>
      </text>
    </comment>
    <comment ref="G87" authorId="0" shapeId="0">
      <text>
        <r>
          <rPr>
            <b/>
            <sz val="8"/>
            <color indexed="81"/>
            <rFont val="Tahoma"/>
            <family val="2"/>
          </rPr>
          <t>OBRAS:</t>
        </r>
        <r>
          <rPr>
            <sz val="8"/>
            <color indexed="81"/>
            <rFont val="Tahoma"/>
            <family val="2"/>
          </rPr>
          <t xml:space="preserve">
el precio del transporte debe considerarse hasta el sitio de montaje
</t>
        </r>
      </text>
    </comment>
  </commentList>
</comments>
</file>

<file path=xl/comments2.xml><?xml version="1.0" encoding="utf-8"?>
<comments xmlns="http://schemas.openxmlformats.org/spreadsheetml/2006/main">
  <authors>
    <author>OBRAS</author>
  </authors>
  <commentList>
    <comment ref="G17" authorId="0" shapeId="0">
      <text>
        <r>
          <rPr>
            <b/>
            <sz val="8"/>
            <color indexed="81"/>
            <rFont val="Tahoma"/>
            <family val="2"/>
          </rPr>
          <t>OBRAS:</t>
        </r>
        <r>
          <rPr>
            <sz val="8"/>
            <color indexed="81"/>
            <rFont val="Tahoma"/>
            <family val="2"/>
          </rPr>
          <t xml:space="preserve">
el precio del transporte debe considerarse hasta el sitio de montaje
</t>
        </r>
      </text>
    </comment>
  </commentList>
</comments>
</file>

<file path=xl/comments3.xml><?xml version="1.0" encoding="utf-8"?>
<comments xmlns="http://schemas.openxmlformats.org/spreadsheetml/2006/main">
  <authors>
    <author>SECRETARIA DE INFRAESTRUCTURA</author>
  </authors>
  <commentList>
    <comment ref="C15" authorId="0" shapeId="0">
      <text>
        <r>
          <rPr>
            <b/>
            <sz val="8"/>
            <color indexed="81"/>
            <rFont val="Tahoma"/>
            <family val="2"/>
          </rPr>
          <t>SECRETARIA DE INFRAESTRUCTURA:</t>
        </r>
        <r>
          <rPr>
            <sz val="8"/>
            <color indexed="81"/>
            <rFont val="Tahoma"/>
            <family val="2"/>
          </rPr>
          <t xml:space="preserve">
EL FUSIBLE DEPENDE DE LA CAPACIDAD DEL TRANSFORMADOR</t>
        </r>
      </text>
    </comment>
    <comment ref="C49" authorId="0" shapeId="0">
      <text>
        <r>
          <rPr>
            <b/>
            <sz val="8"/>
            <color indexed="81"/>
            <rFont val="Tahoma"/>
            <family val="2"/>
          </rPr>
          <t>SECRETARIA DE INFRAESTRUCTURA:</t>
        </r>
        <r>
          <rPr>
            <sz val="8"/>
            <color indexed="81"/>
            <rFont val="Tahoma"/>
            <family val="2"/>
          </rPr>
          <t xml:space="preserve">
EL FUSIBLE DEPENDE DE LA CAPACIDAD DEL TRANSFORMADOR</t>
        </r>
      </text>
    </comment>
  </commentList>
</comments>
</file>

<file path=xl/comments4.xml><?xml version="1.0" encoding="utf-8"?>
<comments xmlns="http://schemas.openxmlformats.org/spreadsheetml/2006/main">
  <authors>
    <author>SECRETARIA DE INFRAESTRUCTURA</author>
  </authors>
  <commentList>
    <comment ref="C42" authorId="0" shapeId="0">
      <text>
        <r>
          <rPr>
            <b/>
            <sz val="8"/>
            <color indexed="81"/>
            <rFont val="Tahoma"/>
            <family val="2"/>
          </rPr>
          <t>SECRETARIA DE INFRAESTRUCTURA:</t>
        </r>
        <r>
          <rPr>
            <sz val="8"/>
            <color indexed="81"/>
            <rFont val="Tahoma"/>
            <family val="2"/>
          </rPr>
          <t xml:space="preserve">
EL FUSIBLE DEPENDE DE LA CAPACIDAD DEL TRANSFORMADOR</t>
        </r>
      </text>
    </comment>
    <comment ref="K42" authorId="0" shapeId="0">
      <text>
        <r>
          <rPr>
            <b/>
            <sz val="8"/>
            <color indexed="81"/>
            <rFont val="Tahoma"/>
            <family val="2"/>
          </rPr>
          <t>SECRETARIA DE INFRAESTRUCTURA:</t>
        </r>
        <r>
          <rPr>
            <sz val="8"/>
            <color indexed="81"/>
            <rFont val="Tahoma"/>
            <family val="2"/>
          </rPr>
          <t xml:space="preserve">
EL FUSIBLE DEPENDE DE LA CAPACIDAD DEL TRANSFORMADOR</t>
        </r>
      </text>
    </comment>
    <comment ref="C72" authorId="0" shapeId="0">
      <text>
        <r>
          <rPr>
            <b/>
            <sz val="8"/>
            <color indexed="81"/>
            <rFont val="Tahoma"/>
            <family val="2"/>
          </rPr>
          <t>SECRETARIA DE INFRAESTRUCTURA:</t>
        </r>
        <r>
          <rPr>
            <sz val="8"/>
            <color indexed="81"/>
            <rFont val="Tahoma"/>
            <family val="2"/>
          </rPr>
          <t xml:space="preserve">
EL FUSIBLE DEPENDE DE LA CAPACIDAD DEL TRANSFORMADOR</t>
        </r>
      </text>
    </comment>
    <comment ref="K72" authorId="0" shapeId="0">
      <text>
        <r>
          <rPr>
            <b/>
            <sz val="8"/>
            <color indexed="81"/>
            <rFont val="Tahoma"/>
            <family val="2"/>
          </rPr>
          <t>SECRETARIA DE INFRAESTRUCTURA:</t>
        </r>
        <r>
          <rPr>
            <sz val="8"/>
            <color indexed="81"/>
            <rFont val="Tahoma"/>
            <family val="2"/>
          </rPr>
          <t xml:space="preserve">
EL FUSIBLE DEPENDE DE LA CAPACIDAD DEL TRANSFORMADOR</t>
        </r>
      </text>
    </comment>
  </commentList>
</comments>
</file>

<file path=xl/sharedStrings.xml><?xml version="1.0" encoding="utf-8"?>
<sst xmlns="http://schemas.openxmlformats.org/spreadsheetml/2006/main" count="1344" uniqueCount="163">
  <si>
    <t>ITEM:</t>
  </si>
  <si>
    <t>POSTE DE CONCRETO DE 12 MTS X 1250 DAN</t>
  </si>
  <si>
    <t>MEDIDA:</t>
  </si>
  <si>
    <t>UND</t>
  </si>
  <si>
    <t>A. MATERIALES</t>
  </si>
  <si>
    <t>UNIDAD</t>
  </si>
  <si>
    <t>CANTIDAD</t>
  </si>
  <si>
    <t>V/UNITARIO</t>
  </si>
  <si>
    <t>V/PARCIAL</t>
  </si>
  <si>
    <t>SUBTOTAL MATERIALES</t>
  </si>
  <si>
    <t>B. MAQUINARIA Y EQUIPOS</t>
  </si>
  <si>
    <t>APAREJOS, MANILAS</t>
  </si>
  <si>
    <t>GLB</t>
  </si>
  <si>
    <t>GRUA HIDRAULICA</t>
  </si>
  <si>
    <t>SUBTOTAL MAQUINARIA Y EQUIPOS</t>
  </si>
  <si>
    <t>C. TRANSPORTES</t>
  </si>
  <si>
    <t>TRANSPORTE DE MATERIALES</t>
  </si>
  <si>
    <t>SUBTOTAL TRANSPORTE</t>
  </si>
  <si>
    <t>D. MANO DE OBRA</t>
  </si>
  <si>
    <t>CUADRILLA ELECTRICA TIPO B</t>
  </si>
  <si>
    <t>SUBTOTAL MANO DE OBRA</t>
  </si>
  <si>
    <t>COSTO DIRECTO ITEM</t>
  </si>
  <si>
    <t>POSTE DE CONCRETO DE 12 MTS X 800 DAN</t>
  </si>
  <si>
    <t>POSTE DE CONCRETO DE 12 MTS X 750 KGR</t>
  </si>
  <si>
    <t>POSTE DE CONCRETO DE 12 MTS X 510 KGR</t>
  </si>
  <si>
    <t>POSTE DE CONCRETO DE 12 MTS X 1050 KGR</t>
  </si>
  <si>
    <t>NG2.SAS</t>
  </si>
  <si>
    <t>NIT.</t>
  </si>
  <si>
    <t xml:space="preserve">  INGENIERÍA ELÉCTRICA </t>
  </si>
  <si>
    <t>CALLE 9A NO. 13-35 BARRIO SAN JOAQUIN. TELEFONO:5831943-3184153950</t>
  </si>
  <si>
    <t>VALLEDUPAR - CESAR - COLOMBIA</t>
  </si>
  <si>
    <t>COTIZACION REDES ELÉCTRICAS DE  MEDIA Y BAJA TENSIÓN PARA ALTOS DE EL BANCO MAGDALENA</t>
  </si>
  <si>
    <t>PRESUPUESTO PRESENTADO A JUAN PABLO OLIVELLA</t>
  </si>
  <si>
    <t>MARZO 10 DE 2016</t>
  </si>
  <si>
    <t>ÍTEM</t>
  </si>
  <si>
    <t>DESCRIPCIÓN</t>
  </si>
  <si>
    <t>UN</t>
  </si>
  <si>
    <t xml:space="preserve">CANT. </t>
  </si>
  <si>
    <t>VR. UNITARIO</t>
  </si>
  <si>
    <t>VR. PARCIAL</t>
  </si>
  <si>
    <t>SUMINISTRO, TRANSPORTE, HOYADA, HINCADA Y APLOMADA DE APOYO DE CONCRETO DE 12 M X 1250 KGF</t>
  </si>
  <si>
    <t>SUMINISTRO, TRANSPORTE, HOYADA, HINCADA Y APLOMADA DE APOYO DE CONCRETO DE 12 M X 800 DAN</t>
  </si>
  <si>
    <t>SUMINISTRO, TRANSPORTE, HOYADA, HINCADA Y APLOMADA DE APOYO DE CONCRETO DE 12 M X 750 KGF</t>
  </si>
  <si>
    <t>SUMINISTRO, TRANSPORTE, HOYADA, HINCADA Y APLOMADA DE APOYO DE CONCRETO DE 12 M X 510 KGF</t>
  </si>
  <si>
    <t>SUMINISTRO, TRANSPORTE, HOYADA, HINCADA Y APLOMADA DE APOYO DE CONCRETO DE 9 M X 800 DAN</t>
  </si>
  <si>
    <t>SUMINISTRO, TRANSPORTE, HOYADA, HINCADA Y APLOMADA DE APOYO DE CONCRETO DE 9 M X 510KGF</t>
  </si>
  <si>
    <t xml:space="preserve">SUMINISTRO Y TENDIDO RED AEREA  (3F) A 13200 V TIPO CABLE ACSR 1/0 AWG </t>
  </si>
  <si>
    <t>ML</t>
  </si>
  <si>
    <t xml:space="preserve">SUMINISTRO Y TENDIDO RED AEREA  (2F) A 13200 V TIPO CABLE ACSR 1/0 AWG </t>
  </si>
  <si>
    <t>SUMINISTRO Y TENDIDO RED TRENZADA (2F) A 600V TIPO CABLE AISLADO MULTIPLEX 2 X 1/0 AWG + 1/0 AWG.</t>
  </si>
  <si>
    <t>SUMINISTRO Y TENDIDO RED TRENZADA (2F) A 600V TIPO CABLE AISLADO MULTIPLEX 2 X 2 AWG + 2 AWG.SUBTERRANEA</t>
  </si>
  <si>
    <t>INSTALACION Y SUMINISTRO DE TRANSFORMADOR MONOFASICO DE 50 KVA A 13,2 KV/220-127V (COMPLETO CON SUS PROTECCIONES) CUMPLE NORMA ELECTRICARIBE S.A. E.S.P.   Y RETIE</t>
  </si>
  <si>
    <t>INSTALACION Y SUMINISTRO DE TRANSFORMADOR MONOFASICO DE 37,5 KVA A 13,2 KV/220-127V (COMPLETO CON SUS PROTECCIONES) CUMPLE NORMA ELECTRICARIBE S.A. E.S.P.   Y RETIE</t>
  </si>
  <si>
    <t>SUMINISTRO E INSTALACION DE PUESTA A TIERRA SIMPLE DE M.T. (CON VARILLA DE COBRE DE 5/8"X1,8M)</t>
  </si>
  <si>
    <t>SUMINISTRO E INSTALACION DE PUESTA A TIERRA SIMPLE PARA TRANSFORMADOR (CON VARILLA DE COBRE DE 5/8"X1,8M)</t>
  </si>
  <si>
    <t xml:space="preserve">SUMINISTRO E INSTALACION DE PUESTA A TIERRA SIMPLE EN FIN DE LINEA DE B.T. </t>
  </si>
  <si>
    <t xml:space="preserve">SUBTOTAL DE LOS TRABAJOS REALIZADOS </t>
  </si>
  <si>
    <t>ADMINISTRACION (8%)</t>
  </si>
  <si>
    <t>IMPREVISTOS (3%)</t>
  </si>
  <si>
    <t>UTILIDAD (4%)</t>
  </si>
  <si>
    <t>IVA 16% UTILIDAD</t>
  </si>
  <si>
    <t>VALOR FINAL TRABAJOS A REALIZAR</t>
  </si>
  <si>
    <t>TIEMPO ESTIMADO PARA REALIZAR LOS TRABAJOS…………………………….</t>
  </si>
  <si>
    <t>: 30 DIAS CALENDARIO DESPUES DE APROBADO PROYECTO ECA</t>
  </si>
  <si>
    <t>FORMA DE PAGO…………………………………………………………………………..</t>
  </si>
  <si>
    <t>: 50% DE ANTICIPO</t>
  </si>
  <si>
    <t>: SALDO AL FINAL DE LA OBRA</t>
  </si>
  <si>
    <t>LOS COSTOS INCLUYEN DILIGENCIAS ANTE ELECTRICARIBE DEL PROYECTO Y PROVISIONALES DE OBRA, PLANOS, MEMORIAS DE CALCULO ELECTRICAS. MEMORIAS DE CALCULO DE ILUMINACION. ASESORIAS, DILIGENCIAS, PLANOS , MEMORIAS  Y DOCUMENTOS A PRESENTAR  ANTE EL RETIE  Y EL RETILAP</t>
  </si>
  <si>
    <t>ATENTAMENTE,</t>
  </si>
  <si>
    <t>NOITIER ALBERTO GRANADOS ARCINIEGAS</t>
  </si>
  <si>
    <t>INGENIERO ELECTRICISTA</t>
  </si>
  <si>
    <t>MP. CN 205-09771</t>
  </si>
  <si>
    <t>POSTE DE CONCRETO DE 9 MTS X 800 DAN</t>
  </si>
  <si>
    <t>POSTE DE CONCRETO DE 9 MTS X 510 KGR</t>
  </si>
  <si>
    <t>ANALISIS UNITARIOS POSTES BT</t>
  </si>
  <si>
    <t>ANALISIS UNITARIOS POSTES MT</t>
  </si>
  <si>
    <t>RED DE MEDIA TENSION TRIFASICA EN 1/0 ACSR</t>
  </si>
  <si>
    <t>CABLE DE ALUMINIO ACSR No. 1/0 AWG</t>
  </si>
  <si>
    <t>APAREJOS, DIFERENCIALES, MALACATES , OTROS</t>
  </si>
  <si>
    <t>RIEGA, TENDIDO Y TENSIONADO DE RED</t>
  </si>
  <si>
    <t>ANALISIS UNITARIOSCABLES BT Y MT</t>
  </si>
  <si>
    <t>RED DE MEDIA TENSION BIFASICA EN 1/0 ACSR</t>
  </si>
  <si>
    <t>CABLE TRENZADO DE 2X1/0 +1/0 AWG</t>
  </si>
  <si>
    <t>SUMINISTRO Y TENDIDO RED TRENZADA (2F) A 600V TIPO CABLE AISLADO MULTIPLEX 2 X 2 AWG + 2 AWG.SUBTERRANEO</t>
  </si>
  <si>
    <t xml:space="preserve">CABLE TRENZADO 2X 2+2 AWG </t>
  </si>
  <si>
    <t>TUBERIA PVC  1 1/2</t>
  </si>
  <si>
    <t>CABLE TRENZADO DE 2X2+2 AWG</t>
  </si>
  <si>
    <t>SUMINISTRO Y TENDIDO RED TRENZADA (2F) A 600V TIPO CABLE AISLADO MULTIPLEX 2 X 2 AWG + 2 AWG. AEREO</t>
  </si>
  <si>
    <t>TRANSFORMADOR DE 50 KVA 2Ø;  CON PROTECCIONES DE M.T. NORMA ELECTRICARIBE</t>
  </si>
  <si>
    <t>TRANSFORMADOR MONOFASICO DE 50 KVA A 13.3 KV/220-120 V</t>
  </si>
  <si>
    <t>COLLARIN PARA MONTAJE TRANSFORMADOR DE 6 a 9 " TIPO PESADO</t>
  </si>
  <si>
    <t>CRUCETA  METALICA GALVANIZADA AUTOSOPORTADA DE 2,40M</t>
  </si>
  <si>
    <t>PERNO DE MAQUINA DE 5/8X12"</t>
  </si>
  <si>
    <t>CONECTOR TIPO CUÑA CON ESTRIBO</t>
  </si>
  <si>
    <t>CABLE DE COBRE DESNUDO No 2</t>
  </si>
  <si>
    <t>GRAPA PARA OPERAR EN CALIENTE</t>
  </si>
  <si>
    <t>CORTACIRCUITOS 100 AMP - 15 KV</t>
  </si>
  <si>
    <t>PARARRAYOS DISTRIBUCION 12 KV - 10KA</t>
  </si>
  <si>
    <t>FUSIBLES DE SOGA DE 2 AMP-15KV</t>
  </si>
  <si>
    <t>ARANDELA REDONDA DE 5/8"</t>
  </si>
  <si>
    <t>ARANDELA DE PRESION DE 5/8"</t>
  </si>
  <si>
    <t>APAREJOS, LLAVES, ALICATES, OTROS</t>
  </si>
  <si>
    <t>TRANSFORMADOR DE 37,5 KVA 2Ø;  CON PROTECCIONES DE M.T. NORMA ELECTRICARIBE</t>
  </si>
  <si>
    <t>TRANSFORMADOR MONOFASICO DE 37,5  KVA 2Ø A 13.3 KV/220-120 V</t>
  </si>
  <si>
    <t>SUMINISTRO E INSTALACION DE PUESTA A TIERRA SIMPLE DE M.T. (CON VARILLA DE COBRE DE 5/8"X2,4M)</t>
  </si>
  <si>
    <t>VARILLA COPPERWELD DE 5/8X 2,40 MTS CON GRAPA</t>
  </si>
  <si>
    <t>CABLE DESNUDO COBRE No. 2</t>
  </si>
  <si>
    <t>ARANDELA REDONDA PLANA DE 5/8"</t>
  </si>
  <si>
    <t>MONTAJE</t>
  </si>
  <si>
    <t>SUMINISTRO E INSTALACION DE PUESTA A TIERRA SIMPLE PARA TRANSFORMADOR (CON VARILLA DE COBRE DE 5/8"X2,4M)</t>
  </si>
  <si>
    <t>ESTRUCTURAS DE MEDIA TENSION</t>
  </si>
  <si>
    <t>ESTRUCTURA DE M.T. TIPO ALINEACION  3Ø</t>
  </si>
  <si>
    <t>AISLADOR LINE POTS</t>
  </si>
  <si>
    <t>ALFILER LINE POST</t>
  </si>
  <si>
    <t>LLAVES, APAREJOS,  OTROS</t>
  </si>
  <si>
    <t>LLAVES, APAREJOS, OTROS</t>
  </si>
  <si>
    <t>ESTRUCTURA DE M.T. TIPO FIN DE LINEA 3Ø</t>
  </si>
  <si>
    <t>GRAPA TIPO PISTOLA</t>
  </si>
  <si>
    <t>TUERCA DE OJO 5/8</t>
  </si>
  <si>
    <t>AISLADOR SINTETICO</t>
  </si>
  <si>
    <t>PERNO ROSCA CORRIDA DE 5/8X20"</t>
  </si>
  <si>
    <t>AMARRES PREFORMADA PARA AISLADOR LINE POST</t>
  </si>
  <si>
    <t>PERCHA DE UN PUESTO TIPO PESADA</t>
  </si>
  <si>
    <t>AISLADOR TIPO CARRETE</t>
  </si>
  <si>
    <t>CINTA BANDIT 5/8</t>
  </si>
  <si>
    <t>HEBILLA CINTA BANDIT 5/8</t>
  </si>
  <si>
    <t>SUMINISTRO E INSTALACION DE ARMADO B.T. FIN DE LINEA EN POSTE DE M.T.  O  B.T.</t>
  </si>
  <si>
    <t>SUMINISTRO E INSTALACION DE ARMADO B.T.  ALINEACION PARA NEUTRO FIADOR EN POSTE DE M.T.  O  B.T.</t>
  </si>
  <si>
    <t>ESTRUCTURA DE M.T. TIPO ANCLAJE 3Ø</t>
  </si>
  <si>
    <t>SUMINISTRO ARMADO,MONTAJE Y CONEXIÓN DE CAJA DE ABONADO PARA 9 USUARIOS O MEDIDORES DE DIRECTA A 220V TIPO INTEMPERIE CON REJILLAS, MANTA TERMOCONTRACTIL  Y CABLE CONCENTRICO COMO LO EXIGUE ELECTRICARIBE S.A. ESP, HOMOLOGADO POR EL CIDET Y DEBE CUMPLIR NORMA RETIE Y NORMAS EELCTRICARIBE S.A. ESP</t>
  </si>
  <si>
    <t>SUMINISTRO ARMADO,MONTAJE Y CONEXIÓN DE CAJA DE ABONADO PARA 4 USUARIOS O MEDIDORES DE DIRECTA A 220V TIPO INTEMPERIE CON REJILLAS, MANTA TERMOCONTRACTIL  Y CABLE CONCENTRICO COMO LO EXIGUE ELECTRICARIBE S.A. ESP, HOMOLOGADO POR EL CIDET Y DEBE CUMPLIR NORMA RETIE Y NORMAS EELCTRICARIBE S.A. ESP</t>
  </si>
  <si>
    <t>SUMINISTRO,MONTAJE Y CONEXIÓN DE LAMPARA ROY ALPHA  DE 150 W A 220V LED, CON BASE PARA  FOTOCELDA Y BRAZO METALICO TIPO PESADO DE 1 1/2" X 2 M, PARA MONTAJE EN POSTE Y CABLE DE CONEXIÓN  EN 2No12 + 1No 14T  (COMPLETA)</t>
  </si>
  <si>
    <t>SUMINISTRO,MONTAJE Y CONEXIÓN DE LAMPARA ROY ALPHA  DE 70 W A 220V LED, CON BASE PARA  FOTOCELDA Y BRAZO METALICO TIPO PESADO DE 1 1/2" X 2 M, PARA MONTAJE EN POSTE Y CABLE DE CONEXIÓN  EN 2No12 + 1No 14T  (COMPLETA)</t>
  </si>
  <si>
    <t>LAMPARA DE ALUMBRADO 70 W- 220 VOLTIOS SODIO CON FOTOCELDA</t>
  </si>
  <si>
    <t>ALAMBRE DE COBRE THW No. 12</t>
  </si>
  <si>
    <t>BASE Y FOTOCELDA</t>
  </si>
  <si>
    <t>LAMPARA DE ALUMBRADO 150 W- 220 VOLTIOS SODIO CON FOTOCELDA</t>
  </si>
  <si>
    <t>LAMPARA DE ALUMBRADO  SODIO 150 W - 220 V</t>
  </si>
  <si>
    <t>CAJA MONAFASICA TIPO INTERPERIE PARA ACOMETIDAS B.T,PARA 9 ABONADOS</t>
  </si>
  <si>
    <t>CINTA BANDIT 5/8"</t>
  </si>
  <si>
    <t>HABILLA CINTA BANDIT</t>
  </si>
  <si>
    <t>CONECTORES BIMETALICOS</t>
  </si>
  <si>
    <t>APAREJOS, MANILLAS</t>
  </si>
  <si>
    <t>CAJA MONAFASICA TIPO INTERPERIE PARA ACOMETIDAS B.T,PARA 4 ABONADOS</t>
  </si>
  <si>
    <t>CONEXIÓN DE PUENTES PRIMARIOS EN CALIENTE</t>
  </si>
  <si>
    <t>CABLE ACSR No. 1/0 AWG</t>
  </si>
  <si>
    <t>CONECTOR TIPO CUÑA 170-2</t>
  </si>
  <si>
    <t>CARRO CANASTA</t>
  </si>
  <si>
    <t>CUADRILLA ELECTRICA TIPO D</t>
  </si>
  <si>
    <t>PAGO ELECTRICARIBE</t>
  </si>
  <si>
    <t>PUENTE EN CALIENTE</t>
  </si>
  <si>
    <t>ARMADO,MONTAJE Y CONEXIÓN EN CALIENTE EN MT</t>
  </si>
  <si>
    <t xml:space="preserve">SUMINISTRO E INSTALACION DE ANCLAJE DE M.T. 3 FASES  EN POSTE DE M.T.  </t>
  </si>
  <si>
    <t>ESTRUCTURA DE M.T. TIPO ALINEACION  2Ø</t>
  </si>
  <si>
    <t>ESTRUCTURA DE M.T. TIPO FIN DE LINEA 2Ø</t>
  </si>
  <si>
    <t>ESTRUCTURA DE M.T. TIPO ANCLAJE 2Ø</t>
  </si>
  <si>
    <t xml:space="preserve">SUMINISTRO E INSTALACION DE ARMADO M.T. EN ALINEACION  3 FASES  EN POSTE DE M.T.  </t>
  </si>
  <si>
    <t xml:space="preserve">SUMINISTRO E INSTALACION DE ARMADO M.T. EN ALINEACION  2 FASES  EN  POSTE DE M.T.  </t>
  </si>
  <si>
    <t xml:space="preserve">SUMINISTRO E INSTALACION DE ARMADO M.T. EN FIN DE LINEA 3 FASES  EN POSTE DE M.T. </t>
  </si>
  <si>
    <t xml:space="preserve">SUMINISTRO E INSTALACION DE ARMADO M.T. EN FIN DE LINEA  2 FASES  EN POSTE DE M.T. </t>
  </si>
  <si>
    <t>SUMINISTRO E INSTALACION DE ARMADO B.T. EN ALINEACION  PARA NEUTRO FIADOR EN POSTE DE M.T.  O  B.T. CABLE  TIPLEX 2 X 1/0 AWG + 1/0 AWG.</t>
  </si>
  <si>
    <t>SUMINISTRO E INSTALACION DE ARMADO B.T. FIN DE LINEA PARA NEUTRO FIADOR EN POSTE DE M.T.  O  B.T.  CABLE  TIPLEX 2 X 1/0 AWG + 1/0 AWG.CABLE   2 #2 + 2</t>
  </si>
  <si>
    <t>HEBILLA CINTA BANDIT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</si>
</sst>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4" formatCode="_-&quot;$&quot;* #,##0.00_-;\-&quot;$&quot;* #,##0.00_-;_-&quot;$&quot;* &quot;-&quot;??_-;_-@_-"/>
    <numFmt numFmtId="164" formatCode="_-* #,##0\ _p_t_a_-;\-* #,##0\ _p_t_a_-;_-* &quot;-&quot;?\ _p_t_a_-;_-@_-"/>
    <numFmt numFmtId="165" formatCode="_-* #,##0\ _p_t_a_-;\-* #,##0\ _p_t_a_-;_-* &quot;-&quot;\ _p_t_a_-;_-@_-"/>
    <numFmt numFmtId="166" formatCode="_-* #,##0.00\ _p_t_a_-;\-* #,##0.00\ _p_t_a_-;_-* &quot;-&quot;\ _p_t_a_-;_-@_-"/>
    <numFmt numFmtId="167" formatCode="_-* #,##0.0\ _p_t_a_-;\-* #,##0.0\ _p_t_a_-;_-* &quot;-&quot;\ _p_t_a_-;_-@_-"/>
    <numFmt numFmtId="168" formatCode="_-* #,##0.0\ _p_t_a_-;\-* #,##0.0\ _p_t_a_-;_-* &quot;-&quot;?\ _p_t_a_-;_-@_-"/>
    <numFmt numFmtId="169" formatCode="[$-240A]d&quot; de &quot;mmmm&quot; de &quot;yyyy;@"/>
    <numFmt numFmtId="170" formatCode="0.0"/>
    <numFmt numFmtId="171" formatCode="_ &quot;$&quot;\ * #,##0_ ;_ &quot;$&quot;\ * \-#,##0_ ;_ &quot;$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8"/>
      <color theme="3"/>
      <name val="Arial"/>
      <family val="2"/>
    </font>
    <font>
      <b/>
      <sz val="12"/>
      <color theme="3"/>
      <name val="Arial"/>
      <family val="2"/>
    </font>
    <font>
      <b/>
      <sz val="10"/>
      <color theme="3"/>
      <name val="Arial"/>
      <family val="2"/>
    </font>
    <font>
      <b/>
      <sz val="11"/>
      <color theme="3"/>
      <name val="Arial"/>
      <family val="2"/>
    </font>
    <font>
      <b/>
      <sz val="14"/>
      <color theme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47">
    <xf numFmtId="0" fontId="0" fillId="0" borderId="0" xfId="0"/>
    <xf numFmtId="0" fontId="0" fillId="0" borderId="0" xfId="0" applyBorder="1"/>
    <xf numFmtId="0" fontId="0" fillId="0" borderId="6" xfId="0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2" fillId="2" borderId="14" xfId="0" applyFont="1" applyFill="1" applyBorder="1"/>
    <xf numFmtId="164" fontId="2" fillId="2" borderId="15" xfId="0" applyNumberFormat="1" applyFont="1" applyFill="1" applyBorder="1"/>
    <xf numFmtId="0" fontId="0" fillId="2" borderId="13" xfId="0" applyFill="1" applyBorder="1"/>
    <xf numFmtId="0" fontId="0" fillId="2" borderId="14" xfId="0" applyFill="1" applyBorder="1" applyAlignment="1">
      <alignment horizontal="center"/>
    </xf>
    <xf numFmtId="41" fontId="0" fillId="2" borderId="14" xfId="1" applyFont="1" applyFill="1" applyBorder="1" applyAlignment="1">
      <alignment horizontal="center"/>
    </xf>
    <xf numFmtId="167" fontId="0" fillId="2" borderId="14" xfId="1" applyNumberFormat="1" applyFont="1" applyFill="1" applyBorder="1"/>
    <xf numFmtId="167" fontId="2" fillId="2" borderId="15" xfId="1" applyNumberFormat="1" applyFont="1" applyFill="1" applyBorder="1"/>
    <xf numFmtId="167" fontId="2" fillId="2" borderId="15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41" fontId="0" fillId="3" borderId="0" xfId="1" applyFont="1" applyFill="1" applyBorder="1" applyAlignment="1">
      <alignment horizontal="center"/>
    </xf>
    <xf numFmtId="167" fontId="0" fillId="3" borderId="0" xfId="1" applyNumberFormat="1" applyFont="1" applyFill="1" applyBorder="1"/>
    <xf numFmtId="167" fontId="0" fillId="3" borderId="6" xfId="1" applyNumberFormat="1" applyFont="1" applyFill="1" applyBorder="1"/>
    <xf numFmtId="0" fontId="0" fillId="3" borderId="2" xfId="0" applyFill="1" applyBorder="1" applyAlignment="1">
      <alignment horizontal="center"/>
    </xf>
    <xf numFmtId="0" fontId="2" fillId="3" borderId="3" xfId="0" applyFont="1" applyFill="1" applyBorder="1"/>
    <xf numFmtId="0" fontId="2" fillId="3" borderId="0" xfId="0" applyFont="1" applyFill="1" applyBorder="1"/>
    <xf numFmtId="0" fontId="0" fillId="3" borderId="6" xfId="0" applyFill="1" applyBorder="1"/>
    <xf numFmtId="0" fontId="2" fillId="3" borderId="13" xfId="0" applyFont="1" applyFill="1" applyBorder="1"/>
    <xf numFmtId="0" fontId="0" fillId="3" borderId="14" xfId="0" applyFill="1" applyBorder="1"/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3" fillId="3" borderId="0" xfId="0" applyFont="1" applyFill="1" applyBorder="1"/>
    <xf numFmtId="166" fontId="0" fillId="3" borderId="0" xfId="1" applyNumberFormat="1" applyFont="1" applyFill="1" applyBorder="1" applyAlignment="1">
      <alignment horizontal="center"/>
    </xf>
    <xf numFmtId="168" fontId="0" fillId="3" borderId="6" xfId="0" applyNumberFormat="1" applyFill="1" applyBorder="1"/>
    <xf numFmtId="165" fontId="0" fillId="3" borderId="0" xfId="1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2" fillId="4" borderId="13" xfId="0" applyFont="1" applyFill="1" applyBorder="1"/>
    <xf numFmtId="0" fontId="0" fillId="4" borderId="14" xfId="0" applyFill="1" applyBorder="1"/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3" borderId="3" xfId="0" applyFill="1" applyBorder="1"/>
    <xf numFmtId="0" fontId="0" fillId="3" borderId="2" xfId="0" applyFill="1" applyBorder="1"/>
    <xf numFmtId="0" fontId="0" fillId="3" borderId="10" xfId="0" applyFill="1" applyBorder="1" applyAlignment="1">
      <alignment horizontal="center"/>
    </xf>
    <xf numFmtId="0" fontId="2" fillId="3" borderId="11" xfId="0" applyFont="1" applyFill="1" applyBorder="1"/>
    <xf numFmtId="164" fontId="2" fillId="3" borderId="12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0" fillId="3" borderId="4" xfId="0" applyFill="1" applyBorder="1"/>
    <xf numFmtId="0" fontId="0" fillId="3" borderId="11" xfId="0" applyFill="1" applyBorder="1" applyAlignment="1">
      <alignment horizontal="center"/>
    </xf>
    <xf numFmtId="41" fontId="0" fillId="3" borderId="11" xfId="1" applyFont="1" applyFill="1" applyBorder="1" applyAlignment="1">
      <alignment horizontal="center"/>
    </xf>
    <xf numFmtId="167" fontId="0" fillId="3" borderId="11" xfId="1" applyNumberFormat="1" applyFont="1" applyFill="1" applyBorder="1"/>
    <xf numFmtId="0" fontId="6" fillId="3" borderId="5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1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171" fontId="2" fillId="5" borderId="26" xfId="0" applyNumberFormat="1" applyFont="1" applyFill="1" applyBorder="1"/>
    <xf numFmtId="171" fontId="2" fillId="5" borderId="27" xfId="0" applyNumberFormat="1" applyFont="1" applyFill="1" applyBorder="1"/>
    <xf numFmtId="171" fontId="2" fillId="5" borderId="29" xfId="0" applyNumberFormat="1" applyFont="1" applyFill="1" applyBorder="1"/>
    <xf numFmtId="0" fontId="0" fillId="3" borderId="30" xfId="0" applyFill="1" applyBorder="1"/>
    <xf numFmtId="0" fontId="0" fillId="3" borderId="32" xfId="0" applyFill="1" applyBorder="1"/>
    <xf numFmtId="0" fontId="12" fillId="3" borderId="16" xfId="0" applyFont="1" applyFill="1" applyBorder="1" applyAlignment="1">
      <alignment horizontal="left"/>
    </xf>
    <xf numFmtId="0" fontId="0" fillId="3" borderId="17" xfId="0" applyFill="1" applyBorder="1"/>
    <xf numFmtId="0" fontId="0" fillId="3" borderId="5" xfId="0" applyFill="1" applyBorder="1"/>
    <xf numFmtId="0" fontId="12" fillId="3" borderId="0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15" fillId="3" borderId="0" xfId="0" applyFont="1" applyFill="1" applyBorder="1" applyAlignment="1">
      <alignment horizontal="center" wrapText="1"/>
    </xf>
    <xf numFmtId="0" fontId="12" fillId="5" borderId="20" xfId="0" applyFont="1" applyFill="1" applyBorder="1" applyAlignment="1">
      <alignment horizontal="center" wrapText="1"/>
    </xf>
    <xf numFmtId="0" fontId="12" fillId="3" borderId="16" xfId="0" applyFont="1" applyFill="1" applyBorder="1" applyAlignment="1">
      <alignment horizontal="left" wrapText="1"/>
    </xf>
    <xf numFmtId="0" fontId="12" fillId="3" borderId="17" xfId="0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2" fillId="3" borderId="11" xfId="0" applyFont="1" applyFill="1" applyBorder="1" applyAlignment="1">
      <alignment wrapText="1"/>
    </xf>
    <xf numFmtId="165" fontId="2" fillId="2" borderId="15" xfId="0" applyNumberFormat="1" applyFont="1" applyFill="1" applyBorder="1"/>
    <xf numFmtId="165" fontId="0" fillId="3" borderId="6" xfId="1" applyNumberFormat="1" applyFont="1" applyFill="1" applyBorder="1"/>
    <xf numFmtId="167" fontId="0" fillId="3" borderId="12" xfId="1" applyNumberFormat="1" applyFont="1" applyFill="1" applyBorder="1"/>
    <xf numFmtId="0" fontId="0" fillId="3" borderId="5" xfId="0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Fill="1"/>
    <xf numFmtId="0" fontId="2" fillId="0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wrapText="1"/>
    </xf>
    <xf numFmtId="167" fontId="0" fillId="3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" fontId="0" fillId="3" borderId="0" xfId="0" applyNumberFormat="1" applyFill="1" applyBorder="1"/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top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3" xfId="0" applyFill="1" applyBorder="1"/>
    <xf numFmtId="0" fontId="2" fillId="3" borderId="14" xfId="0" applyFont="1" applyFill="1" applyBorder="1"/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41" fontId="0" fillId="3" borderId="14" xfId="1" applyFont="1" applyFill="1" applyBorder="1" applyAlignment="1">
      <alignment horizontal="center"/>
    </xf>
    <xf numFmtId="167" fontId="0" fillId="3" borderId="14" xfId="1" applyNumberFormat="1" applyFont="1" applyFill="1" applyBorder="1"/>
    <xf numFmtId="167" fontId="2" fillId="3" borderId="15" xfId="1" applyNumberFormat="1" applyFont="1" applyFill="1" applyBorder="1"/>
    <xf numFmtId="2" fontId="0" fillId="3" borderId="0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166" fontId="0" fillId="3" borderId="3" xfId="1" applyNumberFormat="1" applyFont="1" applyFill="1" applyBorder="1" applyAlignment="1">
      <alignment horizontal="center"/>
    </xf>
    <xf numFmtId="167" fontId="0" fillId="3" borderId="4" xfId="1" applyNumberFormat="1" applyFont="1" applyFill="1" applyBorder="1"/>
    <xf numFmtId="166" fontId="0" fillId="3" borderId="11" xfId="1" applyNumberFormat="1" applyFont="1" applyFill="1" applyBorder="1" applyAlignment="1">
      <alignment horizontal="center"/>
    </xf>
    <xf numFmtId="0" fontId="2" fillId="4" borderId="2" xfId="0" applyFont="1" applyFill="1" applyBorder="1"/>
    <xf numFmtId="0" fontId="0" fillId="4" borderId="3" xfId="0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10" xfId="0" applyFill="1" applyBorder="1"/>
    <xf numFmtId="0" fontId="2" fillId="2" borderId="11" xfId="0" applyFont="1" applyFill="1" applyBorder="1"/>
    <xf numFmtId="0" fontId="0" fillId="2" borderId="11" xfId="0" applyFill="1" applyBorder="1"/>
    <xf numFmtId="167" fontId="2" fillId="2" borderId="12" xfId="0" applyNumberFormat="1" applyFont="1" applyFill="1" applyBorder="1"/>
    <xf numFmtId="0" fontId="3" fillId="3" borderId="3" xfId="0" applyFont="1" applyFill="1" applyBorder="1" applyAlignment="1">
      <alignment horizontal="left" wrapText="1"/>
    </xf>
    <xf numFmtId="0" fontId="3" fillId="3" borderId="11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41" fontId="0" fillId="2" borderId="11" xfId="1" applyFont="1" applyFill="1" applyBorder="1" applyAlignment="1">
      <alignment horizontal="center"/>
    </xf>
    <xf numFmtId="167" fontId="2" fillId="2" borderId="12" xfId="1" applyNumberFormat="1" applyFont="1" applyFill="1" applyBorder="1"/>
    <xf numFmtId="0" fontId="0" fillId="3" borderId="14" xfId="1" applyNumberFormat="1" applyFont="1" applyFill="1" applyBorder="1" applyAlignment="1">
      <alignment horizontal="center" vertical="center"/>
    </xf>
    <xf numFmtId="167" fontId="0" fillId="3" borderId="15" xfId="1" applyNumberFormat="1" applyFont="1" applyFill="1" applyBorder="1"/>
    <xf numFmtId="2" fontId="0" fillId="0" borderId="0" xfId="0" applyNumberFormat="1"/>
    <xf numFmtId="2" fontId="0" fillId="3" borderId="3" xfId="0" applyNumberFormat="1" applyFill="1" applyBorder="1"/>
    <xf numFmtId="2" fontId="2" fillId="4" borderId="14" xfId="0" applyNumberFormat="1" applyFont="1" applyFill="1" applyBorder="1" applyAlignment="1">
      <alignment horizontal="center"/>
    </xf>
    <xf numFmtId="2" fontId="0" fillId="3" borderId="0" xfId="1" applyNumberFormat="1" applyFont="1" applyFill="1" applyBorder="1" applyAlignment="1">
      <alignment horizontal="center"/>
    </xf>
    <xf numFmtId="2" fontId="0" fillId="2" borderId="14" xfId="0" applyNumberFormat="1" applyFill="1" applyBorder="1"/>
    <xf numFmtId="2" fontId="0" fillId="2" borderId="14" xfId="1" applyNumberFormat="1" applyFont="1" applyFill="1" applyBorder="1" applyAlignment="1">
      <alignment horizontal="center"/>
    </xf>
    <xf numFmtId="2" fontId="0" fillId="3" borderId="11" xfId="0" applyNumberFormat="1" applyFill="1" applyBorder="1"/>
    <xf numFmtId="2" fontId="0" fillId="3" borderId="0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Border="1"/>
    <xf numFmtId="2" fontId="0" fillId="2" borderId="14" xfId="1" applyNumberFormat="1" applyFont="1" applyFill="1" applyBorder="1"/>
    <xf numFmtId="170" fontId="0" fillId="3" borderId="0" xfId="1" applyNumberFormat="1" applyFont="1" applyFill="1" applyBorder="1"/>
    <xf numFmtId="0" fontId="0" fillId="0" borderId="0" xfId="0" applyFont="1"/>
    <xf numFmtId="2" fontId="2" fillId="4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wrapText="1"/>
    </xf>
    <xf numFmtId="165" fontId="0" fillId="3" borderId="3" xfId="1" applyNumberFormat="1" applyFont="1" applyFill="1" applyBorder="1"/>
    <xf numFmtId="0" fontId="3" fillId="3" borderId="11" xfId="0" applyFont="1" applyFill="1" applyBorder="1"/>
    <xf numFmtId="1" fontId="0" fillId="3" borderId="0" xfId="1" applyNumberFormat="1" applyFont="1" applyFill="1" applyBorder="1"/>
    <xf numFmtId="164" fontId="0" fillId="3" borderId="6" xfId="0" applyNumberFormat="1" applyFill="1" applyBorder="1"/>
    <xf numFmtId="0" fontId="3" fillId="3" borderId="3" xfId="0" applyFont="1" applyFill="1" applyBorder="1"/>
    <xf numFmtId="0" fontId="0" fillId="3" borderId="3" xfId="0" applyFill="1" applyBorder="1" applyAlignment="1">
      <alignment horizontal="center"/>
    </xf>
    <xf numFmtId="165" fontId="2" fillId="3" borderId="15" xfId="0" applyNumberFormat="1" applyFont="1" applyFill="1" applyBorder="1"/>
    <xf numFmtId="0" fontId="13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center" vertical="center" wrapText="1"/>
    </xf>
    <xf numFmtId="171" fontId="3" fillId="6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2" borderId="14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>
      <alignment horizontal="center"/>
    </xf>
    <xf numFmtId="167" fontId="0" fillId="3" borderId="3" xfId="1" applyNumberFormat="1" applyFont="1" applyFill="1" applyBorder="1" applyAlignment="1">
      <alignment horizontal="center"/>
    </xf>
    <xf numFmtId="167" fontId="0" fillId="3" borderId="11" xfId="1" applyNumberFormat="1" applyFont="1" applyFill="1" applyBorder="1" applyAlignment="1">
      <alignment horizontal="center"/>
    </xf>
    <xf numFmtId="167" fontId="0" fillId="3" borderId="14" xfId="1" applyNumberFormat="1" applyFont="1" applyFill="1" applyBorder="1" applyAlignment="1">
      <alignment horizontal="center"/>
    </xf>
    <xf numFmtId="167" fontId="0" fillId="2" borderId="11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3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171" fontId="3" fillId="7" borderId="1" xfId="2" applyNumberFormat="1" applyFont="1" applyFill="1" applyBorder="1" applyAlignment="1">
      <alignment horizontal="center" vertical="center" wrapText="1"/>
    </xf>
    <xf numFmtId="170" fontId="3" fillId="7" borderId="23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left" vertical="center" wrapText="1"/>
    </xf>
    <xf numFmtId="0" fontId="0" fillId="7" borderId="24" xfId="0" applyFill="1" applyBorder="1" applyAlignment="1">
      <alignment horizontal="center" vertical="center" wrapText="1"/>
    </xf>
    <xf numFmtId="171" fontId="3" fillId="7" borderId="24" xfId="2" applyNumberFormat="1" applyFont="1" applyFill="1" applyBorder="1" applyAlignment="1">
      <alignment horizontal="center" vertical="center" wrapText="1"/>
    </xf>
    <xf numFmtId="171" fontId="3" fillId="7" borderId="35" xfId="2" applyNumberFormat="1" applyFont="1" applyFill="1" applyBorder="1" applyAlignment="1">
      <alignment horizontal="center" vertical="center" wrapText="1"/>
    </xf>
    <xf numFmtId="170" fontId="3" fillId="7" borderId="7" xfId="0" applyNumberFormat="1" applyFont="1" applyFill="1" applyBorder="1" applyAlignment="1">
      <alignment horizontal="center" vertical="center" wrapText="1"/>
    </xf>
    <xf numFmtId="171" fontId="3" fillId="7" borderId="36" xfId="2" applyNumberFormat="1" applyFont="1" applyFill="1" applyBorder="1" applyAlignment="1">
      <alignment horizontal="center" vertical="center" wrapText="1"/>
    </xf>
    <xf numFmtId="170" fontId="3" fillId="7" borderId="8" xfId="0" applyNumberFormat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left" vertical="center" wrapText="1"/>
    </xf>
    <xf numFmtId="0" fontId="0" fillId="7" borderId="9" xfId="0" applyFill="1" applyBorder="1" applyAlignment="1">
      <alignment horizontal="center" vertical="center" wrapText="1"/>
    </xf>
    <xf numFmtId="171" fontId="3" fillId="7" borderId="9" xfId="2" applyNumberFormat="1" applyFont="1" applyFill="1" applyBorder="1" applyAlignment="1">
      <alignment horizontal="center" vertical="center" wrapText="1"/>
    </xf>
    <xf numFmtId="171" fontId="3" fillId="7" borderId="37" xfId="2" applyNumberFormat="1" applyFont="1" applyFill="1" applyBorder="1" applyAlignment="1">
      <alignment horizontal="center" vertical="center" wrapText="1"/>
    </xf>
    <xf numFmtId="171" fontId="3" fillId="6" borderId="34" xfId="2" applyNumberFormat="1" applyFont="1" applyFill="1" applyBorder="1" applyAlignment="1">
      <alignment horizontal="center" vertical="center" wrapText="1"/>
    </xf>
    <xf numFmtId="170" fontId="3" fillId="6" borderId="23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left" vertical="center" wrapText="1"/>
    </xf>
    <xf numFmtId="0" fontId="0" fillId="6" borderId="24" xfId="0" applyFill="1" applyBorder="1" applyAlignment="1">
      <alignment horizontal="center" vertical="center" wrapText="1"/>
    </xf>
    <xf numFmtId="171" fontId="3" fillId="6" borderId="24" xfId="2" applyNumberFormat="1" applyFont="1" applyFill="1" applyBorder="1" applyAlignment="1">
      <alignment horizontal="center" vertical="center" wrapText="1"/>
    </xf>
    <xf numFmtId="171" fontId="3" fillId="6" borderId="35" xfId="2" applyNumberFormat="1" applyFont="1" applyFill="1" applyBorder="1" applyAlignment="1">
      <alignment horizontal="center" vertical="center" wrapText="1"/>
    </xf>
    <xf numFmtId="170" fontId="3" fillId="6" borderId="7" xfId="0" applyNumberFormat="1" applyFont="1" applyFill="1" applyBorder="1" applyAlignment="1">
      <alignment horizontal="center" vertical="center" wrapText="1"/>
    </xf>
    <xf numFmtId="171" fontId="3" fillId="6" borderId="36" xfId="2" applyNumberFormat="1" applyFont="1" applyFill="1" applyBorder="1" applyAlignment="1">
      <alignment horizontal="center" vertical="center" wrapText="1"/>
    </xf>
    <xf numFmtId="170" fontId="3" fillId="6" borderId="8" xfId="0" applyNumberFormat="1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left" vertical="center" wrapText="1"/>
    </xf>
    <xf numFmtId="0" fontId="0" fillId="6" borderId="9" xfId="0" applyFill="1" applyBorder="1" applyAlignment="1">
      <alignment horizontal="center" vertical="center" wrapText="1"/>
    </xf>
    <xf numFmtId="171" fontId="3" fillId="6" borderId="9" xfId="2" applyNumberFormat="1" applyFont="1" applyFill="1" applyBorder="1" applyAlignment="1">
      <alignment horizontal="center" vertical="center" wrapText="1"/>
    </xf>
    <xf numFmtId="171" fontId="3" fillId="6" borderId="37" xfId="2" applyNumberFormat="1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170" fontId="3" fillId="6" borderId="19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left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171" fontId="3" fillId="6" borderId="39" xfId="2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70" fontId="3" fillId="6" borderId="38" xfId="0" applyNumberFormat="1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left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171" fontId="3" fillId="6" borderId="38" xfId="2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169" fontId="9" fillId="3" borderId="5" xfId="0" applyNumberFormat="1" applyFont="1" applyFill="1" applyBorder="1" applyAlignment="1">
      <alignment horizontal="center" vertical="center" wrapText="1"/>
    </xf>
    <xf numFmtId="169" fontId="9" fillId="3" borderId="0" xfId="0" applyNumberFormat="1" applyFont="1" applyFill="1" applyBorder="1" applyAlignment="1">
      <alignment horizontal="center" vertical="center" wrapText="1"/>
    </xf>
    <xf numFmtId="169" fontId="9" fillId="3" borderId="6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2" fillId="5" borderId="23" xfId="0" applyFont="1" applyFill="1" applyBorder="1" applyAlignment="1">
      <alignment horizontal="left"/>
    </xf>
    <xf numFmtId="0" fontId="12" fillId="5" borderId="24" xfId="0" applyFont="1" applyFill="1" applyBorder="1" applyAlignment="1">
      <alignment horizontal="left"/>
    </xf>
    <xf numFmtId="0" fontId="12" fillId="5" borderId="25" xfId="0" applyFont="1" applyFill="1" applyBorder="1" applyAlignment="1">
      <alignment horizontal="left"/>
    </xf>
    <xf numFmtId="0" fontId="12" fillId="5" borderId="7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5" borderId="18" xfId="0" applyFont="1" applyFill="1" applyBorder="1" applyAlignment="1">
      <alignment horizontal="left"/>
    </xf>
    <xf numFmtId="0" fontId="12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2" fillId="5" borderId="28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left"/>
    </xf>
    <xf numFmtId="0" fontId="12" fillId="3" borderId="17" xfId="0" applyFont="1" applyFill="1" applyBorder="1" applyAlignment="1">
      <alignment horizontal="left" wrapText="1"/>
    </xf>
    <xf numFmtId="0" fontId="12" fillId="3" borderId="31" xfId="0" applyFont="1" applyFill="1" applyBorder="1" applyAlignment="1">
      <alignment horizontal="left" wrapText="1"/>
    </xf>
    <xf numFmtId="0" fontId="12" fillId="3" borderId="16" xfId="0" applyFont="1" applyFill="1" applyBorder="1" applyAlignment="1">
      <alignment horizontal="left"/>
    </xf>
    <xf numFmtId="0" fontId="12" fillId="3" borderId="33" xfId="0" applyFont="1" applyFill="1" applyBorder="1" applyAlignment="1">
      <alignment horizontal="left"/>
    </xf>
    <xf numFmtId="0" fontId="12" fillId="3" borderId="31" xfId="0" applyFont="1" applyFill="1" applyBorder="1" applyAlignment="1">
      <alignment horizontal="left"/>
    </xf>
    <xf numFmtId="0" fontId="13" fillId="3" borderId="16" xfId="0" applyFont="1" applyFill="1" applyBorder="1" applyAlignment="1">
      <alignment horizontal="left" wrapText="1"/>
    </xf>
    <xf numFmtId="0" fontId="13" fillId="3" borderId="33" xfId="0" applyFont="1" applyFill="1" applyBorder="1" applyAlignment="1">
      <alignment horizontal="left" wrapText="1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</cellXfs>
  <cellStyles count="4">
    <cellStyle name="Millares [0]" xfId="1" builtinId="6"/>
    <cellStyle name="Moneda" xfId="2" builtinId="4"/>
    <cellStyle name="Normal" xfId="0" builtinId="0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ECIOSUNITARIO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FINAL"/>
      <sheetName val="POSTES MT"/>
      <sheetName val="POSTES BT"/>
      <sheetName val="CABLES"/>
      <sheetName val="TRANSFORMADORES"/>
      <sheetName val="TIERRA"/>
      <sheetName val="EXTRUCTURAS"/>
      <sheetName val="LAMPARAS"/>
      <sheetName val="GABINETES"/>
      <sheetName val="GABINETES O CAJAS"/>
      <sheetName val="PUESTA A TIERRA"/>
    </sheetNames>
    <sheetDataSet>
      <sheetData sheetId="0"/>
      <sheetData sheetId="1">
        <row r="23">
          <cell r="G23">
            <v>2757000</v>
          </cell>
        </row>
        <row r="47">
          <cell r="G47">
            <v>2057000</v>
          </cell>
        </row>
        <row r="71">
          <cell r="G71">
            <v>1357000</v>
          </cell>
        </row>
        <row r="94">
          <cell r="G94">
            <v>1307000</v>
          </cell>
        </row>
      </sheetData>
      <sheetData sheetId="2">
        <row r="24">
          <cell r="G24">
            <v>1307000</v>
          </cell>
        </row>
        <row r="48">
          <cell r="G48">
            <v>907000</v>
          </cell>
        </row>
      </sheetData>
      <sheetData sheetId="3">
        <row r="23">
          <cell r="G23">
            <v>12750</v>
          </cell>
        </row>
        <row r="47">
          <cell r="G47">
            <v>9600</v>
          </cell>
        </row>
        <row r="71">
          <cell r="G71">
            <v>32800</v>
          </cell>
        </row>
        <row r="96">
          <cell r="G96">
            <v>51850</v>
          </cell>
        </row>
        <row r="119">
          <cell r="G119">
            <v>21650</v>
          </cell>
        </row>
      </sheetData>
      <sheetData sheetId="4">
        <row r="32">
          <cell r="G32">
            <v>9268400</v>
          </cell>
        </row>
        <row r="66">
          <cell r="G66">
            <v>6362400</v>
          </cell>
        </row>
      </sheetData>
      <sheetData sheetId="5">
        <row r="23">
          <cell r="G23">
            <v>449500</v>
          </cell>
        </row>
        <row r="48">
          <cell r="G48">
            <v>414500</v>
          </cell>
        </row>
        <row r="73">
          <cell r="G73">
            <v>330500</v>
          </cell>
        </row>
      </sheetData>
      <sheetData sheetId="6">
        <row r="29">
          <cell r="G29">
            <v>579700</v>
          </cell>
          <cell r="O29">
            <v>483200</v>
          </cell>
        </row>
        <row r="60">
          <cell r="G60">
            <v>581500</v>
          </cell>
          <cell r="O60">
            <v>484400</v>
          </cell>
        </row>
        <row r="90">
          <cell r="G90">
            <v>1379500</v>
          </cell>
        </row>
        <row r="117">
          <cell r="G117">
            <v>29700</v>
          </cell>
        </row>
        <row r="143">
          <cell r="G143">
            <v>29700</v>
          </cell>
        </row>
        <row r="172">
          <cell r="G172">
            <v>1590250</v>
          </cell>
        </row>
      </sheetData>
      <sheetData sheetId="7">
        <row r="23">
          <cell r="G23">
            <v>198100</v>
          </cell>
        </row>
        <row r="48">
          <cell r="G48">
            <v>198100</v>
          </cell>
        </row>
      </sheetData>
      <sheetData sheetId="8">
        <row r="24">
          <cell r="G24">
            <v>656800</v>
          </cell>
        </row>
        <row r="50">
          <cell r="G50">
            <v>526800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7" zoomScale="96" zoomScaleNormal="96" workbookViewId="0">
      <selection activeCell="I36" sqref="I36"/>
    </sheetView>
  </sheetViews>
  <sheetFormatPr baseColWidth="10" defaultRowHeight="15" x14ac:dyDescent="0.25"/>
  <cols>
    <col min="2" max="2" width="69.42578125" style="68" bestFit="1" customWidth="1"/>
    <col min="3" max="3" width="5.42578125" bestFit="1" customWidth="1"/>
    <col min="4" max="4" width="15.42578125" bestFit="1" customWidth="1"/>
    <col min="5" max="5" width="23.42578125" bestFit="1" customWidth="1"/>
    <col min="6" max="6" width="19" bestFit="1" customWidth="1"/>
  </cols>
  <sheetData>
    <row r="1" spans="1:6" ht="15.75" thickBot="1" x14ac:dyDescent="0.3"/>
    <row r="2" spans="1:6" ht="35.25" x14ac:dyDescent="0.5">
      <c r="A2" s="197" t="s">
        <v>26</v>
      </c>
      <c r="B2" s="198"/>
      <c r="C2" s="198"/>
      <c r="D2" s="198"/>
      <c r="E2" s="198"/>
      <c r="F2" s="199"/>
    </row>
    <row r="3" spans="1:6" ht="35.25" x14ac:dyDescent="0.5">
      <c r="A3" s="51"/>
      <c r="B3" s="69" t="s">
        <v>27</v>
      </c>
      <c r="C3" s="52"/>
      <c r="D3" s="52"/>
      <c r="E3" s="52"/>
      <c r="F3" s="53"/>
    </row>
    <row r="4" spans="1:6" ht="15.75" x14ac:dyDescent="0.25">
      <c r="A4" s="200" t="s">
        <v>28</v>
      </c>
      <c r="B4" s="201"/>
      <c r="C4" s="201"/>
      <c r="D4" s="201"/>
      <c r="E4" s="201"/>
      <c r="F4" s="202"/>
    </row>
    <row r="5" spans="1:6" x14ac:dyDescent="0.25">
      <c r="A5" s="203" t="s">
        <v>29</v>
      </c>
      <c r="B5" s="204"/>
      <c r="C5" s="204"/>
      <c r="D5" s="204"/>
      <c r="E5" s="204"/>
      <c r="F5" s="205"/>
    </row>
    <row r="6" spans="1:6" ht="15.75" thickBot="1" x14ac:dyDescent="0.3">
      <c r="A6" s="206" t="s">
        <v>30</v>
      </c>
      <c r="B6" s="207"/>
      <c r="C6" s="207"/>
      <c r="D6" s="207"/>
      <c r="E6" s="207"/>
      <c r="F6" s="208"/>
    </row>
    <row r="7" spans="1:6" ht="18.75" thickBot="1" x14ac:dyDescent="0.3">
      <c r="A7" s="209" t="s">
        <v>31</v>
      </c>
      <c r="B7" s="210"/>
      <c r="C7" s="210"/>
      <c r="D7" s="210"/>
      <c r="E7" s="210"/>
      <c r="F7" s="211"/>
    </row>
    <row r="8" spans="1:6" ht="15.75" x14ac:dyDescent="0.25">
      <c r="A8" s="194" t="s">
        <v>32</v>
      </c>
      <c r="B8" s="195"/>
      <c r="C8" s="195"/>
      <c r="D8" s="195"/>
      <c r="E8" s="195"/>
      <c r="F8" s="196"/>
    </row>
    <row r="9" spans="1:6" ht="15.75" thickBot="1" x14ac:dyDescent="0.3">
      <c r="A9" s="212" t="s">
        <v>33</v>
      </c>
      <c r="B9" s="213"/>
      <c r="C9" s="213"/>
      <c r="D9" s="213"/>
      <c r="E9" s="213"/>
      <c r="F9" s="214"/>
    </row>
    <row r="10" spans="1:6" ht="15.75" thickBot="1" x14ac:dyDescent="0.3">
      <c r="A10" s="54" t="s">
        <v>34</v>
      </c>
      <c r="B10" s="70" t="s">
        <v>35</v>
      </c>
      <c r="C10" s="55" t="s">
        <v>36</v>
      </c>
      <c r="D10" s="55" t="s">
        <v>37</v>
      </c>
      <c r="E10" s="56" t="s">
        <v>38</v>
      </c>
      <c r="F10" s="57" t="s">
        <v>39</v>
      </c>
    </row>
    <row r="11" spans="1:6" ht="22.5" x14ac:dyDescent="0.25">
      <c r="A11" s="155">
        <v>1</v>
      </c>
      <c r="B11" s="156" t="s">
        <v>40</v>
      </c>
      <c r="C11" s="157" t="s">
        <v>36</v>
      </c>
      <c r="D11" s="157">
        <v>10</v>
      </c>
      <c r="E11" s="158">
        <f>'[1]POSTES MT'!G23</f>
        <v>2757000</v>
      </c>
      <c r="F11" s="159">
        <f t="shared" ref="F11:F33" si="0">D11*E11</f>
        <v>27570000</v>
      </c>
    </row>
    <row r="12" spans="1:6" ht="22.5" x14ac:dyDescent="0.25">
      <c r="A12" s="160">
        <v>2</v>
      </c>
      <c r="B12" s="152" t="s">
        <v>41</v>
      </c>
      <c r="C12" s="153" t="s">
        <v>36</v>
      </c>
      <c r="D12" s="153">
        <v>4</v>
      </c>
      <c r="E12" s="154">
        <f>'[1]POSTES MT'!G47</f>
        <v>2057000</v>
      </c>
      <c r="F12" s="161">
        <f t="shared" si="0"/>
        <v>8228000</v>
      </c>
    </row>
    <row r="13" spans="1:6" ht="22.5" x14ac:dyDescent="0.25">
      <c r="A13" s="160">
        <v>3</v>
      </c>
      <c r="B13" s="152" t="s">
        <v>42</v>
      </c>
      <c r="C13" s="153" t="s">
        <v>36</v>
      </c>
      <c r="D13" s="153">
        <v>4</v>
      </c>
      <c r="E13" s="154">
        <f>'[1]POSTES MT'!G71</f>
        <v>1357000</v>
      </c>
      <c r="F13" s="161">
        <f t="shared" si="0"/>
        <v>5428000</v>
      </c>
    </row>
    <row r="14" spans="1:6" ht="22.5" x14ac:dyDescent="0.25">
      <c r="A14" s="160">
        <v>4</v>
      </c>
      <c r="B14" s="152" t="s">
        <v>43</v>
      </c>
      <c r="C14" s="153" t="s">
        <v>36</v>
      </c>
      <c r="D14" s="153">
        <v>2</v>
      </c>
      <c r="E14" s="154">
        <f>'[1]POSTES MT'!G94</f>
        <v>1307000</v>
      </c>
      <c r="F14" s="161">
        <f t="shared" si="0"/>
        <v>2614000</v>
      </c>
    </row>
    <row r="15" spans="1:6" ht="22.5" x14ac:dyDescent="0.25">
      <c r="A15" s="160">
        <v>5</v>
      </c>
      <c r="B15" s="152" t="s">
        <v>44</v>
      </c>
      <c r="C15" s="153" t="s">
        <v>36</v>
      </c>
      <c r="D15" s="153">
        <v>12</v>
      </c>
      <c r="E15" s="154">
        <f>'[1]POSTES BT'!G24</f>
        <v>1307000</v>
      </c>
      <c r="F15" s="161">
        <f t="shared" si="0"/>
        <v>15684000</v>
      </c>
    </row>
    <row r="16" spans="1:6" ht="23.25" thickBot="1" x14ac:dyDescent="0.3">
      <c r="A16" s="162">
        <v>6</v>
      </c>
      <c r="B16" s="163" t="s">
        <v>45</v>
      </c>
      <c r="C16" s="164" t="s">
        <v>36</v>
      </c>
      <c r="D16" s="164">
        <v>12</v>
      </c>
      <c r="E16" s="165">
        <f>'[1]POSTES BT'!G48</f>
        <v>907000</v>
      </c>
      <c r="F16" s="166">
        <f>D16*E16</f>
        <v>10884000</v>
      </c>
    </row>
    <row r="17" spans="1:6" x14ac:dyDescent="0.25">
      <c r="A17" s="168">
        <v>7</v>
      </c>
      <c r="B17" s="169" t="s">
        <v>46</v>
      </c>
      <c r="C17" s="170" t="s">
        <v>47</v>
      </c>
      <c r="D17" s="170">
        <v>206</v>
      </c>
      <c r="E17" s="171">
        <f>[1]CABLES!G23</f>
        <v>12750</v>
      </c>
      <c r="F17" s="172">
        <f t="shared" si="0"/>
        <v>2626500</v>
      </c>
    </row>
    <row r="18" spans="1:6" x14ac:dyDescent="0.25">
      <c r="A18" s="173">
        <v>8</v>
      </c>
      <c r="B18" s="141" t="s">
        <v>48</v>
      </c>
      <c r="C18" s="142" t="s">
        <v>47</v>
      </c>
      <c r="D18" s="142">
        <v>925</v>
      </c>
      <c r="E18" s="143">
        <f>[1]CABLES!G47</f>
        <v>9600</v>
      </c>
      <c r="F18" s="174">
        <f t="shared" si="0"/>
        <v>8880000</v>
      </c>
    </row>
    <row r="19" spans="1:6" ht="22.5" x14ac:dyDescent="0.25">
      <c r="A19" s="173">
        <v>9</v>
      </c>
      <c r="B19" s="141" t="s">
        <v>49</v>
      </c>
      <c r="C19" s="142" t="s">
        <v>47</v>
      </c>
      <c r="D19" s="142">
        <v>858</v>
      </c>
      <c r="E19" s="143">
        <f>[1]CABLES!G71</f>
        <v>32800</v>
      </c>
      <c r="F19" s="174">
        <f t="shared" si="0"/>
        <v>28142400</v>
      </c>
    </row>
    <row r="20" spans="1:6" ht="22.5" x14ac:dyDescent="0.25">
      <c r="A20" s="173">
        <v>10</v>
      </c>
      <c r="B20" s="141" t="s">
        <v>87</v>
      </c>
      <c r="C20" s="142" t="s">
        <v>47</v>
      </c>
      <c r="D20" s="142">
        <v>260</v>
      </c>
      <c r="E20" s="143">
        <f>[1]CABLES!G119</f>
        <v>21650</v>
      </c>
      <c r="F20" s="174">
        <f t="shared" si="0"/>
        <v>5629000</v>
      </c>
    </row>
    <row r="21" spans="1:6" ht="23.25" thickBot="1" x14ac:dyDescent="0.3">
      <c r="A21" s="175">
        <v>11</v>
      </c>
      <c r="B21" s="176" t="s">
        <v>50</v>
      </c>
      <c r="C21" s="177" t="s">
        <v>47</v>
      </c>
      <c r="D21" s="177">
        <v>321</v>
      </c>
      <c r="E21" s="178">
        <f>[1]CABLES!G96</f>
        <v>51850</v>
      </c>
      <c r="F21" s="179">
        <f t="shared" si="0"/>
        <v>16643850</v>
      </c>
    </row>
    <row r="22" spans="1:6" ht="33.75" x14ac:dyDescent="0.25">
      <c r="A22" s="155">
        <v>12</v>
      </c>
      <c r="B22" s="156" t="s">
        <v>51</v>
      </c>
      <c r="C22" s="157" t="s">
        <v>36</v>
      </c>
      <c r="D22" s="157">
        <v>4</v>
      </c>
      <c r="E22" s="158">
        <f>[1]TRANSFORMADORES!G32</f>
        <v>9268400</v>
      </c>
      <c r="F22" s="159">
        <f t="shared" si="0"/>
        <v>37073600</v>
      </c>
    </row>
    <row r="23" spans="1:6" ht="34.5" thickBot="1" x14ac:dyDescent="0.3">
      <c r="A23" s="162">
        <v>13</v>
      </c>
      <c r="B23" s="163" t="s">
        <v>52</v>
      </c>
      <c r="C23" s="164" t="s">
        <v>36</v>
      </c>
      <c r="D23" s="164">
        <v>4</v>
      </c>
      <c r="E23" s="165">
        <f>[1]TRANSFORMADORES!G66</f>
        <v>6362400</v>
      </c>
      <c r="F23" s="166">
        <f t="shared" si="0"/>
        <v>25449600</v>
      </c>
    </row>
    <row r="24" spans="1:6" ht="22.5" x14ac:dyDescent="0.25">
      <c r="A24" s="168">
        <v>14</v>
      </c>
      <c r="B24" s="169" t="s">
        <v>53</v>
      </c>
      <c r="C24" s="170" t="s">
        <v>36</v>
      </c>
      <c r="D24" s="170">
        <v>20</v>
      </c>
      <c r="E24" s="171">
        <f>[1]TIERRA!G23</f>
        <v>449500</v>
      </c>
      <c r="F24" s="172">
        <f t="shared" si="0"/>
        <v>8990000</v>
      </c>
    </row>
    <row r="25" spans="1:6" ht="22.5" x14ac:dyDescent="0.25">
      <c r="A25" s="173">
        <v>15</v>
      </c>
      <c r="B25" s="141" t="s">
        <v>54</v>
      </c>
      <c r="C25" s="142" t="s">
        <v>36</v>
      </c>
      <c r="D25" s="142">
        <v>8</v>
      </c>
      <c r="E25" s="143">
        <f>[1]TIERRA!G48</f>
        <v>414500</v>
      </c>
      <c r="F25" s="174">
        <f t="shared" si="0"/>
        <v>3316000</v>
      </c>
    </row>
    <row r="26" spans="1:6" s="80" customFormat="1" ht="15.75" thickBot="1" x14ac:dyDescent="0.3">
      <c r="A26" s="175">
        <v>16</v>
      </c>
      <c r="B26" s="176" t="s">
        <v>55</v>
      </c>
      <c r="C26" s="177" t="s">
        <v>36</v>
      </c>
      <c r="D26" s="177">
        <v>24</v>
      </c>
      <c r="E26" s="178">
        <f>[1]TIERRA!G73</f>
        <v>330500</v>
      </c>
      <c r="F26" s="179">
        <f t="shared" si="0"/>
        <v>7932000</v>
      </c>
    </row>
    <row r="27" spans="1:6" x14ac:dyDescent="0.25">
      <c r="A27" s="155">
        <v>17</v>
      </c>
      <c r="B27" s="156" t="s">
        <v>156</v>
      </c>
      <c r="C27" s="180" t="s">
        <v>36</v>
      </c>
      <c r="D27" s="157">
        <v>13</v>
      </c>
      <c r="E27" s="158">
        <f>[1]EXTRUCTURAS!G29</f>
        <v>579700</v>
      </c>
      <c r="F27" s="159">
        <f>D27*E27</f>
        <v>7536100</v>
      </c>
    </row>
    <row r="28" spans="1:6" x14ac:dyDescent="0.25">
      <c r="A28" s="160"/>
      <c r="B28" s="152" t="s">
        <v>157</v>
      </c>
      <c r="C28" s="181" t="s">
        <v>36</v>
      </c>
      <c r="D28" s="153">
        <v>4</v>
      </c>
      <c r="E28" s="154">
        <f>[1]EXTRUCTURAS!O29</f>
        <v>483200</v>
      </c>
      <c r="F28" s="161">
        <f>D28*E28</f>
        <v>1932800</v>
      </c>
    </row>
    <row r="29" spans="1:6" x14ac:dyDescent="0.25">
      <c r="A29" s="160">
        <v>18</v>
      </c>
      <c r="B29" s="152" t="s">
        <v>158</v>
      </c>
      <c r="C29" s="181" t="s">
        <v>36</v>
      </c>
      <c r="D29" s="153">
        <v>8</v>
      </c>
      <c r="E29" s="154">
        <f>[1]EXTRUCTURAS!G60</f>
        <v>581500</v>
      </c>
      <c r="F29" s="161">
        <f t="shared" si="0"/>
        <v>4652000</v>
      </c>
    </row>
    <row r="30" spans="1:6" x14ac:dyDescent="0.25">
      <c r="A30" s="160"/>
      <c r="B30" s="152" t="s">
        <v>159</v>
      </c>
      <c r="C30" s="181" t="s">
        <v>36</v>
      </c>
      <c r="D30" s="153">
        <v>8</v>
      </c>
      <c r="E30" s="154">
        <f>[1]EXTRUCTURAS!O60</f>
        <v>484400</v>
      </c>
      <c r="F30" s="161">
        <f>D30*E30</f>
        <v>3875200</v>
      </c>
    </row>
    <row r="31" spans="1:6" x14ac:dyDescent="0.25">
      <c r="A31" s="160"/>
      <c r="B31" s="152" t="s">
        <v>152</v>
      </c>
      <c r="C31" s="181" t="s">
        <v>36</v>
      </c>
      <c r="D31" s="153">
        <v>1</v>
      </c>
      <c r="E31" s="154">
        <f>[1]EXTRUCTURAS!G90</f>
        <v>1379500</v>
      </c>
      <c r="F31" s="161">
        <f>D31*E31</f>
        <v>1379500</v>
      </c>
    </row>
    <row r="32" spans="1:6" ht="22.5" x14ac:dyDescent="0.25">
      <c r="A32" s="160">
        <v>19</v>
      </c>
      <c r="B32" s="152" t="s">
        <v>161</v>
      </c>
      <c r="C32" s="181" t="s">
        <v>36</v>
      </c>
      <c r="D32" s="153">
        <v>48</v>
      </c>
      <c r="E32" s="154">
        <f>[1]EXTRUCTURAS!G117</f>
        <v>29700</v>
      </c>
      <c r="F32" s="161">
        <f t="shared" si="0"/>
        <v>1425600</v>
      </c>
    </row>
    <row r="33" spans="1:6" ht="23.25" thickBot="1" x14ac:dyDescent="0.3">
      <c r="A33" s="162">
        <v>20</v>
      </c>
      <c r="B33" s="163" t="s">
        <v>160</v>
      </c>
      <c r="C33" s="182" t="s">
        <v>36</v>
      </c>
      <c r="D33" s="164">
        <v>6</v>
      </c>
      <c r="E33" s="165">
        <f>[1]EXTRUCTURAS!G143</f>
        <v>29700</v>
      </c>
      <c r="F33" s="166">
        <f t="shared" si="0"/>
        <v>178200</v>
      </c>
    </row>
    <row r="34" spans="1:6" ht="33.75" x14ac:dyDescent="0.25">
      <c r="A34" s="183">
        <v>22</v>
      </c>
      <c r="B34" s="184" t="s">
        <v>131</v>
      </c>
      <c r="C34" s="185" t="s">
        <v>36</v>
      </c>
      <c r="D34" s="186">
        <v>13</v>
      </c>
      <c r="E34" s="171">
        <f>[1]LAMPARAS!G23</f>
        <v>198100</v>
      </c>
      <c r="F34" s="187">
        <f>E34*D34</f>
        <v>2575300</v>
      </c>
    </row>
    <row r="35" spans="1:6" ht="34.5" thickBot="1" x14ac:dyDescent="0.3">
      <c r="A35" s="175">
        <v>21</v>
      </c>
      <c r="B35" s="176" t="s">
        <v>132</v>
      </c>
      <c r="C35" s="188" t="s">
        <v>36</v>
      </c>
      <c r="D35" s="177">
        <v>36</v>
      </c>
      <c r="E35" s="178">
        <f>[1]LAMPARAS!G48</f>
        <v>198100</v>
      </c>
      <c r="F35" s="179">
        <f>D35*E35</f>
        <v>7131600</v>
      </c>
    </row>
    <row r="36" spans="1:6" s="131" customFormat="1" ht="45" x14ac:dyDescent="0.25">
      <c r="A36" s="155">
        <v>23</v>
      </c>
      <c r="B36" s="156" t="s">
        <v>129</v>
      </c>
      <c r="C36" s="180" t="s">
        <v>36</v>
      </c>
      <c r="D36" s="180">
        <v>27</v>
      </c>
      <c r="E36" s="158">
        <f>[1]GABINETES!G24</f>
        <v>656800</v>
      </c>
      <c r="F36" s="159">
        <v>11200000</v>
      </c>
    </row>
    <row r="37" spans="1:6" ht="45.75" thickBot="1" x14ac:dyDescent="0.3">
      <c r="A37" s="162">
        <v>25</v>
      </c>
      <c r="B37" s="163" t="s">
        <v>130</v>
      </c>
      <c r="C37" s="182" t="s">
        <v>36</v>
      </c>
      <c r="D37" s="164">
        <v>17</v>
      </c>
      <c r="E37" s="165">
        <f>[1]GABINETES!G50</f>
        <v>526800</v>
      </c>
      <c r="F37" s="166">
        <v>11200000</v>
      </c>
    </row>
    <row r="38" spans="1:6" ht="39" customHeight="1" thickBot="1" x14ac:dyDescent="0.3">
      <c r="A38" s="189">
        <v>26</v>
      </c>
      <c r="B38" s="190" t="s">
        <v>151</v>
      </c>
      <c r="C38" s="191" t="s">
        <v>36</v>
      </c>
      <c r="D38" s="192">
        <v>1</v>
      </c>
      <c r="E38" s="167">
        <f>[1]EXTRUCTURAS!G172</f>
        <v>1590250</v>
      </c>
      <c r="F38" s="193">
        <f>D38*E38</f>
        <v>1590250</v>
      </c>
    </row>
    <row r="39" spans="1:6" x14ac:dyDescent="0.25">
      <c r="A39" s="215"/>
      <c r="B39" s="218" t="s">
        <v>56</v>
      </c>
      <c r="C39" s="219"/>
      <c r="D39" s="219"/>
      <c r="E39" s="220"/>
      <c r="F39" s="58">
        <f>SUM(F11:F38)</f>
        <v>269767500</v>
      </c>
    </row>
    <row r="40" spans="1:6" x14ac:dyDescent="0.25">
      <c r="A40" s="216"/>
      <c r="B40" s="221" t="s">
        <v>57</v>
      </c>
      <c r="C40" s="222"/>
      <c r="D40" s="222"/>
      <c r="E40" s="223"/>
      <c r="F40" s="59">
        <f>F39*0.08</f>
        <v>21581400</v>
      </c>
    </row>
    <row r="41" spans="1:6" x14ac:dyDescent="0.25">
      <c r="A41" s="216"/>
      <c r="B41" s="221" t="s">
        <v>58</v>
      </c>
      <c r="C41" s="222"/>
      <c r="D41" s="222"/>
      <c r="E41" s="223"/>
      <c r="F41" s="59">
        <f>F39*0.03</f>
        <v>8093025</v>
      </c>
    </row>
    <row r="42" spans="1:6" x14ac:dyDescent="0.25">
      <c r="A42" s="216"/>
      <c r="B42" s="221" t="s">
        <v>59</v>
      </c>
      <c r="C42" s="222"/>
      <c r="D42" s="222"/>
      <c r="E42" s="223"/>
      <c r="F42" s="59">
        <f>F39*0.04</f>
        <v>10790700</v>
      </c>
    </row>
    <row r="43" spans="1:6" x14ac:dyDescent="0.25">
      <c r="A43" s="216"/>
      <c r="B43" s="221" t="s">
        <v>60</v>
      </c>
      <c r="C43" s="222"/>
      <c r="D43" s="222"/>
      <c r="E43" s="223"/>
      <c r="F43" s="59">
        <f>F42*0.16</f>
        <v>1726512</v>
      </c>
    </row>
    <row r="44" spans="1:6" ht="15.75" thickBot="1" x14ac:dyDescent="0.3">
      <c r="A44" s="217"/>
      <c r="B44" s="224" t="s">
        <v>61</v>
      </c>
      <c r="C44" s="225"/>
      <c r="D44" s="225"/>
      <c r="E44" s="226"/>
      <c r="F44" s="60">
        <f>F39+F40+F41+F42+F43</f>
        <v>311959137</v>
      </c>
    </row>
    <row r="45" spans="1:6" x14ac:dyDescent="0.25">
      <c r="A45" s="61"/>
      <c r="B45" s="227" t="s">
        <v>62</v>
      </c>
      <c r="C45" s="227"/>
      <c r="D45" s="228" t="s">
        <v>63</v>
      </c>
      <c r="E45" s="228"/>
      <c r="F45" s="229"/>
    </row>
    <row r="46" spans="1:6" x14ac:dyDescent="0.25">
      <c r="A46" s="62"/>
      <c r="B46" s="71" t="s">
        <v>64</v>
      </c>
      <c r="C46" s="63"/>
      <c r="D46" s="230" t="s">
        <v>65</v>
      </c>
      <c r="E46" s="230"/>
      <c r="F46" s="231"/>
    </row>
    <row r="47" spans="1:6" x14ac:dyDescent="0.25">
      <c r="A47" s="61"/>
      <c r="B47" s="72"/>
      <c r="C47" s="64"/>
      <c r="D47" s="227" t="s">
        <v>66</v>
      </c>
      <c r="E47" s="227"/>
      <c r="F47" s="232"/>
    </row>
    <row r="48" spans="1:6" x14ac:dyDescent="0.25">
      <c r="A48" s="65"/>
      <c r="B48" s="233" t="s">
        <v>67</v>
      </c>
      <c r="C48" s="233"/>
      <c r="D48" s="233"/>
      <c r="E48" s="233"/>
      <c r="F48" s="234"/>
    </row>
    <row r="49" spans="1:6" x14ac:dyDescent="0.25">
      <c r="A49" s="65"/>
      <c r="B49" s="73"/>
      <c r="C49" s="16"/>
      <c r="D49" s="66"/>
      <c r="E49" s="66"/>
      <c r="F49" s="67"/>
    </row>
    <row r="50" spans="1:6" x14ac:dyDescent="0.25">
      <c r="A50" s="65"/>
      <c r="B50" s="73" t="s">
        <v>68</v>
      </c>
      <c r="C50" s="16"/>
      <c r="D50" s="16"/>
      <c r="E50" s="16"/>
      <c r="F50" s="24"/>
    </row>
    <row r="51" spans="1:6" x14ac:dyDescent="0.25">
      <c r="A51" s="65"/>
      <c r="B51" s="73"/>
      <c r="C51" s="16"/>
      <c r="D51" s="16"/>
      <c r="E51" s="16"/>
      <c r="F51" s="24"/>
    </row>
    <row r="52" spans="1:6" x14ac:dyDescent="0.25">
      <c r="A52" s="65"/>
      <c r="B52" s="73" t="s">
        <v>69</v>
      </c>
      <c r="C52" s="16"/>
      <c r="D52" s="16"/>
      <c r="E52" s="16"/>
      <c r="F52" s="24"/>
    </row>
    <row r="53" spans="1:6" x14ac:dyDescent="0.25">
      <c r="A53" s="65"/>
      <c r="B53" s="73" t="s">
        <v>70</v>
      </c>
      <c r="C53" s="16"/>
      <c r="D53" s="16"/>
      <c r="E53" s="16"/>
      <c r="F53" s="24"/>
    </row>
    <row r="54" spans="1:6" x14ac:dyDescent="0.25">
      <c r="A54" s="65"/>
      <c r="B54" s="73" t="s">
        <v>71</v>
      </c>
      <c r="C54" s="16"/>
      <c r="D54" s="16"/>
      <c r="E54" s="16"/>
      <c r="F54" s="24"/>
    </row>
    <row r="55" spans="1:6" ht="15.75" thickBot="1" x14ac:dyDescent="0.3">
      <c r="A55" s="33"/>
      <c r="B55" s="74"/>
      <c r="C55" s="34"/>
      <c r="D55" s="34"/>
      <c r="E55" s="34"/>
      <c r="F55" s="35"/>
    </row>
  </sheetData>
  <mergeCells count="19">
    <mergeCell ref="B45:C45"/>
    <mergeCell ref="D45:F45"/>
    <mergeCell ref="D46:F46"/>
    <mergeCell ref="D47:F47"/>
    <mergeCell ref="B48:F48"/>
    <mergeCell ref="A9:F9"/>
    <mergeCell ref="A39:A44"/>
    <mergeCell ref="B39:E39"/>
    <mergeCell ref="B40:E40"/>
    <mergeCell ref="B41:E41"/>
    <mergeCell ref="B42:E42"/>
    <mergeCell ref="B43:E43"/>
    <mergeCell ref="B44:E44"/>
    <mergeCell ref="A8:F8"/>
    <mergeCell ref="A2:F2"/>
    <mergeCell ref="A4:F4"/>
    <mergeCell ref="A5:F5"/>
    <mergeCell ref="A6:F6"/>
    <mergeCell ref="A7:F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5"/>
  <sheetViews>
    <sheetView topLeftCell="A43" workbookViewId="0">
      <selection activeCell="C50" sqref="C50"/>
    </sheetView>
  </sheetViews>
  <sheetFormatPr baseColWidth="10" defaultRowHeight="15" x14ac:dyDescent="0.25"/>
  <cols>
    <col min="1" max="1" width="9.140625" customWidth="1"/>
    <col min="3" max="3" width="43" bestFit="1" customWidth="1"/>
    <col min="4" max="4" width="8" bestFit="1" customWidth="1"/>
    <col min="5" max="5" width="10.42578125" bestFit="1" customWidth="1"/>
    <col min="6" max="7" width="15.42578125" bestFit="1" customWidth="1"/>
  </cols>
  <sheetData>
    <row r="1" spans="1:7" ht="15.75" thickBot="1" x14ac:dyDescent="0.3">
      <c r="A1" s="7"/>
      <c r="B1" s="235" t="s">
        <v>75</v>
      </c>
      <c r="C1" s="235"/>
      <c r="D1" s="235"/>
      <c r="E1" s="235"/>
      <c r="F1" s="235"/>
      <c r="G1" s="236"/>
    </row>
    <row r="2" spans="1:7" ht="15.75" thickBot="1" x14ac:dyDescent="0.3"/>
    <row r="3" spans="1:7" x14ac:dyDescent="0.25">
      <c r="A3" s="21">
        <v>1</v>
      </c>
      <c r="B3" s="22" t="s">
        <v>0</v>
      </c>
      <c r="C3" s="237" t="s">
        <v>1</v>
      </c>
      <c r="D3" s="237"/>
      <c r="E3" s="237"/>
      <c r="F3" s="237"/>
      <c r="G3" s="238"/>
    </row>
    <row r="4" spans="1:7" x14ac:dyDescent="0.25">
      <c r="A4" s="15"/>
      <c r="B4" s="23" t="s">
        <v>2</v>
      </c>
      <c r="C4" s="23" t="s">
        <v>3</v>
      </c>
      <c r="D4" s="16"/>
      <c r="E4" s="16"/>
      <c r="F4" s="16"/>
      <c r="G4" s="24"/>
    </row>
    <row r="5" spans="1:7" ht="15.75" thickBot="1" x14ac:dyDescent="0.3">
      <c r="A5" s="15"/>
      <c r="B5" s="23"/>
      <c r="C5" s="23"/>
      <c r="D5" s="16"/>
      <c r="E5" s="16"/>
      <c r="F5" s="16"/>
      <c r="G5" s="24"/>
    </row>
    <row r="6" spans="1:7" ht="15.75" thickBot="1" x14ac:dyDescent="0.3">
      <c r="A6" s="15"/>
      <c r="B6" s="36" t="s">
        <v>4</v>
      </c>
      <c r="C6" s="37"/>
      <c r="D6" s="38" t="s">
        <v>5</v>
      </c>
      <c r="E6" s="38" t="s">
        <v>6</v>
      </c>
      <c r="F6" s="38" t="s">
        <v>7</v>
      </c>
      <c r="G6" s="39" t="s">
        <v>8</v>
      </c>
    </row>
    <row r="7" spans="1:7" ht="15.75" thickBot="1" x14ac:dyDescent="0.3">
      <c r="A7" s="15"/>
      <c r="B7" s="15">
        <v>1</v>
      </c>
      <c r="C7" s="29" t="s">
        <v>1</v>
      </c>
      <c r="D7" s="17" t="s">
        <v>3</v>
      </c>
      <c r="E7" s="30">
        <v>1</v>
      </c>
      <c r="F7" s="19">
        <v>2200000</v>
      </c>
      <c r="G7" s="20">
        <f>E7*F7</f>
        <v>2200000</v>
      </c>
    </row>
    <row r="8" spans="1:7" ht="15.75" thickBot="1" x14ac:dyDescent="0.3">
      <c r="A8" s="15"/>
      <c r="B8" s="7"/>
      <c r="C8" s="5" t="s">
        <v>9</v>
      </c>
      <c r="D8" s="4"/>
      <c r="E8" s="4"/>
      <c r="F8" s="4"/>
      <c r="G8" s="12">
        <f>SUM(G7:G7)</f>
        <v>2200000</v>
      </c>
    </row>
    <row r="9" spans="1:7" ht="15.75" thickBot="1" x14ac:dyDescent="0.3">
      <c r="A9" s="15"/>
      <c r="B9" s="16"/>
      <c r="C9" s="16"/>
      <c r="D9" s="16"/>
      <c r="E9" s="16"/>
      <c r="F9" s="16"/>
      <c r="G9" s="24"/>
    </row>
    <row r="10" spans="1:7" ht="15.75" thickBot="1" x14ac:dyDescent="0.3">
      <c r="A10" s="15"/>
      <c r="B10" s="36" t="s">
        <v>10</v>
      </c>
      <c r="C10" s="37"/>
      <c r="D10" s="38" t="s">
        <v>5</v>
      </c>
      <c r="E10" s="38" t="s">
        <v>6</v>
      </c>
      <c r="F10" s="38" t="s">
        <v>7</v>
      </c>
      <c r="G10" s="39" t="s">
        <v>8</v>
      </c>
    </row>
    <row r="11" spans="1:7" x14ac:dyDescent="0.25">
      <c r="A11" s="15"/>
      <c r="B11" s="15">
        <v>1</v>
      </c>
      <c r="C11" s="16" t="s">
        <v>11</v>
      </c>
      <c r="D11" s="17" t="s">
        <v>12</v>
      </c>
      <c r="E11" s="18"/>
      <c r="F11" s="19"/>
      <c r="G11" s="20">
        <v>7000</v>
      </c>
    </row>
    <row r="12" spans="1:7" ht="15.75" thickBot="1" x14ac:dyDescent="0.3">
      <c r="A12" s="15"/>
      <c r="B12" s="15">
        <v>2</v>
      </c>
      <c r="C12" s="16" t="s">
        <v>13</v>
      </c>
      <c r="D12" s="17" t="s">
        <v>12</v>
      </c>
      <c r="E12" s="18"/>
      <c r="F12" s="19"/>
      <c r="G12" s="20">
        <v>100000</v>
      </c>
    </row>
    <row r="13" spans="1:7" ht="15.75" thickBot="1" x14ac:dyDescent="0.3">
      <c r="A13" s="15"/>
      <c r="B13" s="3"/>
      <c r="C13" s="5" t="s">
        <v>14</v>
      </c>
      <c r="D13" s="8"/>
      <c r="E13" s="9"/>
      <c r="F13" s="10"/>
      <c r="G13" s="11">
        <f>SUM(G11:G12)</f>
        <v>107000</v>
      </c>
    </row>
    <row r="14" spans="1:7" ht="15.75" thickBot="1" x14ac:dyDescent="0.3">
      <c r="A14" s="15"/>
      <c r="B14" s="17"/>
      <c r="C14" s="16"/>
      <c r="D14" s="17"/>
      <c r="E14" s="18"/>
      <c r="F14" s="19"/>
      <c r="G14" s="20"/>
    </row>
    <row r="15" spans="1:7" ht="15.75" thickBot="1" x14ac:dyDescent="0.3">
      <c r="A15" s="15"/>
      <c r="B15" s="36" t="s">
        <v>15</v>
      </c>
      <c r="C15" s="37"/>
      <c r="D15" s="38" t="s">
        <v>5</v>
      </c>
      <c r="E15" s="38" t="s">
        <v>6</v>
      </c>
      <c r="F15" s="38" t="s">
        <v>7</v>
      </c>
      <c r="G15" s="39" t="s">
        <v>8</v>
      </c>
    </row>
    <row r="16" spans="1:7" ht="15.75" thickBot="1" x14ac:dyDescent="0.3">
      <c r="A16" s="15"/>
      <c r="B16" s="15">
        <v>1</v>
      </c>
      <c r="C16" s="16" t="s">
        <v>16</v>
      </c>
      <c r="D16" s="17" t="s">
        <v>12</v>
      </c>
      <c r="E16" s="16"/>
      <c r="F16" s="16"/>
      <c r="G16" s="31">
        <v>300000</v>
      </c>
    </row>
    <row r="17" spans="1:7" ht="15.75" thickBot="1" x14ac:dyDescent="0.3">
      <c r="A17" s="15"/>
      <c r="B17" s="7"/>
      <c r="C17" s="5" t="s">
        <v>17</v>
      </c>
      <c r="D17" s="8"/>
      <c r="E17" s="9"/>
      <c r="F17" s="10"/>
      <c r="G17" s="11">
        <f>SUM(G16:G16)</f>
        <v>300000</v>
      </c>
    </row>
    <row r="18" spans="1:7" ht="15.75" thickBot="1" x14ac:dyDescent="0.3">
      <c r="A18" s="15"/>
      <c r="B18" s="16"/>
      <c r="C18" s="16"/>
      <c r="D18" s="16"/>
      <c r="E18" s="16"/>
      <c r="F18" s="16"/>
      <c r="G18" s="24"/>
    </row>
    <row r="19" spans="1:7" ht="15.75" thickBot="1" x14ac:dyDescent="0.3">
      <c r="A19" s="15"/>
      <c r="B19" s="36" t="s">
        <v>18</v>
      </c>
      <c r="C19" s="37"/>
      <c r="D19" s="38" t="s">
        <v>5</v>
      </c>
      <c r="E19" s="38" t="s">
        <v>6</v>
      </c>
      <c r="F19" s="38" t="s">
        <v>7</v>
      </c>
      <c r="G19" s="39" t="s">
        <v>8</v>
      </c>
    </row>
    <row r="20" spans="1:7" ht="15.75" thickBot="1" x14ac:dyDescent="0.3">
      <c r="A20" s="15"/>
      <c r="B20" s="15">
        <v>1</v>
      </c>
      <c r="C20" s="16" t="s">
        <v>19</v>
      </c>
      <c r="D20" s="17" t="s">
        <v>3</v>
      </c>
      <c r="E20" s="17">
        <v>1</v>
      </c>
      <c r="F20" s="32">
        <v>150000</v>
      </c>
      <c r="G20" s="31">
        <f>E20*F20</f>
        <v>150000</v>
      </c>
    </row>
    <row r="21" spans="1:7" ht="15.75" thickBot="1" x14ac:dyDescent="0.3">
      <c r="A21" s="15"/>
      <c r="B21" s="7"/>
      <c r="C21" s="5" t="s">
        <v>20</v>
      </c>
      <c r="D21" s="8"/>
      <c r="E21" s="9"/>
      <c r="F21" s="10"/>
      <c r="G21" s="11">
        <f>SUM(G20:G20)</f>
        <v>150000</v>
      </c>
    </row>
    <row r="22" spans="1:7" ht="15.75" thickBot="1" x14ac:dyDescent="0.3">
      <c r="A22" s="15"/>
      <c r="B22" s="16"/>
      <c r="C22" s="16"/>
      <c r="D22" s="16"/>
      <c r="E22" s="16"/>
      <c r="F22" s="16"/>
      <c r="G22" s="24"/>
    </row>
    <row r="23" spans="1:7" ht="15.75" thickBot="1" x14ac:dyDescent="0.3">
      <c r="A23" s="15"/>
      <c r="B23" s="7"/>
      <c r="C23" s="5" t="s">
        <v>21</v>
      </c>
      <c r="D23" s="4"/>
      <c r="E23" s="4"/>
      <c r="F23" s="4"/>
      <c r="G23" s="6">
        <f>G8+G13+G17+G21</f>
        <v>2757000</v>
      </c>
    </row>
    <row r="24" spans="1:7" ht="15.75" thickBot="1" x14ac:dyDescent="0.3">
      <c r="A24" s="42"/>
      <c r="B24" s="34"/>
      <c r="C24" s="43"/>
      <c r="D24" s="34"/>
      <c r="E24" s="34"/>
      <c r="F24" s="34"/>
      <c r="G24" s="44"/>
    </row>
    <row r="25" spans="1:7" x14ac:dyDescent="0.25">
      <c r="A25" s="14"/>
      <c r="B25" s="13"/>
      <c r="C25" s="45"/>
      <c r="D25" s="13"/>
      <c r="E25" s="13"/>
      <c r="F25" s="13"/>
      <c r="G25" s="46"/>
    </row>
    <row r="26" spans="1:7" ht="15.75" thickBot="1" x14ac:dyDescent="0.3">
      <c r="A26" s="13"/>
      <c r="B26" s="13"/>
      <c r="C26" s="13"/>
      <c r="D26" s="13"/>
      <c r="E26" s="13"/>
      <c r="F26" s="13"/>
      <c r="G26" s="13"/>
    </row>
    <row r="27" spans="1:7" x14ac:dyDescent="0.25">
      <c r="A27" s="21">
        <v>2</v>
      </c>
      <c r="B27" s="22" t="s">
        <v>0</v>
      </c>
      <c r="C27" s="237" t="s">
        <v>22</v>
      </c>
      <c r="D27" s="237"/>
      <c r="E27" s="237"/>
      <c r="F27" s="237"/>
      <c r="G27" s="238"/>
    </row>
    <row r="28" spans="1:7" x14ac:dyDescent="0.25">
      <c r="A28" s="15"/>
      <c r="B28" s="23" t="s">
        <v>2</v>
      </c>
      <c r="C28" s="23" t="s">
        <v>3</v>
      </c>
      <c r="D28" s="16"/>
      <c r="E28" s="16"/>
      <c r="F28" s="16"/>
      <c r="G28" s="24"/>
    </row>
    <row r="29" spans="1:7" ht="15.75" thickBot="1" x14ac:dyDescent="0.3">
      <c r="A29" s="15"/>
      <c r="B29" s="23"/>
      <c r="C29" s="23"/>
      <c r="D29" s="16"/>
      <c r="E29" s="16"/>
      <c r="F29" s="16"/>
      <c r="G29" s="24"/>
    </row>
    <row r="30" spans="1:7" ht="15.75" thickBot="1" x14ac:dyDescent="0.3">
      <c r="A30" s="15"/>
      <c r="B30" s="36" t="s">
        <v>4</v>
      </c>
      <c r="C30" s="37"/>
      <c r="D30" s="38" t="s">
        <v>5</v>
      </c>
      <c r="E30" s="38" t="s">
        <v>6</v>
      </c>
      <c r="F30" s="38" t="s">
        <v>7</v>
      </c>
      <c r="G30" s="39" t="s">
        <v>8</v>
      </c>
    </row>
    <row r="31" spans="1:7" ht="15.75" thickBot="1" x14ac:dyDescent="0.3">
      <c r="A31" s="15"/>
      <c r="B31" s="15">
        <v>1</v>
      </c>
      <c r="C31" s="29" t="s">
        <v>22</v>
      </c>
      <c r="D31" s="17" t="s">
        <v>3</v>
      </c>
      <c r="E31" s="30">
        <v>1</v>
      </c>
      <c r="F31" s="19">
        <v>1500000</v>
      </c>
      <c r="G31" s="20">
        <f>E31*F31</f>
        <v>1500000</v>
      </c>
    </row>
    <row r="32" spans="1:7" ht="15.75" thickBot="1" x14ac:dyDescent="0.3">
      <c r="A32" s="15"/>
      <c r="B32" s="7"/>
      <c r="C32" s="5" t="s">
        <v>9</v>
      </c>
      <c r="D32" s="4"/>
      <c r="E32" s="4"/>
      <c r="F32" s="4"/>
      <c r="G32" s="12">
        <f>SUM(G31:G31)</f>
        <v>1500000</v>
      </c>
    </row>
    <row r="33" spans="1:7" ht="15.75" thickBot="1" x14ac:dyDescent="0.3">
      <c r="A33" s="15"/>
      <c r="B33" s="1"/>
      <c r="C33" s="1"/>
      <c r="D33" s="1"/>
      <c r="E33" s="1"/>
      <c r="F33" s="1"/>
      <c r="G33" s="2"/>
    </row>
    <row r="34" spans="1:7" ht="15.75" thickBot="1" x14ac:dyDescent="0.3">
      <c r="A34" s="15"/>
      <c r="B34" s="36" t="s">
        <v>10</v>
      </c>
      <c r="C34" s="37"/>
      <c r="D34" s="38" t="s">
        <v>5</v>
      </c>
      <c r="E34" s="38" t="s">
        <v>6</v>
      </c>
      <c r="F34" s="38" t="s">
        <v>7</v>
      </c>
      <c r="G34" s="39" t="s">
        <v>8</v>
      </c>
    </row>
    <row r="35" spans="1:7" x14ac:dyDescent="0.25">
      <c r="A35" s="15"/>
      <c r="B35" s="15">
        <v>1</v>
      </c>
      <c r="C35" s="16" t="s">
        <v>11</v>
      </c>
      <c r="D35" s="17" t="s">
        <v>12</v>
      </c>
      <c r="E35" s="18"/>
      <c r="F35" s="19"/>
      <c r="G35" s="20">
        <v>7000</v>
      </c>
    </row>
    <row r="36" spans="1:7" ht="15.75" thickBot="1" x14ac:dyDescent="0.3">
      <c r="A36" s="15"/>
      <c r="B36" s="15">
        <v>2</v>
      </c>
      <c r="C36" s="16" t="s">
        <v>13</v>
      </c>
      <c r="D36" s="17" t="s">
        <v>12</v>
      </c>
      <c r="E36" s="18"/>
      <c r="F36" s="19"/>
      <c r="G36" s="20">
        <v>100000</v>
      </c>
    </row>
    <row r="37" spans="1:7" ht="15.75" thickBot="1" x14ac:dyDescent="0.3">
      <c r="A37" s="15"/>
      <c r="B37" s="3"/>
      <c r="C37" s="5" t="s">
        <v>14</v>
      </c>
      <c r="D37" s="8"/>
      <c r="E37" s="9"/>
      <c r="F37" s="10"/>
      <c r="G37" s="11">
        <f>SUM(G35:G36)</f>
        <v>107000</v>
      </c>
    </row>
    <row r="38" spans="1:7" ht="15.75" thickBot="1" x14ac:dyDescent="0.3">
      <c r="A38" s="15"/>
      <c r="B38" s="17"/>
      <c r="C38" s="16"/>
      <c r="D38" s="17"/>
      <c r="E38" s="18"/>
      <c r="F38" s="19"/>
      <c r="G38" s="20"/>
    </row>
    <row r="39" spans="1:7" ht="15.75" thickBot="1" x14ac:dyDescent="0.3">
      <c r="A39" s="15"/>
      <c r="B39" s="36" t="s">
        <v>15</v>
      </c>
      <c r="C39" s="37"/>
      <c r="D39" s="38" t="s">
        <v>5</v>
      </c>
      <c r="E39" s="38" t="s">
        <v>6</v>
      </c>
      <c r="F39" s="38" t="s">
        <v>7</v>
      </c>
      <c r="G39" s="39" t="s">
        <v>8</v>
      </c>
    </row>
    <row r="40" spans="1:7" ht="15.75" thickBot="1" x14ac:dyDescent="0.3">
      <c r="A40" s="15"/>
      <c r="B40" s="15">
        <v>1</v>
      </c>
      <c r="C40" s="16" t="s">
        <v>16</v>
      </c>
      <c r="D40" s="17" t="s">
        <v>12</v>
      </c>
      <c r="E40" s="16"/>
      <c r="F40" s="16"/>
      <c r="G40" s="31">
        <v>300000</v>
      </c>
    </row>
    <row r="41" spans="1:7" ht="15.75" thickBot="1" x14ac:dyDescent="0.3">
      <c r="A41" s="15"/>
      <c r="B41" s="7"/>
      <c r="C41" s="5" t="s">
        <v>17</v>
      </c>
      <c r="D41" s="8"/>
      <c r="E41" s="9"/>
      <c r="F41" s="10"/>
      <c r="G41" s="11">
        <f>SUM(G40:G40)</f>
        <v>300000</v>
      </c>
    </row>
    <row r="42" spans="1:7" ht="15.75" thickBot="1" x14ac:dyDescent="0.3">
      <c r="A42" s="15"/>
      <c r="B42" s="16"/>
      <c r="C42" s="16"/>
      <c r="D42" s="16"/>
      <c r="E42" s="16"/>
      <c r="F42" s="16"/>
      <c r="G42" s="24"/>
    </row>
    <row r="43" spans="1:7" ht="15.75" thickBot="1" x14ac:dyDescent="0.3">
      <c r="A43" s="15"/>
      <c r="B43" s="36" t="s">
        <v>18</v>
      </c>
      <c r="C43" s="37"/>
      <c r="D43" s="38" t="s">
        <v>5</v>
      </c>
      <c r="E43" s="38" t="s">
        <v>6</v>
      </c>
      <c r="F43" s="38" t="s">
        <v>7</v>
      </c>
      <c r="G43" s="39" t="s">
        <v>8</v>
      </c>
    </row>
    <row r="44" spans="1:7" ht="15.75" thickBot="1" x14ac:dyDescent="0.3">
      <c r="A44" s="15"/>
      <c r="B44" s="15">
        <v>1</v>
      </c>
      <c r="C44" s="16" t="s">
        <v>19</v>
      </c>
      <c r="D44" s="17" t="s">
        <v>3</v>
      </c>
      <c r="E44" s="17">
        <v>1</v>
      </c>
      <c r="F44" s="32">
        <v>150000</v>
      </c>
      <c r="G44" s="31">
        <f>E44*F44</f>
        <v>150000</v>
      </c>
    </row>
    <row r="45" spans="1:7" ht="15.75" thickBot="1" x14ac:dyDescent="0.3">
      <c r="A45" s="15"/>
      <c r="B45" s="7"/>
      <c r="C45" s="5" t="s">
        <v>20</v>
      </c>
      <c r="D45" s="8"/>
      <c r="E45" s="9"/>
      <c r="F45" s="10"/>
      <c r="G45" s="11">
        <f>SUM(G44:G44)</f>
        <v>150000</v>
      </c>
    </row>
    <row r="46" spans="1:7" ht="15.75" thickBot="1" x14ac:dyDescent="0.3">
      <c r="A46" s="15"/>
      <c r="B46" s="16"/>
      <c r="C46" s="16"/>
      <c r="D46" s="16"/>
      <c r="E46" s="16"/>
      <c r="F46" s="16"/>
      <c r="G46" s="24"/>
    </row>
    <row r="47" spans="1:7" ht="15.75" thickBot="1" x14ac:dyDescent="0.3">
      <c r="A47" s="15"/>
      <c r="B47" s="7"/>
      <c r="C47" s="5" t="s">
        <v>21</v>
      </c>
      <c r="D47" s="4"/>
      <c r="E47" s="4"/>
      <c r="F47" s="4"/>
      <c r="G47" s="6">
        <f>G32+G37+G41+G45</f>
        <v>2057000</v>
      </c>
    </row>
    <row r="48" spans="1:7" ht="15.75" thickBot="1" x14ac:dyDescent="0.3">
      <c r="A48" s="33"/>
      <c r="B48" s="34"/>
      <c r="C48" s="34"/>
      <c r="D48" s="34"/>
      <c r="E48" s="34"/>
      <c r="F48" s="34"/>
      <c r="G48" s="35"/>
    </row>
    <row r="50" spans="1:7" ht="15.75" thickBot="1" x14ac:dyDescent="0.3"/>
    <row r="51" spans="1:7" x14ac:dyDescent="0.25">
      <c r="A51" s="21">
        <v>3</v>
      </c>
      <c r="B51" s="22" t="s">
        <v>0</v>
      </c>
      <c r="C51" s="237" t="s">
        <v>23</v>
      </c>
      <c r="D51" s="237"/>
      <c r="E51" s="237"/>
      <c r="F51" s="237"/>
      <c r="G51" s="238"/>
    </row>
    <row r="52" spans="1:7" x14ac:dyDescent="0.25">
      <c r="A52" s="15"/>
      <c r="B52" s="23" t="s">
        <v>2</v>
      </c>
      <c r="C52" s="23" t="s">
        <v>3</v>
      </c>
      <c r="D52" s="16"/>
      <c r="E52" s="16"/>
      <c r="F52" s="16"/>
      <c r="G52" s="24"/>
    </row>
    <row r="53" spans="1:7" ht="15.75" thickBot="1" x14ac:dyDescent="0.3">
      <c r="A53" s="15"/>
      <c r="B53" s="23"/>
      <c r="C53" s="23"/>
      <c r="D53" s="16"/>
      <c r="E53" s="16"/>
      <c r="F53" s="16"/>
      <c r="G53" s="24"/>
    </row>
    <row r="54" spans="1:7" ht="15.75" thickBot="1" x14ac:dyDescent="0.3">
      <c r="A54" s="15"/>
      <c r="B54" s="36" t="s">
        <v>4</v>
      </c>
      <c r="C54" s="37"/>
      <c r="D54" s="38" t="s">
        <v>5</v>
      </c>
      <c r="E54" s="38" t="s">
        <v>6</v>
      </c>
      <c r="F54" s="38" t="s">
        <v>7</v>
      </c>
      <c r="G54" s="39" t="s">
        <v>8</v>
      </c>
    </row>
    <row r="55" spans="1:7" ht="15.75" thickBot="1" x14ac:dyDescent="0.3">
      <c r="A55" s="15"/>
      <c r="B55" s="15">
        <v>1</v>
      </c>
      <c r="C55" s="29" t="s">
        <v>23</v>
      </c>
      <c r="D55" s="17" t="s">
        <v>3</v>
      </c>
      <c r="E55" s="30">
        <v>1</v>
      </c>
      <c r="F55" s="19">
        <v>900000</v>
      </c>
      <c r="G55" s="20">
        <f>E55*F55</f>
        <v>900000</v>
      </c>
    </row>
    <row r="56" spans="1:7" ht="15.75" thickBot="1" x14ac:dyDescent="0.3">
      <c r="A56" s="15"/>
      <c r="B56" s="7"/>
      <c r="C56" s="5" t="s">
        <v>9</v>
      </c>
      <c r="D56" s="4"/>
      <c r="E56" s="4"/>
      <c r="F56" s="4"/>
      <c r="G56" s="12">
        <f>SUM(G55:G55)</f>
        <v>900000</v>
      </c>
    </row>
    <row r="57" spans="1:7" ht="15.75" thickBot="1" x14ac:dyDescent="0.3">
      <c r="A57" s="15"/>
      <c r="B57" s="16"/>
      <c r="C57" s="16"/>
      <c r="D57" s="16"/>
      <c r="E57" s="16"/>
      <c r="F57" s="16"/>
      <c r="G57" s="24"/>
    </row>
    <row r="58" spans="1:7" ht="15.75" thickBot="1" x14ac:dyDescent="0.3">
      <c r="A58" s="15"/>
      <c r="B58" s="36" t="s">
        <v>10</v>
      </c>
      <c r="C58" s="37"/>
      <c r="D58" s="38" t="s">
        <v>5</v>
      </c>
      <c r="E58" s="38" t="s">
        <v>6</v>
      </c>
      <c r="F58" s="38" t="s">
        <v>7</v>
      </c>
      <c r="G58" s="39" t="s">
        <v>8</v>
      </c>
    </row>
    <row r="59" spans="1:7" x14ac:dyDescent="0.25">
      <c r="A59" s="15"/>
      <c r="B59" s="15">
        <v>1</v>
      </c>
      <c r="C59" s="16" t="s">
        <v>11</v>
      </c>
      <c r="D59" s="17" t="s">
        <v>12</v>
      </c>
      <c r="E59" s="18"/>
      <c r="F59" s="19"/>
      <c r="G59" s="20">
        <v>7000</v>
      </c>
    </row>
    <row r="60" spans="1:7" ht="15.75" thickBot="1" x14ac:dyDescent="0.3">
      <c r="A60" s="15"/>
      <c r="B60" s="15">
        <v>2</v>
      </c>
      <c r="C60" s="16" t="s">
        <v>13</v>
      </c>
      <c r="D60" s="17" t="s">
        <v>12</v>
      </c>
      <c r="E60" s="18"/>
      <c r="F60" s="19"/>
      <c r="G60" s="20">
        <v>100000</v>
      </c>
    </row>
    <row r="61" spans="1:7" ht="15.75" thickBot="1" x14ac:dyDescent="0.3">
      <c r="A61" s="15"/>
      <c r="B61" s="3"/>
      <c r="C61" s="5" t="s">
        <v>14</v>
      </c>
      <c r="D61" s="8"/>
      <c r="E61" s="9"/>
      <c r="F61" s="10"/>
      <c r="G61" s="11">
        <f>SUM(G59:G60)</f>
        <v>107000</v>
      </c>
    </row>
    <row r="62" spans="1:7" ht="15.75" thickBot="1" x14ac:dyDescent="0.3">
      <c r="A62" s="15"/>
      <c r="B62" s="17"/>
      <c r="C62" s="16"/>
      <c r="D62" s="17"/>
      <c r="E62" s="18"/>
      <c r="F62" s="19"/>
      <c r="G62" s="20"/>
    </row>
    <row r="63" spans="1:7" ht="15.75" thickBot="1" x14ac:dyDescent="0.3">
      <c r="A63" s="15"/>
      <c r="B63" s="36" t="s">
        <v>15</v>
      </c>
      <c r="C63" s="37"/>
      <c r="D63" s="38" t="s">
        <v>5</v>
      </c>
      <c r="E63" s="38" t="s">
        <v>6</v>
      </c>
      <c r="F63" s="38" t="s">
        <v>7</v>
      </c>
      <c r="G63" s="39" t="s">
        <v>8</v>
      </c>
    </row>
    <row r="64" spans="1:7" ht="15.75" thickBot="1" x14ac:dyDescent="0.3">
      <c r="A64" s="15"/>
      <c r="B64" s="15">
        <v>1</v>
      </c>
      <c r="C64" s="16" t="s">
        <v>16</v>
      </c>
      <c r="D64" s="17" t="s">
        <v>12</v>
      </c>
      <c r="E64" s="16"/>
      <c r="F64" s="16"/>
      <c r="G64" s="31">
        <v>200000</v>
      </c>
    </row>
    <row r="65" spans="1:7" ht="15.75" thickBot="1" x14ac:dyDescent="0.3">
      <c r="A65" s="15"/>
      <c r="B65" s="7"/>
      <c r="C65" s="5" t="s">
        <v>17</v>
      </c>
      <c r="D65" s="8"/>
      <c r="E65" s="9"/>
      <c r="F65" s="10"/>
      <c r="G65" s="11">
        <f>SUM(G64:G64)</f>
        <v>200000</v>
      </c>
    </row>
    <row r="66" spans="1:7" ht="15.75" thickBot="1" x14ac:dyDescent="0.3">
      <c r="A66" s="15"/>
      <c r="B66" s="16"/>
      <c r="C66" s="16"/>
      <c r="D66" s="16"/>
      <c r="E66" s="16"/>
      <c r="F66" s="16"/>
      <c r="G66" s="24"/>
    </row>
    <row r="67" spans="1:7" ht="15.75" thickBot="1" x14ac:dyDescent="0.3">
      <c r="A67" s="15"/>
      <c r="B67" s="36" t="s">
        <v>18</v>
      </c>
      <c r="C67" s="37"/>
      <c r="D67" s="38" t="s">
        <v>5</v>
      </c>
      <c r="E67" s="38" t="s">
        <v>6</v>
      </c>
      <c r="F67" s="38" t="s">
        <v>7</v>
      </c>
      <c r="G67" s="39" t="s">
        <v>8</v>
      </c>
    </row>
    <row r="68" spans="1:7" ht="15.75" thickBot="1" x14ac:dyDescent="0.3">
      <c r="A68" s="15"/>
      <c r="B68" s="15">
        <v>1</v>
      </c>
      <c r="C68" s="16" t="s">
        <v>19</v>
      </c>
      <c r="D68" s="17" t="s">
        <v>3</v>
      </c>
      <c r="E68" s="17">
        <v>1</v>
      </c>
      <c r="F68" s="32">
        <v>150000</v>
      </c>
      <c r="G68" s="31">
        <f>E68*F68</f>
        <v>150000</v>
      </c>
    </row>
    <row r="69" spans="1:7" ht="15.75" thickBot="1" x14ac:dyDescent="0.3">
      <c r="A69" s="15"/>
      <c r="B69" s="7"/>
      <c r="C69" s="5" t="s">
        <v>20</v>
      </c>
      <c r="D69" s="8"/>
      <c r="E69" s="9"/>
      <c r="F69" s="10"/>
      <c r="G69" s="11">
        <f>SUM(G68:G68)</f>
        <v>150000</v>
      </c>
    </row>
    <row r="70" spans="1:7" ht="15.75" thickBot="1" x14ac:dyDescent="0.3">
      <c r="A70" s="15"/>
      <c r="B70" s="16"/>
      <c r="C70" s="16"/>
      <c r="D70" s="16"/>
      <c r="E70" s="16"/>
      <c r="F70" s="16"/>
      <c r="G70" s="24"/>
    </row>
    <row r="71" spans="1:7" ht="15.75" thickBot="1" x14ac:dyDescent="0.3">
      <c r="A71" s="15"/>
      <c r="B71" s="7"/>
      <c r="C71" s="5" t="s">
        <v>21</v>
      </c>
      <c r="D71" s="4"/>
      <c r="E71" s="4"/>
      <c r="F71" s="4"/>
      <c r="G71" s="6">
        <f>G56+G61+G65+G69</f>
        <v>1357000</v>
      </c>
    </row>
    <row r="72" spans="1:7" ht="15.75" thickBot="1" x14ac:dyDescent="0.3">
      <c r="A72" s="33"/>
      <c r="B72" s="34"/>
      <c r="C72" s="34"/>
      <c r="D72" s="34"/>
      <c r="E72" s="34"/>
      <c r="F72" s="34"/>
      <c r="G72" s="35"/>
    </row>
    <row r="74" spans="1:7" ht="15.75" thickBot="1" x14ac:dyDescent="0.3"/>
    <row r="75" spans="1:7" x14ac:dyDescent="0.25">
      <c r="A75" s="21">
        <v>4</v>
      </c>
      <c r="B75" s="22" t="s">
        <v>0</v>
      </c>
      <c r="C75" s="237" t="s">
        <v>24</v>
      </c>
      <c r="D75" s="237"/>
      <c r="E75" s="237"/>
      <c r="F75" s="237"/>
      <c r="G75" s="238"/>
    </row>
    <row r="76" spans="1:7" ht="15.75" thickBot="1" x14ac:dyDescent="0.3">
      <c r="A76" s="15"/>
      <c r="B76" s="23" t="s">
        <v>2</v>
      </c>
      <c r="C76" s="23" t="s">
        <v>3</v>
      </c>
      <c r="D76" s="16"/>
      <c r="E76" s="16"/>
      <c r="F76" s="16"/>
      <c r="G76" s="24"/>
    </row>
    <row r="77" spans="1:7" ht="15.75" thickBot="1" x14ac:dyDescent="0.3">
      <c r="A77" s="15"/>
      <c r="B77" s="36" t="s">
        <v>4</v>
      </c>
      <c r="C77" s="37"/>
      <c r="D77" s="38" t="s">
        <v>5</v>
      </c>
      <c r="E77" s="38" t="s">
        <v>6</v>
      </c>
      <c r="F77" s="38" t="s">
        <v>7</v>
      </c>
      <c r="G77" s="39" t="s">
        <v>8</v>
      </c>
    </row>
    <row r="78" spans="1:7" ht="15.75" thickBot="1" x14ac:dyDescent="0.3">
      <c r="A78" s="15"/>
      <c r="B78" s="15">
        <v>1</v>
      </c>
      <c r="C78" s="29" t="s">
        <v>25</v>
      </c>
      <c r="D78" s="17" t="s">
        <v>3</v>
      </c>
      <c r="E78" s="30">
        <v>1</v>
      </c>
      <c r="F78" s="19">
        <v>900000</v>
      </c>
      <c r="G78" s="20">
        <f>E78*F78</f>
        <v>900000</v>
      </c>
    </row>
    <row r="79" spans="1:7" ht="15.75" thickBot="1" x14ac:dyDescent="0.3">
      <c r="A79" s="15"/>
      <c r="B79" s="7"/>
      <c r="C79" s="5" t="s">
        <v>9</v>
      </c>
      <c r="D79" s="4"/>
      <c r="E79" s="4"/>
      <c r="F79" s="4"/>
      <c r="G79" s="12">
        <f>SUM(G78:G78)</f>
        <v>900000</v>
      </c>
    </row>
    <row r="80" spans="1:7" ht="15.75" thickBot="1" x14ac:dyDescent="0.3">
      <c r="A80" s="15"/>
      <c r="B80" s="16"/>
      <c r="C80" s="16"/>
      <c r="D80" s="16"/>
      <c r="E80" s="16"/>
      <c r="F80" s="16"/>
      <c r="G80" s="24"/>
    </row>
    <row r="81" spans="1:7" ht="15.75" thickBot="1" x14ac:dyDescent="0.3">
      <c r="A81" s="15"/>
      <c r="B81" s="36" t="s">
        <v>10</v>
      </c>
      <c r="C81" s="37"/>
      <c r="D81" s="38" t="s">
        <v>5</v>
      </c>
      <c r="E81" s="38" t="s">
        <v>6</v>
      </c>
      <c r="F81" s="38" t="s">
        <v>7</v>
      </c>
      <c r="G81" s="39" t="s">
        <v>8</v>
      </c>
    </row>
    <row r="82" spans="1:7" x14ac:dyDescent="0.25">
      <c r="A82" s="15"/>
      <c r="B82" s="15">
        <v>1</v>
      </c>
      <c r="C82" s="16" t="s">
        <v>11</v>
      </c>
      <c r="D82" s="17" t="s">
        <v>12</v>
      </c>
      <c r="E82" s="18"/>
      <c r="F82" s="19"/>
      <c r="G82" s="20">
        <v>7000</v>
      </c>
    </row>
    <row r="83" spans="1:7" ht="15.75" thickBot="1" x14ac:dyDescent="0.3">
      <c r="A83" s="15"/>
      <c r="B83" s="15">
        <v>2</v>
      </c>
      <c r="C83" s="16" t="s">
        <v>13</v>
      </c>
      <c r="D83" s="17" t="s">
        <v>12</v>
      </c>
      <c r="E83" s="18"/>
      <c r="F83" s="19"/>
      <c r="G83" s="20">
        <v>100000</v>
      </c>
    </row>
    <row r="84" spans="1:7" ht="15.75" thickBot="1" x14ac:dyDescent="0.3">
      <c r="A84" s="15"/>
      <c r="B84" s="3"/>
      <c r="C84" s="5" t="s">
        <v>14</v>
      </c>
      <c r="D84" s="8"/>
      <c r="E84" s="9"/>
      <c r="F84" s="10"/>
      <c r="G84" s="11">
        <f>SUM(G82:G83)</f>
        <v>107000</v>
      </c>
    </row>
    <row r="85" spans="1:7" ht="15.75" thickBot="1" x14ac:dyDescent="0.3">
      <c r="A85" s="15"/>
      <c r="B85" s="17"/>
      <c r="C85" s="16"/>
      <c r="D85" s="17"/>
      <c r="E85" s="18"/>
      <c r="F85" s="19"/>
      <c r="G85" s="20"/>
    </row>
    <row r="86" spans="1:7" ht="15.75" thickBot="1" x14ac:dyDescent="0.3">
      <c r="A86" s="15"/>
      <c r="B86" s="36" t="s">
        <v>15</v>
      </c>
      <c r="C86" s="37"/>
      <c r="D86" s="38" t="s">
        <v>5</v>
      </c>
      <c r="E86" s="38" t="s">
        <v>6</v>
      </c>
      <c r="F86" s="38" t="s">
        <v>7</v>
      </c>
      <c r="G86" s="39" t="s">
        <v>8</v>
      </c>
    </row>
    <row r="87" spans="1:7" ht="15.75" thickBot="1" x14ac:dyDescent="0.3">
      <c r="A87" s="15"/>
      <c r="B87" s="15">
        <v>1</v>
      </c>
      <c r="C87" s="16" t="s">
        <v>16</v>
      </c>
      <c r="D87" s="17" t="s">
        <v>12</v>
      </c>
      <c r="E87" s="16"/>
      <c r="F87" s="16"/>
      <c r="G87" s="31">
        <v>150000</v>
      </c>
    </row>
    <row r="88" spans="1:7" ht="15.75" thickBot="1" x14ac:dyDescent="0.3">
      <c r="A88" s="15"/>
      <c r="B88" s="7"/>
      <c r="C88" s="5" t="s">
        <v>17</v>
      </c>
      <c r="D88" s="8"/>
      <c r="E88" s="9"/>
      <c r="F88" s="10"/>
      <c r="G88" s="11">
        <f>SUM(G87:G87)</f>
        <v>150000</v>
      </c>
    </row>
    <row r="89" spans="1:7" ht="15.75" thickBot="1" x14ac:dyDescent="0.3">
      <c r="A89" s="15"/>
      <c r="B89" s="16"/>
      <c r="C89" s="16"/>
      <c r="D89" s="16"/>
      <c r="E89" s="16"/>
      <c r="F89" s="16"/>
      <c r="G89" s="24"/>
    </row>
    <row r="90" spans="1:7" ht="15.75" thickBot="1" x14ac:dyDescent="0.3">
      <c r="A90" s="15"/>
      <c r="B90" s="36" t="s">
        <v>18</v>
      </c>
      <c r="C90" s="37"/>
      <c r="D90" s="38" t="s">
        <v>5</v>
      </c>
      <c r="E90" s="38" t="s">
        <v>6</v>
      </c>
      <c r="F90" s="38" t="s">
        <v>7</v>
      </c>
      <c r="G90" s="39" t="s">
        <v>8</v>
      </c>
    </row>
    <row r="91" spans="1:7" ht="15.75" thickBot="1" x14ac:dyDescent="0.3">
      <c r="A91" s="15"/>
      <c r="B91" s="15">
        <v>1</v>
      </c>
      <c r="C91" s="16" t="s">
        <v>19</v>
      </c>
      <c r="D91" s="17" t="s">
        <v>3</v>
      </c>
      <c r="E91" s="17">
        <v>1</v>
      </c>
      <c r="F91" s="32">
        <v>150000</v>
      </c>
      <c r="G91" s="31">
        <f>E91*F91</f>
        <v>150000</v>
      </c>
    </row>
    <row r="92" spans="1:7" ht="15.75" thickBot="1" x14ac:dyDescent="0.3">
      <c r="A92" s="15"/>
      <c r="B92" s="7"/>
      <c r="C92" s="5" t="s">
        <v>20</v>
      </c>
      <c r="D92" s="8"/>
      <c r="E92" s="9"/>
      <c r="F92" s="10"/>
      <c r="G92" s="11">
        <f>SUM(G91:G91)</f>
        <v>150000</v>
      </c>
    </row>
    <row r="93" spans="1:7" ht="15.75" thickBot="1" x14ac:dyDescent="0.3">
      <c r="A93" s="15"/>
      <c r="B93" s="16"/>
      <c r="C93" s="16"/>
      <c r="D93" s="16"/>
      <c r="E93" s="16"/>
      <c r="F93" s="16"/>
      <c r="G93" s="24"/>
    </row>
    <row r="94" spans="1:7" ht="15.75" thickBot="1" x14ac:dyDescent="0.3">
      <c r="A94" s="15"/>
      <c r="B94" s="7"/>
      <c r="C94" s="5" t="s">
        <v>21</v>
      </c>
      <c r="D94" s="4"/>
      <c r="E94" s="4"/>
      <c r="F94" s="4"/>
      <c r="G94" s="6">
        <f>G79+G84+G88+G92</f>
        <v>1307000</v>
      </c>
    </row>
    <row r="95" spans="1:7" ht="15.75" thickBot="1" x14ac:dyDescent="0.3">
      <c r="A95" s="33"/>
      <c r="B95" s="34"/>
      <c r="C95" s="34"/>
      <c r="D95" s="34"/>
      <c r="E95" s="34"/>
      <c r="F95" s="34"/>
      <c r="G95" s="35"/>
    </row>
  </sheetData>
  <mergeCells count="5">
    <mergeCell ref="B1:G1"/>
    <mergeCell ref="C27:G27"/>
    <mergeCell ref="C3:G3"/>
    <mergeCell ref="C51:G51"/>
    <mergeCell ref="C75:G7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9"/>
  <sheetViews>
    <sheetView topLeftCell="A46" workbookViewId="0">
      <selection sqref="A1:G1"/>
    </sheetView>
  </sheetViews>
  <sheetFormatPr baseColWidth="10" defaultRowHeight="15" x14ac:dyDescent="0.25"/>
  <cols>
    <col min="3" max="3" width="40.85546875" bestFit="1" customWidth="1"/>
    <col min="6" max="7" width="13.85546875" bestFit="1" customWidth="1"/>
  </cols>
  <sheetData>
    <row r="1" spans="1:7" ht="15.75" thickBot="1" x14ac:dyDescent="0.3">
      <c r="A1" s="7"/>
      <c r="B1" s="235" t="s">
        <v>74</v>
      </c>
      <c r="C1" s="235"/>
      <c r="D1" s="235"/>
      <c r="E1" s="235"/>
      <c r="F1" s="235"/>
      <c r="G1" s="236"/>
    </row>
    <row r="3" spans="1:7" ht="15.75" thickBot="1" x14ac:dyDescent="0.3"/>
    <row r="4" spans="1:7" x14ac:dyDescent="0.25">
      <c r="A4" s="21">
        <v>5</v>
      </c>
      <c r="B4" s="22" t="s">
        <v>0</v>
      </c>
      <c r="C4" s="237" t="s">
        <v>72</v>
      </c>
      <c r="D4" s="237"/>
      <c r="E4" s="237"/>
      <c r="F4" s="237"/>
      <c r="G4" s="238"/>
    </row>
    <row r="5" spans="1:7" x14ac:dyDescent="0.25">
      <c r="A5" s="15"/>
      <c r="B5" s="23" t="s">
        <v>2</v>
      </c>
      <c r="C5" s="23" t="s">
        <v>3</v>
      </c>
      <c r="D5" s="16"/>
      <c r="E5" s="16"/>
      <c r="F5" s="16"/>
      <c r="G5" s="24"/>
    </row>
    <row r="6" spans="1:7" ht="15.75" thickBot="1" x14ac:dyDescent="0.3">
      <c r="A6" s="15"/>
      <c r="B6" s="23"/>
      <c r="C6" s="23"/>
      <c r="D6" s="16"/>
      <c r="E6" s="16"/>
      <c r="F6" s="16"/>
      <c r="G6" s="24"/>
    </row>
    <row r="7" spans="1:7" ht="15.75" thickBot="1" x14ac:dyDescent="0.3">
      <c r="A7" s="15"/>
      <c r="B7" s="36" t="s">
        <v>4</v>
      </c>
      <c r="C7" s="37"/>
      <c r="D7" s="38" t="s">
        <v>5</v>
      </c>
      <c r="E7" s="38" t="s">
        <v>6</v>
      </c>
      <c r="F7" s="38" t="s">
        <v>7</v>
      </c>
      <c r="G7" s="39" t="s">
        <v>8</v>
      </c>
    </row>
    <row r="8" spans="1:7" ht="15.75" thickBot="1" x14ac:dyDescent="0.3">
      <c r="A8" s="15"/>
      <c r="B8" s="15">
        <v>1</v>
      </c>
      <c r="C8" s="29" t="s">
        <v>72</v>
      </c>
      <c r="D8" s="17" t="s">
        <v>3</v>
      </c>
      <c r="E8" s="30">
        <v>1</v>
      </c>
      <c r="F8" s="19">
        <v>900000</v>
      </c>
      <c r="G8" s="20">
        <f>E8*F8</f>
        <v>900000</v>
      </c>
    </row>
    <row r="9" spans="1:7" ht="15.75" thickBot="1" x14ac:dyDescent="0.3">
      <c r="A9" s="15"/>
      <c r="B9" s="7"/>
      <c r="C9" s="5" t="s">
        <v>9</v>
      </c>
      <c r="D9" s="4"/>
      <c r="E9" s="4"/>
      <c r="F9" s="4"/>
      <c r="G9" s="12">
        <f>SUM(G8:G8)</f>
        <v>900000</v>
      </c>
    </row>
    <row r="10" spans="1:7" ht="15.75" thickBot="1" x14ac:dyDescent="0.3">
      <c r="A10" s="15"/>
      <c r="B10" s="16"/>
      <c r="C10" s="16"/>
      <c r="D10" s="16"/>
      <c r="E10" s="16"/>
      <c r="F10" s="16"/>
      <c r="G10" s="24"/>
    </row>
    <row r="11" spans="1:7" ht="15.75" thickBot="1" x14ac:dyDescent="0.3">
      <c r="A11" s="15"/>
      <c r="B11" s="36" t="s">
        <v>10</v>
      </c>
      <c r="C11" s="37"/>
      <c r="D11" s="38" t="s">
        <v>5</v>
      </c>
      <c r="E11" s="38" t="s">
        <v>6</v>
      </c>
      <c r="F11" s="38" t="s">
        <v>7</v>
      </c>
      <c r="G11" s="39" t="s">
        <v>8</v>
      </c>
    </row>
    <row r="12" spans="1:7" x14ac:dyDescent="0.25">
      <c r="A12" s="15"/>
      <c r="B12" s="15">
        <v>1</v>
      </c>
      <c r="C12" s="16" t="s">
        <v>11</v>
      </c>
      <c r="D12" s="17" t="s">
        <v>12</v>
      </c>
      <c r="E12" s="18"/>
      <c r="F12" s="19">
        <v>7000</v>
      </c>
      <c r="G12" s="20">
        <f>F12</f>
        <v>7000</v>
      </c>
    </row>
    <row r="13" spans="1:7" ht="15.75" thickBot="1" x14ac:dyDescent="0.3">
      <c r="A13" s="15"/>
      <c r="B13" s="15">
        <v>2</v>
      </c>
      <c r="C13" s="16" t="s">
        <v>13</v>
      </c>
      <c r="D13" s="17" t="s">
        <v>12</v>
      </c>
      <c r="E13" s="18"/>
      <c r="F13" s="19"/>
      <c r="G13" s="20">
        <v>100000</v>
      </c>
    </row>
    <row r="14" spans="1:7" ht="15.75" thickBot="1" x14ac:dyDescent="0.3">
      <c r="A14" s="15"/>
      <c r="B14" s="3"/>
      <c r="C14" s="5" t="s">
        <v>14</v>
      </c>
      <c r="D14" s="8"/>
      <c r="E14" s="9"/>
      <c r="F14" s="10"/>
      <c r="G14" s="11">
        <f>SUM(G12:G13)</f>
        <v>107000</v>
      </c>
    </row>
    <row r="15" spans="1:7" ht="15.75" thickBot="1" x14ac:dyDescent="0.3">
      <c r="A15" s="15"/>
      <c r="B15" s="17"/>
      <c r="C15" s="16"/>
      <c r="D15" s="17"/>
      <c r="E15" s="18"/>
      <c r="F15" s="19"/>
      <c r="G15" s="20"/>
    </row>
    <row r="16" spans="1:7" ht="15.75" thickBot="1" x14ac:dyDescent="0.3">
      <c r="A16" s="15"/>
      <c r="B16" s="36" t="s">
        <v>15</v>
      </c>
      <c r="C16" s="37"/>
      <c r="D16" s="38" t="s">
        <v>5</v>
      </c>
      <c r="E16" s="38" t="s">
        <v>6</v>
      </c>
      <c r="F16" s="38" t="s">
        <v>7</v>
      </c>
      <c r="G16" s="39" t="s">
        <v>8</v>
      </c>
    </row>
    <row r="17" spans="1:7" ht="15.75" thickBot="1" x14ac:dyDescent="0.3">
      <c r="A17" s="15"/>
      <c r="B17" s="15">
        <v>1</v>
      </c>
      <c r="C17" s="16" t="s">
        <v>16</v>
      </c>
      <c r="D17" s="17" t="s">
        <v>12</v>
      </c>
      <c r="E17" s="16"/>
      <c r="F17" s="16"/>
      <c r="G17" s="31">
        <v>150000</v>
      </c>
    </row>
    <row r="18" spans="1:7" ht="15.75" thickBot="1" x14ac:dyDescent="0.3">
      <c r="A18" s="15"/>
      <c r="B18" s="7"/>
      <c r="C18" s="5" t="s">
        <v>17</v>
      </c>
      <c r="D18" s="8"/>
      <c r="E18" s="9"/>
      <c r="F18" s="10"/>
      <c r="G18" s="11">
        <f>SUM(G17:G17)</f>
        <v>150000</v>
      </c>
    </row>
    <row r="19" spans="1:7" ht="15.75" thickBot="1" x14ac:dyDescent="0.3">
      <c r="A19" s="15"/>
      <c r="B19" s="16"/>
      <c r="C19" s="16"/>
      <c r="D19" s="16"/>
      <c r="E19" s="16"/>
      <c r="F19" s="16"/>
      <c r="G19" s="24"/>
    </row>
    <row r="20" spans="1:7" ht="15.75" thickBot="1" x14ac:dyDescent="0.3">
      <c r="A20" s="15"/>
      <c r="B20" s="36" t="s">
        <v>18</v>
      </c>
      <c r="C20" s="37"/>
      <c r="D20" s="38" t="s">
        <v>5</v>
      </c>
      <c r="E20" s="38" t="s">
        <v>6</v>
      </c>
      <c r="F20" s="38" t="s">
        <v>7</v>
      </c>
      <c r="G20" s="39" t="s">
        <v>8</v>
      </c>
    </row>
    <row r="21" spans="1:7" ht="15.75" thickBot="1" x14ac:dyDescent="0.3">
      <c r="A21" s="15"/>
      <c r="B21" s="15">
        <v>1</v>
      </c>
      <c r="C21" s="16" t="s">
        <v>19</v>
      </c>
      <c r="D21" s="17" t="s">
        <v>3</v>
      </c>
      <c r="E21" s="17">
        <v>1</v>
      </c>
      <c r="F21" s="32">
        <v>150000</v>
      </c>
      <c r="G21" s="31">
        <f>E21*F21</f>
        <v>150000</v>
      </c>
    </row>
    <row r="22" spans="1:7" ht="15.75" thickBot="1" x14ac:dyDescent="0.3">
      <c r="A22" s="15"/>
      <c r="B22" s="7"/>
      <c r="C22" s="5" t="s">
        <v>20</v>
      </c>
      <c r="D22" s="8"/>
      <c r="E22" s="9"/>
      <c r="F22" s="10"/>
      <c r="G22" s="11">
        <f>SUM(G21:G21)</f>
        <v>150000</v>
      </c>
    </row>
    <row r="23" spans="1:7" ht="15.75" thickBot="1" x14ac:dyDescent="0.3">
      <c r="A23" s="15"/>
      <c r="B23" s="16"/>
      <c r="C23" s="16"/>
      <c r="D23" s="16"/>
      <c r="E23" s="16"/>
      <c r="F23" s="16"/>
      <c r="G23" s="24"/>
    </row>
    <row r="24" spans="1:7" ht="15.75" thickBot="1" x14ac:dyDescent="0.3">
      <c r="A24" s="15"/>
      <c r="B24" s="7"/>
      <c r="C24" s="5" t="s">
        <v>21</v>
      </c>
      <c r="D24" s="4"/>
      <c r="E24" s="4"/>
      <c r="F24" s="4"/>
      <c r="G24" s="6">
        <f>G9+G14+G18+G22</f>
        <v>1307000</v>
      </c>
    </row>
    <row r="25" spans="1:7" ht="15.75" thickBot="1" x14ac:dyDescent="0.3">
      <c r="A25" s="42"/>
      <c r="B25" s="34"/>
      <c r="C25" s="43"/>
      <c r="D25" s="34"/>
      <c r="E25" s="34"/>
      <c r="F25" s="34"/>
      <c r="G25" s="44"/>
    </row>
    <row r="27" spans="1:7" ht="15.75" thickBot="1" x14ac:dyDescent="0.3"/>
    <row r="28" spans="1:7" x14ac:dyDescent="0.25">
      <c r="A28" s="21">
        <v>6</v>
      </c>
      <c r="B28" s="22" t="s">
        <v>0</v>
      </c>
      <c r="C28" s="237" t="s">
        <v>73</v>
      </c>
      <c r="D28" s="237"/>
      <c r="E28" s="237"/>
      <c r="F28" s="237"/>
      <c r="G28" s="238"/>
    </row>
    <row r="29" spans="1:7" x14ac:dyDescent="0.25">
      <c r="A29" s="15"/>
      <c r="B29" s="23" t="s">
        <v>2</v>
      </c>
      <c r="C29" s="23" t="s">
        <v>3</v>
      </c>
      <c r="D29" s="16"/>
      <c r="E29" s="16"/>
      <c r="F29" s="16"/>
      <c r="G29" s="24"/>
    </row>
    <row r="30" spans="1:7" ht="15.75" thickBot="1" x14ac:dyDescent="0.3">
      <c r="A30" s="15"/>
      <c r="B30" s="23"/>
      <c r="C30" s="23"/>
      <c r="D30" s="16"/>
      <c r="E30" s="16"/>
      <c r="F30" s="16"/>
      <c r="G30" s="24"/>
    </row>
    <row r="31" spans="1:7" ht="15.75" thickBot="1" x14ac:dyDescent="0.3">
      <c r="A31" s="15"/>
      <c r="B31" s="36" t="s">
        <v>4</v>
      </c>
      <c r="C31" s="37"/>
      <c r="D31" s="38" t="s">
        <v>5</v>
      </c>
      <c r="E31" s="38" t="s">
        <v>6</v>
      </c>
      <c r="F31" s="38" t="s">
        <v>7</v>
      </c>
      <c r="G31" s="39" t="s">
        <v>8</v>
      </c>
    </row>
    <row r="32" spans="1:7" ht="15.75" thickBot="1" x14ac:dyDescent="0.3">
      <c r="A32" s="15"/>
      <c r="B32" s="15">
        <v>1</v>
      </c>
      <c r="C32" s="29" t="s">
        <v>73</v>
      </c>
      <c r="D32" s="17" t="s">
        <v>3</v>
      </c>
      <c r="E32" s="30">
        <v>1</v>
      </c>
      <c r="F32" s="32">
        <v>500000</v>
      </c>
      <c r="G32" s="76">
        <f>E32*F32</f>
        <v>500000</v>
      </c>
    </row>
    <row r="33" spans="1:7" ht="15.75" thickBot="1" x14ac:dyDescent="0.3">
      <c r="A33" s="15"/>
      <c r="B33" s="7"/>
      <c r="C33" s="5" t="s">
        <v>9</v>
      </c>
      <c r="D33" s="4"/>
      <c r="E33" s="4"/>
      <c r="F33" s="4"/>
      <c r="G33" s="75">
        <f>SUM(G32:G32)</f>
        <v>500000</v>
      </c>
    </row>
    <row r="34" spans="1:7" ht="15.75" thickBot="1" x14ac:dyDescent="0.3">
      <c r="A34" s="15"/>
      <c r="B34" s="16"/>
      <c r="C34" s="16"/>
      <c r="D34" s="16"/>
      <c r="E34" s="16"/>
      <c r="F34" s="16"/>
      <c r="G34" s="24"/>
    </row>
    <row r="35" spans="1:7" ht="15.75" thickBot="1" x14ac:dyDescent="0.3">
      <c r="A35" s="15"/>
      <c r="B35" s="25" t="s">
        <v>10</v>
      </c>
      <c r="C35" s="26"/>
      <c r="D35" s="27" t="s">
        <v>5</v>
      </c>
      <c r="E35" s="27" t="s">
        <v>6</v>
      </c>
      <c r="F35" s="27" t="s">
        <v>7</v>
      </c>
      <c r="G35" s="28" t="s">
        <v>8</v>
      </c>
    </row>
    <row r="36" spans="1:7" x14ac:dyDescent="0.25">
      <c r="A36" s="15"/>
      <c r="B36" s="15">
        <v>1</v>
      </c>
      <c r="C36" s="16" t="s">
        <v>11</v>
      </c>
      <c r="D36" s="17" t="s">
        <v>12</v>
      </c>
      <c r="E36" s="18"/>
      <c r="F36" s="19">
        <v>7000</v>
      </c>
      <c r="G36" s="20">
        <f>F36</f>
        <v>7000</v>
      </c>
    </row>
    <row r="37" spans="1:7" ht="15.75" thickBot="1" x14ac:dyDescent="0.3">
      <c r="A37" s="15"/>
      <c r="B37" s="15">
        <v>2</v>
      </c>
      <c r="C37" s="16" t="s">
        <v>13</v>
      </c>
      <c r="D37" s="17" t="s">
        <v>12</v>
      </c>
      <c r="E37" s="18"/>
      <c r="F37" s="19">
        <v>100000</v>
      </c>
      <c r="G37" s="20">
        <f>F37</f>
        <v>100000</v>
      </c>
    </row>
    <row r="38" spans="1:7" ht="15.75" thickBot="1" x14ac:dyDescent="0.3">
      <c r="A38" s="15"/>
      <c r="B38" s="3"/>
      <c r="C38" s="5" t="s">
        <v>14</v>
      </c>
      <c r="D38" s="8"/>
      <c r="E38" s="9"/>
      <c r="F38" s="10"/>
      <c r="G38" s="11">
        <f>SUM(G36:G37)</f>
        <v>107000</v>
      </c>
    </row>
    <row r="39" spans="1:7" ht="15.75" thickBot="1" x14ac:dyDescent="0.3">
      <c r="A39" s="15"/>
      <c r="B39" s="17"/>
      <c r="C39" s="16"/>
      <c r="D39" s="17"/>
      <c r="E39" s="18"/>
      <c r="F39" s="19"/>
      <c r="G39" s="20"/>
    </row>
    <row r="40" spans="1:7" ht="15.75" thickBot="1" x14ac:dyDescent="0.3">
      <c r="A40" s="15"/>
      <c r="B40" s="36" t="s">
        <v>15</v>
      </c>
      <c r="C40" s="37"/>
      <c r="D40" s="38" t="s">
        <v>5</v>
      </c>
      <c r="E40" s="38" t="s">
        <v>6</v>
      </c>
      <c r="F40" s="38" t="s">
        <v>7</v>
      </c>
      <c r="G40" s="39" t="s">
        <v>8</v>
      </c>
    </row>
    <row r="41" spans="1:7" ht="15.75" thickBot="1" x14ac:dyDescent="0.3">
      <c r="A41" s="15"/>
      <c r="B41" s="15">
        <v>1</v>
      </c>
      <c r="C41" s="16" t="s">
        <v>16</v>
      </c>
      <c r="D41" s="17" t="s">
        <v>12</v>
      </c>
      <c r="E41" s="16"/>
      <c r="F41" s="16"/>
      <c r="G41" s="31">
        <v>150000</v>
      </c>
    </row>
    <row r="42" spans="1:7" ht="15.75" thickBot="1" x14ac:dyDescent="0.3">
      <c r="A42" s="15"/>
      <c r="B42" s="7"/>
      <c r="C42" s="5" t="s">
        <v>17</v>
      </c>
      <c r="D42" s="8"/>
      <c r="E42" s="9"/>
      <c r="F42" s="10"/>
      <c r="G42" s="11">
        <f>SUM(G41:G41)</f>
        <v>150000</v>
      </c>
    </row>
    <row r="43" spans="1:7" ht="15.75" thickBot="1" x14ac:dyDescent="0.3">
      <c r="A43" s="15"/>
      <c r="B43" s="16"/>
      <c r="C43" s="16"/>
      <c r="D43" s="16"/>
      <c r="E43" s="16"/>
      <c r="F43" s="16"/>
      <c r="G43" s="24"/>
    </row>
    <row r="44" spans="1:7" ht="15.75" thickBot="1" x14ac:dyDescent="0.3">
      <c r="A44" s="15"/>
      <c r="B44" s="36" t="s">
        <v>18</v>
      </c>
      <c r="C44" s="37"/>
      <c r="D44" s="38" t="s">
        <v>5</v>
      </c>
      <c r="E44" s="38" t="s">
        <v>6</v>
      </c>
      <c r="F44" s="38" t="s">
        <v>7</v>
      </c>
      <c r="G44" s="39" t="s">
        <v>8</v>
      </c>
    </row>
    <row r="45" spans="1:7" ht="15.75" thickBot="1" x14ac:dyDescent="0.3">
      <c r="A45" s="15"/>
      <c r="B45" s="15">
        <v>1</v>
      </c>
      <c r="C45" s="16" t="s">
        <v>19</v>
      </c>
      <c r="D45" s="17" t="s">
        <v>3</v>
      </c>
      <c r="E45" s="17">
        <v>1</v>
      </c>
      <c r="F45" s="32">
        <v>150000</v>
      </c>
      <c r="G45" s="31">
        <f>E45*F45</f>
        <v>150000</v>
      </c>
    </row>
    <row r="46" spans="1:7" ht="15.75" thickBot="1" x14ac:dyDescent="0.3">
      <c r="A46" s="15"/>
      <c r="B46" s="7"/>
      <c r="C46" s="5" t="s">
        <v>20</v>
      </c>
      <c r="D46" s="8"/>
      <c r="E46" s="9"/>
      <c r="F46" s="10"/>
      <c r="G46" s="11">
        <f>SUM(G45:G45)</f>
        <v>150000</v>
      </c>
    </row>
    <row r="47" spans="1:7" ht="15.75" thickBot="1" x14ac:dyDescent="0.3">
      <c r="A47" s="15"/>
      <c r="B47" s="16"/>
      <c r="C47" s="16"/>
      <c r="D47" s="16"/>
      <c r="E47" s="16"/>
      <c r="F47" s="16"/>
      <c r="G47" s="24"/>
    </row>
    <row r="48" spans="1:7" ht="15.75" thickBot="1" x14ac:dyDescent="0.3">
      <c r="A48" s="15"/>
      <c r="B48" s="7"/>
      <c r="C48" s="5" t="s">
        <v>21</v>
      </c>
      <c r="D48" s="4"/>
      <c r="E48" s="4"/>
      <c r="F48" s="4"/>
      <c r="G48" s="75">
        <f>G33+G38+G42+G46</f>
        <v>907000</v>
      </c>
    </row>
    <row r="49" spans="1:7" ht="15.75" thickBot="1" x14ac:dyDescent="0.3">
      <c r="A49" s="33"/>
      <c r="B49" s="34"/>
      <c r="C49" s="34"/>
      <c r="D49" s="34"/>
      <c r="E49" s="34"/>
      <c r="F49" s="34"/>
      <c r="G49" s="35"/>
    </row>
  </sheetData>
  <mergeCells count="3">
    <mergeCell ref="B1:G1"/>
    <mergeCell ref="C4:G4"/>
    <mergeCell ref="C28:G2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106" workbookViewId="0">
      <selection activeCell="I79" sqref="I79"/>
    </sheetView>
  </sheetViews>
  <sheetFormatPr baseColWidth="10" defaultRowHeight="15" x14ac:dyDescent="0.25"/>
  <cols>
    <col min="3" max="3" width="44.85546875" bestFit="1" customWidth="1"/>
    <col min="6" max="7" width="12.85546875" bestFit="1" customWidth="1"/>
  </cols>
  <sheetData>
    <row r="1" spans="1:7" ht="15.75" thickBot="1" x14ac:dyDescent="0.3">
      <c r="A1" s="7"/>
      <c r="B1" s="235" t="s">
        <v>80</v>
      </c>
      <c r="C1" s="235"/>
      <c r="D1" s="235"/>
      <c r="E1" s="235"/>
      <c r="F1" s="235"/>
      <c r="G1" s="236"/>
    </row>
    <row r="2" spans="1:7" ht="15.75" thickBot="1" x14ac:dyDescent="0.3"/>
    <row r="3" spans="1:7" x14ac:dyDescent="0.25">
      <c r="A3" s="41"/>
      <c r="B3" s="40"/>
      <c r="C3" s="40"/>
      <c r="D3" s="40"/>
      <c r="E3" s="40"/>
      <c r="F3" s="40"/>
      <c r="G3" s="47"/>
    </row>
    <row r="4" spans="1:7" x14ac:dyDescent="0.25">
      <c r="A4" s="15">
        <v>7</v>
      </c>
      <c r="B4" s="23" t="s">
        <v>0</v>
      </c>
      <c r="C4" s="241" t="s">
        <v>76</v>
      </c>
      <c r="D4" s="241"/>
      <c r="E4" s="241"/>
      <c r="F4" s="241"/>
      <c r="G4" s="242"/>
    </row>
    <row r="5" spans="1:7" x14ac:dyDescent="0.25">
      <c r="A5" s="15"/>
      <c r="B5" s="23" t="s">
        <v>2</v>
      </c>
      <c r="C5" s="23" t="s">
        <v>47</v>
      </c>
      <c r="D5" s="16"/>
      <c r="E5" s="16"/>
      <c r="F5" s="16"/>
      <c r="G5" s="24"/>
    </row>
    <row r="6" spans="1:7" ht="15.75" thickBot="1" x14ac:dyDescent="0.3">
      <c r="A6" s="15"/>
      <c r="B6" s="23"/>
      <c r="C6" s="23"/>
      <c r="D6" s="16"/>
      <c r="E6" s="16"/>
      <c r="F6" s="16"/>
      <c r="G6" s="24"/>
    </row>
    <row r="7" spans="1:7" ht="15.75" thickBot="1" x14ac:dyDescent="0.3">
      <c r="A7" s="15"/>
      <c r="B7" s="36" t="s">
        <v>4</v>
      </c>
      <c r="C7" s="37"/>
      <c r="D7" s="38" t="s">
        <v>5</v>
      </c>
      <c r="E7" s="38" t="s">
        <v>6</v>
      </c>
      <c r="F7" s="38" t="s">
        <v>7</v>
      </c>
      <c r="G7" s="39" t="s">
        <v>8</v>
      </c>
    </row>
    <row r="8" spans="1:7" ht="15.75" thickBot="1" x14ac:dyDescent="0.3">
      <c r="A8" s="15"/>
      <c r="B8" s="15">
        <v>1</v>
      </c>
      <c r="C8" s="29" t="s">
        <v>77</v>
      </c>
      <c r="D8" s="17" t="s">
        <v>47</v>
      </c>
      <c r="E8" s="30">
        <v>3.15</v>
      </c>
      <c r="F8" s="19">
        <v>3000</v>
      </c>
      <c r="G8" s="20">
        <f>E8*F8</f>
        <v>9450</v>
      </c>
    </row>
    <row r="9" spans="1:7" ht="15.75" thickBot="1" x14ac:dyDescent="0.3">
      <c r="A9" s="15"/>
      <c r="B9" s="7"/>
      <c r="C9" s="5" t="s">
        <v>9</v>
      </c>
      <c r="D9" s="4"/>
      <c r="E9" s="4"/>
      <c r="F9" s="4"/>
      <c r="G9" s="12">
        <f>SUM(G8:G8)</f>
        <v>9450</v>
      </c>
    </row>
    <row r="10" spans="1:7" ht="15.75" thickBot="1" x14ac:dyDescent="0.3">
      <c r="A10" s="15"/>
      <c r="B10" s="16"/>
      <c r="C10" s="16"/>
      <c r="D10" s="16"/>
      <c r="E10" s="16"/>
      <c r="F10" s="16"/>
      <c r="G10" s="24"/>
    </row>
    <row r="11" spans="1:7" ht="15.75" thickBot="1" x14ac:dyDescent="0.3">
      <c r="A11" s="15"/>
      <c r="B11" s="36" t="s">
        <v>10</v>
      </c>
      <c r="C11" s="37"/>
      <c r="D11" s="38" t="s">
        <v>5</v>
      </c>
      <c r="E11" s="38" t="s">
        <v>6</v>
      </c>
      <c r="F11" s="38" t="s">
        <v>7</v>
      </c>
      <c r="G11" s="39" t="s">
        <v>8</v>
      </c>
    </row>
    <row r="12" spans="1:7" ht="15.75" thickBot="1" x14ac:dyDescent="0.3">
      <c r="A12" s="15"/>
      <c r="B12" s="15">
        <v>1</v>
      </c>
      <c r="C12" s="16" t="s">
        <v>78</v>
      </c>
      <c r="D12" s="17" t="s">
        <v>12</v>
      </c>
      <c r="E12" s="18"/>
      <c r="F12" s="19"/>
      <c r="G12" s="20">
        <v>1000</v>
      </c>
    </row>
    <row r="13" spans="1:7" ht="15.75" thickBot="1" x14ac:dyDescent="0.3">
      <c r="A13" s="15"/>
      <c r="B13" s="3"/>
      <c r="C13" s="5" t="s">
        <v>14</v>
      </c>
      <c r="D13" s="8"/>
      <c r="E13" s="9"/>
      <c r="F13" s="10"/>
      <c r="G13" s="11">
        <f>SUM(G12:G12)</f>
        <v>1000</v>
      </c>
    </row>
    <row r="14" spans="1:7" ht="15.75" thickBot="1" x14ac:dyDescent="0.3">
      <c r="A14" s="15"/>
      <c r="B14" s="42"/>
      <c r="C14" s="34"/>
      <c r="D14" s="48"/>
      <c r="E14" s="49"/>
      <c r="F14" s="50"/>
      <c r="G14" s="77"/>
    </row>
    <row r="15" spans="1:7" ht="15.75" thickBot="1" x14ac:dyDescent="0.3">
      <c r="A15" s="15"/>
      <c r="B15" s="36" t="s">
        <v>15</v>
      </c>
      <c r="C15" s="37"/>
      <c r="D15" s="38" t="s">
        <v>5</v>
      </c>
      <c r="E15" s="38" t="s">
        <v>6</v>
      </c>
      <c r="F15" s="38" t="s">
        <v>7</v>
      </c>
      <c r="G15" s="39" t="s">
        <v>8</v>
      </c>
    </row>
    <row r="16" spans="1:7" ht="15.75" thickBot="1" x14ac:dyDescent="0.3">
      <c r="A16" s="15"/>
      <c r="B16" s="15">
        <v>1</v>
      </c>
      <c r="C16" s="16" t="s">
        <v>16</v>
      </c>
      <c r="D16" s="17" t="s">
        <v>12</v>
      </c>
      <c r="E16" s="16"/>
      <c r="F16" s="16"/>
      <c r="G16" s="31">
        <v>500</v>
      </c>
    </row>
    <row r="17" spans="1:7" ht="15.75" thickBot="1" x14ac:dyDescent="0.3">
      <c r="A17" s="15"/>
      <c r="B17" s="7"/>
      <c r="C17" s="5" t="s">
        <v>17</v>
      </c>
      <c r="D17" s="8"/>
      <c r="E17" s="9"/>
      <c r="F17" s="10"/>
      <c r="G17" s="11">
        <f>SUM(G16:G16)</f>
        <v>500</v>
      </c>
    </row>
    <row r="18" spans="1:7" ht="15.75" thickBot="1" x14ac:dyDescent="0.3">
      <c r="A18" s="15"/>
      <c r="B18" s="16"/>
      <c r="C18" s="16"/>
      <c r="D18" s="16"/>
      <c r="E18" s="16"/>
      <c r="F18" s="16"/>
      <c r="G18" s="24"/>
    </row>
    <row r="19" spans="1:7" ht="15.75" thickBot="1" x14ac:dyDescent="0.3">
      <c r="A19" s="15"/>
      <c r="B19" s="36" t="s">
        <v>18</v>
      </c>
      <c r="C19" s="37"/>
      <c r="D19" s="38" t="s">
        <v>5</v>
      </c>
      <c r="E19" s="38" t="s">
        <v>6</v>
      </c>
      <c r="F19" s="38" t="s">
        <v>7</v>
      </c>
      <c r="G19" s="39" t="s">
        <v>8</v>
      </c>
    </row>
    <row r="20" spans="1:7" ht="15.75" thickBot="1" x14ac:dyDescent="0.3">
      <c r="A20" s="15"/>
      <c r="B20" s="15">
        <v>1</v>
      </c>
      <c r="C20" s="16" t="s">
        <v>79</v>
      </c>
      <c r="D20" s="17" t="s">
        <v>47</v>
      </c>
      <c r="E20" s="17">
        <v>1</v>
      </c>
      <c r="F20" s="32">
        <v>1800</v>
      </c>
      <c r="G20" s="31">
        <f>F20</f>
        <v>1800</v>
      </c>
    </row>
    <row r="21" spans="1:7" ht="15.75" thickBot="1" x14ac:dyDescent="0.3">
      <c r="A21" s="15"/>
      <c r="B21" s="7"/>
      <c r="C21" s="5" t="s">
        <v>20</v>
      </c>
      <c r="D21" s="8"/>
      <c r="E21" s="9"/>
      <c r="F21" s="10"/>
      <c r="G21" s="11">
        <f>SUM(G20:G20)</f>
        <v>1800</v>
      </c>
    </row>
    <row r="22" spans="1:7" ht="15.75" thickBot="1" x14ac:dyDescent="0.3">
      <c r="A22" s="15"/>
      <c r="B22" s="16"/>
      <c r="C22" s="16"/>
      <c r="D22" s="16"/>
      <c r="E22" s="16"/>
      <c r="F22" s="16"/>
      <c r="G22" s="24"/>
    </row>
    <row r="23" spans="1:7" ht="15.75" thickBot="1" x14ac:dyDescent="0.3">
      <c r="A23" s="15"/>
      <c r="B23" s="7"/>
      <c r="C23" s="5" t="s">
        <v>21</v>
      </c>
      <c r="D23" s="4"/>
      <c r="E23" s="4"/>
      <c r="F23" s="4"/>
      <c r="G23" s="6">
        <f>G9+G13+G17+G21</f>
        <v>12750</v>
      </c>
    </row>
    <row r="24" spans="1:7" ht="15.75" thickBot="1" x14ac:dyDescent="0.3">
      <c r="A24" s="33"/>
      <c r="B24" s="34"/>
      <c r="C24" s="34"/>
      <c r="D24" s="34"/>
      <c r="E24" s="34"/>
      <c r="F24" s="34"/>
      <c r="G24" s="35"/>
    </row>
    <row r="26" spans="1:7" ht="15.75" thickBot="1" x14ac:dyDescent="0.3"/>
    <row r="27" spans="1:7" x14ac:dyDescent="0.25">
      <c r="A27" s="41"/>
      <c r="B27" s="40"/>
      <c r="C27" s="40"/>
      <c r="D27" s="40"/>
      <c r="E27" s="40"/>
      <c r="F27" s="40"/>
      <c r="G27" s="47"/>
    </row>
    <row r="28" spans="1:7" x14ac:dyDescent="0.25">
      <c r="A28" s="15">
        <v>8</v>
      </c>
      <c r="B28" s="23" t="s">
        <v>0</v>
      </c>
      <c r="C28" s="241" t="s">
        <v>81</v>
      </c>
      <c r="D28" s="241"/>
      <c r="E28" s="241"/>
      <c r="F28" s="241"/>
      <c r="G28" s="242"/>
    </row>
    <row r="29" spans="1:7" x14ac:dyDescent="0.25">
      <c r="A29" s="15"/>
      <c r="B29" s="23" t="s">
        <v>2</v>
      </c>
      <c r="C29" s="23" t="s">
        <v>47</v>
      </c>
      <c r="D29" s="16"/>
      <c r="E29" s="16"/>
      <c r="F29" s="16"/>
      <c r="G29" s="24"/>
    </row>
    <row r="30" spans="1:7" ht="15.75" thickBot="1" x14ac:dyDescent="0.3">
      <c r="A30" s="15"/>
      <c r="B30" s="23"/>
      <c r="C30" s="23"/>
      <c r="D30" s="16"/>
      <c r="E30" s="16"/>
      <c r="F30" s="16"/>
      <c r="G30" s="24"/>
    </row>
    <row r="31" spans="1:7" ht="15.75" thickBot="1" x14ac:dyDescent="0.3">
      <c r="A31" s="15"/>
      <c r="B31" s="36" t="s">
        <v>4</v>
      </c>
      <c r="C31" s="37"/>
      <c r="D31" s="38" t="s">
        <v>5</v>
      </c>
      <c r="E31" s="38" t="s">
        <v>6</v>
      </c>
      <c r="F31" s="38" t="s">
        <v>7</v>
      </c>
      <c r="G31" s="39" t="s">
        <v>8</v>
      </c>
    </row>
    <row r="32" spans="1:7" ht="15.75" thickBot="1" x14ac:dyDescent="0.3">
      <c r="A32" s="15"/>
      <c r="B32" s="15">
        <v>1</v>
      </c>
      <c r="C32" s="29" t="s">
        <v>77</v>
      </c>
      <c r="D32" s="17" t="s">
        <v>47</v>
      </c>
      <c r="E32" s="30">
        <v>2.1</v>
      </c>
      <c r="F32" s="19">
        <v>3000</v>
      </c>
      <c r="G32" s="20">
        <f>E32*F32</f>
        <v>6300</v>
      </c>
    </row>
    <row r="33" spans="1:7" ht="15.75" thickBot="1" x14ac:dyDescent="0.3">
      <c r="A33" s="15"/>
      <c r="B33" s="7"/>
      <c r="C33" s="5" t="s">
        <v>9</v>
      </c>
      <c r="D33" s="4"/>
      <c r="E33" s="4"/>
      <c r="F33" s="4"/>
      <c r="G33" s="12">
        <f>SUM(G32:G32)</f>
        <v>6300</v>
      </c>
    </row>
    <row r="34" spans="1:7" ht="15.75" thickBot="1" x14ac:dyDescent="0.3">
      <c r="A34" s="15"/>
      <c r="B34" s="16"/>
      <c r="C34" s="16"/>
      <c r="D34" s="16"/>
      <c r="E34" s="16"/>
      <c r="F34" s="16"/>
      <c r="G34" s="24"/>
    </row>
    <row r="35" spans="1:7" ht="15.75" thickBot="1" x14ac:dyDescent="0.3">
      <c r="A35" s="15"/>
      <c r="B35" s="36" t="s">
        <v>10</v>
      </c>
      <c r="C35" s="37"/>
      <c r="D35" s="38" t="s">
        <v>5</v>
      </c>
      <c r="E35" s="38" t="s">
        <v>6</v>
      </c>
      <c r="F35" s="38" t="s">
        <v>7</v>
      </c>
      <c r="G35" s="39" t="s">
        <v>8</v>
      </c>
    </row>
    <row r="36" spans="1:7" ht="15.75" thickBot="1" x14ac:dyDescent="0.3">
      <c r="A36" s="15"/>
      <c r="B36" s="15">
        <v>1</v>
      </c>
      <c r="C36" s="16" t="s">
        <v>78</v>
      </c>
      <c r="D36" s="17" t="s">
        <v>12</v>
      </c>
      <c r="E36" s="18"/>
      <c r="F36" s="19"/>
      <c r="G36" s="20">
        <v>1000</v>
      </c>
    </row>
    <row r="37" spans="1:7" ht="15.75" thickBot="1" x14ac:dyDescent="0.3">
      <c r="A37" s="15"/>
      <c r="B37" s="3"/>
      <c r="C37" s="5" t="s">
        <v>14</v>
      </c>
      <c r="D37" s="8"/>
      <c r="E37" s="9"/>
      <c r="F37" s="10"/>
      <c r="G37" s="11">
        <f>SUM(G36:G36)</f>
        <v>1000</v>
      </c>
    </row>
    <row r="38" spans="1:7" ht="15.75" thickBot="1" x14ac:dyDescent="0.3">
      <c r="A38" s="15"/>
      <c r="B38" s="17"/>
      <c r="C38" s="16"/>
      <c r="D38" s="17"/>
      <c r="E38" s="18"/>
      <c r="F38" s="19"/>
      <c r="G38" s="20"/>
    </row>
    <row r="39" spans="1:7" ht="15.75" thickBot="1" x14ac:dyDescent="0.3">
      <c r="A39" s="15"/>
      <c r="B39" s="36" t="s">
        <v>15</v>
      </c>
      <c r="C39" s="37"/>
      <c r="D39" s="38" t="s">
        <v>5</v>
      </c>
      <c r="E39" s="38" t="s">
        <v>6</v>
      </c>
      <c r="F39" s="38" t="s">
        <v>7</v>
      </c>
      <c r="G39" s="39" t="s">
        <v>8</v>
      </c>
    </row>
    <row r="40" spans="1:7" ht="15.75" thickBot="1" x14ac:dyDescent="0.3">
      <c r="A40" s="15"/>
      <c r="B40" s="15">
        <v>1</v>
      </c>
      <c r="C40" s="16" t="s">
        <v>16</v>
      </c>
      <c r="D40" s="17" t="s">
        <v>12</v>
      </c>
      <c r="E40" s="16"/>
      <c r="F40" s="16"/>
      <c r="G40" s="31">
        <v>500</v>
      </c>
    </row>
    <row r="41" spans="1:7" ht="15.75" thickBot="1" x14ac:dyDescent="0.3">
      <c r="A41" s="15"/>
      <c r="B41" s="7"/>
      <c r="C41" s="5" t="s">
        <v>17</v>
      </c>
      <c r="D41" s="8"/>
      <c r="E41" s="9"/>
      <c r="F41" s="10"/>
      <c r="G41" s="11">
        <f>SUM(G40:G40)</f>
        <v>500</v>
      </c>
    </row>
    <row r="42" spans="1:7" ht="15.75" thickBot="1" x14ac:dyDescent="0.3">
      <c r="A42" s="15"/>
      <c r="B42" s="16"/>
      <c r="C42" s="16"/>
      <c r="D42" s="16"/>
      <c r="E42" s="16"/>
      <c r="F42" s="16"/>
      <c r="G42" s="24"/>
    </row>
    <row r="43" spans="1:7" ht="15.75" thickBot="1" x14ac:dyDescent="0.3">
      <c r="A43" s="15"/>
      <c r="B43" s="36" t="s">
        <v>18</v>
      </c>
      <c r="C43" s="37"/>
      <c r="D43" s="38" t="s">
        <v>5</v>
      </c>
      <c r="E43" s="38" t="s">
        <v>6</v>
      </c>
      <c r="F43" s="38" t="s">
        <v>7</v>
      </c>
      <c r="G43" s="39" t="s">
        <v>8</v>
      </c>
    </row>
    <row r="44" spans="1:7" ht="15.75" thickBot="1" x14ac:dyDescent="0.3">
      <c r="A44" s="15"/>
      <c r="B44" s="15">
        <v>1</v>
      </c>
      <c r="C44" s="16" t="s">
        <v>79</v>
      </c>
      <c r="D44" s="17" t="s">
        <v>47</v>
      </c>
      <c r="E44" s="17">
        <v>1</v>
      </c>
      <c r="F44" s="32">
        <v>1800</v>
      </c>
      <c r="G44" s="31">
        <f>F44</f>
        <v>1800</v>
      </c>
    </row>
    <row r="45" spans="1:7" ht="15.75" thickBot="1" x14ac:dyDescent="0.3">
      <c r="A45" s="15"/>
      <c r="B45" s="7"/>
      <c r="C45" s="5" t="s">
        <v>20</v>
      </c>
      <c r="D45" s="8"/>
      <c r="E45" s="9"/>
      <c r="F45" s="10"/>
      <c r="G45" s="11">
        <f>SUM(G44:G44)</f>
        <v>1800</v>
      </c>
    </row>
    <row r="46" spans="1:7" ht="15.75" thickBot="1" x14ac:dyDescent="0.3">
      <c r="A46" s="15"/>
      <c r="B46" s="16"/>
      <c r="C46" s="16"/>
      <c r="D46" s="16"/>
      <c r="E46" s="16"/>
      <c r="F46" s="16"/>
      <c r="G46" s="24"/>
    </row>
    <row r="47" spans="1:7" ht="15.75" thickBot="1" x14ac:dyDescent="0.3">
      <c r="A47" s="15"/>
      <c r="B47" s="7"/>
      <c r="C47" s="5" t="s">
        <v>21</v>
      </c>
      <c r="D47" s="4"/>
      <c r="E47" s="4"/>
      <c r="F47" s="4"/>
      <c r="G47" s="6">
        <f>G33+G37+G41+G45</f>
        <v>9600</v>
      </c>
    </row>
    <row r="48" spans="1:7" ht="15.75" thickBot="1" x14ac:dyDescent="0.3">
      <c r="A48" s="33"/>
      <c r="B48" s="34"/>
      <c r="C48" s="34"/>
      <c r="D48" s="34"/>
      <c r="E48" s="34"/>
      <c r="F48" s="34"/>
      <c r="G48" s="35"/>
    </row>
    <row r="49" spans="1:7" x14ac:dyDescent="0.25">
      <c r="A49" s="16"/>
      <c r="B49" s="16"/>
      <c r="C49" s="16"/>
      <c r="D49" s="16"/>
      <c r="E49" s="16"/>
      <c r="F49" s="16"/>
      <c r="G49" s="16"/>
    </row>
    <row r="50" spans="1:7" ht="15.75" thickBot="1" x14ac:dyDescent="0.3"/>
    <row r="51" spans="1:7" x14ac:dyDescent="0.25">
      <c r="A51" s="41"/>
      <c r="B51" s="40"/>
      <c r="C51" s="40"/>
      <c r="D51" s="40"/>
      <c r="E51" s="40"/>
      <c r="F51" s="40"/>
      <c r="G51" s="47"/>
    </row>
    <row r="52" spans="1:7" x14ac:dyDescent="0.25">
      <c r="A52" s="78">
        <v>9</v>
      </c>
      <c r="B52" s="79" t="s">
        <v>0</v>
      </c>
      <c r="C52" s="239" t="s">
        <v>49</v>
      </c>
      <c r="D52" s="239"/>
      <c r="E52" s="239"/>
      <c r="F52" s="239"/>
      <c r="G52" s="240"/>
    </row>
    <row r="53" spans="1:7" x14ac:dyDescent="0.25">
      <c r="A53" s="15"/>
      <c r="B53" s="23" t="s">
        <v>2</v>
      </c>
      <c r="C53" s="23" t="s">
        <v>47</v>
      </c>
      <c r="D53" s="16"/>
      <c r="E53" s="16"/>
      <c r="F53" s="16"/>
      <c r="G53" s="24"/>
    </row>
    <row r="54" spans="1:7" ht="15.75" thickBot="1" x14ac:dyDescent="0.3">
      <c r="A54" s="17"/>
      <c r="B54" s="43"/>
      <c r="C54" s="43"/>
      <c r="D54" s="34"/>
      <c r="E54" s="34"/>
      <c r="F54" s="34"/>
      <c r="G54" s="35"/>
    </row>
    <row r="55" spans="1:7" ht="15.75" thickBot="1" x14ac:dyDescent="0.3">
      <c r="A55" s="17"/>
      <c r="B55" s="36" t="s">
        <v>4</v>
      </c>
      <c r="C55" s="37"/>
      <c r="D55" s="38" t="s">
        <v>5</v>
      </c>
      <c r="E55" s="38" t="s">
        <v>6</v>
      </c>
      <c r="F55" s="38" t="s">
        <v>7</v>
      </c>
      <c r="G55" s="39" t="s">
        <v>8</v>
      </c>
    </row>
    <row r="56" spans="1:7" ht="15.75" thickBot="1" x14ac:dyDescent="0.3">
      <c r="A56" s="15"/>
      <c r="B56" s="15">
        <v>1</v>
      </c>
      <c r="C56" s="29" t="s">
        <v>82</v>
      </c>
      <c r="D56" s="17" t="s">
        <v>47</v>
      </c>
      <c r="E56" s="30">
        <v>2.1</v>
      </c>
      <c r="F56" s="19">
        <v>12000</v>
      </c>
      <c r="G56" s="20">
        <f>E56*F56</f>
        <v>25200</v>
      </c>
    </row>
    <row r="57" spans="1:7" ht="15.75" thickBot="1" x14ac:dyDescent="0.3">
      <c r="A57" s="15"/>
      <c r="B57" s="7"/>
      <c r="C57" s="5" t="s">
        <v>9</v>
      </c>
      <c r="D57" s="4"/>
      <c r="E57" s="4"/>
      <c r="F57" s="4"/>
      <c r="G57" s="12">
        <f>SUM(G56:G56)</f>
        <v>25200</v>
      </c>
    </row>
    <row r="58" spans="1:7" ht="15.75" thickBot="1" x14ac:dyDescent="0.3">
      <c r="A58" s="15"/>
      <c r="B58" s="16"/>
      <c r="C58" s="16"/>
      <c r="D58" s="16"/>
      <c r="E58" s="16"/>
      <c r="F58" s="16"/>
      <c r="G58" s="24"/>
    </row>
    <row r="59" spans="1:7" ht="15.75" thickBot="1" x14ac:dyDescent="0.3">
      <c r="A59" s="15"/>
      <c r="B59" s="36" t="s">
        <v>10</v>
      </c>
      <c r="C59" s="37"/>
      <c r="D59" s="38" t="s">
        <v>5</v>
      </c>
      <c r="E59" s="38" t="s">
        <v>6</v>
      </c>
      <c r="F59" s="38" t="s">
        <v>7</v>
      </c>
      <c r="G59" s="39" t="s">
        <v>8</v>
      </c>
    </row>
    <row r="60" spans="1:7" ht="15.75" thickBot="1" x14ac:dyDescent="0.3">
      <c r="A60" s="15"/>
      <c r="B60" s="15">
        <v>1</v>
      </c>
      <c r="C60" s="16" t="s">
        <v>78</v>
      </c>
      <c r="D60" s="17" t="s">
        <v>12</v>
      </c>
      <c r="E60" s="18"/>
      <c r="F60" s="19"/>
      <c r="G60" s="20">
        <v>2000</v>
      </c>
    </row>
    <row r="61" spans="1:7" ht="15.75" thickBot="1" x14ac:dyDescent="0.3">
      <c r="A61" s="15"/>
      <c r="B61" s="3"/>
      <c r="C61" s="5" t="s">
        <v>14</v>
      </c>
      <c r="D61" s="8"/>
      <c r="E61" s="9"/>
      <c r="F61" s="10"/>
      <c r="G61" s="11">
        <f>SUM(G60:G60)</f>
        <v>2000</v>
      </c>
    </row>
    <row r="62" spans="1:7" ht="15.75" thickBot="1" x14ac:dyDescent="0.3">
      <c r="A62" s="15"/>
      <c r="B62" s="17"/>
      <c r="C62" s="16"/>
      <c r="D62" s="17"/>
      <c r="E62" s="18"/>
      <c r="F62" s="19"/>
      <c r="G62" s="20"/>
    </row>
    <row r="63" spans="1:7" ht="15.75" thickBot="1" x14ac:dyDescent="0.3">
      <c r="A63" s="15"/>
      <c r="B63" s="36" t="s">
        <v>15</v>
      </c>
      <c r="C63" s="37"/>
      <c r="D63" s="38" t="s">
        <v>5</v>
      </c>
      <c r="E63" s="38" t="s">
        <v>6</v>
      </c>
      <c r="F63" s="38" t="s">
        <v>7</v>
      </c>
      <c r="G63" s="39" t="s">
        <v>8</v>
      </c>
    </row>
    <row r="64" spans="1:7" ht="15.75" thickBot="1" x14ac:dyDescent="0.3">
      <c r="A64" s="15"/>
      <c r="B64" s="15">
        <v>1</v>
      </c>
      <c r="C64" s="16" t="s">
        <v>16</v>
      </c>
      <c r="D64" s="17" t="s">
        <v>12</v>
      </c>
      <c r="E64" s="16"/>
      <c r="F64" s="16"/>
      <c r="G64" s="31">
        <v>2000</v>
      </c>
    </row>
    <row r="65" spans="1:7" ht="15.75" thickBot="1" x14ac:dyDescent="0.3">
      <c r="A65" s="15"/>
      <c r="B65" s="7"/>
      <c r="C65" s="5" t="s">
        <v>17</v>
      </c>
      <c r="D65" s="8"/>
      <c r="E65" s="9"/>
      <c r="F65" s="10"/>
      <c r="G65" s="11">
        <f>SUM(G64:G64)</f>
        <v>2000</v>
      </c>
    </row>
    <row r="66" spans="1:7" ht="15.75" thickBot="1" x14ac:dyDescent="0.3">
      <c r="A66" s="15"/>
      <c r="B66" s="16"/>
      <c r="C66" s="16"/>
      <c r="D66" s="16"/>
      <c r="E66" s="16"/>
      <c r="F66" s="16"/>
      <c r="G66" s="24"/>
    </row>
    <row r="67" spans="1:7" ht="15.75" thickBot="1" x14ac:dyDescent="0.3">
      <c r="A67" s="15"/>
      <c r="B67" s="36" t="s">
        <v>18</v>
      </c>
      <c r="C67" s="37"/>
      <c r="D67" s="38" t="s">
        <v>5</v>
      </c>
      <c r="E67" s="38" t="s">
        <v>6</v>
      </c>
      <c r="F67" s="38" t="s">
        <v>7</v>
      </c>
      <c r="G67" s="39" t="s">
        <v>8</v>
      </c>
    </row>
    <row r="68" spans="1:7" ht="15.75" thickBot="1" x14ac:dyDescent="0.3">
      <c r="A68" s="15"/>
      <c r="B68" s="15">
        <v>1</v>
      </c>
      <c r="C68" s="16" t="s">
        <v>79</v>
      </c>
      <c r="D68" s="17" t="s">
        <v>47</v>
      </c>
      <c r="E68" s="17">
        <v>1</v>
      </c>
      <c r="F68" s="32">
        <v>3600</v>
      </c>
      <c r="G68" s="31">
        <f>F68</f>
        <v>3600</v>
      </c>
    </row>
    <row r="69" spans="1:7" ht="15.75" thickBot="1" x14ac:dyDescent="0.3">
      <c r="A69" s="15"/>
      <c r="B69" s="7"/>
      <c r="C69" s="5" t="s">
        <v>20</v>
      </c>
      <c r="D69" s="8"/>
      <c r="E69" s="9"/>
      <c r="F69" s="10"/>
      <c r="G69" s="11">
        <f>SUM(G68:G68)</f>
        <v>3600</v>
      </c>
    </row>
    <row r="70" spans="1:7" ht="15.75" thickBot="1" x14ac:dyDescent="0.3">
      <c r="A70" s="15"/>
      <c r="B70" s="16"/>
      <c r="C70" s="16"/>
      <c r="D70" s="16"/>
      <c r="E70" s="16"/>
      <c r="F70" s="16"/>
      <c r="G70" s="24"/>
    </row>
    <row r="71" spans="1:7" ht="15.75" thickBot="1" x14ac:dyDescent="0.3">
      <c r="A71" s="15"/>
      <c r="B71" s="7"/>
      <c r="C71" s="5" t="s">
        <v>21</v>
      </c>
      <c r="D71" s="4"/>
      <c r="E71" s="4"/>
      <c r="F71" s="4"/>
      <c r="G71" s="6">
        <f>G57+G61+G65+G69</f>
        <v>32800</v>
      </c>
    </row>
    <row r="72" spans="1:7" ht="15.75" thickBot="1" x14ac:dyDescent="0.3">
      <c r="A72" s="33"/>
      <c r="B72" s="34"/>
      <c r="C72" s="34"/>
      <c r="D72" s="34"/>
      <c r="E72" s="34"/>
      <c r="F72" s="34"/>
      <c r="G72" s="35"/>
    </row>
    <row r="73" spans="1:7" x14ac:dyDescent="0.25">
      <c r="A73" s="13"/>
      <c r="B73" s="13"/>
      <c r="C73" s="13"/>
      <c r="D73" s="13"/>
      <c r="E73" s="13"/>
      <c r="F73" s="13"/>
      <c r="G73" s="13"/>
    </row>
    <row r="74" spans="1:7" ht="15.75" thickBot="1" x14ac:dyDescent="0.3">
      <c r="A74" s="80"/>
      <c r="B74" s="80"/>
      <c r="C74" s="80"/>
      <c r="D74" s="80"/>
      <c r="E74" s="80"/>
      <c r="F74" s="80"/>
      <c r="G74" s="80"/>
    </row>
    <row r="75" spans="1:7" x14ac:dyDescent="0.25">
      <c r="A75" s="41"/>
      <c r="B75" s="40"/>
      <c r="C75" s="40"/>
      <c r="D75" s="40"/>
      <c r="E75" s="40"/>
      <c r="F75" s="40"/>
      <c r="G75" s="47"/>
    </row>
    <row r="76" spans="1:7" ht="36" customHeight="1" x14ac:dyDescent="0.25">
      <c r="A76" s="78">
        <v>11</v>
      </c>
      <c r="B76" s="79" t="s">
        <v>0</v>
      </c>
      <c r="C76" s="239" t="s">
        <v>83</v>
      </c>
      <c r="D76" s="239"/>
      <c r="E76" s="239"/>
      <c r="F76" s="239"/>
      <c r="G76" s="240"/>
    </row>
    <row r="77" spans="1:7" x14ac:dyDescent="0.25">
      <c r="A77" s="15"/>
      <c r="B77" s="23" t="s">
        <v>2</v>
      </c>
      <c r="C77" s="23" t="s">
        <v>47</v>
      </c>
      <c r="D77" s="16"/>
      <c r="E77" s="16"/>
      <c r="F77" s="16"/>
      <c r="G77" s="24"/>
    </row>
    <row r="78" spans="1:7" ht="15.75" thickBot="1" x14ac:dyDescent="0.3">
      <c r="A78" s="15"/>
      <c r="B78" s="23"/>
      <c r="C78" s="23"/>
      <c r="D78" s="16"/>
      <c r="E78" s="16"/>
      <c r="F78" s="16"/>
      <c r="G78" s="24"/>
    </row>
    <row r="79" spans="1:7" ht="15.75" thickBot="1" x14ac:dyDescent="0.3">
      <c r="A79" s="15"/>
      <c r="B79" s="36" t="s">
        <v>4</v>
      </c>
      <c r="C79" s="37"/>
      <c r="D79" s="38" t="s">
        <v>5</v>
      </c>
      <c r="E79" s="38" t="s">
        <v>6</v>
      </c>
      <c r="F79" s="38" t="s">
        <v>7</v>
      </c>
      <c r="G79" s="39" t="s">
        <v>8</v>
      </c>
    </row>
    <row r="80" spans="1:7" x14ac:dyDescent="0.25">
      <c r="A80" s="15"/>
      <c r="B80" s="15">
        <v>1</v>
      </c>
      <c r="C80" s="29" t="s">
        <v>84</v>
      </c>
      <c r="D80" s="17" t="s">
        <v>47</v>
      </c>
      <c r="E80" s="30">
        <v>2.1</v>
      </c>
      <c r="F80" s="19">
        <v>8500</v>
      </c>
      <c r="G80" s="20">
        <f>E80*F80</f>
        <v>17850</v>
      </c>
    </row>
    <row r="81" spans="1:7" ht="15.75" thickBot="1" x14ac:dyDescent="0.3">
      <c r="A81" s="15"/>
      <c r="B81" s="15">
        <v>2</v>
      </c>
      <c r="C81" s="29" t="s">
        <v>85</v>
      </c>
      <c r="D81" s="17" t="s">
        <v>47</v>
      </c>
      <c r="E81" s="30">
        <v>1</v>
      </c>
      <c r="F81" s="19">
        <v>2500</v>
      </c>
      <c r="G81" s="20">
        <f>F81*E81</f>
        <v>2500</v>
      </c>
    </row>
    <row r="82" spans="1:7" ht="15.75" thickBot="1" x14ac:dyDescent="0.3">
      <c r="A82" s="15"/>
      <c r="B82" s="7"/>
      <c r="C82" s="5" t="s">
        <v>9</v>
      </c>
      <c r="D82" s="4"/>
      <c r="E82" s="4"/>
      <c r="F82" s="4"/>
      <c r="G82" s="12">
        <f>SUM(G80:G81)</f>
        <v>20350</v>
      </c>
    </row>
    <row r="83" spans="1:7" ht="15.75" thickBot="1" x14ac:dyDescent="0.3">
      <c r="A83" s="15"/>
      <c r="B83" s="16"/>
      <c r="C83" s="16"/>
      <c r="D83" s="16"/>
      <c r="E83" s="16"/>
      <c r="F83" s="16"/>
      <c r="G83" s="24"/>
    </row>
    <row r="84" spans="1:7" ht="15.75" thickBot="1" x14ac:dyDescent="0.3">
      <c r="A84" s="15"/>
      <c r="B84" s="36" t="s">
        <v>10</v>
      </c>
      <c r="C84" s="37"/>
      <c r="D84" s="38" t="s">
        <v>5</v>
      </c>
      <c r="E84" s="38" t="s">
        <v>6</v>
      </c>
      <c r="F84" s="38" t="s">
        <v>7</v>
      </c>
      <c r="G84" s="39" t="s">
        <v>8</v>
      </c>
    </row>
    <row r="85" spans="1:7" ht="15.75" thickBot="1" x14ac:dyDescent="0.3">
      <c r="A85" s="15"/>
      <c r="B85" s="15">
        <v>1</v>
      </c>
      <c r="C85" s="16" t="s">
        <v>78</v>
      </c>
      <c r="D85" s="17" t="s">
        <v>12</v>
      </c>
      <c r="E85" s="18"/>
      <c r="F85" s="19"/>
      <c r="G85" s="20">
        <v>1000</v>
      </c>
    </row>
    <row r="86" spans="1:7" ht="15.75" thickBot="1" x14ac:dyDescent="0.3">
      <c r="A86" s="15"/>
      <c r="B86" s="3"/>
      <c r="C86" s="5" t="s">
        <v>14</v>
      </c>
      <c r="D86" s="8"/>
      <c r="E86" s="9"/>
      <c r="F86" s="10"/>
      <c r="G86" s="11">
        <f>SUM(G85:G85)</f>
        <v>1000</v>
      </c>
    </row>
    <row r="87" spans="1:7" ht="15.75" thickBot="1" x14ac:dyDescent="0.3">
      <c r="A87" s="15"/>
      <c r="B87" s="17"/>
      <c r="C87" s="16"/>
      <c r="D87" s="17"/>
      <c r="E87" s="18"/>
      <c r="F87" s="19"/>
      <c r="G87" s="20"/>
    </row>
    <row r="88" spans="1:7" ht="15.75" thickBot="1" x14ac:dyDescent="0.3">
      <c r="A88" s="15"/>
      <c r="B88" s="36" t="s">
        <v>15</v>
      </c>
      <c r="C88" s="37"/>
      <c r="D88" s="38" t="s">
        <v>5</v>
      </c>
      <c r="E88" s="38" t="s">
        <v>6</v>
      </c>
      <c r="F88" s="38" t="s">
        <v>7</v>
      </c>
      <c r="G88" s="39" t="s">
        <v>8</v>
      </c>
    </row>
    <row r="89" spans="1:7" ht="15.75" thickBot="1" x14ac:dyDescent="0.3">
      <c r="A89" s="15"/>
      <c r="B89" s="15">
        <v>1</v>
      </c>
      <c r="C89" s="16" t="s">
        <v>16</v>
      </c>
      <c r="D89" s="17" t="s">
        <v>12</v>
      </c>
      <c r="E89" s="16"/>
      <c r="F89" s="16"/>
      <c r="G89" s="31">
        <v>500</v>
      </c>
    </row>
    <row r="90" spans="1:7" ht="15.75" thickBot="1" x14ac:dyDescent="0.3">
      <c r="A90" s="15"/>
      <c r="B90" s="7"/>
      <c r="C90" s="5" t="s">
        <v>17</v>
      </c>
      <c r="D90" s="8"/>
      <c r="E90" s="9"/>
      <c r="F90" s="10"/>
      <c r="G90" s="11">
        <f>SUM(G89:G89)</f>
        <v>500</v>
      </c>
    </row>
    <row r="91" spans="1:7" ht="15.75" thickBot="1" x14ac:dyDescent="0.3">
      <c r="A91" s="15"/>
      <c r="B91" s="16"/>
      <c r="C91" s="16"/>
      <c r="D91" s="16"/>
      <c r="E91" s="16"/>
      <c r="F91" s="16"/>
      <c r="G91" s="24"/>
    </row>
    <row r="92" spans="1:7" ht="15.75" thickBot="1" x14ac:dyDescent="0.3">
      <c r="A92" s="15"/>
      <c r="B92" s="36" t="s">
        <v>18</v>
      </c>
      <c r="C92" s="37"/>
      <c r="D92" s="38" t="s">
        <v>5</v>
      </c>
      <c r="E92" s="38" t="s">
        <v>6</v>
      </c>
      <c r="F92" s="38" t="s">
        <v>7</v>
      </c>
      <c r="G92" s="39" t="s">
        <v>8</v>
      </c>
    </row>
    <row r="93" spans="1:7" ht="15.75" thickBot="1" x14ac:dyDescent="0.3">
      <c r="A93" s="15"/>
      <c r="B93" s="15">
        <v>1</v>
      </c>
      <c r="C93" s="16" t="s">
        <v>79</v>
      </c>
      <c r="D93" s="17" t="s">
        <v>47</v>
      </c>
      <c r="E93" s="17">
        <v>1</v>
      </c>
      <c r="F93" s="32">
        <v>30000</v>
      </c>
      <c r="G93" s="31">
        <f>F93</f>
        <v>30000</v>
      </c>
    </row>
    <row r="94" spans="1:7" ht="15.75" thickBot="1" x14ac:dyDescent="0.3">
      <c r="A94" s="15"/>
      <c r="B94" s="7"/>
      <c r="C94" s="5" t="s">
        <v>20</v>
      </c>
      <c r="D94" s="8"/>
      <c r="E94" s="9"/>
      <c r="F94" s="10"/>
      <c r="G94" s="11">
        <f>SUM(G93:G93)</f>
        <v>30000</v>
      </c>
    </row>
    <row r="95" spans="1:7" ht="15.75" thickBot="1" x14ac:dyDescent="0.3">
      <c r="A95" s="15"/>
      <c r="B95" s="16"/>
      <c r="C95" s="16"/>
      <c r="D95" s="16"/>
      <c r="E95" s="16"/>
      <c r="F95" s="16"/>
      <c r="G95" s="24"/>
    </row>
    <row r="96" spans="1:7" ht="15.75" thickBot="1" x14ac:dyDescent="0.3">
      <c r="A96" s="15"/>
      <c r="B96" s="7"/>
      <c r="C96" s="5" t="s">
        <v>21</v>
      </c>
      <c r="D96" s="4"/>
      <c r="E96" s="4"/>
      <c r="F96" s="4"/>
      <c r="G96" s="6">
        <f>G82+G86+G90+G94</f>
        <v>51850</v>
      </c>
    </row>
    <row r="97" spans="1:7" ht="15.75" thickBot="1" x14ac:dyDescent="0.3">
      <c r="A97" s="33"/>
      <c r="B97" s="34"/>
      <c r="C97" s="34"/>
      <c r="D97" s="34"/>
      <c r="E97" s="34"/>
      <c r="F97" s="34"/>
      <c r="G97" s="35"/>
    </row>
    <row r="98" spans="1:7" x14ac:dyDescent="0.25">
      <c r="A98" s="13"/>
      <c r="B98" s="13"/>
      <c r="C98" s="13"/>
      <c r="D98" s="13"/>
      <c r="E98" s="13"/>
      <c r="F98" s="13"/>
      <c r="G98" s="13"/>
    </row>
    <row r="99" spans="1:7" ht="15.75" thickBot="1" x14ac:dyDescent="0.3">
      <c r="A99" s="13"/>
      <c r="B99" s="13"/>
      <c r="C99" s="13"/>
      <c r="D99" s="13"/>
      <c r="E99" s="13"/>
      <c r="F99" s="13"/>
      <c r="G99" s="13"/>
    </row>
    <row r="100" spans="1:7" x14ac:dyDescent="0.25">
      <c r="A100" s="41"/>
      <c r="B100" s="40"/>
      <c r="C100" s="40"/>
      <c r="D100" s="40"/>
      <c r="E100" s="40"/>
      <c r="F100" s="40"/>
      <c r="G100" s="47"/>
    </row>
    <row r="101" spans="1:7" ht="21.75" customHeight="1" x14ac:dyDescent="0.25">
      <c r="A101" s="78">
        <v>10</v>
      </c>
      <c r="B101" s="79" t="s">
        <v>0</v>
      </c>
      <c r="C101" s="239" t="s">
        <v>87</v>
      </c>
      <c r="D101" s="239"/>
      <c r="E101" s="239"/>
      <c r="F101" s="239"/>
      <c r="G101" s="240"/>
    </row>
    <row r="102" spans="1:7" ht="15.75" thickBot="1" x14ac:dyDescent="0.3">
      <c r="A102" s="15"/>
      <c r="B102" s="23" t="s">
        <v>2</v>
      </c>
      <c r="C102" s="23" t="s">
        <v>47</v>
      </c>
      <c r="D102" s="16"/>
      <c r="E102" s="16"/>
      <c r="F102" s="16"/>
      <c r="G102" s="24"/>
    </row>
    <row r="103" spans="1:7" ht="15.75" thickBot="1" x14ac:dyDescent="0.3">
      <c r="A103" s="15"/>
      <c r="B103" s="36" t="s">
        <v>4</v>
      </c>
      <c r="C103" s="37"/>
      <c r="D103" s="38" t="s">
        <v>5</v>
      </c>
      <c r="E103" s="38" t="s">
        <v>6</v>
      </c>
      <c r="F103" s="38" t="s">
        <v>7</v>
      </c>
      <c r="G103" s="39" t="s">
        <v>8</v>
      </c>
    </row>
    <row r="104" spans="1:7" ht="15.75" thickBot="1" x14ac:dyDescent="0.3">
      <c r="A104" s="15"/>
      <c r="B104" s="15">
        <v>1</v>
      </c>
      <c r="C104" s="29" t="s">
        <v>86</v>
      </c>
      <c r="D104" s="17" t="s">
        <v>47</v>
      </c>
      <c r="E104" s="30">
        <v>2.1</v>
      </c>
      <c r="F104" s="19">
        <v>8500</v>
      </c>
      <c r="G104" s="20">
        <f>E104*F104</f>
        <v>17850</v>
      </c>
    </row>
    <row r="105" spans="1:7" ht="15.75" thickBot="1" x14ac:dyDescent="0.3">
      <c r="A105" s="15"/>
      <c r="B105" s="7"/>
      <c r="C105" s="5" t="s">
        <v>9</v>
      </c>
      <c r="D105" s="4"/>
      <c r="E105" s="4"/>
      <c r="F105" s="4"/>
      <c r="G105" s="12">
        <f>SUM(G104:G104)</f>
        <v>17850</v>
      </c>
    </row>
    <row r="106" spans="1:7" ht="15.75" thickBot="1" x14ac:dyDescent="0.3">
      <c r="A106" s="15"/>
      <c r="B106" s="16"/>
      <c r="C106" s="16"/>
      <c r="D106" s="16"/>
      <c r="E106" s="16"/>
      <c r="F106" s="16"/>
      <c r="G106" s="24"/>
    </row>
    <row r="107" spans="1:7" ht="15.75" thickBot="1" x14ac:dyDescent="0.3">
      <c r="A107" s="15"/>
      <c r="B107" s="36" t="s">
        <v>10</v>
      </c>
      <c r="C107" s="37"/>
      <c r="D107" s="38" t="s">
        <v>5</v>
      </c>
      <c r="E107" s="38" t="s">
        <v>6</v>
      </c>
      <c r="F107" s="38" t="s">
        <v>7</v>
      </c>
      <c r="G107" s="39" t="s">
        <v>8</v>
      </c>
    </row>
    <row r="108" spans="1:7" ht="15.75" thickBot="1" x14ac:dyDescent="0.3">
      <c r="A108" s="15"/>
      <c r="B108" s="15">
        <v>1</v>
      </c>
      <c r="C108" s="16" t="s">
        <v>78</v>
      </c>
      <c r="D108" s="17" t="s">
        <v>12</v>
      </c>
      <c r="E108" s="18"/>
      <c r="F108" s="19"/>
      <c r="G108" s="20">
        <v>1000</v>
      </c>
    </row>
    <row r="109" spans="1:7" ht="15.75" thickBot="1" x14ac:dyDescent="0.3">
      <c r="A109" s="15"/>
      <c r="B109" s="3"/>
      <c r="C109" s="5" t="s">
        <v>14</v>
      </c>
      <c r="D109" s="8"/>
      <c r="E109" s="9"/>
      <c r="F109" s="10"/>
      <c r="G109" s="11">
        <f>SUM(G108:G108)</f>
        <v>1000</v>
      </c>
    </row>
    <row r="110" spans="1:7" ht="15.75" thickBot="1" x14ac:dyDescent="0.3">
      <c r="A110" s="15"/>
      <c r="B110" s="17"/>
      <c r="C110" s="16"/>
      <c r="D110" s="17"/>
      <c r="E110" s="18"/>
      <c r="F110" s="19"/>
      <c r="G110" s="20"/>
    </row>
    <row r="111" spans="1:7" ht="15.75" thickBot="1" x14ac:dyDescent="0.3">
      <c r="A111" s="15"/>
      <c r="B111" s="36" t="s">
        <v>15</v>
      </c>
      <c r="C111" s="37"/>
      <c r="D111" s="38" t="s">
        <v>5</v>
      </c>
      <c r="E111" s="38" t="s">
        <v>6</v>
      </c>
      <c r="F111" s="38" t="s">
        <v>7</v>
      </c>
      <c r="G111" s="39" t="s">
        <v>8</v>
      </c>
    </row>
    <row r="112" spans="1:7" ht="15.75" thickBot="1" x14ac:dyDescent="0.3">
      <c r="A112" s="15"/>
      <c r="B112" s="15">
        <v>1</v>
      </c>
      <c r="C112" s="16" t="s">
        <v>16</v>
      </c>
      <c r="D112" s="17" t="s">
        <v>12</v>
      </c>
      <c r="E112" s="16"/>
      <c r="F112" s="16"/>
      <c r="G112" s="31">
        <v>1000</v>
      </c>
    </row>
    <row r="113" spans="1:7" ht="15.75" thickBot="1" x14ac:dyDescent="0.3">
      <c r="A113" s="15"/>
      <c r="B113" s="7"/>
      <c r="C113" s="5" t="s">
        <v>17</v>
      </c>
      <c r="D113" s="8"/>
      <c r="E113" s="9"/>
      <c r="F113" s="10"/>
      <c r="G113" s="11">
        <f>SUM(G112:G112)</f>
        <v>1000</v>
      </c>
    </row>
    <row r="114" spans="1:7" ht="15.75" thickBot="1" x14ac:dyDescent="0.3">
      <c r="A114" s="15"/>
      <c r="B114" s="16"/>
      <c r="C114" s="16"/>
      <c r="D114" s="16"/>
      <c r="E114" s="16"/>
      <c r="F114" s="16"/>
      <c r="G114" s="24"/>
    </row>
    <row r="115" spans="1:7" ht="15.75" thickBot="1" x14ac:dyDescent="0.3">
      <c r="A115" s="15"/>
      <c r="B115" s="36" t="s">
        <v>18</v>
      </c>
      <c r="C115" s="37"/>
      <c r="D115" s="38" t="s">
        <v>5</v>
      </c>
      <c r="E115" s="38" t="s">
        <v>6</v>
      </c>
      <c r="F115" s="38" t="s">
        <v>7</v>
      </c>
      <c r="G115" s="39" t="s">
        <v>8</v>
      </c>
    </row>
    <row r="116" spans="1:7" ht="15.75" thickBot="1" x14ac:dyDescent="0.3">
      <c r="A116" s="15"/>
      <c r="B116" s="15">
        <v>1</v>
      </c>
      <c r="C116" s="16" t="s">
        <v>79</v>
      </c>
      <c r="D116" s="17" t="s">
        <v>47</v>
      </c>
      <c r="E116" s="17">
        <v>1</v>
      </c>
      <c r="F116" s="32">
        <v>1800</v>
      </c>
      <c r="G116" s="31">
        <f>F116</f>
        <v>1800</v>
      </c>
    </row>
    <row r="117" spans="1:7" ht="15.75" thickBot="1" x14ac:dyDescent="0.3">
      <c r="A117" s="15"/>
      <c r="B117" s="7"/>
      <c r="C117" s="5" t="s">
        <v>20</v>
      </c>
      <c r="D117" s="8"/>
      <c r="E117" s="9"/>
      <c r="F117" s="10"/>
      <c r="G117" s="11">
        <f>SUM(G116:G116)</f>
        <v>1800</v>
      </c>
    </row>
    <row r="118" spans="1:7" ht="15.75" thickBot="1" x14ac:dyDescent="0.3">
      <c r="A118" s="15"/>
      <c r="B118" s="16"/>
      <c r="C118" s="16"/>
      <c r="D118" s="16"/>
      <c r="E118" s="16"/>
      <c r="F118" s="16"/>
      <c r="G118" s="24"/>
    </row>
    <row r="119" spans="1:7" ht="15.75" thickBot="1" x14ac:dyDescent="0.3">
      <c r="A119" s="15"/>
      <c r="B119" s="7"/>
      <c r="C119" s="5" t="s">
        <v>21</v>
      </c>
      <c r="D119" s="4"/>
      <c r="E119" s="4"/>
      <c r="F119" s="4"/>
      <c r="G119" s="6">
        <f>G105+G109+G113+G117</f>
        <v>21650</v>
      </c>
    </row>
    <row r="120" spans="1:7" ht="15.75" thickBot="1" x14ac:dyDescent="0.3">
      <c r="A120" s="33"/>
      <c r="B120" s="34"/>
      <c r="C120" s="34"/>
      <c r="D120" s="34"/>
      <c r="E120" s="34"/>
      <c r="F120" s="34"/>
      <c r="G120" s="35"/>
    </row>
  </sheetData>
  <mergeCells count="6">
    <mergeCell ref="C76:G76"/>
    <mergeCell ref="C101:G101"/>
    <mergeCell ref="C4:G4"/>
    <mergeCell ref="B1:G1"/>
    <mergeCell ref="C28:G28"/>
    <mergeCell ref="C52:G5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6"/>
  <sheetViews>
    <sheetView topLeftCell="A55" workbookViewId="0">
      <selection activeCell="E77" sqref="E77"/>
    </sheetView>
  </sheetViews>
  <sheetFormatPr baseColWidth="10" defaultRowHeight="15" x14ac:dyDescent="0.25"/>
  <cols>
    <col min="1" max="1" width="6.7109375" customWidth="1"/>
    <col min="3" max="3" width="62.140625" customWidth="1"/>
    <col min="4" max="4" width="8" bestFit="1" customWidth="1"/>
    <col min="5" max="5" width="10.42578125" style="13" bestFit="1" customWidth="1"/>
    <col min="6" max="7" width="15.42578125" bestFit="1" customWidth="1"/>
  </cols>
  <sheetData>
    <row r="1" spans="1:7" ht="15.75" thickBot="1" x14ac:dyDescent="0.3">
      <c r="A1" s="1"/>
      <c r="B1" s="1"/>
      <c r="C1" s="1"/>
      <c r="D1" s="1"/>
      <c r="F1" s="1"/>
      <c r="G1" s="1"/>
    </row>
    <row r="2" spans="1:7" x14ac:dyDescent="0.25">
      <c r="A2" s="21"/>
      <c r="B2" s="22"/>
      <c r="C2" s="22"/>
      <c r="D2" s="40"/>
      <c r="E2" s="40"/>
      <c r="F2" s="40"/>
      <c r="G2" s="47"/>
    </row>
    <row r="3" spans="1:7" x14ac:dyDescent="0.25">
      <c r="A3" s="15">
        <v>12</v>
      </c>
      <c r="B3" s="23" t="s">
        <v>0</v>
      </c>
      <c r="C3" s="241" t="s">
        <v>88</v>
      </c>
      <c r="D3" s="241"/>
      <c r="E3" s="241"/>
      <c r="F3" s="241"/>
      <c r="G3" s="242"/>
    </row>
    <row r="4" spans="1:7" ht="15.75" thickBot="1" x14ac:dyDescent="0.3">
      <c r="A4" s="15"/>
      <c r="B4" s="23" t="s">
        <v>2</v>
      </c>
      <c r="C4" s="23" t="s">
        <v>3</v>
      </c>
      <c r="D4" s="16"/>
      <c r="E4" s="16"/>
      <c r="F4" s="16"/>
      <c r="G4" s="24"/>
    </row>
    <row r="5" spans="1:7" ht="15.75" thickBot="1" x14ac:dyDescent="0.3">
      <c r="A5" s="15"/>
      <c r="B5" s="36" t="s">
        <v>4</v>
      </c>
      <c r="C5" s="37"/>
      <c r="D5" s="38" t="s">
        <v>5</v>
      </c>
      <c r="E5" s="38" t="s">
        <v>6</v>
      </c>
      <c r="F5" s="38" t="s">
        <v>7</v>
      </c>
      <c r="G5" s="39" t="s">
        <v>8</v>
      </c>
    </row>
    <row r="6" spans="1:7" x14ac:dyDescent="0.25">
      <c r="A6" s="65"/>
      <c r="B6" s="15">
        <v>1</v>
      </c>
      <c r="C6" s="16" t="s">
        <v>89</v>
      </c>
      <c r="D6" s="17" t="s">
        <v>3</v>
      </c>
      <c r="E6" s="83">
        <v>1</v>
      </c>
      <c r="F6" s="19">
        <v>7690000</v>
      </c>
      <c r="G6" s="20">
        <f t="shared" ref="G6:G7" si="0">E6*F6</f>
        <v>7690000</v>
      </c>
    </row>
    <row r="7" spans="1:7" x14ac:dyDescent="0.25">
      <c r="A7" s="15"/>
      <c r="B7" s="15">
        <v>2</v>
      </c>
      <c r="C7" s="16" t="s">
        <v>90</v>
      </c>
      <c r="D7" s="17" t="s">
        <v>3</v>
      </c>
      <c r="E7" s="83">
        <v>2</v>
      </c>
      <c r="F7" s="19">
        <v>26000</v>
      </c>
      <c r="G7" s="20">
        <f t="shared" si="0"/>
        <v>52000</v>
      </c>
    </row>
    <row r="8" spans="1:7" x14ac:dyDescent="0.25">
      <c r="A8" s="15"/>
      <c r="B8" s="15">
        <v>3</v>
      </c>
      <c r="C8" s="82" t="s">
        <v>91</v>
      </c>
      <c r="D8" s="17" t="s">
        <v>3</v>
      </c>
      <c r="E8" s="30">
        <v>1</v>
      </c>
      <c r="F8" s="32">
        <v>220000</v>
      </c>
      <c r="G8" s="76">
        <f>E8*F8</f>
        <v>220000</v>
      </c>
    </row>
    <row r="9" spans="1:7" x14ac:dyDescent="0.25">
      <c r="A9" s="15"/>
      <c r="B9" s="15">
        <v>4</v>
      </c>
      <c r="C9" s="16" t="s">
        <v>92</v>
      </c>
      <c r="D9" s="17" t="s">
        <v>3</v>
      </c>
      <c r="E9" s="83">
        <v>2</v>
      </c>
      <c r="F9" s="19">
        <v>4200</v>
      </c>
      <c r="G9" s="20">
        <f t="shared" ref="G9:G17" si="1">E9*F9</f>
        <v>8400</v>
      </c>
    </row>
    <row r="10" spans="1:7" x14ac:dyDescent="0.25">
      <c r="A10" s="15"/>
      <c r="B10" s="15">
        <v>5</v>
      </c>
      <c r="C10" s="82" t="s">
        <v>93</v>
      </c>
      <c r="D10" s="17" t="s">
        <v>3</v>
      </c>
      <c r="E10" s="83">
        <v>1</v>
      </c>
      <c r="F10" s="19">
        <v>30000</v>
      </c>
      <c r="G10" s="20">
        <f t="shared" si="1"/>
        <v>30000</v>
      </c>
    </row>
    <row r="11" spans="1:7" x14ac:dyDescent="0.25">
      <c r="A11" s="15"/>
      <c r="B11" s="15">
        <v>6</v>
      </c>
      <c r="C11" s="82" t="s">
        <v>94</v>
      </c>
      <c r="D11" s="17" t="s">
        <v>3</v>
      </c>
      <c r="E11" s="83">
        <v>3</v>
      </c>
      <c r="F11" s="19">
        <v>8000</v>
      </c>
      <c r="G11" s="20">
        <f t="shared" si="1"/>
        <v>24000</v>
      </c>
    </row>
    <row r="12" spans="1:7" x14ac:dyDescent="0.25">
      <c r="A12" s="15"/>
      <c r="B12" s="15">
        <v>7</v>
      </c>
      <c r="C12" s="82" t="s">
        <v>95</v>
      </c>
      <c r="D12" s="17" t="s">
        <v>3</v>
      </c>
      <c r="E12" s="83">
        <v>2</v>
      </c>
      <c r="F12" s="19">
        <v>40000</v>
      </c>
      <c r="G12" s="20">
        <f t="shared" si="1"/>
        <v>80000</v>
      </c>
    </row>
    <row r="13" spans="1:7" x14ac:dyDescent="0.25">
      <c r="A13" s="15"/>
      <c r="B13" s="15">
        <v>8</v>
      </c>
      <c r="C13" s="16" t="s">
        <v>96</v>
      </c>
      <c r="D13" s="17" t="s">
        <v>3</v>
      </c>
      <c r="E13" s="83">
        <v>2</v>
      </c>
      <c r="F13" s="19">
        <v>150000</v>
      </c>
      <c r="G13" s="20">
        <f t="shared" si="1"/>
        <v>300000</v>
      </c>
    </row>
    <row r="14" spans="1:7" x14ac:dyDescent="0.25">
      <c r="A14" s="15"/>
      <c r="B14" s="15">
        <v>9</v>
      </c>
      <c r="C14" s="16" t="s">
        <v>97</v>
      </c>
      <c r="D14" s="17" t="s">
        <v>3</v>
      </c>
      <c r="E14" s="83">
        <v>2</v>
      </c>
      <c r="F14" s="19">
        <v>120000</v>
      </c>
      <c r="G14" s="20">
        <f t="shared" si="1"/>
        <v>240000</v>
      </c>
    </row>
    <row r="15" spans="1:7" x14ac:dyDescent="0.25">
      <c r="A15" s="15"/>
      <c r="B15" s="15">
        <v>10</v>
      </c>
      <c r="C15" s="29" t="s">
        <v>98</v>
      </c>
      <c r="D15" s="17" t="s">
        <v>3</v>
      </c>
      <c r="E15" s="83">
        <v>2</v>
      </c>
      <c r="F15" s="19">
        <v>5000</v>
      </c>
      <c r="G15" s="20">
        <f t="shared" si="1"/>
        <v>10000</v>
      </c>
    </row>
    <row r="16" spans="1:7" x14ac:dyDescent="0.25">
      <c r="A16" s="15"/>
      <c r="B16" s="15">
        <v>11</v>
      </c>
      <c r="C16" s="16" t="s">
        <v>99</v>
      </c>
      <c r="D16" s="17" t="s">
        <v>3</v>
      </c>
      <c r="E16" s="83">
        <v>4</v>
      </c>
      <c r="F16" s="19">
        <v>500</v>
      </c>
      <c r="G16" s="20">
        <f t="shared" si="1"/>
        <v>2000</v>
      </c>
    </row>
    <row r="17" spans="1:7" ht="15.75" thickBot="1" x14ac:dyDescent="0.3">
      <c r="A17" s="15"/>
      <c r="B17" s="15">
        <v>12</v>
      </c>
      <c r="C17" s="16" t="s">
        <v>100</v>
      </c>
      <c r="D17" s="17" t="s">
        <v>3</v>
      </c>
      <c r="E17" s="83">
        <v>4</v>
      </c>
      <c r="F17" s="19">
        <v>500</v>
      </c>
      <c r="G17" s="20">
        <f t="shared" si="1"/>
        <v>2000</v>
      </c>
    </row>
    <row r="18" spans="1:7" ht="15.75" thickBot="1" x14ac:dyDescent="0.3">
      <c r="A18" s="15"/>
      <c r="B18" s="7"/>
      <c r="C18" s="5" t="s">
        <v>9</v>
      </c>
      <c r="D18" s="4"/>
      <c r="E18" s="4"/>
      <c r="F18" s="4"/>
      <c r="G18" s="75">
        <f>SUM(G6:G17)</f>
        <v>8658400</v>
      </c>
    </row>
    <row r="19" spans="1:7" ht="15.75" thickBot="1" x14ac:dyDescent="0.3">
      <c r="A19" s="15"/>
      <c r="B19" s="16"/>
      <c r="C19" s="16"/>
      <c r="D19" s="16"/>
      <c r="E19" s="16"/>
      <c r="F19" s="16"/>
      <c r="G19" s="24"/>
    </row>
    <row r="20" spans="1:7" ht="15.75" thickBot="1" x14ac:dyDescent="0.3">
      <c r="A20" s="15"/>
      <c r="B20" s="36" t="s">
        <v>10</v>
      </c>
      <c r="C20" s="37"/>
      <c r="D20" s="38" t="s">
        <v>5</v>
      </c>
      <c r="E20" s="38" t="s">
        <v>6</v>
      </c>
      <c r="F20" s="38" t="s">
        <v>7</v>
      </c>
      <c r="G20" s="39" t="s">
        <v>8</v>
      </c>
    </row>
    <row r="21" spans="1:7" ht="15.75" thickBot="1" x14ac:dyDescent="0.3">
      <c r="A21" s="15"/>
      <c r="B21" s="15">
        <v>1</v>
      </c>
      <c r="C21" s="16" t="s">
        <v>101</v>
      </c>
      <c r="D21" s="17" t="s">
        <v>12</v>
      </c>
      <c r="E21" s="18"/>
      <c r="F21" s="19"/>
      <c r="G21" s="20">
        <v>10000</v>
      </c>
    </row>
    <row r="22" spans="1:7" ht="15.75" thickBot="1" x14ac:dyDescent="0.3">
      <c r="A22" s="15"/>
      <c r="B22" s="3"/>
      <c r="C22" s="5" t="s">
        <v>14</v>
      </c>
      <c r="D22" s="8"/>
      <c r="E22" s="9"/>
      <c r="F22" s="10"/>
      <c r="G22" s="11">
        <f>SUM(G21:G21)</f>
        <v>10000</v>
      </c>
    </row>
    <row r="23" spans="1:7" ht="15.75" thickBot="1" x14ac:dyDescent="0.3">
      <c r="A23" s="15"/>
      <c r="B23" s="17"/>
      <c r="C23" s="16"/>
      <c r="D23" s="17"/>
      <c r="E23" s="18"/>
      <c r="F23" s="19"/>
      <c r="G23" s="20"/>
    </row>
    <row r="24" spans="1:7" ht="15.75" thickBot="1" x14ac:dyDescent="0.3">
      <c r="A24" s="15"/>
      <c r="B24" s="36" t="s">
        <v>15</v>
      </c>
      <c r="C24" s="37"/>
      <c r="D24" s="38" t="s">
        <v>5</v>
      </c>
      <c r="E24" s="38" t="s">
        <v>6</v>
      </c>
      <c r="F24" s="38" t="s">
        <v>7</v>
      </c>
      <c r="G24" s="39" t="s">
        <v>8</v>
      </c>
    </row>
    <row r="25" spans="1:7" ht="15.75" thickBot="1" x14ac:dyDescent="0.3">
      <c r="A25" s="15"/>
      <c r="B25" s="15">
        <v>1</v>
      </c>
      <c r="C25" s="16" t="s">
        <v>16</v>
      </c>
      <c r="D25" s="17" t="s">
        <v>12</v>
      </c>
      <c r="E25" s="16"/>
      <c r="F25" s="16"/>
      <c r="G25" s="31">
        <v>300000</v>
      </c>
    </row>
    <row r="26" spans="1:7" ht="15.75" thickBot="1" x14ac:dyDescent="0.3">
      <c r="A26" s="15"/>
      <c r="B26" s="7"/>
      <c r="C26" s="5" t="s">
        <v>17</v>
      </c>
      <c r="D26" s="8"/>
      <c r="E26" s="9"/>
      <c r="F26" s="10"/>
      <c r="G26" s="11">
        <f>SUM(G25:G25)</f>
        <v>300000</v>
      </c>
    </row>
    <row r="27" spans="1:7" ht="15.75" thickBot="1" x14ac:dyDescent="0.3">
      <c r="A27" s="15"/>
      <c r="B27" s="16"/>
      <c r="C27" s="16"/>
      <c r="D27" s="16"/>
      <c r="E27" s="16"/>
      <c r="F27" s="16"/>
      <c r="G27" s="24"/>
    </row>
    <row r="28" spans="1:7" ht="15.75" thickBot="1" x14ac:dyDescent="0.3">
      <c r="A28" s="15"/>
      <c r="B28" s="36" t="s">
        <v>18</v>
      </c>
      <c r="C28" s="37"/>
      <c r="D28" s="38" t="s">
        <v>5</v>
      </c>
      <c r="E28" s="38" t="s">
        <v>6</v>
      </c>
      <c r="F28" s="38" t="s">
        <v>7</v>
      </c>
      <c r="G28" s="39" t="s">
        <v>8</v>
      </c>
    </row>
    <row r="29" spans="1:7" ht="15.75" thickBot="1" x14ac:dyDescent="0.3">
      <c r="A29" s="15"/>
      <c r="B29" s="15">
        <v>1</v>
      </c>
      <c r="C29" s="16" t="s">
        <v>19</v>
      </c>
      <c r="D29" s="17" t="s">
        <v>3</v>
      </c>
      <c r="E29" s="17">
        <v>1</v>
      </c>
      <c r="F29" s="32">
        <v>250000</v>
      </c>
      <c r="G29" s="31">
        <v>300000</v>
      </c>
    </row>
    <row r="30" spans="1:7" ht="15.75" thickBot="1" x14ac:dyDescent="0.3">
      <c r="A30" s="15"/>
      <c r="B30" s="7"/>
      <c r="C30" s="5" t="s">
        <v>20</v>
      </c>
      <c r="D30" s="8"/>
      <c r="E30" s="9"/>
      <c r="F30" s="10"/>
      <c r="G30" s="11">
        <f>SUM(G29:G29)</f>
        <v>300000</v>
      </c>
    </row>
    <row r="31" spans="1:7" ht="15.75" thickBot="1" x14ac:dyDescent="0.3">
      <c r="A31" s="15"/>
      <c r="B31" s="16"/>
      <c r="C31" s="16"/>
      <c r="D31" s="16"/>
      <c r="E31" s="16"/>
      <c r="F31" s="16"/>
      <c r="G31" s="24"/>
    </row>
    <row r="32" spans="1:7" ht="15.75" thickBot="1" x14ac:dyDescent="0.3">
      <c r="A32" s="15"/>
      <c r="B32" s="7"/>
      <c r="C32" s="5" t="s">
        <v>21</v>
      </c>
      <c r="D32" s="4"/>
      <c r="E32" s="4"/>
      <c r="F32" s="4"/>
      <c r="G32" s="75">
        <f>G18+G22+G26+G30</f>
        <v>9268400</v>
      </c>
    </row>
    <row r="33" spans="1:7" ht="15.75" thickBot="1" x14ac:dyDescent="0.3">
      <c r="A33" s="33"/>
      <c r="B33" s="34"/>
      <c r="C33" s="34"/>
      <c r="D33" s="34"/>
      <c r="E33" s="34"/>
      <c r="F33" s="34"/>
      <c r="G33" s="35"/>
    </row>
    <row r="35" spans="1:7" ht="15.75" thickBot="1" x14ac:dyDescent="0.3"/>
    <row r="36" spans="1:7" x14ac:dyDescent="0.25">
      <c r="A36" s="41"/>
      <c r="B36" s="40"/>
      <c r="C36" s="40"/>
      <c r="D36" s="40"/>
      <c r="E36" s="40"/>
      <c r="F36" s="40"/>
      <c r="G36" s="47"/>
    </row>
    <row r="37" spans="1:7" x14ac:dyDescent="0.25">
      <c r="A37" s="15">
        <v>13</v>
      </c>
      <c r="B37" s="23" t="s">
        <v>0</v>
      </c>
      <c r="C37" s="241" t="s">
        <v>102</v>
      </c>
      <c r="D37" s="241"/>
      <c r="E37" s="241"/>
      <c r="F37" s="241"/>
      <c r="G37" s="242"/>
    </row>
    <row r="38" spans="1:7" ht="15.75" thickBot="1" x14ac:dyDescent="0.3">
      <c r="A38" s="15"/>
      <c r="B38" s="23" t="s">
        <v>2</v>
      </c>
      <c r="C38" s="23"/>
      <c r="D38" s="16"/>
      <c r="E38" s="16"/>
      <c r="F38" s="16"/>
      <c r="G38" s="24"/>
    </row>
    <row r="39" spans="1:7" ht="15.75" thickBot="1" x14ac:dyDescent="0.3">
      <c r="A39" s="15"/>
      <c r="B39" s="25" t="s">
        <v>4</v>
      </c>
      <c r="C39" s="26"/>
      <c r="D39" s="27" t="s">
        <v>5</v>
      </c>
      <c r="E39" s="27" t="s">
        <v>6</v>
      </c>
      <c r="F39" s="27" t="s">
        <v>7</v>
      </c>
      <c r="G39" s="28" t="s">
        <v>8</v>
      </c>
    </row>
    <row r="40" spans="1:7" x14ac:dyDescent="0.25">
      <c r="A40" s="65"/>
      <c r="B40" s="15">
        <v>1</v>
      </c>
      <c r="C40" s="16" t="s">
        <v>103</v>
      </c>
      <c r="D40" s="17" t="s">
        <v>3</v>
      </c>
      <c r="E40" s="83">
        <v>1</v>
      </c>
      <c r="F40" s="19">
        <v>4800000</v>
      </c>
      <c r="G40" s="20">
        <f t="shared" ref="G40:G41" si="2">E40*F40</f>
        <v>4800000</v>
      </c>
    </row>
    <row r="41" spans="1:7" x14ac:dyDescent="0.25">
      <c r="A41" s="15"/>
      <c r="B41" s="15">
        <v>2</v>
      </c>
      <c r="C41" s="16" t="s">
        <v>90</v>
      </c>
      <c r="D41" s="17" t="s">
        <v>3</v>
      </c>
      <c r="E41" s="83">
        <v>2</v>
      </c>
      <c r="F41" s="19">
        <v>26000</v>
      </c>
      <c r="G41" s="20">
        <f t="shared" si="2"/>
        <v>52000</v>
      </c>
    </row>
    <row r="42" spans="1:7" x14ac:dyDescent="0.25">
      <c r="A42" s="15"/>
      <c r="B42" s="15">
        <v>3</v>
      </c>
      <c r="C42" s="82" t="s">
        <v>91</v>
      </c>
      <c r="D42" s="17" t="s">
        <v>3</v>
      </c>
      <c r="E42" s="30">
        <v>1</v>
      </c>
      <c r="F42" s="32">
        <v>220000</v>
      </c>
      <c r="G42" s="76">
        <f>E42*F42</f>
        <v>220000</v>
      </c>
    </row>
    <row r="43" spans="1:7" x14ac:dyDescent="0.25">
      <c r="A43" s="15"/>
      <c r="B43" s="15">
        <v>4</v>
      </c>
      <c r="C43" s="16" t="s">
        <v>92</v>
      </c>
      <c r="D43" s="17" t="s">
        <v>3</v>
      </c>
      <c r="E43" s="83">
        <v>2</v>
      </c>
      <c r="F43" s="19">
        <v>4200</v>
      </c>
      <c r="G43" s="20">
        <f t="shared" ref="G43:G51" si="3">E43*F43</f>
        <v>8400</v>
      </c>
    </row>
    <row r="44" spans="1:7" x14ac:dyDescent="0.25">
      <c r="A44" s="15"/>
      <c r="B44" s="15">
        <v>5</v>
      </c>
      <c r="C44" s="82" t="s">
        <v>93</v>
      </c>
      <c r="D44" s="17" t="s">
        <v>3</v>
      </c>
      <c r="E44" s="83">
        <v>1</v>
      </c>
      <c r="F44" s="19">
        <v>30000</v>
      </c>
      <c r="G44" s="20">
        <f t="shared" si="3"/>
        <v>30000</v>
      </c>
    </row>
    <row r="45" spans="1:7" x14ac:dyDescent="0.25">
      <c r="A45" s="15"/>
      <c r="B45" s="15">
        <v>6</v>
      </c>
      <c r="C45" s="82" t="s">
        <v>94</v>
      </c>
      <c r="D45" s="17" t="s">
        <v>3</v>
      </c>
      <c r="E45" s="83">
        <v>3</v>
      </c>
      <c r="F45" s="19">
        <v>8000</v>
      </c>
      <c r="G45" s="20">
        <f t="shared" si="3"/>
        <v>24000</v>
      </c>
    </row>
    <row r="46" spans="1:7" x14ac:dyDescent="0.25">
      <c r="A46" s="15"/>
      <c r="B46" s="15">
        <v>7</v>
      </c>
      <c r="C46" s="82" t="s">
        <v>95</v>
      </c>
      <c r="D46" s="17" t="s">
        <v>3</v>
      </c>
      <c r="E46" s="83">
        <v>2</v>
      </c>
      <c r="F46" s="19">
        <v>42000</v>
      </c>
      <c r="G46" s="20">
        <f t="shared" si="3"/>
        <v>84000</v>
      </c>
    </row>
    <row r="47" spans="1:7" x14ac:dyDescent="0.25">
      <c r="A47" s="15"/>
      <c r="B47" s="15">
        <v>8</v>
      </c>
      <c r="C47" s="16" t="s">
        <v>96</v>
      </c>
      <c r="D47" s="17" t="s">
        <v>3</v>
      </c>
      <c r="E47" s="83">
        <v>2</v>
      </c>
      <c r="F47" s="19">
        <v>150000</v>
      </c>
      <c r="G47" s="20">
        <f t="shared" si="3"/>
        <v>300000</v>
      </c>
    </row>
    <row r="48" spans="1:7" x14ac:dyDescent="0.25">
      <c r="A48" s="15"/>
      <c r="B48" s="15">
        <v>9</v>
      </c>
      <c r="C48" s="16" t="s">
        <v>97</v>
      </c>
      <c r="D48" s="17" t="s">
        <v>3</v>
      </c>
      <c r="E48" s="83">
        <v>2</v>
      </c>
      <c r="F48" s="19">
        <v>120000</v>
      </c>
      <c r="G48" s="20">
        <f t="shared" si="3"/>
        <v>240000</v>
      </c>
    </row>
    <row r="49" spans="1:7" x14ac:dyDescent="0.25">
      <c r="A49" s="15"/>
      <c r="B49" s="15">
        <v>10</v>
      </c>
      <c r="C49" s="29" t="s">
        <v>98</v>
      </c>
      <c r="D49" s="17" t="s">
        <v>3</v>
      </c>
      <c r="E49" s="83">
        <v>2</v>
      </c>
      <c r="F49" s="19">
        <v>5000</v>
      </c>
      <c r="G49" s="20">
        <f t="shared" si="3"/>
        <v>10000</v>
      </c>
    </row>
    <row r="50" spans="1:7" x14ac:dyDescent="0.25">
      <c r="A50" s="15"/>
      <c r="B50" s="15">
        <v>11</v>
      </c>
      <c r="C50" s="16" t="s">
        <v>99</v>
      </c>
      <c r="D50" s="17" t="s">
        <v>3</v>
      </c>
      <c r="E50" s="83">
        <v>4</v>
      </c>
      <c r="F50" s="19">
        <v>500</v>
      </c>
      <c r="G50" s="20">
        <f t="shared" si="3"/>
        <v>2000</v>
      </c>
    </row>
    <row r="51" spans="1:7" ht="15.75" thickBot="1" x14ac:dyDescent="0.3">
      <c r="A51" s="15"/>
      <c r="B51" s="15">
        <v>12</v>
      </c>
      <c r="C51" s="16" t="s">
        <v>100</v>
      </c>
      <c r="D51" s="17" t="s">
        <v>3</v>
      </c>
      <c r="E51" s="83">
        <v>4</v>
      </c>
      <c r="F51" s="19">
        <v>500</v>
      </c>
      <c r="G51" s="20">
        <f t="shared" si="3"/>
        <v>2000</v>
      </c>
    </row>
    <row r="52" spans="1:7" ht="15.75" thickBot="1" x14ac:dyDescent="0.3">
      <c r="A52" s="15"/>
      <c r="B52" s="92"/>
      <c r="C52" s="93" t="s">
        <v>9</v>
      </c>
      <c r="D52" s="26"/>
      <c r="E52" s="26"/>
      <c r="F52" s="26"/>
      <c r="G52" s="140">
        <f>SUM(G40:G51)</f>
        <v>5772400</v>
      </c>
    </row>
    <row r="53" spans="1:7" ht="15.75" thickBot="1" x14ac:dyDescent="0.3">
      <c r="A53" s="15"/>
      <c r="B53" s="16"/>
      <c r="C53" s="16"/>
      <c r="D53" s="16"/>
      <c r="E53" s="16"/>
      <c r="F53" s="16"/>
      <c r="G53" s="24"/>
    </row>
    <row r="54" spans="1:7" ht="15.75" thickBot="1" x14ac:dyDescent="0.3">
      <c r="A54" s="15"/>
      <c r="B54" s="25" t="s">
        <v>10</v>
      </c>
      <c r="C54" s="26"/>
      <c r="D54" s="27" t="s">
        <v>5</v>
      </c>
      <c r="E54" s="27" t="s">
        <v>6</v>
      </c>
      <c r="F54" s="27" t="s">
        <v>7</v>
      </c>
      <c r="G54" s="28" t="s">
        <v>8</v>
      </c>
    </row>
    <row r="55" spans="1:7" ht="15.75" thickBot="1" x14ac:dyDescent="0.3">
      <c r="A55" s="15"/>
      <c r="B55" s="15">
        <v>1</v>
      </c>
      <c r="C55" s="16" t="s">
        <v>101</v>
      </c>
      <c r="D55" s="17" t="s">
        <v>12</v>
      </c>
      <c r="E55" s="18"/>
      <c r="F55" s="19"/>
      <c r="G55" s="20">
        <v>10000</v>
      </c>
    </row>
    <row r="56" spans="1:7" ht="15.75" thickBot="1" x14ac:dyDescent="0.3">
      <c r="A56" s="15"/>
      <c r="B56" s="94"/>
      <c r="C56" s="93" t="s">
        <v>14</v>
      </c>
      <c r="D56" s="95"/>
      <c r="E56" s="96"/>
      <c r="F56" s="97"/>
      <c r="G56" s="98">
        <f>SUM(G55:G55)</f>
        <v>10000</v>
      </c>
    </row>
    <row r="57" spans="1:7" ht="15.75" thickBot="1" x14ac:dyDescent="0.3">
      <c r="A57" s="15"/>
      <c r="B57" s="17"/>
      <c r="C57" s="16"/>
      <c r="D57" s="17"/>
      <c r="E57" s="18"/>
      <c r="F57" s="19"/>
      <c r="G57" s="20"/>
    </row>
    <row r="58" spans="1:7" ht="15.75" thickBot="1" x14ac:dyDescent="0.3">
      <c r="A58" s="15"/>
      <c r="B58" s="25" t="s">
        <v>15</v>
      </c>
      <c r="C58" s="26"/>
      <c r="D58" s="27" t="s">
        <v>5</v>
      </c>
      <c r="E58" s="27" t="s">
        <v>6</v>
      </c>
      <c r="F58" s="27" t="s">
        <v>7</v>
      </c>
      <c r="G58" s="28" t="s">
        <v>8</v>
      </c>
    </row>
    <row r="59" spans="1:7" ht="15.75" thickBot="1" x14ac:dyDescent="0.3">
      <c r="A59" s="15"/>
      <c r="B59" s="15">
        <v>1</v>
      </c>
      <c r="C59" s="16" t="s">
        <v>16</v>
      </c>
      <c r="D59" s="17" t="s">
        <v>12</v>
      </c>
      <c r="E59" s="16"/>
      <c r="F59" s="16"/>
      <c r="G59" s="31">
        <v>280000</v>
      </c>
    </row>
    <row r="60" spans="1:7" ht="15.75" thickBot="1" x14ac:dyDescent="0.3">
      <c r="A60" s="15"/>
      <c r="B60" s="92"/>
      <c r="C60" s="93" t="s">
        <v>17</v>
      </c>
      <c r="D60" s="95"/>
      <c r="E60" s="96"/>
      <c r="F60" s="97"/>
      <c r="G60" s="98">
        <f>SUM(G59:G59)</f>
        <v>280000</v>
      </c>
    </row>
    <row r="61" spans="1:7" ht="15.75" thickBot="1" x14ac:dyDescent="0.3">
      <c r="A61" s="15"/>
      <c r="B61" s="16"/>
      <c r="C61" s="16"/>
      <c r="D61" s="16"/>
      <c r="E61" s="16"/>
      <c r="F61" s="16"/>
      <c r="G61" s="24"/>
    </row>
    <row r="62" spans="1:7" ht="15.75" thickBot="1" x14ac:dyDescent="0.3">
      <c r="A62" s="15"/>
      <c r="B62" s="25" t="s">
        <v>18</v>
      </c>
      <c r="C62" s="26"/>
      <c r="D62" s="27" t="s">
        <v>5</v>
      </c>
      <c r="E62" s="27" t="s">
        <v>6</v>
      </c>
      <c r="F62" s="27" t="s">
        <v>7</v>
      </c>
      <c r="G62" s="28" t="s">
        <v>8</v>
      </c>
    </row>
    <row r="63" spans="1:7" ht="15.75" thickBot="1" x14ac:dyDescent="0.3">
      <c r="A63" s="15"/>
      <c r="B63" s="15">
        <v>1</v>
      </c>
      <c r="C63" s="16" t="s">
        <v>19</v>
      </c>
      <c r="D63" s="17" t="s">
        <v>3</v>
      </c>
      <c r="E63" s="17">
        <v>1</v>
      </c>
      <c r="F63" s="32">
        <v>250000</v>
      </c>
      <c r="G63" s="31">
        <v>300000</v>
      </c>
    </row>
    <row r="64" spans="1:7" ht="15.75" thickBot="1" x14ac:dyDescent="0.3">
      <c r="A64" s="15"/>
      <c r="B64" s="92"/>
      <c r="C64" s="93" t="s">
        <v>20</v>
      </c>
      <c r="D64" s="95"/>
      <c r="E64" s="96"/>
      <c r="F64" s="97"/>
      <c r="G64" s="98">
        <f>SUM(G63:G63)</f>
        <v>300000</v>
      </c>
    </row>
    <row r="65" spans="1:7" ht="15.75" thickBot="1" x14ac:dyDescent="0.3">
      <c r="A65" s="15"/>
      <c r="B65" s="16"/>
      <c r="C65" s="16"/>
      <c r="D65" s="16"/>
      <c r="E65" s="16"/>
      <c r="F65" s="16"/>
      <c r="G65" s="24"/>
    </row>
    <row r="66" spans="1:7" ht="15.75" thickBot="1" x14ac:dyDescent="0.3">
      <c r="A66" s="42"/>
      <c r="B66" s="7"/>
      <c r="C66" s="5" t="s">
        <v>21</v>
      </c>
      <c r="D66" s="4"/>
      <c r="E66" s="4"/>
      <c r="F66" s="4"/>
      <c r="G66" s="75">
        <f>G52+G56+G60+G64</f>
        <v>6362400</v>
      </c>
    </row>
  </sheetData>
  <mergeCells count="2">
    <mergeCell ref="C3:G3"/>
    <mergeCell ref="C37:G3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49" workbookViewId="0">
      <selection activeCell="I63" sqref="I63"/>
    </sheetView>
  </sheetViews>
  <sheetFormatPr baseColWidth="10" defaultRowHeight="15" x14ac:dyDescent="0.25"/>
  <cols>
    <col min="2" max="2" width="8.7109375" customWidth="1"/>
    <col min="3" max="3" width="51" bestFit="1" customWidth="1"/>
    <col min="5" max="7" width="13.85546875" bestFit="1" customWidth="1"/>
  </cols>
  <sheetData>
    <row r="1" spans="1:14" ht="15.75" thickBot="1" x14ac:dyDescent="0.3"/>
    <row r="2" spans="1:14" x14ac:dyDescent="0.25">
      <c r="A2" s="41"/>
      <c r="B2" s="40"/>
      <c r="C2" s="40"/>
      <c r="D2" s="40"/>
      <c r="E2" s="40"/>
      <c r="F2" s="40"/>
      <c r="G2" s="47"/>
    </row>
    <row r="3" spans="1:14" x14ac:dyDescent="0.25">
      <c r="A3" s="78">
        <v>14</v>
      </c>
      <c r="B3" s="79" t="s">
        <v>0</v>
      </c>
      <c r="C3" s="239" t="s">
        <v>104</v>
      </c>
      <c r="D3" s="239"/>
      <c r="E3" s="239"/>
      <c r="F3" s="239"/>
      <c r="G3" s="240"/>
    </row>
    <row r="4" spans="1:14" ht="15.75" thickBot="1" x14ac:dyDescent="0.3">
      <c r="A4" s="15"/>
      <c r="B4" s="23" t="s">
        <v>2</v>
      </c>
      <c r="C4" s="23" t="s">
        <v>47</v>
      </c>
      <c r="D4" s="16"/>
      <c r="E4" s="16"/>
      <c r="F4" s="16"/>
      <c r="G4" s="24"/>
    </row>
    <row r="5" spans="1:14" ht="15.75" thickBot="1" x14ac:dyDescent="0.3">
      <c r="A5" s="15"/>
      <c r="B5" s="36" t="s">
        <v>4</v>
      </c>
      <c r="C5" s="37"/>
      <c r="D5" s="38" t="s">
        <v>5</v>
      </c>
      <c r="E5" s="38" t="s">
        <v>6</v>
      </c>
      <c r="F5" s="38" t="s">
        <v>7</v>
      </c>
      <c r="G5" s="39" t="s">
        <v>8</v>
      </c>
    </row>
    <row r="6" spans="1:14" x14ac:dyDescent="0.25">
      <c r="A6" s="15"/>
      <c r="B6" s="15">
        <v>1</v>
      </c>
      <c r="C6" s="29" t="s">
        <v>105</v>
      </c>
      <c r="D6" s="17" t="s">
        <v>47</v>
      </c>
      <c r="E6" s="30">
        <v>1</v>
      </c>
      <c r="F6" s="19">
        <v>220000</v>
      </c>
      <c r="G6" s="20">
        <f>E6*F6</f>
        <v>220000</v>
      </c>
    </row>
    <row r="7" spans="1:14" x14ac:dyDescent="0.25">
      <c r="A7" s="15"/>
      <c r="B7" s="15"/>
      <c r="C7" s="29" t="s">
        <v>106</v>
      </c>
      <c r="D7" s="17"/>
      <c r="E7" s="30">
        <v>15</v>
      </c>
      <c r="F7" s="19">
        <v>8000</v>
      </c>
      <c r="G7" s="20">
        <f t="shared" ref="G7:G8" si="0">E7*F7</f>
        <v>120000</v>
      </c>
    </row>
    <row r="8" spans="1:14" ht="15.75" thickBot="1" x14ac:dyDescent="0.3">
      <c r="A8" s="15"/>
      <c r="B8" s="15"/>
      <c r="C8" s="29" t="s">
        <v>107</v>
      </c>
      <c r="D8" s="17"/>
      <c r="E8" s="30">
        <v>1</v>
      </c>
      <c r="F8" s="19">
        <v>500</v>
      </c>
      <c r="G8" s="20">
        <f t="shared" si="0"/>
        <v>500</v>
      </c>
    </row>
    <row r="9" spans="1:14" ht="15.75" thickBot="1" x14ac:dyDescent="0.3">
      <c r="A9" s="15"/>
      <c r="B9" s="7"/>
      <c r="C9" s="5" t="s">
        <v>9</v>
      </c>
      <c r="D9" s="4"/>
      <c r="E9" s="4"/>
      <c r="F9" s="4"/>
      <c r="G9" s="12">
        <f>SUM(G6:G8)</f>
        <v>340500</v>
      </c>
      <c r="H9" s="13"/>
      <c r="I9" s="13"/>
      <c r="J9" s="13"/>
      <c r="K9" s="13"/>
      <c r="L9" s="13"/>
      <c r="M9" s="13"/>
      <c r="N9" s="13"/>
    </row>
    <row r="10" spans="1:14" ht="15.75" thickBot="1" x14ac:dyDescent="0.3">
      <c r="A10" s="15"/>
      <c r="B10" s="16"/>
      <c r="C10" s="16"/>
      <c r="D10" s="16"/>
      <c r="E10" s="16"/>
      <c r="F10" s="16"/>
      <c r="G10" s="24"/>
      <c r="H10" s="84"/>
      <c r="I10" s="81"/>
      <c r="J10" s="243"/>
      <c r="K10" s="243"/>
      <c r="L10" s="243"/>
      <c r="M10" s="243"/>
      <c r="N10" s="243"/>
    </row>
    <row r="11" spans="1:14" ht="15.75" thickBot="1" x14ac:dyDescent="0.3">
      <c r="A11" s="15"/>
      <c r="B11" s="36" t="s">
        <v>10</v>
      </c>
      <c r="C11" s="37"/>
      <c r="D11" s="38" t="s">
        <v>5</v>
      </c>
      <c r="E11" s="38" t="s">
        <v>6</v>
      </c>
      <c r="F11" s="38" t="s">
        <v>7</v>
      </c>
      <c r="G11" s="39" t="s">
        <v>8</v>
      </c>
      <c r="H11" s="14"/>
      <c r="I11" s="45"/>
      <c r="J11" s="45"/>
      <c r="K11" s="13"/>
      <c r="L11" s="13"/>
      <c r="M11" s="13"/>
      <c r="N11" s="13"/>
    </row>
    <row r="12" spans="1:14" ht="15.75" thickBot="1" x14ac:dyDescent="0.3">
      <c r="A12" s="15"/>
      <c r="B12" s="15">
        <v>1</v>
      </c>
      <c r="C12" s="16" t="s">
        <v>78</v>
      </c>
      <c r="D12" s="17" t="s">
        <v>12</v>
      </c>
      <c r="E12" s="18"/>
      <c r="F12" s="19">
        <v>1000</v>
      </c>
      <c r="G12" s="20">
        <f>F12</f>
        <v>1000</v>
      </c>
    </row>
    <row r="13" spans="1:14" ht="15.75" thickBot="1" x14ac:dyDescent="0.3">
      <c r="A13" s="15"/>
      <c r="B13" s="3"/>
      <c r="C13" s="5" t="s">
        <v>14</v>
      </c>
      <c r="D13" s="8"/>
      <c r="E13" s="9"/>
      <c r="F13" s="10"/>
      <c r="G13" s="11">
        <f>SUM(G12:G12)</f>
        <v>1000</v>
      </c>
    </row>
    <row r="14" spans="1:14" ht="15.75" thickBot="1" x14ac:dyDescent="0.3">
      <c r="A14" s="15"/>
      <c r="B14" s="17"/>
      <c r="C14" s="16"/>
      <c r="D14" s="17"/>
      <c r="E14" s="18"/>
      <c r="F14" s="19"/>
      <c r="G14" s="20"/>
    </row>
    <row r="15" spans="1:14" ht="15.75" thickBot="1" x14ac:dyDescent="0.3">
      <c r="A15" s="15"/>
      <c r="B15" s="36" t="s">
        <v>15</v>
      </c>
      <c r="C15" s="37"/>
      <c r="D15" s="38" t="s">
        <v>5</v>
      </c>
      <c r="E15" s="38" t="s">
        <v>6</v>
      </c>
      <c r="F15" s="38" t="s">
        <v>7</v>
      </c>
      <c r="G15" s="39" t="s">
        <v>8</v>
      </c>
    </row>
    <row r="16" spans="1:14" ht="15.75" thickBot="1" x14ac:dyDescent="0.3">
      <c r="A16" s="15"/>
      <c r="B16" s="15">
        <v>1</v>
      </c>
      <c r="C16" s="16" t="s">
        <v>16</v>
      </c>
      <c r="D16" s="17" t="s">
        <v>12</v>
      </c>
      <c r="E16" s="16"/>
      <c r="F16" s="85">
        <v>8000</v>
      </c>
      <c r="G16" s="31">
        <f>F16*1</f>
        <v>8000</v>
      </c>
    </row>
    <row r="17" spans="1:7" ht="15.75" thickBot="1" x14ac:dyDescent="0.3">
      <c r="A17" s="15"/>
      <c r="B17" s="7"/>
      <c r="C17" s="5" t="s">
        <v>17</v>
      </c>
      <c r="D17" s="8"/>
      <c r="E17" s="9"/>
      <c r="F17" s="10"/>
      <c r="G17" s="11">
        <f>SUM(G16:G16)</f>
        <v>8000</v>
      </c>
    </row>
    <row r="18" spans="1:7" ht="15.75" thickBot="1" x14ac:dyDescent="0.3">
      <c r="A18" s="15"/>
      <c r="B18" s="16"/>
      <c r="C18" s="16"/>
      <c r="D18" s="16"/>
      <c r="E18" s="16"/>
      <c r="F18" s="16"/>
      <c r="G18" s="24"/>
    </row>
    <row r="19" spans="1:7" ht="15.75" thickBot="1" x14ac:dyDescent="0.3">
      <c r="A19" s="15"/>
      <c r="B19" s="36" t="s">
        <v>18</v>
      </c>
      <c r="C19" s="37"/>
      <c r="D19" s="38" t="s">
        <v>5</v>
      </c>
      <c r="E19" s="38" t="s">
        <v>6</v>
      </c>
      <c r="F19" s="38" t="s">
        <v>7</v>
      </c>
      <c r="G19" s="39" t="s">
        <v>8</v>
      </c>
    </row>
    <row r="20" spans="1:7" ht="15.75" thickBot="1" x14ac:dyDescent="0.3">
      <c r="A20" s="15"/>
      <c r="B20" s="15">
        <v>1</v>
      </c>
      <c r="C20" s="16" t="s">
        <v>108</v>
      </c>
      <c r="D20" s="17" t="s">
        <v>47</v>
      </c>
      <c r="E20" s="17">
        <v>1</v>
      </c>
      <c r="F20" s="32">
        <v>1800</v>
      </c>
      <c r="G20" s="31">
        <v>100000</v>
      </c>
    </row>
    <row r="21" spans="1:7" ht="15.75" thickBot="1" x14ac:dyDescent="0.3">
      <c r="A21" s="15"/>
      <c r="B21" s="7"/>
      <c r="C21" s="5" t="s">
        <v>20</v>
      </c>
      <c r="D21" s="8"/>
      <c r="E21" s="9"/>
      <c r="F21" s="10"/>
      <c r="G21" s="11">
        <f>SUM(G20:G20)</f>
        <v>100000</v>
      </c>
    </row>
    <row r="22" spans="1:7" ht="15.75" thickBot="1" x14ac:dyDescent="0.3">
      <c r="A22" s="15"/>
      <c r="B22" s="16"/>
      <c r="C22" s="16"/>
      <c r="D22" s="16"/>
      <c r="E22" s="16"/>
      <c r="F22" s="16"/>
      <c r="G22" s="24"/>
    </row>
    <row r="23" spans="1:7" ht="15.75" thickBot="1" x14ac:dyDescent="0.3">
      <c r="A23" s="15"/>
      <c r="B23" s="7"/>
      <c r="C23" s="5" t="s">
        <v>21</v>
      </c>
      <c r="D23" s="4"/>
      <c r="E23" s="4"/>
      <c r="F23" s="4"/>
      <c r="G23" s="6">
        <f>G9+G13+G17+G21</f>
        <v>449500</v>
      </c>
    </row>
    <row r="24" spans="1:7" ht="15.75" thickBot="1" x14ac:dyDescent="0.3">
      <c r="A24" s="33"/>
      <c r="B24" s="34"/>
      <c r="C24" s="34"/>
      <c r="D24" s="34"/>
      <c r="E24" s="34"/>
      <c r="F24" s="34"/>
      <c r="G24" s="35"/>
    </row>
    <row r="26" spans="1:7" ht="15.75" thickBot="1" x14ac:dyDescent="0.3"/>
    <row r="27" spans="1:7" ht="4.5" customHeight="1" x14ac:dyDescent="0.25">
      <c r="A27" s="41"/>
      <c r="B27" s="40"/>
      <c r="C27" s="40"/>
      <c r="D27" s="40"/>
      <c r="E27" s="40"/>
      <c r="F27" s="40"/>
      <c r="G27" s="47"/>
    </row>
    <row r="28" spans="1:7" ht="15" customHeight="1" x14ac:dyDescent="0.25">
      <c r="A28" s="78">
        <v>15</v>
      </c>
      <c r="B28" s="79" t="s">
        <v>0</v>
      </c>
      <c r="C28" s="239" t="s">
        <v>109</v>
      </c>
      <c r="D28" s="239"/>
      <c r="E28" s="239"/>
      <c r="F28" s="239"/>
      <c r="G28" s="240"/>
    </row>
    <row r="29" spans="1:7" ht="15.75" thickBot="1" x14ac:dyDescent="0.3">
      <c r="A29" s="15"/>
      <c r="B29" s="23" t="s">
        <v>2</v>
      </c>
      <c r="C29" s="23" t="s">
        <v>47</v>
      </c>
      <c r="D29" s="16"/>
      <c r="E29" s="16"/>
      <c r="F29" s="16"/>
      <c r="G29" s="24"/>
    </row>
    <row r="30" spans="1:7" ht="15.75" thickBot="1" x14ac:dyDescent="0.3">
      <c r="A30" s="15"/>
      <c r="B30" s="36" t="s">
        <v>4</v>
      </c>
      <c r="C30" s="37"/>
      <c r="D30" s="38" t="s">
        <v>5</v>
      </c>
      <c r="E30" s="38" t="s">
        <v>6</v>
      </c>
      <c r="F30" s="38" t="s">
        <v>7</v>
      </c>
      <c r="G30" s="39" t="s">
        <v>8</v>
      </c>
    </row>
    <row r="31" spans="1:7" x14ac:dyDescent="0.25">
      <c r="A31" s="15"/>
      <c r="B31" s="15">
        <v>1</v>
      </c>
      <c r="C31" s="29" t="s">
        <v>105</v>
      </c>
      <c r="D31" s="17" t="s">
        <v>47</v>
      </c>
      <c r="E31" s="30">
        <v>1</v>
      </c>
      <c r="F31" s="19">
        <v>220000</v>
      </c>
      <c r="G31" s="20">
        <f>E31*F31</f>
        <v>220000</v>
      </c>
    </row>
    <row r="32" spans="1:7" x14ac:dyDescent="0.25">
      <c r="A32" s="15"/>
      <c r="B32" s="15"/>
      <c r="C32" s="29" t="s">
        <v>106</v>
      </c>
      <c r="D32" s="17"/>
      <c r="E32" s="30">
        <v>12</v>
      </c>
      <c r="F32" s="19">
        <v>8000</v>
      </c>
      <c r="G32" s="20">
        <f t="shared" ref="G32:G33" si="1">E32*F32</f>
        <v>96000</v>
      </c>
    </row>
    <row r="33" spans="1:7" ht="15.75" thickBot="1" x14ac:dyDescent="0.3">
      <c r="A33" s="15"/>
      <c r="B33" s="15"/>
      <c r="C33" s="29" t="s">
        <v>107</v>
      </c>
      <c r="D33" s="17"/>
      <c r="E33" s="30">
        <v>1</v>
      </c>
      <c r="F33" s="19">
        <v>500</v>
      </c>
      <c r="G33" s="20">
        <f t="shared" si="1"/>
        <v>500</v>
      </c>
    </row>
    <row r="34" spans="1:7" ht="15.75" thickBot="1" x14ac:dyDescent="0.3">
      <c r="A34" s="15"/>
      <c r="B34" s="7"/>
      <c r="C34" s="5" t="s">
        <v>9</v>
      </c>
      <c r="D34" s="4"/>
      <c r="E34" s="4"/>
      <c r="F34" s="4"/>
      <c r="G34" s="12">
        <f>SUM(G31:G33)</f>
        <v>316500</v>
      </c>
    </row>
    <row r="35" spans="1:7" ht="15.75" thickBot="1" x14ac:dyDescent="0.3">
      <c r="A35" s="15"/>
      <c r="B35" s="16"/>
      <c r="C35" s="16"/>
      <c r="D35" s="16"/>
      <c r="E35" s="16"/>
      <c r="F35" s="16"/>
      <c r="G35" s="24"/>
    </row>
    <row r="36" spans="1:7" ht="15.75" thickBot="1" x14ac:dyDescent="0.3">
      <c r="A36" s="15"/>
      <c r="B36" s="36" t="s">
        <v>10</v>
      </c>
      <c r="C36" s="37"/>
      <c r="D36" s="38" t="s">
        <v>5</v>
      </c>
      <c r="E36" s="38" t="s">
        <v>6</v>
      </c>
      <c r="F36" s="38" t="s">
        <v>7</v>
      </c>
      <c r="G36" s="39" t="s">
        <v>8</v>
      </c>
    </row>
    <row r="37" spans="1:7" ht="15.75" thickBot="1" x14ac:dyDescent="0.3">
      <c r="A37" s="15"/>
      <c r="B37" s="15">
        <v>1</v>
      </c>
      <c r="C37" s="16" t="s">
        <v>78</v>
      </c>
      <c r="D37" s="17" t="s">
        <v>12</v>
      </c>
      <c r="E37" s="18"/>
      <c r="F37" s="19">
        <v>1000</v>
      </c>
      <c r="G37" s="20">
        <f>F37</f>
        <v>1000</v>
      </c>
    </row>
    <row r="38" spans="1:7" ht="15.75" thickBot="1" x14ac:dyDescent="0.3">
      <c r="A38" s="15"/>
      <c r="B38" s="3"/>
      <c r="C38" s="5" t="s">
        <v>14</v>
      </c>
      <c r="D38" s="8"/>
      <c r="E38" s="9"/>
      <c r="F38" s="10"/>
      <c r="G38" s="11">
        <f>SUM(G37:G37)</f>
        <v>1000</v>
      </c>
    </row>
    <row r="39" spans="1:7" ht="15.75" thickBot="1" x14ac:dyDescent="0.3">
      <c r="A39" s="15"/>
      <c r="B39" s="17"/>
      <c r="C39" s="16"/>
      <c r="D39" s="17"/>
      <c r="E39" s="18"/>
      <c r="F39" s="19"/>
      <c r="G39" s="20"/>
    </row>
    <row r="40" spans="1:7" ht="15.75" thickBot="1" x14ac:dyDescent="0.3">
      <c r="A40" s="15"/>
      <c r="B40" s="36" t="s">
        <v>15</v>
      </c>
      <c r="C40" s="37"/>
      <c r="D40" s="38" t="s">
        <v>5</v>
      </c>
      <c r="E40" s="38" t="s">
        <v>6</v>
      </c>
      <c r="F40" s="38" t="s">
        <v>7</v>
      </c>
      <c r="G40" s="39" t="s">
        <v>8</v>
      </c>
    </row>
    <row r="41" spans="1:7" ht="15.75" thickBot="1" x14ac:dyDescent="0.3">
      <c r="A41" s="15"/>
      <c r="B41" s="15">
        <v>1</v>
      </c>
      <c r="C41" s="16" t="s">
        <v>16</v>
      </c>
      <c r="D41" s="17" t="s">
        <v>12</v>
      </c>
      <c r="E41" s="16"/>
      <c r="F41" s="85">
        <v>7000</v>
      </c>
      <c r="G41" s="31">
        <f>F41*1</f>
        <v>7000</v>
      </c>
    </row>
    <row r="42" spans="1:7" ht="15.75" thickBot="1" x14ac:dyDescent="0.3">
      <c r="A42" s="15"/>
      <c r="B42" s="7"/>
      <c r="C42" s="5" t="s">
        <v>17</v>
      </c>
      <c r="D42" s="8"/>
      <c r="E42" s="9"/>
      <c r="F42" s="10"/>
      <c r="G42" s="11">
        <f>SUM(G41:G41)</f>
        <v>7000</v>
      </c>
    </row>
    <row r="43" spans="1:7" ht="15.75" thickBot="1" x14ac:dyDescent="0.3">
      <c r="A43" s="15"/>
      <c r="B43" s="16"/>
      <c r="C43" s="16"/>
      <c r="D43" s="16"/>
      <c r="E43" s="16"/>
      <c r="F43" s="16"/>
      <c r="G43" s="24"/>
    </row>
    <row r="44" spans="1:7" ht="15.75" thickBot="1" x14ac:dyDescent="0.3">
      <c r="A44" s="15"/>
      <c r="B44" s="36" t="s">
        <v>18</v>
      </c>
      <c r="C44" s="37"/>
      <c r="D44" s="38" t="s">
        <v>5</v>
      </c>
      <c r="E44" s="38" t="s">
        <v>6</v>
      </c>
      <c r="F44" s="38" t="s">
        <v>7</v>
      </c>
      <c r="G44" s="39" t="s">
        <v>8</v>
      </c>
    </row>
    <row r="45" spans="1:7" ht="15.75" thickBot="1" x14ac:dyDescent="0.3">
      <c r="A45" s="15"/>
      <c r="B45" s="15">
        <v>1</v>
      </c>
      <c r="C45" s="16" t="s">
        <v>108</v>
      </c>
      <c r="D45" s="17" t="s">
        <v>47</v>
      </c>
      <c r="E45" s="17">
        <v>1</v>
      </c>
      <c r="F45" s="32">
        <v>90000</v>
      </c>
      <c r="G45" s="31">
        <f>F45</f>
        <v>90000</v>
      </c>
    </row>
    <row r="46" spans="1:7" ht="15.75" thickBot="1" x14ac:dyDescent="0.3">
      <c r="A46" s="15"/>
      <c r="B46" s="7"/>
      <c r="C46" s="5" t="s">
        <v>20</v>
      </c>
      <c r="D46" s="8"/>
      <c r="E46" s="9"/>
      <c r="F46" s="10"/>
      <c r="G46" s="11">
        <f>SUM(G45:G45)</f>
        <v>90000</v>
      </c>
    </row>
    <row r="47" spans="1:7" ht="15.75" thickBot="1" x14ac:dyDescent="0.3">
      <c r="A47" s="15"/>
      <c r="B47" s="16"/>
      <c r="C47" s="16"/>
      <c r="D47" s="16"/>
      <c r="E47" s="16"/>
      <c r="F47" s="16"/>
      <c r="G47" s="24"/>
    </row>
    <row r="48" spans="1:7" ht="15.75" thickBot="1" x14ac:dyDescent="0.3">
      <c r="A48" s="15"/>
      <c r="B48" s="7"/>
      <c r="C48" s="5" t="s">
        <v>21</v>
      </c>
      <c r="D48" s="4"/>
      <c r="E48" s="4"/>
      <c r="F48" s="4"/>
      <c r="G48" s="6">
        <f>G34+G38+G42+G46</f>
        <v>414500</v>
      </c>
    </row>
    <row r="49" spans="1:7" ht="15.75" thickBot="1" x14ac:dyDescent="0.3">
      <c r="A49" s="33"/>
      <c r="B49" s="34"/>
      <c r="C49" s="34"/>
      <c r="D49" s="34"/>
      <c r="E49" s="34"/>
      <c r="F49" s="34"/>
      <c r="G49" s="35"/>
    </row>
    <row r="51" spans="1:7" ht="15.75" thickBot="1" x14ac:dyDescent="0.3"/>
    <row r="52" spans="1:7" ht="15" customHeight="1" x14ac:dyDescent="0.25">
      <c r="A52" s="41"/>
      <c r="B52" s="40"/>
      <c r="C52" s="40"/>
      <c r="D52" s="40"/>
      <c r="E52" s="40"/>
      <c r="F52" s="40"/>
      <c r="G52" s="47"/>
    </row>
    <row r="53" spans="1:7" ht="15" customHeight="1" x14ac:dyDescent="0.25">
      <c r="A53" s="78">
        <v>16</v>
      </c>
      <c r="B53" s="79" t="s">
        <v>0</v>
      </c>
      <c r="C53" s="239" t="s">
        <v>55</v>
      </c>
      <c r="D53" s="239"/>
      <c r="E53" s="239"/>
      <c r="F53" s="239"/>
      <c r="G53" s="240"/>
    </row>
    <row r="54" spans="1:7" ht="15.75" thickBot="1" x14ac:dyDescent="0.3">
      <c r="A54" s="15"/>
      <c r="B54" s="23" t="s">
        <v>2</v>
      </c>
      <c r="C54" s="23" t="s">
        <v>47</v>
      </c>
      <c r="D54" s="16"/>
      <c r="E54" s="16"/>
      <c r="F54" s="16"/>
      <c r="G54" s="24"/>
    </row>
    <row r="55" spans="1:7" ht="15.75" thickBot="1" x14ac:dyDescent="0.3">
      <c r="A55" s="15"/>
      <c r="B55" s="36" t="s">
        <v>4</v>
      </c>
      <c r="C55" s="37"/>
      <c r="D55" s="38" t="s">
        <v>5</v>
      </c>
      <c r="E55" s="38" t="s">
        <v>6</v>
      </c>
      <c r="F55" s="38" t="s">
        <v>7</v>
      </c>
      <c r="G55" s="39" t="s">
        <v>8</v>
      </c>
    </row>
    <row r="56" spans="1:7" x14ac:dyDescent="0.25">
      <c r="A56" s="15"/>
      <c r="B56" s="15">
        <v>1</v>
      </c>
      <c r="C56" s="29" t="s">
        <v>105</v>
      </c>
      <c r="D56" s="17" t="s">
        <v>47</v>
      </c>
      <c r="E56" s="30">
        <v>1</v>
      </c>
      <c r="F56" s="19">
        <v>180000</v>
      </c>
      <c r="G56" s="20">
        <f>E56*F56</f>
        <v>180000</v>
      </c>
    </row>
    <row r="57" spans="1:7" x14ac:dyDescent="0.25">
      <c r="A57" s="15"/>
      <c r="B57" s="15"/>
      <c r="C57" s="29" t="s">
        <v>106</v>
      </c>
      <c r="D57" s="17"/>
      <c r="E57" s="30">
        <v>8</v>
      </c>
      <c r="F57" s="19">
        <v>8000</v>
      </c>
      <c r="G57" s="20">
        <f t="shared" ref="G57:G58" si="2">E57*F57</f>
        <v>64000</v>
      </c>
    </row>
    <row r="58" spans="1:7" ht="15.75" thickBot="1" x14ac:dyDescent="0.3">
      <c r="A58" s="15"/>
      <c r="B58" s="15"/>
      <c r="C58" s="29" t="s">
        <v>107</v>
      </c>
      <c r="D58" s="17"/>
      <c r="E58" s="30">
        <v>1</v>
      </c>
      <c r="F58" s="19">
        <v>500</v>
      </c>
      <c r="G58" s="20">
        <f t="shared" si="2"/>
        <v>500</v>
      </c>
    </row>
    <row r="59" spans="1:7" ht="15.75" thickBot="1" x14ac:dyDescent="0.3">
      <c r="A59" s="15"/>
      <c r="B59" s="7"/>
      <c r="C59" s="5" t="s">
        <v>9</v>
      </c>
      <c r="D59" s="4"/>
      <c r="E59" s="4"/>
      <c r="F59" s="4"/>
      <c r="G59" s="12">
        <f>SUM(G56:G58)</f>
        <v>244500</v>
      </c>
    </row>
    <row r="60" spans="1:7" ht="15.75" thickBot="1" x14ac:dyDescent="0.3">
      <c r="A60" s="15"/>
      <c r="B60" s="16"/>
      <c r="C60" s="16"/>
      <c r="D60" s="16"/>
      <c r="E60" s="16"/>
      <c r="F60" s="16"/>
      <c r="G60" s="24"/>
    </row>
    <row r="61" spans="1:7" ht="15.75" thickBot="1" x14ac:dyDescent="0.3">
      <c r="A61" s="15"/>
      <c r="B61" s="36" t="s">
        <v>10</v>
      </c>
      <c r="C61" s="37"/>
      <c r="D61" s="38" t="s">
        <v>5</v>
      </c>
      <c r="E61" s="38" t="s">
        <v>6</v>
      </c>
      <c r="F61" s="38" t="s">
        <v>7</v>
      </c>
      <c r="G61" s="39" t="s">
        <v>8</v>
      </c>
    </row>
    <row r="62" spans="1:7" ht="15.75" thickBot="1" x14ac:dyDescent="0.3">
      <c r="A62" s="15"/>
      <c r="B62" s="15">
        <v>1</v>
      </c>
      <c r="C62" s="16" t="s">
        <v>78</v>
      </c>
      <c r="D62" s="17" t="s">
        <v>12</v>
      </c>
      <c r="E62" s="18"/>
      <c r="F62" s="19">
        <v>1000</v>
      </c>
      <c r="G62" s="20">
        <f>F62</f>
        <v>1000</v>
      </c>
    </row>
    <row r="63" spans="1:7" ht="15.75" thickBot="1" x14ac:dyDescent="0.3">
      <c r="A63" s="15"/>
      <c r="B63" s="3"/>
      <c r="C63" s="5" t="s">
        <v>14</v>
      </c>
      <c r="D63" s="8"/>
      <c r="E63" s="9"/>
      <c r="F63" s="10"/>
      <c r="G63" s="11">
        <f>SUM(G62:G62)</f>
        <v>1000</v>
      </c>
    </row>
    <row r="64" spans="1:7" ht="15.75" thickBot="1" x14ac:dyDescent="0.3">
      <c r="A64" s="15"/>
      <c r="B64" s="17"/>
      <c r="C64" s="16"/>
      <c r="D64" s="17"/>
      <c r="E64" s="18"/>
      <c r="F64" s="19"/>
      <c r="G64" s="20"/>
    </row>
    <row r="65" spans="1:7" ht="15.75" thickBot="1" x14ac:dyDescent="0.3">
      <c r="A65" s="15"/>
      <c r="B65" s="36" t="s">
        <v>15</v>
      </c>
      <c r="C65" s="37"/>
      <c r="D65" s="38" t="s">
        <v>5</v>
      </c>
      <c r="E65" s="38" t="s">
        <v>6</v>
      </c>
      <c r="F65" s="38" t="s">
        <v>7</v>
      </c>
      <c r="G65" s="39" t="s">
        <v>8</v>
      </c>
    </row>
    <row r="66" spans="1:7" ht="15.75" thickBot="1" x14ac:dyDescent="0.3">
      <c r="A66" s="15"/>
      <c r="B66" s="15">
        <v>1</v>
      </c>
      <c r="C66" s="16" t="s">
        <v>16</v>
      </c>
      <c r="D66" s="17" t="s">
        <v>12</v>
      </c>
      <c r="E66" s="16"/>
      <c r="F66" s="85">
        <v>5000</v>
      </c>
      <c r="G66" s="31">
        <f>F66*1</f>
        <v>5000</v>
      </c>
    </row>
    <row r="67" spans="1:7" ht="15.75" thickBot="1" x14ac:dyDescent="0.3">
      <c r="A67" s="15"/>
      <c r="B67" s="7"/>
      <c r="C67" s="5" t="s">
        <v>17</v>
      </c>
      <c r="D67" s="8"/>
      <c r="E67" s="9"/>
      <c r="F67" s="10"/>
      <c r="G67" s="11">
        <f>SUM(G66:G66)</f>
        <v>5000</v>
      </c>
    </row>
    <row r="68" spans="1:7" ht="15.75" thickBot="1" x14ac:dyDescent="0.3">
      <c r="A68" s="15"/>
      <c r="B68" s="16"/>
      <c r="C68" s="16"/>
      <c r="D68" s="16"/>
      <c r="E68" s="16"/>
      <c r="F68" s="16"/>
      <c r="G68" s="24"/>
    </row>
    <row r="69" spans="1:7" ht="15.75" thickBot="1" x14ac:dyDescent="0.3">
      <c r="A69" s="15"/>
      <c r="B69" s="36" t="s">
        <v>18</v>
      </c>
      <c r="C69" s="37"/>
      <c r="D69" s="38" t="s">
        <v>5</v>
      </c>
      <c r="E69" s="38" t="s">
        <v>6</v>
      </c>
      <c r="F69" s="38" t="s">
        <v>7</v>
      </c>
      <c r="G69" s="39" t="s">
        <v>8</v>
      </c>
    </row>
    <row r="70" spans="1:7" ht="15.75" thickBot="1" x14ac:dyDescent="0.3">
      <c r="A70" s="15"/>
      <c r="B70" s="15">
        <v>1</v>
      </c>
      <c r="C70" s="16" t="s">
        <v>108</v>
      </c>
      <c r="D70" s="17" t="s">
        <v>47</v>
      </c>
      <c r="E70" s="17">
        <v>1</v>
      </c>
      <c r="F70" s="32">
        <v>80000</v>
      </c>
      <c r="G70" s="31">
        <f>F70</f>
        <v>80000</v>
      </c>
    </row>
    <row r="71" spans="1:7" ht="15.75" thickBot="1" x14ac:dyDescent="0.3">
      <c r="A71" s="15"/>
      <c r="B71" s="7"/>
      <c r="C71" s="5" t="s">
        <v>20</v>
      </c>
      <c r="D71" s="8"/>
      <c r="E71" s="9"/>
      <c r="F71" s="10"/>
      <c r="G71" s="11">
        <f>SUM(G70:G70)</f>
        <v>80000</v>
      </c>
    </row>
    <row r="72" spans="1:7" ht="15.75" thickBot="1" x14ac:dyDescent="0.3">
      <c r="A72" s="15"/>
      <c r="B72" s="16"/>
      <c r="C72" s="16"/>
      <c r="D72" s="16"/>
      <c r="E72" s="16"/>
      <c r="F72" s="16"/>
      <c r="G72" s="24"/>
    </row>
    <row r="73" spans="1:7" ht="15.75" thickBot="1" x14ac:dyDescent="0.3">
      <c r="A73" s="15"/>
      <c r="B73" s="7"/>
      <c r="C73" s="5" t="s">
        <v>21</v>
      </c>
      <c r="D73" s="4"/>
      <c r="E73" s="4"/>
      <c r="F73" s="4"/>
      <c r="G73" s="6">
        <f>G59+G63+G67+G71</f>
        <v>330500</v>
      </c>
    </row>
    <row r="74" spans="1:7" ht="15.75" thickBot="1" x14ac:dyDescent="0.3">
      <c r="A74" s="33"/>
      <c r="B74" s="34"/>
      <c r="C74" s="34"/>
      <c r="D74" s="34"/>
      <c r="E74" s="34"/>
      <c r="F74" s="34"/>
      <c r="G74" s="35"/>
    </row>
  </sheetData>
  <mergeCells count="4">
    <mergeCell ref="C53:G53"/>
    <mergeCell ref="J10:N10"/>
    <mergeCell ref="C3:G3"/>
    <mergeCell ref="C28:G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73"/>
  <sheetViews>
    <sheetView topLeftCell="A142" zoomScale="68" zoomScaleNormal="68" workbookViewId="0">
      <selection activeCell="N84" sqref="N84"/>
    </sheetView>
  </sheetViews>
  <sheetFormatPr baseColWidth="10" defaultRowHeight="15" x14ac:dyDescent="0.25"/>
  <cols>
    <col min="1" max="1" width="11.42578125" style="86"/>
    <col min="2" max="2" width="11.7109375" customWidth="1"/>
    <col min="3" max="3" width="49.7109375" customWidth="1"/>
    <col min="5" max="5" width="13.85546875" bestFit="1" customWidth="1"/>
    <col min="6" max="6" width="17.140625" style="144" bestFit="1" customWidth="1"/>
    <col min="7" max="7" width="19" style="87" bestFit="1" customWidth="1"/>
    <col min="11" max="11" width="47.28515625" bestFit="1" customWidth="1"/>
    <col min="12" max="12" width="8" bestFit="1" customWidth="1"/>
    <col min="14" max="14" width="16.5703125" style="144" bestFit="1" customWidth="1"/>
    <col min="15" max="15" width="18.42578125" bestFit="1" customWidth="1"/>
  </cols>
  <sheetData>
    <row r="1" spans="1:15" ht="15.75" thickBot="1" x14ac:dyDescent="0.3">
      <c r="B1" s="244" t="s">
        <v>110</v>
      </c>
      <c r="C1" s="245"/>
      <c r="D1" s="245"/>
      <c r="E1" s="245"/>
      <c r="F1" s="245"/>
      <c r="G1" s="245"/>
      <c r="H1" s="245"/>
      <c r="I1" s="245"/>
      <c r="J1" s="246"/>
    </row>
    <row r="3" spans="1:15" ht="15.75" thickBot="1" x14ac:dyDescent="0.3"/>
    <row r="4" spans="1:15" x14ac:dyDescent="0.25">
      <c r="A4" s="90"/>
      <c r="B4" s="40"/>
      <c r="C4" s="40"/>
      <c r="D4" s="40"/>
      <c r="E4" s="40"/>
      <c r="F4" s="139"/>
      <c r="G4" s="47"/>
      <c r="I4" s="90"/>
      <c r="J4" s="40"/>
      <c r="K4" s="40"/>
      <c r="L4" s="40"/>
      <c r="M4" s="40"/>
      <c r="N4" s="139"/>
      <c r="O4" s="47"/>
    </row>
    <row r="5" spans="1:15" x14ac:dyDescent="0.25">
      <c r="A5" s="78">
        <v>17</v>
      </c>
      <c r="B5" s="79" t="s">
        <v>0</v>
      </c>
      <c r="C5" s="239" t="s">
        <v>111</v>
      </c>
      <c r="D5" s="239"/>
      <c r="E5" s="239"/>
      <c r="F5" s="239"/>
      <c r="G5" s="240"/>
      <c r="I5" s="78">
        <v>17</v>
      </c>
      <c r="J5" s="79" t="s">
        <v>0</v>
      </c>
      <c r="K5" s="239" t="s">
        <v>153</v>
      </c>
      <c r="L5" s="239"/>
      <c r="M5" s="239"/>
      <c r="N5" s="239"/>
      <c r="O5" s="240"/>
    </row>
    <row r="6" spans="1:15" ht="15.75" thickBot="1" x14ac:dyDescent="0.3">
      <c r="A6" s="78"/>
      <c r="B6" s="23" t="s">
        <v>2</v>
      </c>
      <c r="C6" s="23" t="s">
        <v>47</v>
      </c>
      <c r="D6" s="16"/>
      <c r="E6" s="16"/>
      <c r="F6" s="17"/>
      <c r="G6" s="24"/>
      <c r="I6" s="78"/>
      <c r="J6" s="23" t="s">
        <v>2</v>
      </c>
      <c r="K6" s="23" t="s">
        <v>47</v>
      </c>
      <c r="L6" s="16"/>
      <c r="M6" s="16"/>
      <c r="N6" s="17"/>
      <c r="O6" s="24"/>
    </row>
    <row r="7" spans="1:15" ht="15.75" thickBot="1" x14ac:dyDescent="0.3">
      <c r="A7" s="78"/>
      <c r="B7" s="36" t="s">
        <v>4</v>
      </c>
      <c r="C7" s="37"/>
      <c r="D7" s="38" t="s">
        <v>5</v>
      </c>
      <c r="E7" s="38" t="s">
        <v>6</v>
      </c>
      <c r="F7" s="38" t="s">
        <v>7</v>
      </c>
      <c r="G7" s="39" t="s">
        <v>8</v>
      </c>
      <c r="I7" s="78"/>
      <c r="J7" s="36" t="s">
        <v>4</v>
      </c>
      <c r="K7" s="37"/>
      <c r="L7" s="38" t="s">
        <v>5</v>
      </c>
      <c r="M7" s="38" t="s">
        <v>6</v>
      </c>
      <c r="N7" s="38" t="s">
        <v>7</v>
      </c>
      <c r="O7" s="39" t="s">
        <v>8</v>
      </c>
    </row>
    <row r="8" spans="1:15" ht="26.25" x14ac:dyDescent="0.25">
      <c r="A8" s="78"/>
      <c r="B8" s="78">
        <v>1</v>
      </c>
      <c r="C8" s="82" t="s">
        <v>91</v>
      </c>
      <c r="D8" s="88" t="s">
        <v>3</v>
      </c>
      <c r="E8" s="30">
        <v>1</v>
      </c>
      <c r="F8" s="83">
        <v>180000</v>
      </c>
      <c r="G8" s="20">
        <f>F8*E8</f>
        <v>180000</v>
      </c>
      <c r="I8" s="78"/>
      <c r="J8" s="78">
        <v>1</v>
      </c>
      <c r="K8" s="82" t="s">
        <v>91</v>
      </c>
      <c r="L8" s="88" t="s">
        <v>3</v>
      </c>
      <c r="M8" s="30">
        <v>1</v>
      </c>
      <c r="N8" s="83">
        <v>180000</v>
      </c>
      <c r="O8" s="20">
        <f>N8*M8</f>
        <v>180000</v>
      </c>
    </row>
    <row r="9" spans="1:15" x14ac:dyDescent="0.25">
      <c r="A9" s="78"/>
      <c r="B9" s="78">
        <v>2</v>
      </c>
      <c r="C9" s="16" t="s">
        <v>92</v>
      </c>
      <c r="D9" s="17" t="s">
        <v>3</v>
      </c>
      <c r="E9" s="83">
        <v>1</v>
      </c>
      <c r="F9" s="83">
        <v>4200</v>
      </c>
      <c r="G9" s="20">
        <f t="shared" ref="G9:G14" si="0">F9*E9</f>
        <v>4200</v>
      </c>
      <c r="I9" s="78"/>
      <c r="J9" s="78">
        <v>2</v>
      </c>
      <c r="K9" s="16" t="s">
        <v>92</v>
      </c>
      <c r="L9" s="17" t="s">
        <v>3</v>
      </c>
      <c r="M9" s="83">
        <v>1</v>
      </c>
      <c r="N9" s="83">
        <v>4200</v>
      </c>
      <c r="O9" s="20">
        <f t="shared" ref="O9:O14" si="1">N9*M9</f>
        <v>4200</v>
      </c>
    </row>
    <row r="10" spans="1:15" x14ac:dyDescent="0.25">
      <c r="A10" s="78"/>
      <c r="B10" s="78">
        <v>3</v>
      </c>
      <c r="C10" s="29" t="s">
        <v>112</v>
      </c>
      <c r="D10" s="17" t="s">
        <v>3</v>
      </c>
      <c r="E10" s="83">
        <v>3</v>
      </c>
      <c r="F10" s="83">
        <v>55000</v>
      </c>
      <c r="G10" s="20">
        <f t="shared" si="0"/>
        <v>165000</v>
      </c>
      <c r="I10" s="78"/>
      <c r="J10" s="78">
        <v>3</v>
      </c>
      <c r="K10" s="29" t="s">
        <v>112</v>
      </c>
      <c r="L10" s="17" t="s">
        <v>3</v>
      </c>
      <c r="M10" s="83">
        <v>2</v>
      </c>
      <c r="N10" s="83">
        <v>55000</v>
      </c>
      <c r="O10" s="20">
        <f t="shared" si="1"/>
        <v>110000</v>
      </c>
    </row>
    <row r="11" spans="1:15" x14ac:dyDescent="0.25">
      <c r="A11" s="78"/>
      <c r="B11" s="78">
        <v>4</v>
      </c>
      <c r="C11" s="29" t="s">
        <v>113</v>
      </c>
      <c r="D11" s="17" t="s">
        <v>3</v>
      </c>
      <c r="E11" s="83">
        <v>3</v>
      </c>
      <c r="F11" s="83">
        <v>4500</v>
      </c>
      <c r="G11" s="20">
        <f t="shared" si="0"/>
        <v>13500</v>
      </c>
      <c r="I11" s="78"/>
      <c r="J11" s="78">
        <v>4</v>
      </c>
      <c r="K11" s="29" t="s">
        <v>113</v>
      </c>
      <c r="L11" s="17" t="s">
        <v>3</v>
      </c>
      <c r="M11" s="83">
        <v>2</v>
      </c>
      <c r="N11" s="83">
        <v>4500</v>
      </c>
      <c r="O11" s="20">
        <f t="shared" si="1"/>
        <v>9000</v>
      </c>
    </row>
    <row r="12" spans="1:15" x14ac:dyDescent="0.25">
      <c r="A12" s="78"/>
      <c r="B12" s="78">
        <v>5</v>
      </c>
      <c r="C12" s="16" t="s">
        <v>99</v>
      </c>
      <c r="D12" s="17" t="s">
        <v>3</v>
      </c>
      <c r="E12" s="83">
        <v>12</v>
      </c>
      <c r="F12" s="17">
        <v>500</v>
      </c>
      <c r="G12" s="20">
        <f t="shared" si="0"/>
        <v>6000</v>
      </c>
      <c r="I12" s="78"/>
      <c r="J12" s="78">
        <v>5</v>
      </c>
      <c r="K12" s="16" t="s">
        <v>99</v>
      </c>
      <c r="L12" s="17" t="s">
        <v>3</v>
      </c>
      <c r="M12" s="83">
        <v>8</v>
      </c>
      <c r="N12" s="17">
        <v>500</v>
      </c>
      <c r="O12" s="20">
        <f t="shared" si="1"/>
        <v>4000</v>
      </c>
    </row>
    <row r="13" spans="1:15" s="89" customFormat="1" x14ac:dyDescent="0.25">
      <c r="A13" s="78"/>
      <c r="B13" s="78">
        <v>6</v>
      </c>
      <c r="C13" s="16" t="s">
        <v>100</v>
      </c>
      <c r="D13" s="17" t="s">
        <v>3</v>
      </c>
      <c r="E13" s="83">
        <v>12</v>
      </c>
      <c r="F13" s="17">
        <v>500</v>
      </c>
      <c r="G13" s="20">
        <f t="shared" si="0"/>
        <v>6000</v>
      </c>
      <c r="H13"/>
      <c r="I13" s="78"/>
      <c r="J13" s="78">
        <v>6</v>
      </c>
      <c r="K13" s="16" t="s">
        <v>100</v>
      </c>
      <c r="L13" s="17" t="s">
        <v>3</v>
      </c>
      <c r="M13" s="83">
        <v>8</v>
      </c>
      <c r="N13" s="17">
        <v>500</v>
      </c>
      <c r="O13" s="20">
        <f t="shared" si="1"/>
        <v>4000</v>
      </c>
    </row>
    <row r="14" spans="1:15" s="89" customFormat="1" ht="15.75" thickBot="1" x14ac:dyDescent="0.3">
      <c r="A14" s="78"/>
      <c r="B14" s="78">
        <v>7</v>
      </c>
      <c r="C14" s="16" t="s">
        <v>121</v>
      </c>
      <c r="D14" s="17" t="s">
        <v>3</v>
      </c>
      <c r="E14" s="83">
        <v>3</v>
      </c>
      <c r="F14" s="17">
        <v>20500</v>
      </c>
      <c r="G14" s="20">
        <f t="shared" si="0"/>
        <v>61500</v>
      </c>
      <c r="H14"/>
      <c r="I14" s="78"/>
      <c r="J14" s="78">
        <v>7</v>
      </c>
      <c r="K14" s="16" t="s">
        <v>121</v>
      </c>
      <c r="L14" s="17" t="s">
        <v>3</v>
      </c>
      <c r="M14" s="83">
        <v>2</v>
      </c>
      <c r="N14" s="17">
        <v>20500</v>
      </c>
      <c r="O14" s="20">
        <f t="shared" si="1"/>
        <v>41000</v>
      </c>
    </row>
    <row r="15" spans="1:15" ht="15.75" thickBot="1" x14ac:dyDescent="0.3">
      <c r="A15" s="78"/>
      <c r="B15" s="7"/>
      <c r="C15" s="5" t="s">
        <v>9</v>
      </c>
      <c r="D15" s="4"/>
      <c r="E15" s="4"/>
      <c r="F15" s="8"/>
      <c r="G15" s="12">
        <f>SUM(G8:G14)</f>
        <v>436200</v>
      </c>
      <c r="I15" s="78"/>
      <c r="J15" s="7"/>
      <c r="K15" s="5" t="s">
        <v>9</v>
      </c>
      <c r="L15" s="4"/>
      <c r="M15" s="4"/>
      <c r="N15" s="8"/>
      <c r="O15" s="12">
        <f>SUM(O8:O14)</f>
        <v>352200</v>
      </c>
    </row>
    <row r="16" spans="1:15" ht="15.75" thickBot="1" x14ac:dyDescent="0.3">
      <c r="A16" s="78"/>
      <c r="B16" s="16"/>
      <c r="C16" s="16"/>
      <c r="D16" s="16"/>
      <c r="E16" s="16"/>
      <c r="F16" s="17"/>
      <c r="G16" s="24"/>
      <c r="I16" s="78"/>
      <c r="J16" s="16"/>
      <c r="K16" s="16"/>
      <c r="L16" s="16"/>
      <c r="M16" s="16"/>
      <c r="N16" s="17"/>
      <c r="O16" s="24"/>
    </row>
    <row r="17" spans="1:15" ht="15.75" thickBot="1" x14ac:dyDescent="0.3">
      <c r="A17" s="78"/>
      <c r="B17" s="36" t="s">
        <v>10</v>
      </c>
      <c r="C17" s="37"/>
      <c r="D17" s="38" t="s">
        <v>5</v>
      </c>
      <c r="E17" s="38" t="s">
        <v>6</v>
      </c>
      <c r="F17" s="38" t="s">
        <v>7</v>
      </c>
      <c r="G17" s="39" t="s">
        <v>8</v>
      </c>
      <c r="I17" s="78"/>
      <c r="J17" s="36" t="s">
        <v>10</v>
      </c>
      <c r="K17" s="37"/>
      <c r="L17" s="38" t="s">
        <v>5</v>
      </c>
      <c r="M17" s="38" t="s">
        <v>6</v>
      </c>
      <c r="N17" s="38" t="s">
        <v>7</v>
      </c>
      <c r="O17" s="39" t="s">
        <v>8</v>
      </c>
    </row>
    <row r="18" spans="1:15" ht="15.75" thickBot="1" x14ac:dyDescent="0.3">
      <c r="A18" s="78"/>
      <c r="B18" s="15">
        <v>1</v>
      </c>
      <c r="C18" s="16" t="s">
        <v>115</v>
      </c>
      <c r="D18" s="17" t="s">
        <v>12</v>
      </c>
      <c r="E18" s="18"/>
      <c r="F18" s="83">
        <v>1000</v>
      </c>
      <c r="G18" s="20">
        <f>F18</f>
        <v>1000</v>
      </c>
      <c r="I18" s="78"/>
      <c r="J18" s="15">
        <v>1</v>
      </c>
      <c r="K18" s="16" t="s">
        <v>115</v>
      </c>
      <c r="L18" s="17" t="s">
        <v>12</v>
      </c>
      <c r="M18" s="18"/>
      <c r="N18" s="83">
        <v>1000</v>
      </c>
      <c r="O18" s="20">
        <f>N18</f>
        <v>1000</v>
      </c>
    </row>
    <row r="19" spans="1:15" ht="15.75" thickBot="1" x14ac:dyDescent="0.3">
      <c r="A19" s="78"/>
      <c r="B19" s="3"/>
      <c r="C19" s="5" t="s">
        <v>14</v>
      </c>
      <c r="D19" s="8"/>
      <c r="E19" s="9"/>
      <c r="F19" s="145"/>
      <c r="G19" s="11">
        <f>SUM(G18:G18)</f>
        <v>1000</v>
      </c>
      <c r="I19" s="78"/>
      <c r="J19" s="3"/>
      <c r="K19" s="5" t="s">
        <v>14</v>
      </c>
      <c r="L19" s="8"/>
      <c r="M19" s="9"/>
      <c r="N19" s="145"/>
      <c r="O19" s="11">
        <f>SUM(O18:O18)</f>
        <v>1000</v>
      </c>
    </row>
    <row r="20" spans="1:15" ht="15.75" thickBot="1" x14ac:dyDescent="0.3">
      <c r="A20" s="78"/>
      <c r="B20" s="17"/>
      <c r="C20" s="16"/>
      <c r="D20" s="17"/>
      <c r="E20" s="18"/>
      <c r="F20" s="83"/>
      <c r="G20" s="20"/>
      <c r="I20" s="78"/>
      <c r="J20" s="17"/>
      <c r="K20" s="16"/>
      <c r="L20" s="17"/>
      <c r="M20" s="18"/>
      <c r="N20" s="83"/>
      <c r="O20" s="20"/>
    </row>
    <row r="21" spans="1:15" ht="15.75" thickBot="1" x14ac:dyDescent="0.3">
      <c r="A21" s="78"/>
      <c r="B21" s="36" t="s">
        <v>15</v>
      </c>
      <c r="C21" s="37"/>
      <c r="D21" s="38" t="s">
        <v>5</v>
      </c>
      <c r="E21" s="38" t="s">
        <v>6</v>
      </c>
      <c r="F21" s="38" t="s">
        <v>7</v>
      </c>
      <c r="G21" s="39" t="s">
        <v>8</v>
      </c>
      <c r="I21" s="78"/>
      <c r="J21" s="36" t="s">
        <v>15</v>
      </c>
      <c r="K21" s="37"/>
      <c r="L21" s="38" t="s">
        <v>5</v>
      </c>
      <c r="M21" s="38" t="s">
        <v>6</v>
      </c>
      <c r="N21" s="38" t="s">
        <v>7</v>
      </c>
      <c r="O21" s="39" t="s">
        <v>8</v>
      </c>
    </row>
    <row r="22" spans="1:15" ht="15.75" thickBot="1" x14ac:dyDescent="0.3">
      <c r="A22" s="78"/>
      <c r="B22" s="15">
        <v>1</v>
      </c>
      <c r="C22" s="16" t="s">
        <v>16</v>
      </c>
      <c r="D22" s="17" t="s">
        <v>12</v>
      </c>
      <c r="E22" s="16"/>
      <c r="F22" s="99">
        <v>42500</v>
      </c>
      <c r="G22" s="31">
        <f>F22*1</f>
        <v>42500</v>
      </c>
      <c r="I22" s="78"/>
      <c r="J22" s="15">
        <v>1</v>
      </c>
      <c r="K22" s="16" t="s">
        <v>16</v>
      </c>
      <c r="L22" s="17" t="s">
        <v>12</v>
      </c>
      <c r="M22" s="16"/>
      <c r="N22" s="99">
        <v>30000</v>
      </c>
      <c r="O22" s="31">
        <f>N22*1</f>
        <v>30000</v>
      </c>
    </row>
    <row r="23" spans="1:15" ht="15.75" thickBot="1" x14ac:dyDescent="0.3">
      <c r="A23" s="78"/>
      <c r="B23" s="7"/>
      <c r="C23" s="5" t="s">
        <v>17</v>
      </c>
      <c r="D23" s="8"/>
      <c r="E23" s="9"/>
      <c r="F23" s="145"/>
      <c r="G23" s="11">
        <f>SUM(G22:G22)</f>
        <v>42500</v>
      </c>
      <c r="I23" s="78"/>
      <c r="J23" s="7"/>
      <c r="K23" s="5" t="s">
        <v>17</v>
      </c>
      <c r="L23" s="8"/>
      <c r="M23" s="9"/>
      <c r="N23" s="145"/>
      <c r="O23" s="11">
        <f>SUM(O22:O22)</f>
        <v>30000</v>
      </c>
    </row>
    <row r="24" spans="1:15" ht="15.75" thickBot="1" x14ac:dyDescent="0.3">
      <c r="A24" s="78"/>
      <c r="B24" s="16"/>
      <c r="C24" s="16"/>
      <c r="D24" s="16"/>
      <c r="E24" s="16"/>
      <c r="F24" s="17"/>
      <c r="G24" s="24"/>
      <c r="I24" s="78"/>
      <c r="J24" s="16"/>
      <c r="K24" s="16"/>
      <c r="L24" s="16"/>
      <c r="M24" s="16"/>
      <c r="N24" s="17"/>
      <c r="O24" s="24"/>
    </row>
    <row r="25" spans="1:15" ht="15.75" thickBot="1" x14ac:dyDescent="0.3">
      <c r="A25" s="78"/>
      <c r="B25" s="36" t="s">
        <v>18</v>
      </c>
      <c r="C25" s="37"/>
      <c r="D25" s="38" t="s">
        <v>5</v>
      </c>
      <c r="E25" s="38" t="s">
        <v>6</v>
      </c>
      <c r="F25" s="38" t="s">
        <v>7</v>
      </c>
      <c r="G25" s="39" t="s">
        <v>8</v>
      </c>
      <c r="I25" s="78"/>
      <c r="J25" s="36" t="s">
        <v>18</v>
      </c>
      <c r="K25" s="37"/>
      <c r="L25" s="38" t="s">
        <v>5</v>
      </c>
      <c r="M25" s="38" t="s">
        <v>6</v>
      </c>
      <c r="N25" s="38" t="s">
        <v>7</v>
      </c>
      <c r="O25" s="39" t="s">
        <v>8</v>
      </c>
    </row>
    <row r="26" spans="1:15" ht="15.75" thickBot="1" x14ac:dyDescent="0.3">
      <c r="A26" s="78"/>
      <c r="B26" s="15">
        <v>1</v>
      </c>
      <c r="C26" s="16" t="s">
        <v>108</v>
      </c>
      <c r="D26" s="17" t="s">
        <v>12</v>
      </c>
      <c r="E26" s="17">
        <v>1</v>
      </c>
      <c r="F26" s="146">
        <v>100000</v>
      </c>
      <c r="G26" s="31">
        <f>F26</f>
        <v>100000</v>
      </c>
      <c r="I26" s="78"/>
      <c r="J26" s="15">
        <v>1</v>
      </c>
      <c r="K26" s="16" t="s">
        <v>108</v>
      </c>
      <c r="L26" s="17" t="s">
        <v>12</v>
      </c>
      <c r="M26" s="17">
        <v>1</v>
      </c>
      <c r="N26" s="146">
        <v>100000</v>
      </c>
      <c r="O26" s="31">
        <f>N26</f>
        <v>100000</v>
      </c>
    </row>
    <row r="27" spans="1:15" ht="15.75" thickBot="1" x14ac:dyDescent="0.3">
      <c r="A27" s="78"/>
      <c r="B27" s="7"/>
      <c r="C27" s="5" t="s">
        <v>20</v>
      </c>
      <c r="D27" s="8"/>
      <c r="E27" s="9"/>
      <c r="F27" s="145"/>
      <c r="G27" s="11">
        <f>SUM(G26:G26)</f>
        <v>100000</v>
      </c>
      <c r="I27" s="78"/>
      <c r="J27" s="7"/>
      <c r="K27" s="5" t="s">
        <v>20</v>
      </c>
      <c r="L27" s="8"/>
      <c r="M27" s="9"/>
      <c r="N27" s="145"/>
      <c r="O27" s="11">
        <f>SUM(O26:O26)</f>
        <v>100000</v>
      </c>
    </row>
    <row r="28" spans="1:15" ht="15.75" thickBot="1" x14ac:dyDescent="0.3">
      <c r="A28" s="78"/>
      <c r="B28" s="16"/>
      <c r="C28" s="16"/>
      <c r="D28" s="16"/>
      <c r="E28" s="16"/>
      <c r="F28" s="17"/>
      <c r="G28" s="24"/>
      <c r="I28" s="78"/>
      <c r="J28" s="16"/>
      <c r="K28" s="16"/>
      <c r="L28" s="16"/>
      <c r="M28" s="16"/>
      <c r="N28" s="17"/>
      <c r="O28" s="24"/>
    </row>
    <row r="29" spans="1:15" ht="15.75" thickBot="1" x14ac:dyDescent="0.3">
      <c r="A29" s="78"/>
      <c r="B29" s="7"/>
      <c r="C29" s="5" t="s">
        <v>21</v>
      </c>
      <c r="D29" s="4"/>
      <c r="E29" s="4"/>
      <c r="F29" s="8"/>
      <c r="G29" s="6">
        <f>G15+G19+G23+G27</f>
        <v>579700</v>
      </c>
      <c r="I29" s="78"/>
      <c r="J29" s="7"/>
      <c r="K29" s="5" t="s">
        <v>21</v>
      </c>
      <c r="L29" s="4"/>
      <c r="M29" s="4"/>
      <c r="N29" s="8"/>
      <c r="O29" s="6">
        <f>O15+O19+O23+O27</f>
        <v>483200</v>
      </c>
    </row>
    <row r="30" spans="1:15" ht="15.75" thickBot="1" x14ac:dyDescent="0.3">
      <c r="A30" s="91"/>
      <c r="B30" s="34"/>
      <c r="C30" s="34"/>
      <c r="D30" s="34"/>
      <c r="E30" s="34"/>
      <c r="F30" s="48"/>
      <c r="G30" s="35"/>
      <c r="I30" s="91"/>
      <c r="J30" s="34"/>
      <c r="K30" s="34"/>
      <c r="L30" s="34"/>
      <c r="M30" s="34"/>
      <c r="N30" s="48"/>
      <c r="O30" s="35"/>
    </row>
    <row r="33" spans="1:15" ht="15.75" thickBot="1" x14ac:dyDescent="0.3"/>
    <row r="34" spans="1:15" x14ac:dyDescent="0.25">
      <c r="A34" s="90"/>
      <c r="B34" s="40"/>
      <c r="C34" s="40"/>
      <c r="D34" s="40"/>
      <c r="E34" s="40"/>
      <c r="F34" s="139"/>
      <c r="G34" s="47"/>
      <c r="I34" s="90"/>
      <c r="J34" s="40"/>
      <c r="K34" s="40"/>
      <c r="L34" s="40"/>
      <c r="M34" s="40"/>
      <c r="N34" s="139"/>
      <c r="O34" s="47"/>
    </row>
    <row r="35" spans="1:15" x14ac:dyDescent="0.25">
      <c r="A35" s="78">
        <v>18</v>
      </c>
      <c r="B35" s="79" t="s">
        <v>0</v>
      </c>
      <c r="C35" s="239" t="s">
        <v>116</v>
      </c>
      <c r="D35" s="239"/>
      <c r="E35" s="239"/>
      <c r="F35" s="239"/>
      <c r="G35" s="240"/>
      <c r="I35" s="78">
        <v>18</v>
      </c>
      <c r="J35" s="79" t="s">
        <v>0</v>
      </c>
      <c r="K35" s="239" t="s">
        <v>154</v>
      </c>
      <c r="L35" s="239"/>
      <c r="M35" s="239"/>
      <c r="N35" s="239"/>
      <c r="O35" s="240"/>
    </row>
    <row r="36" spans="1:15" ht="15.75" thickBot="1" x14ac:dyDescent="0.3">
      <c r="A36" s="78"/>
      <c r="B36" s="23" t="s">
        <v>2</v>
      </c>
      <c r="C36" s="23" t="s">
        <v>47</v>
      </c>
      <c r="D36" s="16"/>
      <c r="E36" s="16"/>
      <c r="F36" s="17"/>
      <c r="G36" s="24"/>
      <c r="I36" s="78"/>
      <c r="J36" s="23" t="s">
        <v>2</v>
      </c>
      <c r="K36" s="23" t="s">
        <v>47</v>
      </c>
      <c r="L36" s="16"/>
      <c r="M36" s="16"/>
      <c r="N36" s="17"/>
      <c r="O36" s="24"/>
    </row>
    <row r="37" spans="1:15" ht="15.75" thickBot="1" x14ac:dyDescent="0.3">
      <c r="A37" s="78"/>
      <c r="B37" s="36" t="s">
        <v>4</v>
      </c>
      <c r="C37" s="37"/>
      <c r="D37" s="38" t="s">
        <v>5</v>
      </c>
      <c r="E37" s="38" t="s">
        <v>6</v>
      </c>
      <c r="F37" s="38" t="s">
        <v>7</v>
      </c>
      <c r="G37" s="39" t="s">
        <v>8</v>
      </c>
      <c r="I37" s="78"/>
      <c r="J37" s="36" t="s">
        <v>4</v>
      </c>
      <c r="K37" s="37"/>
      <c r="L37" s="38" t="s">
        <v>5</v>
      </c>
      <c r="M37" s="38" t="s">
        <v>6</v>
      </c>
      <c r="N37" s="38" t="s">
        <v>7</v>
      </c>
      <c r="O37" s="39" t="s">
        <v>8</v>
      </c>
    </row>
    <row r="38" spans="1:15" ht="26.25" x14ac:dyDescent="0.25">
      <c r="A38" s="78"/>
      <c r="B38" s="78">
        <v>1</v>
      </c>
      <c r="C38" s="82" t="s">
        <v>91</v>
      </c>
      <c r="D38" s="88" t="s">
        <v>3</v>
      </c>
      <c r="E38" s="30">
        <v>1</v>
      </c>
      <c r="F38" s="83">
        <v>180000</v>
      </c>
      <c r="G38" s="20">
        <f>F38*E38</f>
        <v>180000</v>
      </c>
      <c r="I38" s="78"/>
      <c r="J38" s="78">
        <v>1</v>
      </c>
      <c r="K38" s="82" t="s">
        <v>91</v>
      </c>
      <c r="L38" s="88" t="s">
        <v>3</v>
      </c>
      <c r="M38" s="30">
        <v>1</v>
      </c>
      <c r="N38" s="83">
        <v>180000</v>
      </c>
      <c r="O38" s="20">
        <f>N38*M38</f>
        <v>180000</v>
      </c>
    </row>
    <row r="39" spans="1:15" x14ac:dyDescent="0.25">
      <c r="A39" s="78"/>
      <c r="B39" s="78">
        <v>2</v>
      </c>
      <c r="C39" s="16" t="s">
        <v>92</v>
      </c>
      <c r="D39" s="17" t="s">
        <v>3</v>
      </c>
      <c r="E39" s="83">
        <v>1</v>
      </c>
      <c r="F39" s="83">
        <v>4200</v>
      </c>
      <c r="G39" s="20">
        <f t="shared" ref="G39:G45" si="2">F39*E39</f>
        <v>4200</v>
      </c>
      <c r="I39" s="78"/>
      <c r="J39" s="78">
        <v>2</v>
      </c>
      <c r="K39" s="16" t="s">
        <v>92</v>
      </c>
      <c r="L39" s="17" t="s">
        <v>3</v>
      </c>
      <c r="M39" s="83">
        <v>1</v>
      </c>
      <c r="N39" s="83">
        <v>4200</v>
      </c>
      <c r="O39" s="20">
        <f t="shared" ref="O39:O41" si="3">N39*M39</f>
        <v>4200</v>
      </c>
    </row>
    <row r="40" spans="1:15" x14ac:dyDescent="0.25">
      <c r="A40" s="78"/>
      <c r="B40" s="78">
        <v>3</v>
      </c>
      <c r="C40" s="29" t="s">
        <v>117</v>
      </c>
      <c r="D40" s="17" t="s">
        <v>3</v>
      </c>
      <c r="E40" s="83">
        <v>3</v>
      </c>
      <c r="F40" s="83">
        <v>24000</v>
      </c>
      <c r="G40" s="20">
        <f t="shared" si="2"/>
        <v>72000</v>
      </c>
      <c r="I40" s="78"/>
      <c r="J40" s="78">
        <v>3</v>
      </c>
      <c r="K40" s="29" t="s">
        <v>117</v>
      </c>
      <c r="L40" s="17" t="s">
        <v>3</v>
      </c>
      <c r="M40" s="83">
        <v>2</v>
      </c>
      <c r="N40" s="83">
        <v>24000</v>
      </c>
      <c r="O40" s="20">
        <f t="shared" si="3"/>
        <v>48000</v>
      </c>
    </row>
    <row r="41" spans="1:15" x14ac:dyDescent="0.25">
      <c r="A41" s="78"/>
      <c r="B41" s="78">
        <v>4</v>
      </c>
      <c r="C41" s="29" t="s">
        <v>118</v>
      </c>
      <c r="D41" s="17" t="s">
        <v>3</v>
      </c>
      <c r="E41" s="83">
        <v>3</v>
      </c>
      <c r="F41" s="83">
        <v>9800</v>
      </c>
      <c r="G41" s="20">
        <f t="shared" si="2"/>
        <v>29400</v>
      </c>
      <c r="I41" s="78"/>
      <c r="J41" s="78">
        <v>4</v>
      </c>
      <c r="K41" s="29" t="s">
        <v>118</v>
      </c>
      <c r="L41" s="17" t="s">
        <v>3</v>
      </c>
      <c r="M41" s="83">
        <v>2</v>
      </c>
      <c r="N41" s="83">
        <v>9800</v>
      </c>
      <c r="O41" s="20">
        <f t="shared" si="3"/>
        <v>19600</v>
      </c>
    </row>
    <row r="42" spans="1:15" x14ac:dyDescent="0.25">
      <c r="A42" s="78"/>
      <c r="B42" s="78">
        <v>5</v>
      </c>
      <c r="C42" s="29" t="s">
        <v>119</v>
      </c>
      <c r="D42" s="17" t="s">
        <v>3</v>
      </c>
      <c r="E42" s="83">
        <v>3</v>
      </c>
      <c r="F42" s="83">
        <v>40000</v>
      </c>
      <c r="G42" s="20">
        <f>E42*F42</f>
        <v>120000</v>
      </c>
      <c r="I42" s="78"/>
      <c r="J42" s="78">
        <v>5</v>
      </c>
      <c r="K42" s="29" t="s">
        <v>119</v>
      </c>
      <c r="L42" s="17" t="s">
        <v>3</v>
      </c>
      <c r="M42" s="83">
        <v>2</v>
      </c>
      <c r="N42" s="83">
        <v>40000</v>
      </c>
      <c r="O42" s="20">
        <f>M42*N42</f>
        <v>80000</v>
      </c>
    </row>
    <row r="43" spans="1:15" x14ac:dyDescent="0.25">
      <c r="A43" s="78"/>
      <c r="B43" s="78">
        <v>6</v>
      </c>
      <c r="C43" s="16" t="s">
        <v>99</v>
      </c>
      <c r="D43" s="17" t="s">
        <v>3</v>
      </c>
      <c r="E43" s="83">
        <v>12</v>
      </c>
      <c r="F43" s="17">
        <v>500</v>
      </c>
      <c r="G43" s="20">
        <f t="shared" si="2"/>
        <v>6000</v>
      </c>
      <c r="I43" s="78"/>
      <c r="J43" s="78">
        <v>6</v>
      </c>
      <c r="K43" s="16" t="s">
        <v>99</v>
      </c>
      <c r="L43" s="17" t="s">
        <v>3</v>
      </c>
      <c r="M43" s="83">
        <v>8</v>
      </c>
      <c r="N43" s="17">
        <v>500</v>
      </c>
      <c r="O43" s="20">
        <f t="shared" ref="O43:O45" si="4">N43*M43</f>
        <v>4000</v>
      </c>
    </row>
    <row r="44" spans="1:15" x14ac:dyDescent="0.25">
      <c r="A44" s="78"/>
      <c r="B44" s="78">
        <v>7</v>
      </c>
      <c r="C44" s="16" t="s">
        <v>100</v>
      </c>
      <c r="D44" s="17" t="s">
        <v>3</v>
      </c>
      <c r="E44" s="83">
        <v>12</v>
      </c>
      <c r="F44" s="17">
        <v>500</v>
      </c>
      <c r="G44" s="20">
        <f t="shared" si="2"/>
        <v>6000</v>
      </c>
      <c r="I44" s="78"/>
      <c r="J44" s="78">
        <v>7</v>
      </c>
      <c r="K44" s="16" t="s">
        <v>100</v>
      </c>
      <c r="L44" s="17" t="s">
        <v>3</v>
      </c>
      <c r="M44" s="83">
        <v>8</v>
      </c>
      <c r="N44" s="17">
        <v>500</v>
      </c>
      <c r="O44" s="20">
        <f t="shared" si="4"/>
        <v>4000</v>
      </c>
    </row>
    <row r="45" spans="1:15" ht="15.75" thickBot="1" x14ac:dyDescent="0.3">
      <c r="A45" s="78"/>
      <c r="B45" s="78">
        <v>8</v>
      </c>
      <c r="C45" s="16" t="s">
        <v>120</v>
      </c>
      <c r="D45" s="17" t="s">
        <v>3</v>
      </c>
      <c r="E45" s="83">
        <v>3</v>
      </c>
      <c r="F45" s="99">
        <v>6800</v>
      </c>
      <c r="G45" s="20">
        <f t="shared" si="2"/>
        <v>20400</v>
      </c>
      <c r="I45" s="78"/>
      <c r="J45" s="78">
        <v>8</v>
      </c>
      <c r="K45" s="16" t="s">
        <v>120</v>
      </c>
      <c r="L45" s="17" t="s">
        <v>3</v>
      </c>
      <c r="M45" s="83">
        <v>2</v>
      </c>
      <c r="N45" s="99">
        <v>6800</v>
      </c>
      <c r="O45" s="20">
        <f t="shared" si="4"/>
        <v>13600</v>
      </c>
    </row>
    <row r="46" spans="1:15" ht="15.75" thickBot="1" x14ac:dyDescent="0.3">
      <c r="A46" s="78"/>
      <c r="B46" s="7"/>
      <c r="C46" s="5" t="s">
        <v>9</v>
      </c>
      <c r="D46" s="4"/>
      <c r="E46" s="4"/>
      <c r="F46" s="8"/>
      <c r="G46" s="12">
        <f>SUM(G38:G45)</f>
        <v>438000</v>
      </c>
      <c r="I46" s="78"/>
      <c r="J46" s="7"/>
      <c r="K46" s="5" t="s">
        <v>9</v>
      </c>
      <c r="L46" s="4"/>
      <c r="M46" s="4"/>
      <c r="N46" s="8"/>
      <c r="O46" s="12">
        <f>SUM(O38:O45)</f>
        <v>353400</v>
      </c>
    </row>
    <row r="47" spans="1:15" ht="15.75" thickBot="1" x14ac:dyDescent="0.3">
      <c r="A47" s="78"/>
      <c r="B47" s="16"/>
      <c r="C47" s="16"/>
      <c r="D47" s="16"/>
      <c r="E47" s="16"/>
      <c r="F47" s="17"/>
      <c r="G47" s="24"/>
      <c r="I47" s="78"/>
      <c r="J47" s="16"/>
      <c r="K47" s="16"/>
      <c r="L47" s="16"/>
      <c r="M47" s="16"/>
      <c r="N47" s="17"/>
      <c r="O47" s="24"/>
    </row>
    <row r="48" spans="1:15" ht="15.75" thickBot="1" x14ac:dyDescent="0.3">
      <c r="A48" s="78"/>
      <c r="B48" s="36" t="s">
        <v>10</v>
      </c>
      <c r="C48" s="37"/>
      <c r="D48" s="38" t="s">
        <v>5</v>
      </c>
      <c r="E48" s="38" t="s">
        <v>6</v>
      </c>
      <c r="F48" s="38" t="s">
        <v>7</v>
      </c>
      <c r="G48" s="39" t="s">
        <v>8</v>
      </c>
      <c r="I48" s="78"/>
      <c r="J48" s="36" t="s">
        <v>10</v>
      </c>
      <c r="K48" s="37"/>
      <c r="L48" s="38" t="s">
        <v>5</v>
      </c>
      <c r="M48" s="38" t="s">
        <v>6</v>
      </c>
      <c r="N48" s="38" t="s">
        <v>7</v>
      </c>
      <c r="O48" s="39" t="s">
        <v>8</v>
      </c>
    </row>
    <row r="49" spans="1:15" ht="15.75" thickBot="1" x14ac:dyDescent="0.3">
      <c r="A49" s="78"/>
      <c r="B49" s="15">
        <v>1</v>
      </c>
      <c r="C49" s="16" t="s">
        <v>115</v>
      </c>
      <c r="D49" s="17" t="s">
        <v>12</v>
      </c>
      <c r="E49" s="18"/>
      <c r="F49" s="83">
        <v>1000</v>
      </c>
      <c r="G49" s="20">
        <f>F49</f>
        <v>1000</v>
      </c>
      <c r="I49" s="78"/>
      <c r="J49" s="15">
        <v>1</v>
      </c>
      <c r="K49" s="16" t="s">
        <v>115</v>
      </c>
      <c r="L49" s="17" t="s">
        <v>12</v>
      </c>
      <c r="M49" s="18"/>
      <c r="N49" s="83">
        <v>1000</v>
      </c>
      <c r="O49" s="20">
        <f>N49</f>
        <v>1000</v>
      </c>
    </row>
    <row r="50" spans="1:15" ht="15.75" thickBot="1" x14ac:dyDescent="0.3">
      <c r="A50" s="78"/>
      <c r="B50" s="3"/>
      <c r="C50" s="5" t="s">
        <v>14</v>
      </c>
      <c r="D50" s="8"/>
      <c r="E50" s="9"/>
      <c r="F50" s="145"/>
      <c r="G50" s="11">
        <f>SUM(G49:G49)</f>
        <v>1000</v>
      </c>
      <c r="I50" s="78"/>
      <c r="J50" s="3"/>
      <c r="K50" s="5" t="s">
        <v>14</v>
      </c>
      <c r="L50" s="8"/>
      <c r="M50" s="9"/>
      <c r="N50" s="145"/>
      <c r="O50" s="11">
        <f>SUM(O49:O49)</f>
        <v>1000</v>
      </c>
    </row>
    <row r="51" spans="1:15" ht="15.75" thickBot="1" x14ac:dyDescent="0.3">
      <c r="A51" s="78"/>
      <c r="B51" s="17"/>
      <c r="C51" s="16"/>
      <c r="D51" s="17"/>
      <c r="E51" s="18"/>
      <c r="F51" s="83"/>
      <c r="G51" s="20"/>
      <c r="I51" s="78"/>
      <c r="J51" s="17"/>
      <c r="K51" s="16"/>
      <c r="L51" s="17"/>
      <c r="M51" s="18"/>
      <c r="N51" s="83"/>
      <c r="O51" s="20"/>
    </row>
    <row r="52" spans="1:15" ht="15.75" thickBot="1" x14ac:dyDescent="0.3">
      <c r="A52" s="78"/>
      <c r="B52" s="36" t="s">
        <v>15</v>
      </c>
      <c r="C52" s="37"/>
      <c r="D52" s="38" t="s">
        <v>5</v>
      </c>
      <c r="E52" s="38" t="s">
        <v>6</v>
      </c>
      <c r="F52" s="38" t="s">
        <v>7</v>
      </c>
      <c r="G52" s="39" t="s">
        <v>8</v>
      </c>
      <c r="I52" s="78"/>
      <c r="J52" s="36" t="s">
        <v>15</v>
      </c>
      <c r="K52" s="37"/>
      <c r="L52" s="38" t="s">
        <v>5</v>
      </c>
      <c r="M52" s="38" t="s">
        <v>6</v>
      </c>
      <c r="N52" s="38" t="s">
        <v>7</v>
      </c>
      <c r="O52" s="39" t="s">
        <v>8</v>
      </c>
    </row>
    <row r="53" spans="1:15" ht="15.75" thickBot="1" x14ac:dyDescent="0.3">
      <c r="A53" s="78"/>
      <c r="B53" s="15">
        <v>1</v>
      </c>
      <c r="C53" s="16" t="s">
        <v>16</v>
      </c>
      <c r="D53" s="17" t="s">
        <v>12</v>
      </c>
      <c r="E53" s="16"/>
      <c r="F53" s="99">
        <v>42500</v>
      </c>
      <c r="G53" s="31">
        <f>F53*1</f>
        <v>42500</v>
      </c>
      <c r="I53" s="78"/>
      <c r="J53" s="15">
        <v>1</v>
      </c>
      <c r="K53" s="16" t="s">
        <v>16</v>
      </c>
      <c r="L53" s="17" t="s">
        <v>12</v>
      </c>
      <c r="M53" s="16"/>
      <c r="N53" s="99">
        <v>30000</v>
      </c>
      <c r="O53" s="31">
        <f>N53*1</f>
        <v>30000</v>
      </c>
    </row>
    <row r="54" spans="1:15" ht="15.75" thickBot="1" x14ac:dyDescent="0.3">
      <c r="A54" s="78"/>
      <c r="B54" s="7"/>
      <c r="C54" s="5" t="s">
        <v>17</v>
      </c>
      <c r="D54" s="8"/>
      <c r="E54" s="9"/>
      <c r="F54" s="145"/>
      <c r="G54" s="11">
        <f>SUM(G53:G53)</f>
        <v>42500</v>
      </c>
      <c r="I54" s="78"/>
      <c r="J54" s="7"/>
      <c r="K54" s="5" t="s">
        <v>17</v>
      </c>
      <c r="L54" s="8"/>
      <c r="M54" s="9"/>
      <c r="N54" s="145"/>
      <c r="O54" s="11">
        <f>SUM(O53:O53)</f>
        <v>30000</v>
      </c>
    </row>
    <row r="55" spans="1:15" ht="15.75" thickBot="1" x14ac:dyDescent="0.3">
      <c r="A55" s="78"/>
      <c r="B55" s="16"/>
      <c r="C55" s="16"/>
      <c r="D55" s="16"/>
      <c r="E55" s="16"/>
      <c r="F55" s="17"/>
      <c r="G55" s="24"/>
      <c r="I55" s="78"/>
      <c r="J55" s="16"/>
      <c r="K55" s="16"/>
      <c r="L55" s="16"/>
      <c r="M55" s="16"/>
      <c r="N55" s="17"/>
      <c r="O55" s="24"/>
    </row>
    <row r="56" spans="1:15" ht="15.75" thickBot="1" x14ac:dyDescent="0.3">
      <c r="A56" s="78"/>
      <c r="B56" s="36" t="s">
        <v>18</v>
      </c>
      <c r="C56" s="37"/>
      <c r="D56" s="38" t="s">
        <v>5</v>
      </c>
      <c r="E56" s="38" t="s">
        <v>6</v>
      </c>
      <c r="F56" s="38" t="s">
        <v>7</v>
      </c>
      <c r="G56" s="39" t="s">
        <v>8</v>
      </c>
      <c r="I56" s="78"/>
      <c r="J56" s="36" t="s">
        <v>18</v>
      </c>
      <c r="K56" s="37"/>
      <c r="L56" s="38" t="s">
        <v>5</v>
      </c>
      <c r="M56" s="38" t="s">
        <v>6</v>
      </c>
      <c r="N56" s="38" t="s">
        <v>7</v>
      </c>
      <c r="O56" s="39" t="s">
        <v>8</v>
      </c>
    </row>
    <row r="57" spans="1:15" ht="15.75" thickBot="1" x14ac:dyDescent="0.3">
      <c r="A57" s="78"/>
      <c r="B57" s="15">
        <v>1</v>
      </c>
      <c r="C57" s="16" t="s">
        <v>108</v>
      </c>
      <c r="D57" s="17" t="s">
        <v>12</v>
      </c>
      <c r="E57" s="17">
        <v>1</v>
      </c>
      <c r="F57" s="146">
        <v>100000</v>
      </c>
      <c r="G57" s="31">
        <f>F57</f>
        <v>100000</v>
      </c>
      <c r="I57" s="78"/>
      <c r="J57" s="15">
        <v>1</v>
      </c>
      <c r="K57" s="16" t="s">
        <v>108</v>
      </c>
      <c r="L57" s="17" t="s">
        <v>12</v>
      </c>
      <c r="M57" s="17">
        <v>1</v>
      </c>
      <c r="N57" s="146">
        <v>100000</v>
      </c>
      <c r="O57" s="31">
        <f>N57</f>
        <v>100000</v>
      </c>
    </row>
    <row r="58" spans="1:15" ht="15.75" thickBot="1" x14ac:dyDescent="0.3">
      <c r="A58" s="78"/>
      <c r="B58" s="7"/>
      <c r="C58" s="5" t="s">
        <v>20</v>
      </c>
      <c r="D58" s="8"/>
      <c r="E58" s="9"/>
      <c r="F58" s="145"/>
      <c r="G58" s="11">
        <f>SUM(G57:G57)</f>
        <v>100000</v>
      </c>
      <c r="I58" s="78"/>
      <c r="J58" s="7"/>
      <c r="K58" s="5" t="s">
        <v>20</v>
      </c>
      <c r="L58" s="8"/>
      <c r="M58" s="9"/>
      <c r="N58" s="145"/>
      <c r="O58" s="11">
        <f>SUM(O57:O57)</f>
        <v>100000</v>
      </c>
    </row>
    <row r="59" spans="1:15" ht="15.75" thickBot="1" x14ac:dyDescent="0.3">
      <c r="A59" s="78"/>
      <c r="B59" s="16"/>
      <c r="C59" s="16"/>
      <c r="D59" s="16"/>
      <c r="E59" s="16"/>
      <c r="F59" s="17"/>
      <c r="G59" s="24"/>
      <c r="I59" s="78"/>
      <c r="J59" s="16"/>
      <c r="K59" s="16"/>
      <c r="L59" s="16"/>
      <c r="M59" s="16"/>
      <c r="N59" s="17"/>
      <c r="O59" s="24"/>
    </row>
    <row r="60" spans="1:15" ht="15.75" thickBot="1" x14ac:dyDescent="0.3">
      <c r="A60" s="78"/>
      <c r="B60" s="7"/>
      <c r="C60" s="5" t="s">
        <v>21</v>
      </c>
      <c r="D60" s="4"/>
      <c r="E60" s="4"/>
      <c r="F60" s="8"/>
      <c r="G60" s="6">
        <f>G46+G50+G54+G58</f>
        <v>581500</v>
      </c>
      <c r="I60" s="78"/>
      <c r="J60" s="7"/>
      <c r="K60" s="5" t="s">
        <v>21</v>
      </c>
      <c r="L60" s="4"/>
      <c r="M60" s="4"/>
      <c r="N60" s="8"/>
      <c r="O60" s="6">
        <f>O46+O50+O54+O58</f>
        <v>484400</v>
      </c>
    </row>
    <row r="61" spans="1:15" ht="15.75" thickBot="1" x14ac:dyDescent="0.3">
      <c r="A61" s="91"/>
      <c r="B61" s="34"/>
      <c r="C61" s="34"/>
      <c r="D61" s="34"/>
      <c r="E61" s="34"/>
      <c r="F61" s="48"/>
      <c r="G61" s="35"/>
      <c r="I61" s="91"/>
      <c r="J61" s="34"/>
      <c r="K61" s="34"/>
      <c r="L61" s="34"/>
      <c r="M61" s="34"/>
      <c r="N61" s="48"/>
      <c r="O61" s="35"/>
    </row>
    <row r="62" spans="1:15" s="80" customFormat="1" x14ac:dyDescent="0.25">
      <c r="A62" s="84"/>
      <c r="B62" s="13"/>
      <c r="C62" s="13"/>
      <c r="D62" s="13"/>
      <c r="E62" s="13"/>
      <c r="F62" s="14"/>
      <c r="G62" s="13"/>
      <c r="N62" s="151"/>
    </row>
    <row r="63" spans="1:15" s="80" customFormat="1" ht="15.75" thickBot="1" x14ac:dyDescent="0.3">
      <c r="A63" s="84"/>
      <c r="B63" s="13"/>
      <c r="C63" s="13"/>
      <c r="D63" s="13"/>
      <c r="E63" s="13"/>
      <c r="F63" s="14"/>
      <c r="G63" s="13"/>
      <c r="N63" s="151"/>
    </row>
    <row r="64" spans="1:15" s="80" customFormat="1" x14ac:dyDescent="0.25">
      <c r="A64" s="90"/>
      <c r="B64" s="40"/>
      <c r="C64" s="40"/>
      <c r="D64" s="40"/>
      <c r="E64" s="40"/>
      <c r="F64" s="139"/>
      <c r="G64" s="47"/>
      <c r="I64" s="90"/>
      <c r="J64" s="40"/>
      <c r="K64" s="40"/>
      <c r="L64" s="40"/>
      <c r="M64" s="40"/>
      <c r="N64" s="139"/>
      <c r="O64" s="47"/>
    </row>
    <row r="65" spans="1:15" s="80" customFormat="1" x14ac:dyDescent="0.25">
      <c r="A65" s="78">
        <v>18</v>
      </c>
      <c r="B65" s="79" t="s">
        <v>0</v>
      </c>
      <c r="C65" s="239" t="s">
        <v>128</v>
      </c>
      <c r="D65" s="239"/>
      <c r="E65" s="239"/>
      <c r="F65" s="239"/>
      <c r="G65" s="240"/>
      <c r="I65" s="78">
        <v>18</v>
      </c>
      <c r="J65" s="79" t="s">
        <v>0</v>
      </c>
      <c r="K65" s="239" t="s">
        <v>155</v>
      </c>
      <c r="L65" s="239"/>
      <c r="M65" s="239"/>
      <c r="N65" s="239"/>
      <c r="O65" s="240"/>
    </row>
    <row r="66" spans="1:15" s="80" customFormat="1" ht="15.75" thickBot="1" x14ac:dyDescent="0.3">
      <c r="A66" s="78"/>
      <c r="B66" s="23" t="s">
        <v>2</v>
      </c>
      <c r="C66" s="23" t="s">
        <v>47</v>
      </c>
      <c r="D66" s="16"/>
      <c r="E66" s="16"/>
      <c r="F66" s="17"/>
      <c r="G66" s="24"/>
      <c r="I66" s="78"/>
      <c r="J66" s="23" t="s">
        <v>2</v>
      </c>
      <c r="K66" s="23" t="s">
        <v>47</v>
      </c>
      <c r="L66" s="16"/>
      <c r="M66" s="16"/>
      <c r="N66" s="17"/>
      <c r="O66" s="24"/>
    </row>
    <row r="67" spans="1:15" s="80" customFormat="1" ht="15.75" thickBot="1" x14ac:dyDescent="0.3">
      <c r="A67" s="78"/>
      <c r="B67" s="36" t="s">
        <v>4</v>
      </c>
      <c r="C67" s="37"/>
      <c r="D67" s="38" t="s">
        <v>5</v>
      </c>
      <c r="E67" s="38" t="s">
        <v>6</v>
      </c>
      <c r="F67" s="38" t="s">
        <v>7</v>
      </c>
      <c r="G67" s="39" t="s">
        <v>8</v>
      </c>
      <c r="I67" s="78"/>
      <c r="J67" s="36" t="s">
        <v>4</v>
      </c>
      <c r="K67" s="37"/>
      <c r="L67" s="38" t="s">
        <v>5</v>
      </c>
      <c r="M67" s="38" t="s">
        <v>6</v>
      </c>
      <c r="N67" s="38" t="s">
        <v>7</v>
      </c>
      <c r="O67" s="39" t="s">
        <v>8</v>
      </c>
    </row>
    <row r="68" spans="1:15" s="80" customFormat="1" ht="26.25" x14ac:dyDescent="0.25">
      <c r="A68" s="78"/>
      <c r="B68" s="78">
        <v>1</v>
      </c>
      <c r="C68" s="82" t="s">
        <v>91</v>
      </c>
      <c r="D68" s="88" t="s">
        <v>3</v>
      </c>
      <c r="E68" s="30">
        <v>4</v>
      </c>
      <c r="F68" s="83">
        <v>180000</v>
      </c>
      <c r="G68" s="20">
        <f>F68*E68</f>
        <v>720000</v>
      </c>
      <c r="I68" s="78"/>
      <c r="J68" s="78">
        <v>1</v>
      </c>
      <c r="K68" s="82" t="s">
        <v>91</v>
      </c>
      <c r="L68" s="88" t="s">
        <v>3</v>
      </c>
      <c r="M68" s="30">
        <v>4</v>
      </c>
      <c r="N68" s="83">
        <v>180000</v>
      </c>
      <c r="O68" s="20">
        <f>N68*M68</f>
        <v>720000</v>
      </c>
    </row>
    <row r="69" spans="1:15" s="80" customFormat="1" x14ac:dyDescent="0.25">
      <c r="A69" s="78"/>
      <c r="B69" s="78">
        <v>2</v>
      </c>
      <c r="C69" s="16" t="s">
        <v>92</v>
      </c>
      <c r="D69" s="17" t="s">
        <v>3</v>
      </c>
      <c r="E69" s="83">
        <v>2</v>
      </c>
      <c r="F69" s="83">
        <v>4200</v>
      </c>
      <c r="G69" s="20">
        <f t="shared" ref="G69:G71" si="5">F69*E69</f>
        <v>8400</v>
      </c>
      <c r="I69" s="78"/>
      <c r="J69" s="78">
        <v>2</v>
      </c>
      <c r="K69" s="16" t="s">
        <v>92</v>
      </c>
      <c r="L69" s="17" t="s">
        <v>3</v>
      </c>
      <c r="M69" s="83">
        <v>2</v>
      </c>
      <c r="N69" s="83">
        <v>4200</v>
      </c>
      <c r="O69" s="20">
        <f t="shared" ref="O69:O71" si="6">N69*M69</f>
        <v>8400</v>
      </c>
    </row>
    <row r="70" spans="1:15" s="80" customFormat="1" x14ac:dyDescent="0.25">
      <c r="A70" s="78"/>
      <c r="B70" s="78">
        <v>3</v>
      </c>
      <c r="C70" s="29" t="s">
        <v>117</v>
      </c>
      <c r="D70" s="17" t="s">
        <v>3</v>
      </c>
      <c r="E70" s="83">
        <v>6</v>
      </c>
      <c r="F70" s="83">
        <v>24000</v>
      </c>
      <c r="G70" s="20">
        <f t="shared" si="5"/>
        <v>144000</v>
      </c>
      <c r="I70" s="78"/>
      <c r="J70" s="78">
        <v>3</v>
      </c>
      <c r="K70" s="29" t="s">
        <v>117</v>
      </c>
      <c r="L70" s="17" t="s">
        <v>3</v>
      </c>
      <c r="M70" s="83">
        <v>4</v>
      </c>
      <c r="N70" s="83">
        <v>24000</v>
      </c>
      <c r="O70" s="20">
        <f t="shared" si="6"/>
        <v>96000</v>
      </c>
    </row>
    <row r="71" spans="1:15" s="80" customFormat="1" x14ac:dyDescent="0.25">
      <c r="A71" s="78"/>
      <c r="B71" s="78">
        <v>4</v>
      </c>
      <c r="C71" s="29" t="s">
        <v>118</v>
      </c>
      <c r="D71" s="17" t="s">
        <v>3</v>
      </c>
      <c r="E71" s="83">
        <v>6</v>
      </c>
      <c r="F71" s="83">
        <v>9800</v>
      </c>
      <c r="G71" s="20">
        <f t="shared" si="5"/>
        <v>58800</v>
      </c>
      <c r="I71" s="78"/>
      <c r="J71" s="78">
        <v>4</v>
      </c>
      <c r="K71" s="29" t="s">
        <v>118</v>
      </c>
      <c r="L71" s="17" t="s">
        <v>3</v>
      </c>
      <c r="M71" s="83">
        <v>4</v>
      </c>
      <c r="N71" s="83">
        <v>9800</v>
      </c>
      <c r="O71" s="20">
        <f t="shared" si="6"/>
        <v>39200</v>
      </c>
    </row>
    <row r="72" spans="1:15" s="80" customFormat="1" x14ac:dyDescent="0.25">
      <c r="A72" s="78"/>
      <c r="B72" s="78">
        <v>5</v>
      </c>
      <c r="C72" s="29" t="s">
        <v>119</v>
      </c>
      <c r="D72" s="17" t="s">
        <v>3</v>
      </c>
      <c r="E72" s="83">
        <v>6</v>
      </c>
      <c r="F72" s="83">
        <v>40000</v>
      </c>
      <c r="G72" s="20">
        <f>E72*F72</f>
        <v>240000</v>
      </c>
      <c r="I72" s="78"/>
      <c r="J72" s="78">
        <v>5</v>
      </c>
      <c r="K72" s="29" t="s">
        <v>119</v>
      </c>
      <c r="L72" s="17" t="s">
        <v>3</v>
      </c>
      <c r="M72" s="83">
        <v>4</v>
      </c>
      <c r="N72" s="83">
        <v>40000</v>
      </c>
      <c r="O72" s="20">
        <f>M72*N72</f>
        <v>160000</v>
      </c>
    </row>
    <row r="73" spans="1:15" s="80" customFormat="1" x14ac:dyDescent="0.25">
      <c r="A73" s="78"/>
      <c r="B73" s="78">
        <v>6</v>
      </c>
      <c r="C73" s="16" t="s">
        <v>99</v>
      </c>
      <c r="D73" s="17" t="s">
        <v>3</v>
      </c>
      <c r="E73" s="83">
        <v>24</v>
      </c>
      <c r="F73" s="17">
        <v>500</v>
      </c>
      <c r="G73" s="20">
        <f t="shared" ref="G73:G75" si="7">F73*E73</f>
        <v>12000</v>
      </c>
      <c r="I73" s="78"/>
      <c r="J73" s="78">
        <v>6</v>
      </c>
      <c r="K73" s="16" t="s">
        <v>99</v>
      </c>
      <c r="L73" s="17" t="s">
        <v>3</v>
      </c>
      <c r="M73" s="83">
        <v>16</v>
      </c>
      <c r="N73" s="17">
        <v>500</v>
      </c>
      <c r="O73" s="20">
        <f t="shared" ref="O73:O75" si="8">N73*M73</f>
        <v>8000</v>
      </c>
    </row>
    <row r="74" spans="1:15" s="80" customFormat="1" x14ac:dyDescent="0.25">
      <c r="A74" s="78"/>
      <c r="B74" s="78">
        <v>7</v>
      </c>
      <c r="C74" s="16" t="s">
        <v>100</v>
      </c>
      <c r="D74" s="17" t="s">
        <v>3</v>
      </c>
      <c r="E74" s="83">
        <v>24</v>
      </c>
      <c r="F74" s="17">
        <v>500</v>
      </c>
      <c r="G74" s="20">
        <f t="shared" si="7"/>
        <v>12000</v>
      </c>
      <c r="I74" s="78"/>
      <c r="J74" s="78">
        <v>7</v>
      </c>
      <c r="K74" s="16" t="s">
        <v>100</v>
      </c>
      <c r="L74" s="17" t="s">
        <v>3</v>
      </c>
      <c r="M74" s="83">
        <v>16</v>
      </c>
      <c r="N74" s="17">
        <v>500</v>
      </c>
      <c r="O74" s="20">
        <f t="shared" si="8"/>
        <v>8000</v>
      </c>
    </row>
    <row r="75" spans="1:15" s="80" customFormat="1" ht="15.75" thickBot="1" x14ac:dyDescent="0.3">
      <c r="A75" s="78"/>
      <c r="B75" s="78">
        <v>8</v>
      </c>
      <c r="C75" s="16" t="s">
        <v>120</v>
      </c>
      <c r="D75" s="17" t="s">
        <v>3</v>
      </c>
      <c r="E75" s="83">
        <v>6</v>
      </c>
      <c r="F75" s="99">
        <v>6800</v>
      </c>
      <c r="G75" s="20">
        <f t="shared" si="7"/>
        <v>40800</v>
      </c>
      <c r="I75" s="78"/>
      <c r="J75" s="78">
        <v>8</v>
      </c>
      <c r="K75" s="16" t="s">
        <v>120</v>
      </c>
      <c r="L75" s="17" t="s">
        <v>3</v>
      </c>
      <c r="M75" s="83">
        <v>4</v>
      </c>
      <c r="N75" s="99">
        <v>6800</v>
      </c>
      <c r="O75" s="20">
        <f t="shared" si="8"/>
        <v>27200</v>
      </c>
    </row>
    <row r="76" spans="1:15" s="80" customFormat="1" ht="15.75" thickBot="1" x14ac:dyDescent="0.3">
      <c r="A76" s="78"/>
      <c r="B76" s="7"/>
      <c r="C76" s="5" t="s">
        <v>9</v>
      </c>
      <c r="D76" s="4"/>
      <c r="E76" s="4"/>
      <c r="F76" s="8"/>
      <c r="G76" s="12">
        <f>SUM(G68:G75)</f>
        <v>1236000</v>
      </c>
      <c r="I76" s="78"/>
      <c r="J76" s="7"/>
      <c r="K76" s="5" t="s">
        <v>9</v>
      </c>
      <c r="L76" s="4"/>
      <c r="M76" s="4"/>
      <c r="N76" s="8"/>
      <c r="O76" s="12">
        <f>SUM(O68:O75)</f>
        <v>1066800</v>
      </c>
    </row>
    <row r="77" spans="1:15" s="80" customFormat="1" ht="15.75" thickBot="1" x14ac:dyDescent="0.3">
      <c r="A77" s="78"/>
      <c r="B77" s="16"/>
      <c r="C77" s="16"/>
      <c r="D77" s="16"/>
      <c r="E77" s="16"/>
      <c r="F77" s="17"/>
      <c r="G77" s="24"/>
      <c r="I77" s="78"/>
      <c r="J77" s="16"/>
      <c r="K77" s="16"/>
      <c r="L77" s="16"/>
      <c r="M77" s="16"/>
      <c r="N77" s="17"/>
      <c r="O77" s="24"/>
    </row>
    <row r="78" spans="1:15" s="80" customFormat="1" ht="15.75" thickBot="1" x14ac:dyDescent="0.3">
      <c r="A78" s="78"/>
      <c r="B78" s="36" t="s">
        <v>10</v>
      </c>
      <c r="C78" s="37"/>
      <c r="D78" s="38" t="s">
        <v>5</v>
      </c>
      <c r="E78" s="38" t="s">
        <v>6</v>
      </c>
      <c r="F78" s="38" t="s">
        <v>7</v>
      </c>
      <c r="G78" s="39" t="s">
        <v>8</v>
      </c>
      <c r="I78" s="78"/>
      <c r="J78" s="36" t="s">
        <v>10</v>
      </c>
      <c r="K78" s="37"/>
      <c r="L78" s="38" t="s">
        <v>5</v>
      </c>
      <c r="M78" s="38" t="s">
        <v>6</v>
      </c>
      <c r="N78" s="38" t="s">
        <v>7</v>
      </c>
      <c r="O78" s="39" t="s">
        <v>8</v>
      </c>
    </row>
    <row r="79" spans="1:15" s="80" customFormat="1" ht="15.75" thickBot="1" x14ac:dyDescent="0.3">
      <c r="A79" s="78"/>
      <c r="B79" s="15">
        <v>1</v>
      </c>
      <c r="C79" s="16" t="s">
        <v>115</v>
      </c>
      <c r="D79" s="17" t="s">
        <v>12</v>
      </c>
      <c r="E79" s="18"/>
      <c r="F79" s="83">
        <v>1000</v>
      </c>
      <c r="G79" s="20">
        <f>F79</f>
        <v>1000</v>
      </c>
      <c r="I79" s="78"/>
      <c r="J79" s="15">
        <v>1</v>
      </c>
      <c r="K79" s="16" t="s">
        <v>115</v>
      </c>
      <c r="L79" s="17" t="s">
        <v>12</v>
      </c>
      <c r="M79" s="18"/>
      <c r="N79" s="83">
        <v>1000</v>
      </c>
      <c r="O79" s="20">
        <f>N79</f>
        <v>1000</v>
      </c>
    </row>
    <row r="80" spans="1:15" s="80" customFormat="1" ht="15.75" thickBot="1" x14ac:dyDescent="0.3">
      <c r="A80" s="78"/>
      <c r="B80" s="3"/>
      <c r="C80" s="5" t="s">
        <v>14</v>
      </c>
      <c r="D80" s="8"/>
      <c r="E80" s="9"/>
      <c r="F80" s="145"/>
      <c r="G80" s="11">
        <f>SUM(G79:G79)</f>
        <v>1000</v>
      </c>
      <c r="I80" s="78"/>
      <c r="J80" s="3"/>
      <c r="K80" s="5" t="s">
        <v>14</v>
      </c>
      <c r="L80" s="8"/>
      <c r="M80" s="9"/>
      <c r="N80" s="145"/>
      <c r="O80" s="11">
        <f>SUM(O79:O79)</f>
        <v>1000</v>
      </c>
    </row>
    <row r="81" spans="1:15" s="80" customFormat="1" ht="15.75" thickBot="1" x14ac:dyDescent="0.3">
      <c r="A81" s="78"/>
      <c r="B81" s="17"/>
      <c r="C81" s="16"/>
      <c r="D81" s="17"/>
      <c r="E81" s="18"/>
      <c r="F81" s="83"/>
      <c r="G81" s="20"/>
      <c r="I81" s="78"/>
      <c r="J81" s="17"/>
      <c r="K81" s="16"/>
      <c r="L81" s="17"/>
      <c r="M81" s="18"/>
      <c r="N81" s="83"/>
      <c r="O81" s="20"/>
    </row>
    <row r="82" spans="1:15" s="80" customFormat="1" ht="15.75" thickBot="1" x14ac:dyDescent="0.3">
      <c r="A82" s="78"/>
      <c r="B82" s="36" t="s">
        <v>15</v>
      </c>
      <c r="C82" s="37"/>
      <c r="D82" s="38" t="s">
        <v>5</v>
      </c>
      <c r="E82" s="38" t="s">
        <v>6</v>
      </c>
      <c r="F82" s="38" t="s">
        <v>7</v>
      </c>
      <c r="G82" s="39" t="s">
        <v>8</v>
      </c>
      <c r="I82" s="78"/>
      <c r="J82" s="36" t="s">
        <v>15</v>
      </c>
      <c r="K82" s="37"/>
      <c r="L82" s="38" t="s">
        <v>5</v>
      </c>
      <c r="M82" s="38" t="s">
        <v>6</v>
      </c>
      <c r="N82" s="38" t="s">
        <v>7</v>
      </c>
      <c r="O82" s="39" t="s">
        <v>8</v>
      </c>
    </row>
    <row r="83" spans="1:15" s="80" customFormat="1" ht="15.75" thickBot="1" x14ac:dyDescent="0.3">
      <c r="A83" s="78"/>
      <c r="B83" s="15">
        <v>1</v>
      </c>
      <c r="C83" s="16" t="s">
        <v>16</v>
      </c>
      <c r="D83" s="17" t="s">
        <v>12</v>
      </c>
      <c r="E83" s="16"/>
      <c r="F83" s="99">
        <v>42500</v>
      </c>
      <c r="G83" s="31">
        <f>F83*1</f>
        <v>42500</v>
      </c>
      <c r="I83" s="78"/>
      <c r="J83" s="15">
        <v>1</v>
      </c>
      <c r="K83" s="16" t="s">
        <v>16</v>
      </c>
      <c r="L83" s="17" t="s">
        <v>12</v>
      </c>
      <c r="M83" s="16"/>
      <c r="N83" s="99">
        <v>30000</v>
      </c>
      <c r="O83" s="31">
        <f>N83*1</f>
        <v>30000</v>
      </c>
    </row>
    <row r="84" spans="1:15" s="80" customFormat="1" ht="15.75" thickBot="1" x14ac:dyDescent="0.3">
      <c r="A84" s="78"/>
      <c r="B84" s="7"/>
      <c r="C84" s="5" t="s">
        <v>17</v>
      </c>
      <c r="D84" s="8"/>
      <c r="E84" s="9"/>
      <c r="F84" s="145"/>
      <c r="G84" s="11">
        <f>SUM(G83:G83)</f>
        <v>42500</v>
      </c>
      <c r="I84" s="78"/>
      <c r="J84" s="7"/>
      <c r="K84" s="5" t="s">
        <v>17</v>
      </c>
      <c r="L84" s="8"/>
      <c r="M84" s="9"/>
      <c r="N84" s="145"/>
      <c r="O84" s="11">
        <f>SUM(O83:O83)</f>
        <v>30000</v>
      </c>
    </row>
    <row r="85" spans="1:15" s="80" customFormat="1" ht="15.75" thickBot="1" x14ac:dyDescent="0.3">
      <c r="A85" s="78"/>
      <c r="B85" s="16"/>
      <c r="C85" s="16"/>
      <c r="D85" s="16"/>
      <c r="E85" s="16"/>
      <c r="F85" s="17"/>
      <c r="G85" s="24"/>
      <c r="I85" s="78"/>
      <c r="J85" s="16"/>
      <c r="K85" s="16"/>
      <c r="L85" s="16"/>
      <c r="M85" s="16"/>
      <c r="N85" s="17"/>
      <c r="O85" s="24"/>
    </row>
    <row r="86" spans="1:15" s="80" customFormat="1" ht="15.75" thickBot="1" x14ac:dyDescent="0.3">
      <c r="A86" s="78"/>
      <c r="B86" s="36" t="s">
        <v>18</v>
      </c>
      <c r="C86" s="37"/>
      <c r="D86" s="38" t="s">
        <v>5</v>
      </c>
      <c r="E86" s="38" t="s">
        <v>6</v>
      </c>
      <c r="F86" s="38" t="s">
        <v>7</v>
      </c>
      <c r="G86" s="39" t="s">
        <v>8</v>
      </c>
      <c r="I86" s="78"/>
      <c r="J86" s="36" t="s">
        <v>18</v>
      </c>
      <c r="K86" s="37"/>
      <c r="L86" s="38" t="s">
        <v>5</v>
      </c>
      <c r="M86" s="38" t="s">
        <v>6</v>
      </c>
      <c r="N86" s="38" t="s">
        <v>7</v>
      </c>
      <c r="O86" s="39" t="s">
        <v>8</v>
      </c>
    </row>
    <row r="87" spans="1:15" s="80" customFormat="1" ht="15.75" thickBot="1" x14ac:dyDescent="0.3">
      <c r="A87" s="78"/>
      <c r="B87" s="15">
        <v>1</v>
      </c>
      <c r="C87" s="16" t="s">
        <v>108</v>
      </c>
      <c r="D87" s="17" t="s">
        <v>47</v>
      </c>
      <c r="E87" s="17">
        <v>1</v>
      </c>
      <c r="F87" s="146">
        <v>100000</v>
      </c>
      <c r="G87" s="31">
        <f>F87</f>
        <v>100000</v>
      </c>
      <c r="I87" s="78"/>
      <c r="J87" s="15">
        <v>1</v>
      </c>
      <c r="K87" s="16" t="s">
        <v>108</v>
      </c>
      <c r="L87" s="17" t="s">
        <v>47</v>
      </c>
      <c r="M87" s="17">
        <v>1</v>
      </c>
      <c r="N87" s="146">
        <v>100000</v>
      </c>
      <c r="O87" s="31">
        <f>N87</f>
        <v>100000</v>
      </c>
    </row>
    <row r="88" spans="1:15" s="80" customFormat="1" ht="15.75" thickBot="1" x14ac:dyDescent="0.3">
      <c r="A88" s="78"/>
      <c r="B88" s="7"/>
      <c r="C88" s="5" t="s">
        <v>20</v>
      </c>
      <c r="D88" s="8"/>
      <c r="E88" s="9"/>
      <c r="F88" s="145"/>
      <c r="G88" s="11">
        <f>SUM(G87:G87)</f>
        <v>100000</v>
      </c>
      <c r="I88" s="78"/>
      <c r="J88" s="7"/>
      <c r="K88" s="5" t="s">
        <v>20</v>
      </c>
      <c r="L88" s="8"/>
      <c r="M88" s="9"/>
      <c r="N88" s="145"/>
      <c r="O88" s="11">
        <f>SUM(O87:O87)</f>
        <v>100000</v>
      </c>
    </row>
    <row r="89" spans="1:15" s="80" customFormat="1" ht="15.75" thickBot="1" x14ac:dyDescent="0.3">
      <c r="A89" s="78"/>
      <c r="B89" s="16"/>
      <c r="C89" s="16"/>
      <c r="D89" s="16"/>
      <c r="E89" s="16"/>
      <c r="F89" s="17"/>
      <c r="G89" s="24"/>
      <c r="I89" s="78"/>
      <c r="J89" s="16"/>
      <c r="K89" s="16"/>
      <c r="L89" s="16"/>
      <c r="M89" s="16"/>
      <c r="N89" s="17"/>
      <c r="O89" s="24"/>
    </row>
    <row r="90" spans="1:15" s="80" customFormat="1" ht="15.75" thickBot="1" x14ac:dyDescent="0.3">
      <c r="A90" s="78"/>
      <c r="B90" s="7"/>
      <c r="C90" s="5" t="s">
        <v>21</v>
      </c>
      <c r="D90" s="4"/>
      <c r="E90" s="4"/>
      <c r="F90" s="8"/>
      <c r="G90" s="6">
        <f>G76+G80+G84+G88</f>
        <v>1379500</v>
      </c>
      <c r="I90" s="78"/>
      <c r="J90" s="7"/>
      <c r="K90" s="5" t="s">
        <v>21</v>
      </c>
      <c r="L90" s="4"/>
      <c r="M90" s="4"/>
      <c r="N90" s="8"/>
      <c r="O90" s="6">
        <f>O76+O80+O84+O88</f>
        <v>1197800</v>
      </c>
    </row>
    <row r="91" spans="1:15" s="80" customFormat="1" ht="15.75" thickBot="1" x14ac:dyDescent="0.3">
      <c r="A91" s="91"/>
      <c r="B91" s="34"/>
      <c r="C91" s="34"/>
      <c r="D91" s="34"/>
      <c r="E91" s="34"/>
      <c r="F91" s="48"/>
      <c r="G91" s="35"/>
      <c r="I91" s="91"/>
      <c r="J91" s="34"/>
      <c r="K91" s="34"/>
      <c r="L91" s="34"/>
      <c r="M91" s="34"/>
      <c r="N91" s="48"/>
      <c r="O91" s="35"/>
    </row>
    <row r="92" spans="1:15" ht="15.75" thickBot="1" x14ac:dyDescent="0.3"/>
    <row r="93" spans="1:15" ht="15.75" thickBot="1" x14ac:dyDescent="0.3">
      <c r="B93" s="244" t="s">
        <v>110</v>
      </c>
      <c r="C93" s="245"/>
      <c r="D93" s="245"/>
      <c r="E93" s="245"/>
      <c r="F93" s="245"/>
      <c r="G93" s="245"/>
      <c r="H93" s="245"/>
      <c r="I93" s="245"/>
      <c r="J93" s="246"/>
    </row>
    <row r="94" spans="1:15" ht="15.75" thickBot="1" x14ac:dyDescent="0.3"/>
    <row r="95" spans="1:15" x14ac:dyDescent="0.25">
      <c r="A95" s="90"/>
      <c r="B95" s="40"/>
      <c r="C95" s="40"/>
      <c r="D95" s="40"/>
      <c r="E95" s="40"/>
      <c r="F95" s="139"/>
      <c r="G95" s="47"/>
    </row>
    <row r="96" spans="1:15" x14ac:dyDescent="0.25">
      <c r="A96" s="78">
        <v>19</v>
      </c>
      <c r="B96" s="79" t="s">
        <v>0</v>
      </c>
      <c r="C96" s="239" t="s">
        <v>126</v>
      </c>
      <c r="D96" s="239"/>
      <c r="E96" s="239"/>
      <c r="F96" s="239"/>
      <c r="G96" s="240"/>
    </row>
    <row r="97" spans="1:7" ht="15.75" thickBot="1" x14ac:dyDescent="0.3">
      <c r="A97" s="78"/>
      <c r="B97" s="23" t="s">
        <v>2</v>
      </c>
      <c r="C97" s="23" t="s">
        <v>47</v>
      </c>
      <c r="D97" s="16"/>
      <c r="E97" s="16"/>
      <c r="F97" s="17"/>
      <c r="G97" s="24"/>
    </row>
    <row r="98" spans="1:7" ht="15.75" thickBot="1" x14ac:dyDescent="0.3">
      <c r="A98" s="78"/>
      <c r="B98" s="104" t="s">
        <v>4</v>
      </c>
      <c r="C98" s="105"/>
      <c r="D98" s="106" t="s">
        <v>5</v>
      </c>
      <c r="E98" s="106" t="s">
        <v>6</v>
      </c>
      <c r="F98" s="106" t="s">
        <v>7</v>
      </c>
      <c r="G98" s="107" t="s">
        <v>8</v>
      </c>
    </row>
    <row r="99" spans="1:7" x14ac:dyDescent="0.25">
      <c r="A99" s="78"/>
      <c r="B99" s="90">
        <v>1</v>
      </c>
      <c r="C99" s="112" t="s">
        <v>122</v>
      </c>
      <c r="D99" s="100" t="s">
        <v>3</v>
      </c>
      <c r="E99" s="101">
        <v>1</v>
      </c>
      <c r="F99" s="147">
        <v>9000</v>
      </c>
      <c r="G99" s="102">
        <f>F99*E99</f>
        <v>9000</v>
      </c>
    </row>
    <row r="100" spans="1:7" x14ac:dyDescent="0.25">
      <c r="A100" s="78"/>
      <c r="B100" s="78">
        <v>2</v>
      </c>
      <c r="C100" s="16" t="s">
        <v>123</v>
      </c>
      <c r="D100" s="17" t="s">
        <v>3</v>
      </c>
      <c r="E100" s="30">
        <v>1</v>
      </c>
      <c r="F100" s="83">
        <v>2500</v>
      </c>
      <c r="G100" s="20">
        <f t="shared" ref="G100:G102" si="9">F100*E100</f>
        <v>2500</v>
      </c>
    </row>
    <row r="101" spans="1:7" x14ac:dyDescent="0.25">
      <c r="A101" s="78"/>
      <c r="B101" s="78">
        <v>3</v>
      </c>
      <c r="C101" s="82" t="s">
        <v>124</v>
      </c>
      <c r="D101" s="17" t="s">
        <v>3</v>
      </c>
      <c r="E101" s="30">
        <v>1</v>
      </c>
      <c r="F101" s="83">
        <v>4000</v>
      </c>
      <c r="G101" s="20">
        <f t="shared" si="9"/>
        <v>4000</v>
      </c>
    </row>
    <row r="102" spans="1:7" ht="15.75" thickBot="1" x14ac:dyDescent="0.3">
      <c r="A102" s="78"/>
      <c r="B102" s="91">
        <v>4</v>
      </c>
      <c r="C102" s="113" t="s">
        <v>125</v>
      </c>
      <c r="D102" s="48" t="s">
        <v>3</v>
      </c>
      <c r="E102" s="103">
        <v>1</v>
      </c>
      <c r="F102" s="148">
        <v>1200</v>
      </c>
      <c r="G102" s="77">
        <f t="shared" si="9"/>
        <v>1200</v>
      </c>
    </row>
    <row r="103" spans="1:7" ht="15.75" thickBot="1" x14ac:dyDescent="0.3">
      <c r="A103" s="78"/>
      <c r="B103" s="108"/>
      <c r="C103" s="109" t="s">
        <v>9</v>
      </c>
      <c r="D103" s="110"/>
      <c r="E103" s="110"/>
      <c r="F103" s="115"/>
      <c r="G103" s="111">
        <f>SUM(G99:G102)</f>
        <v>16700</v>
      </c>
    </row>
    <row r="104" spans="1:7" ht="15.75" thickBot="1" x14ac:dyDescent="0.3">
      <c r="A104" s="78"/>
      <c r="B104" s="16"/>
      <c r="C104" s="16"/>
      <c r="D104" s="16"/>
      <c r="E104" s="16"/>
      <c r="F104" s="17"/>
      <c r="G104" s="24"/>
    </row>
    <row r="105" spans="1:7" ht="15.75" thickBot="1" x14ac:dyDescent="0.3">
      <c r="A105" s="78"/>
      <c r="B105" s="104" t="s">
        <v>10</v>
      </c>
      <c r="C105" s="105"/>
      <c r="D105" s="106" t="s">
        <v>5</v>
      </c>
      <c r="E105" s="106" t="s">
        <v>6</v>
      </c>
      <c r="F105" s="106" t="s">
        <v>7</v>
      </c>
      <c r="G105" s="107" t="s">
        <v>8</v>
      </c>
    </row>
    <row r="106" spans="1:7" ht="15.75" thickBot="1" x14ac:dyDescent="0.3">
      <c r="A106" s="78"/>
      <c r="B106" s="94">
        <v>1</v>
      </c>
      <c r="C106" s="26" t="s">
        <v>114</v>
      </c>
      <c r="D106" s="95" t="s">
        <v>12</v>
      </c>
      <c r="E106" s="118">
        <v>1</v>
      </c>
      <c r="F106" s="149">
        <v>1000</v>
      </c>
      <c r="G106" s="119">
        <f>F106</f>
        <v>1000</v>
      </c>
    </row>
    <row r="107" spans="1:7" ht="15.75" thickBot="1" x14ac:dyDescent="0.3">
      <c r="A107" s="78"/>
      <c r="B107" s="114"/>
      <c r="C107" s="109" t="s">
        <v>14</v>
      </c>
      <c r="D107" s="115"/>
      <c r="E107" s="116"/>
      <c r="F107" s="150"/>
      <c r="G107" s="117">
        <f>SUM(G106:G106)</f>
        <v>1000</v>
      </c>
    </row>
    <row r="108" spans="1:7" ht="15.75" thickBot="1" x14ac:dyDescent="0.3">
      <c r="A108" s="78"/>
      <c r="B108" s="17"/>
      <c r="C108" s="16"/>
      <c r="D108" s="17"/>
      <c r="E108" s="18"/>
      <c r="F108" s="83"/>
      <c r="G108" s="20"/>
    </row>
    <row r="109" spans="1:7" ht="15.75" thickBot="1" x14ac:dyDescent="0.3">
      <c r="A109" s="78"/>
      <c r="B109" s="36" t="s">
        <v>15</v>
      </c>
      <c r="C109" s="37"/>
      <c r="D109" s="38" t="s">
        <v>5</v>
      </c>
      <c r="E109" s="38" t="s">
        <v>6</v>
      </c>
      <c r="F109" s="38" t="s">
        <v>7</v>
      </c>
      <c r="G109" s="39" t="s">
        <v>8</v>
      </c>
    </row>
    <row r="110" spans="1:7" ht="15.75" thickBot="1" x14ac:dyDescent="0.3">
      <c r="A110" s="78"/>
      <c r="B110" s="15">
        <v>1</v>
      </c>
      <c r="C110" s="16" t="s">
        <v>16</v>
      </c>
      <c r="D110" s="17" t="s">
        <v>12</v>
      </c>
      <c r="E110" s="88">
        <v>1</v>
      </c>
      <c r="F110" s="99">
        <v>2000</v>
      </c>
      <c r="G110" s="31">
        <f>F110*1</f>
        <v>2000</v>
      </c>
    </row>
    <row r="111" spans="1:7" ht="15.75" thickBot="1" x14ac:dyDescent="0.3">
      <c r="A111" s="78"/>
      <c r="B111" s="7"/>
      <c r="C111" s="5" t="s">
        <v>17</v>
      </c>
      <c r="D111" s="8"/>
      <c r="E111" s="9"/>
      <c r="F111" s="145"/>
      <c r="G111" s="11">
        <f>SUM(G110:G110)</f>
        <v>2000</v>
      </c>
    </row>
    <row r="112" spans="1:7" ht="15.75" thickBot="1" x14ac:dyDescent="0.3">
      <c r="A112" s="78"/>
      <c r="B112" s="16"/>
      <c r="C112" s="16"/>
      <c r="D112" s="16"/>
      <c r="E112" s="16"/>
      <c r="F112" s="17"/>
      <c r="G112" s="24"/>
    </row>
    <row r="113" spans="1:8" ht="15.75" thickBot="1" x14ac:dyDescent="0.3">
      <c r="A113" s="78"/>
      <c r="B113" s="36" t="s">
        <v>18</v>
      </c>
      <c r="C113" s="37"/>
      <c r="D113" s="38" t="s">
        <v>5</v>
      </c>
      <c r="E113" s="38" t="s">
        <v>6</v>
      </c>
      <c r="F113" s="38" t="s">
        <v>7</v>
      </c>
      <c r="G113" s="39" t="s">
        <v>8</v>
      </c>
    </row>
    <row r="114" spans="1:8" ht="15.75" thickBot="1" x14ac:dyDescent="0.3">
      <c r="A114" s="78"/>
      <c r="B114" s="15">
        <v>1</v>
      </c>
      <c r="C114" s="16" t="s">
        <v>108</v>
      </c>
      <c r="D114" s="17" t="s">
        <v>47</v>
      </c>
      <c r="E114" s="17">
        <v>0.1</v>
      </c>
      <c r="F114" s="146">
        <v>100000</v>
      </c>
      <c r="G114" s="31">
        <f>F114*E114</f>
        <v>10000</v>
      </c>
    </row>
    <row r="115" spans="1:8" ht="15.75" thickBot="1" x14ac:dyDescent="0.3">
      <c r="A115" s="78"/>
      <c r="B115" s="7"/>
      <c r="C115" s="5" t="s">
        <v>20</v>
      </c>
      <c r="D115" s="8"/>
      <c r="E115" s="9"/>
      <c r="F115" s="145"/>
      <c r="G115" s="11">
        <f>SUM(G114:G114)</f>
        <v>10000</v>
      </c>
    </row>
    <row r="116" spans="1:8" ht="15.75" thickBot="1" x14ac:dyDescent="0.3">
      <c r="A116" s="78"/>
      <c r="B116" s="16"/>
      <c r="C116" s="16"/>
      <c r="D116" s="16"/>
      <c r="E116" s="16"/>
      <c r="F116" s="17"/>
      <c r="G116" s="24"/>
    </row>
    <row r="117" spans="1:8" ht="15.75" thickBot="1" x14ac:dyDescent="0.3">
      <c r="A117" s="78"/>
      <c r="B117" s="7"/>
      <c r="C117" s="5" t="s">
        <v>21</v>
      </c>
      <c r="D117" s="4"/>
      <c r="E117" s="4"/>
      <c r="F117" s="8"/>
      <c r="G117" s="6">
        <f>G103+G107+G111+G115</f>
        <v>29700</v>
      </c>
    </row>
    <row r="118" spans="1:8" ht="15.75" thickBot="1" x14ac:dyDescent="0.3">
      <c r="A118" s="91"/>
      <c r="B118" s="34"/>
      <c r="C118" s="34"/>
      <c r="D118" s="34"/>
      <c r="E118" s="34"/>
      <c r="F118" s="48"/>
      <c r="G118" s="35"/>
    </row>
    <row r="119" spans="1:8" x14ac:dyDescent="0.25">
      <c r="A119" s="84"/>
      <c r="B119" s="13"/>
      <c r="C119" s="13"/>
      <c r="D119" s="13"/>
      <c r="E119" s="13"/>
      <c r="F119" s="14"/>
      <c r="G119" s="13"/>
      <c r="H119" s="80"/>
    </row>
    <row r="120" spans="1:8" ht="15.75" thickBot="1" x14ac:dyDescent="0.3">
      <c r="A120" s="84"/>
      <c r="B120" s="13"/>
      <c r="C120" s="13"/>
      <c r="D120" s="13"/>
      <c r="E120" s="13"/>
      <c r="F120" s="14"/>
      <c r="G120" s="13"/>
      <c r="H120" s="80"/>
    </row>
    <row r="121" spans="1:8" x14ac:dyDescent="0.25">
      <c r="A121" s="90"/>
      <c r="B121" s="40"/>
      <c r="C121" s="40"/>
      <c r="D121" s="40"/>
      <c r="E121" s="40"/>
      <c r="F121" s="139"/>
      <c r="G121" s="47"/>
    </row>
    <row r="122" spans="1:8" ht="21.75" customHeight="1" x14ac:dyDescent="0.25">
      <c r="A122" s="78">
        <v>20</v>
      </c>
      <c r="B122" s="79" t="s">
        <v>0</v>
      </c>
      <c r="C122" s="239" t="s">
        <v>127</v>
      </c>
      <c r="D122" s="239"/>
      <c r="E122" s="239"/>
      <c r="F122" s="239"/>
      <c r="G122" s="240"/>
    </row>
    <row r="123" spans="1:8" ht="15.75" thickBot="1" x14ac:dyDescent="0.3">
      <c r="A123" s="78"/>
      <c r="B123" s="23" t="s">
        <v>2</v>
      </c>
      <c r="C123" s="23" t="s">
        <v>47</v>
      </c>
      <c r="D123" s="16"/>
      <c r="E123" s="16"/>
      <c r="F123" s="17"/>
      <c r="G123" s="24"/>
    </row>
    <row r="124" spans="1:8" ht="15.75" thickBot="1" x14ac:dyDescent="0.3">
      <c r="A124" s="78"/>
      <c r="B124" s="104" t="s">
        <v>4</v>
      </c>
      <c r="C124" s="105"/>
      <c r="D124" s="106" t="s">
        <v>5</v>
      </c>
      <c r="E124" s="106" t="s">
        <v>6</v>
      </c>
      <c r="F124" s="106" t="s">
        <v>7</v>
      </c>
      <c r="G124" s="107" t="s">
        <v>8</v>
      </c>
    </row>
    <row r="125" spans="1:8" x14ac:dyDescent="0.25">
      <c r="A125" s="78"/>
      <c r="B125" s="90">
        <v>1</v>
      </c>
      <c r="C125" s="112" t="s">
        <v>122</v>
      </c>
      <c r="D125" s="100" t="s">
        <v>3</v>
      </c>
      <c r="E125" s="101">
        <v>1</v>
      </c>
      <c r="F125" s="147">
        <v>9000</v>
      </c>
      <c r="G125" s="102">
        <f>F125*E125</f>
        <v>9000</v>
      </c>
    </row>
    <row r="126" spans="1:8" x14ac:dyDescent="0.25">
      <c r="A126" s="78"/>
      <c r="B126" s="78">
        <v>2</v>
      </c>
      <c r="C126" s="16" t="s">
        <v>123</v>
      </c>
      <c r="D126" s="17" t="s">
        <v>3</v>
      </c>
      <c r="E126" s="30">
        <v>1</v>
      </c>
      <c r="F126" s="83">
        <v>2500</v>
      </c>
      <c r="G126" s="20">
        <f t="shared" ref="G126:G128" si="10">F126*E126</f>
        <v>2500</v>
      </c>
    </row>
    <row r="127" spans="1:8" x14ac:dyDescent="0.25">
      <c r="A127" s="78"/>
      <c r="B127" s="78">
        <v>3</v>
      </c>
      <c r="C127" s="82" t="s">
        <v>124</v>
      </c>
      <c r="D127" s="17" t="s">
        <v>3</v>
      </c>
      <c r="E127" s="30">
        <v>1</v>
      </c>
      <c r="F127" s="83">
        <v>4000</v>
      </c>
      <c r="G127" s="20">
        <f t="shared" si="10"/>
        <v>4000</v>
      </c>
    </row>
    <row r="128" spans="1:8" ht="15.75" thickBot="1" x14ac:dyDescent="0.3">
      <c r="A128" s="78"/>
      <c r="B128" s="91">
        <v>4</v>
      </c>
      <c r="C128" s="113" t="s">
        <v>125</v>
      </c>
      <c r="D128" s="48" t="s">
        <v>3</v>
      </c>
      <c r="E128" s="103">
        <v>1</v>
      </c>
      <c r="F128" s="148">
        <v>1200</v>
      </c>
      <c r="G128" s="77">
        <f t="shared" si="10"/>
        <v>1200</v>
      </c>
    </row>
    <row r="129" spans="1:7" ht="15.75" thickBot="1" x14ac:dyDescent="0.3">
      <c r="A129" s="78"/>
      <c r="B129" s="108"/>
      <c r="C129" s="109" t="s">
        <v>9</v>
      </c>
      <c r="D129" s="110"/>
      <c r="E129" s="110"/>
      <c r="F129" s="115"/>
      <c r="G129" s="111">
        <f>SUM(G125:G128)</f>
        <v>16700</v>
      </c>
    </row>
    <row r="130" spans="1:7" ht="15.75" thickBot="1" x14ac:dyDescent="0.3">
      <c r="A130" s="78"/>
      <c r="B130" s="16"/>
      <c r="C130" s="16"/>
      <c r="D130" s="16"/>
      <c r="E130" s="16"/>
      <c r="F130" s="17"/>
      <c r="G130" s="24"/>
    </row>
    <row r="131" spans="1:7" ht="15.75" thickBot="1" x14ac:dyDescent="0.3">
      <c r="A131" s="78"/>
      <c r="B131" s="104" t="s">
        <v>10</v>
      </c>
      <c r="C131" s="105"/>
      <c r="D131" s="106" t="s">
        <v>5</v>
      </c>
      <c r="E131" s="106" t="s">
        <v>6</v>
      </c>
      <c r="F131" s="106" t="s">
        <v>7</v>
      </c>
      <c r="G131" s="107" t="s">
        <v>8</v>
      </c>
    </row>
    <row r="132" spans="1:7" ht="15.75" thickBot="1" x14ac:dyDescent="0.3">
      <c r="A132" s="78"/>
      <c r="B132" s="94">
        <v>1</v>
      </c>
      <c r="C132" s="26" t="s">
        <v>114</v>
      </c>
      <c r="D132" s="95" t="s">
        <v>12</v>
      </c>
      <c r="E132" s="118">
        <v>1</v>
      </c>
      <c r="F132" s="149">
        <v>1000</v>
      </c>
      <c r="G132" s="119">
        <f>F132</f>
        <v>1000</v>
      </c>
    </row>
    <row r="133" spans="1:7" ht="15.75" thickBot="1" x14ac:dyDescent="0.3">
      <c r="A133" s="78"/>
      <c r="B133" s="114"/>
      <c r="C133" s="109" t="s">
        <v>14</v>
      </c>
      <c r="D133" s="115"/>
      <c r="E133" s="116"/>
      <c r="F133" s="150"/>
      <c r="G133" s="117">
        <f>SUM(G132:G132)</f>
        <v>1000</v>
      </c>
    </row>
    <row r="134" spans="1:7" ht="15.75" thickBot="1" x14ac:dyDescent="0.3">
      <c r="A134" s="78"/>
      <c r="B134" s="17"/>
      <c r="C134" s="16"/>
      <c r="D134" s="17"/>
      <c r="E134" s="18"/>
      <c r="F134" s="83"/>
      <c r="G134" s="20"/>
    </row>
    <row r="135" spans="1:7" ht="15.75" thickBot="1" x14ac:dyDescent="0.3">
      <c r="A135" s="78"/>
      <c r="B135" s="36" t="s">
        <v>15</v>
      </c>
      <c r="C135" s="37"/>
      <c r="D135" s="38" t="s">
        <v>5</v>
      </c>
      <c r="E135" s="38" t="s">
        <v>6</v>
      </c>
      <c r="F135" s="38" t="s">
        <v>7</v>
      </c>
      <c r="G135" s="39" t="s">
        <v>8</v>
      </c>
    </row>
    <row r="136" spans="1:7" ht="15.75" thickBot="1" x14ac:dyDescent="0.3">
      <c r="A136" s="78"/>
      <c r="B136" s="15">
        <v>1</v>
      </c>
      <c r="C136" s="16" t="s">
        <v>16</v>
      </c>
      <c r="D136" s="17" t="s">
        <v>12</v>
      </c>
      <c r="E136" s="88">
        <v>1</v>
      </c>
      <c r="F136" s="99">
        <v>2000</v>
      </c>
      <c r="G136" s="31">
        <f>F136*1</f>
        <v>2000</v>
      </c>
    </row>
    <row r="137" spans="1:7" ht="15.75" thickBot="1" x14ac:dyDescent="0.3">
      <c r="A137" s="78"/>
      <c r="B137" s="7"/>
      <c r="C137" s="5" t="s">
        <v>17</v>
      </c>
      <c r="D137" s="8"/>
      <c r="E137" s="9"/>
      <c r="F137" s="145"/>
      <c r="G137" s="11">
        <f>SUM(G136:G136)</f>
        <v>2000</v>
      </c>
    </row>
    <row r="138" spans="1:7" ht="15.75" thickBot="1" x14ac:dyDescent="0.3">
      <c r="A138" s="78"/>
      <c r="B138" s="16"/>
      <c r="C138" s="16"/>
      <c r="D138" s="16"/>
      <c r="E138" s="16"/>
      <c r="F138" s="17"/>
      <c r="G138" s="24"/>
    </row>
    <row r="139" spans="1:7" ht="15.75" thickBot="1" x14ac:dyDescent="0.3">
      <c r="A139" s="78"/>
      <c r="B139" s="36" t="s">
        <v>18</v>
      </c>
      <c r="C139" s="37"/>
      <c r="D139" s="38" t="s">
        <v>5</v>
      </c>
      <c r="E139" s="38" t="s">
        <v>6</v>
      </c>
      <c r="F139" s="38" t="s">
        <v>7</v>
      </c>
      <c r="G139" s="39" t="s">
        <v>8</v>
      </c>
    </row>
    <row r="140" spans="1:7" ht="15.75" thickBot="1" x14ac:dyDescent="0.3">
      <c r="A140" s="78"/>
      <c r="B140" s="15">
        <v>1</v>
      </c>
      <c r="C140" s="16" t="s">
        <v>108</v>
      </c>
      <c r="D140" s="17" t="s">
        <v>47</v>
      </c>
      <c r="E140" s="17">
        <v>0.1</v>
      </c>
      <c r="F140" s="146">
        <v>100000</v>
      </c>
      <c r="G140" s="31">
        <f>F140*E140</f>
        <v>10000</v>
      </c>
    </row>
    <row r="141" spans="1:7" ht="15.75" thickBot="1" x14ac:dyDescent="0.3">
      <c r="A141" s="78"/>
      <c r="B141" s="7"/>
      <c r="C141" s="5" t="s">
        <v>20</v>
      </c>
      <c r="D141" s="8"/>
      <c r="E141" s="9"/>
      <c r="F141" s="145"/>
      <c r="G141" s="11">
        <f>SUM(G140:G140)</f>
        <v>10000</v>
      </c>
    </row>
    <row r="142" spans="1:7" ht="15.75" thickBot="1" x14ac:dyDescent="0.3">
      <c r="A142" s="78"/>
      <c r="B142" s="16"/>
      <c r="C142" s="16"/>
      <c r="D142" s="16"/>
      <c r="E142" s="16"/>
      <c r="F142" s="17"/>
      <c r="G142" s="24"/>
    </row>
    <row r="143" spans="1:7" ht="15.75" thickBot="1" x14ac:dyDescent="0.3">
      <c r="A143" s="78"/>
      <c r="B143" s="7"/>
      <c r="C143" s="5" t="s">
        <v>21</v>
      </c>
      <c r="D143" s="4"/>
      <c r="E143" s="4"/>
      <c r="F143" s="8"/>
      <c r="G143" s="6">
        <f>G129+G133+G137+G141</f>
        <v>29700</v>
      </c>
    </row>
    <row r="144" spans="1:7" ht="15.75" thickBot="1" x14ac:dyDescent="0.3">
      <c r="A144" s="91"/>
      <c r="B144" s="34"/>
      <c r="C144" s="34"/>
      <c r="D144" s="34"/>
      <c r="E144" s="34"/>
      <c r="F144" s="48"/>
      <c r="G144" s="35"/>
    </row>
    <row r="146" spans="1:10" ht="15.75" thickBot="1" x14ac:dyDescent="0.3"/>
    <row r="147" spans="1:10" ht="15.75" thickBot="1" x14ac:dyDescent="0.3">
      <c r="B147" s="244" t="s">
        <v>150</v>
      </c>
      <c r="C147" s="245"/>
      <c r="D147" s="245"/>
      <c r="E147" s="245"/>
      <c r="F147" s="245"/>
      <c r="G147" s="245"/>
      <c r="H147" s="245"/>
      <c r="I147" s="245"/>
      <c r="J147" s="246"/>
    </row>
    <row r="150" spans="1:10" ht="15.75" thickBot="1" x14ac:dyDescent="0.3"/>
    <row r="151" spans="1:10" x14ac:dyDescent="0.25">
      <c r="A151" s="90"/>
      <c r="B151" s="40"/>
      <c r="C151" s="40"/>
      <c r="D151" s="40"/>
      <c r="E151" s="40"/>
      <c r="F151" s="139"/>
      <c r="G151" s="47"/>
    </row>
    <row r="152" spans="1:10" x14ac:dyDescent="0.25">
      <c r="A152" s="78">
        <v>26</v>
      </c>
      <c r="B152" s="79" t="s">
        <v>0</v>
      </c>
      <c r="C152" s="239" t="s">
        <v>144</v>
      </c>
      <c r="D152" s="239"/>
      <c r="E152" s="239"/>
      <c r="F152" s="239"/>
      <c r="G152" s="240"/>
    </row>
    <row r="153" spans="1:10" ht="15.75" thickBot="1" x14ac:dyDescent="0.3">
      <c r="A153" s="78"/>
      <c r="B153" s="23" t="s">
        <v>2</v>
      </c>
      <c r="C153" s="23" t="s">
        <v>47</v>
      </c>
      <c r="D153" s="16"/>
      <c r="E153" s="16"/>
      <c r="F153" s="17"/>
      <c r="G153" s="24"/>
    </row>
    <row r="154" spans="1:10" ht="15.75" thickBot="1" x14ac:dyDescent="0.3">
      <c r="A154" s="78"/>
      <c r="B154" s="104" t="s">
        <v>4</v>
      </c>
      <c r="C154" s="105"/>
      <c r="D154" s="106" t="s">
        <v>5</v>
      </c>
      <c r="E154" s="106" t="s">
        <v>6</v>
      </c>
      <c r="F154" s="106" t="s">
        <v>7</v>
      </c>
      <c r="G154" s="107" t="s">
        <v>8</v>
      </c>
    </row>
    <row r="155" spans="1:10" x14ac:dyDescent="0.25">
      <c r="A155" s="78"/>
      <c r="B155" s="90">
        <v>1</v>
      </c>
      <c r="C155" s="138" t="s">
        <v>145</v>
      </c>
      <c r="D155" s="139" t="s">
        <v>47</v>
      </c>
      <c r="E155" s="101">
        <v>7.5</v>
      </c>
      <c r="F155" s="147">
        <v>3000</v>
      </c>
      <c r="G155" s="102">
        <f>F155*E155</f>
        <v>22500</v>
      </c>
    </row>
    <row r="156" spans="1:10" ht="15.75" thickBot="1" x14ac:dyDescent="0.3">
      <c r="A156" s="78"/>
      <c r="B156" s="91">
        <v>2</v>
      </c>
      <c r="C156" s="135" t="s">
        <v>146</v>
      </c>
      <c r="D156" s="48" t="s">
        <v>3</v>
      </c>
      <c r="E156" s="103">
        <v>6</v>
      </c>
      <c r="F156" s="148">
        <v>17500</v>
      </c>
      <c r="G156" s="77">
        <f t="shared" ref="G156" si="11">F156*E156</f>
        <v>105000</v>
      </c>
    </row>
    <row r="157" spans="1:10" ht="15.75" thickBot="1" x14ac:dyDescent="0.3">
      <c r="A157" s="78"/>
      <c r="B157" s="108"/>
      <c r="C157" s="109" t="s">
        <v>9</v>
      </c>
      <c r="D157" s="110"/>
      <c r="E157" s="110"/>
      <c r="F157" s="115"/>
      <c r="G157" s="111">
        <f>SUM(G155:G156)</f>
        <v>127500</v>
      </c>
    </row>
    <row r="158" spans="1:10" ht="15.75" thickBot="1" x14ac:dyDescent="0.3">
      <c r="A158" s="78"/>
      <c r="B158" s="16"/>
      <c r="C158" s="16"/>
      <c r="D158" s="16"/>
      <c r="E158" s="16"/>
      <c r="F158" s="17"/>
      <c r="G158" s="24"/>
    </row>
    <row r="159" spans="1:10" ht="15.75" thickBot="1" x14ac:dyDescent="0.3">
      <c r="A159" s="78"/>
      <c r="B159" s="104" t="s">
        <v>10</v>
      </c>
      <c r="C159" s="105"/>
      <c r="D159" s="106" t="s">
        <v>5</v>
      </c>
      <c r="E159" s="106" t="s">
        <v>6</v>
      </c>
      <c r="F159" s="106" t="s">
        <v>7</v>
      </c>
      <c r="G159" s="107" t="s">
        <v>8</v>
      </c>
    </row>
    <row r="160" spans="1:10" ht="15.75" thickBot="1" x14ac:dyDescent="0.3">
      <c r="A160" s="78"/>
      <c r="B160" s="94">
        <v>1</v>
      </c>
      <c r="C160" s="26" t="s">
        <v>147</v>
      </c>
      <c r="D160" s="95" t="s">
        <v>12</v>
      </c>
      <c r="E160" s="118">
        <v>1</v>
      </c>
      <c r="F160" s="149">
        <v>350000</v>
      </c>
      <c r="G160" s="119">
        <f>F160</f>
        <v>350000</v>
      </c>
    </row>
    <row r="161" spans="1:7" ht="15.75" thickBot="1" x14ac:dyDescent="0.3">
      <c r="A161" s="78"/>
      <c r="B161" s="114"/>
      <c r="C161" s="109" t="s">
        <v>14</v>
      </c>
      <c r="D161" s="115"/>
      <c r="E161" s="116"/>
      <c r="F161" s="150"/>
      <c r="G161" s="117">
        <f>SUM(G160:G160)</f>
        <v>350000</v>
      </c>
    </row>
    <row r="162" spans="1:7" ht="15.75" thickBot="1" x14ac:dyDescent="0.3">
      <c r="A162" s="78"/>
      <c r="B162" s="17"/>
      <c r="C162" s="16"/>
      <c r="D162" s="17"/>
      <c r="E162" s="18"/>
      <c r="F162" s="83"/>
      <c r="G162" s="20"/>
    </row>
    <row r="163" spans="1:7" ht="15.75" thickBot="1" x14ac:dyDescent="0.3">
      <c r="A163" s="78"/>
      <c r="B163" s="36" t="s">
        <v>15</v>
      </c>
      <c r="C163" s="37"/>
      <c r="D163" s="38" t="s">
        <v>5</v>
      </c>
      <c r="E163" s="38" t="s">
        <v>6</v>
      </c>
      <c r="F163" s="38" t="s">
        <v>7</v>
      </c>
      <c r="G163" s="39" t="s">
        <v>8</v>
      </c>
    </row>
    <row r="164" spans="1:7" ht="15.75" thickBot="1" x14ac:dyDescent="0.3">
      <c r="A164" s="78"/>
      <c r="B164" s="15">
        <v>1</v>
      </c>
      <c r="C164" s="16" t="s">
        <v>16</v>
      </c>
      <c r="D164" s="17" t="s">
        <v>12</v>
      </c>
      <c r="E164" s="88">
        <v>1</v>
      </c>
      <c r="F164" s="99">
        <v>12750</v>
      </c>
      <c r="G164" s="31">
        <f>F164*1</f>
        <v>12750</v>
      </c>
    </row>
    <row r="165" spans="1:7" ht="15.75" thickBot="1" x14ac:dyDescent="0.3">
      <c r="A165" s="78"/>
      <c r="B165" s="7"/>
      <c r="C165" s="5" t="s">
        <v>17</v>
      </c>
      <c r="D165" s="8"/>
      <c r="E165" s="9"/>
      <c r="F165" s="145"/>
      <c r="G165" s="11">
        <f>SUM(G164:G164)</f>
        <v>12750</v>
      </c>
    </row>
    <row r="166" spans="1:7" ht="15.75" thickBot="1" x14ac:dyDescent="0.3">
      <c r="A166" s="78"/>
      <c r="B166" s="16"/>
      <c r="C166" s="16"/>
      <c r="D166" s="16"/>
      <c r="E166" s="16"/>
      <c r="F166" s="17"/>
      <c r="G166" s="24"/>
    </row>
    <row r="167" spans="1:7" ht="15.75" thickBot="1" x14ac:dyDescent="0.3">
      <c r="A167" s="78"/>
      <c r="B167" s="36" t="s">
        <v>18</v>
      </c>
      <c r="C167" s="37"/>
      <c r="D167" s="38" t="s">
        <v>5</v>
      </c>
      <c r="E167" s="38" t="s">
        <v>6</v>
      </c>
      <c r="F167" s="38" t="s">
        <v>7</v>
      </c>
      <c r="G167" s="39" t="s">
        <v>8</v>
      </c>
    </row>
    <row r="168" spans="1:7" x14ac:dyDescent="0.25">
      <c r="A168" s="78"/>
      <c r="B168" s="15">
        <v>1</v>
      </c>
      <c r="C168" s="16" t="s">
        <v>148</v>
      </c>
      <c r="D168" s="17" t="s">
        <v>12</v>
      </c>
      <c r="E168" s="17">
        <v>1</v>
      </c>
      <c r="F168" s="146">
        <v>100000</v>
      </c>
      <c r="G168" s="31">
        <f>F168*E168</f>
        <v>100000</v>
      </c>
    </row>
    <row r="169" spans="1:7" ht="15.75" thickBot="1" x14ac:dyDescent="0.3">
      <c r="A169" s="78"/>
      <c r="B169" s="15"/>
      <c r="C169" s="16" t="s">
        <v>149</v>
      </c>
      <c r="D169" s="17" t="s">
        <v>12</v>
      </c>
      <c r="E169" s="17">
        <v>1</v>
      </c>
      <c r="F169" s="146">
        <v>1000000</v>
      </c>
      <c r="G169" s="31">
        <v>1000000</v>
      </c>
    </row>
    <row r="170" spans="1:7" ht="15.75" thickBot="1" x14ac:dyDescent="0.3">
      <c r="A170" s="78"/>
      <c r="B170" s="7"/>
      <c r="C170" s="5" t="s">
        <v>20</v>
      </c>
      <c r="D170" s="8"/>
      <c r="E170" s="9"/>
      <c r="F170" s="145"/>
      <c r="G170" s="11">
        <f>G168+G169</f>
        <v>1100000</v>
      </c>
    </row>
    <row r="171" spans="1:7" ht="15.75" thickBot="1" x14ac:dyDescent="0.3">
      <c r="A171" s="78"/>
      <c r="B171" s="16"/>
      <c r="C171" s="16"/>
      <c r="D171" s="16"/>
      <c r="E171" s="16"/>
      <c r="F171" s="17"/>
      <c r="G171" s="24"/>
    </row>
    <row r="172" spans="1:7" ht="15.75" thickBot="1" x14ac:dyDescent="0.3">
      <c r="A172" s="78"/>
      <c r="B172" s="7"/>
      <c r="C172" s="5" t="s">
        <v>21</v>
      </c>
      <c r="D172" s="4"/>
      <c r="E172" s="4"/>
      <c r="F172" s="8"/>
      <c r="G172" s="6">
        <f>G157+G161+G165+G170</f>
        <v>1590250</v>
      </c>
    </row>
    <row r="173" spans="1:7" ht="15.75" thickBot="1" x14ac:dyDescent="0.3">
      <c r="A173" s="91"/>
      <c r="B173" s="34"/>
      <c r="C173" s="34"/>
      <c r="D173" s="34"/>
      <c r="E173" s="34"/>
      <c r="F173" s="48"/>
      <c r="G173" s="35"/>
    </row>
  </sheetData>
  <mergeCells count="12">
    <mergeCell ref="C96:G96"/>
    <mergeCell ref="C122:G122"/>
    <mergeCell ref="C65:G65"/>
    <mergeCell ref="B147:J147"/>
    <mergeCell ref="C152:G152"/>
    <mergeCell ref="B1:J1"/>
    <mergeCell ref="C5:G5"/>
    <mergeCell ref="C35:G35"/>
    <mergeCell ref="B93:J93"/>
    <mergeCell ref="K5:O5"/>
    <mergeCell ref="K35:O35"/>
    <mergeCell ref="K65:O6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4" workbookViewId="0">
      <selection activeCell="J15" sqref="J15"/>
    </sheetView>
  </sheetViews>
  <sheetFormatPr baseColWidth="10" defaultRowHeight="15" x14ac:dyDescent="0.25"/>
  <cols>
    <col min="2" max="2" width="16.28515625" customWidth="1"/>
    <col min="3" max="3" width="45.42578125" bestFit="1" customWidth="1"/>
    <col min="4" max="4" width="10.42578125" bestFit="1" customWidth="1"/>
    <col min="5" max="5" width="12.28515625" style="120" bestFit="1" customWidth="1"/>
    <col min="6" max="6" width="13.85546875" style="120" bestFit="1" customWidth="1"/>
    <col min="7" max="7" width="15.28515625" bestFit="1" customWidth="1"/>
  </cols>
  <sheetData>
    <row r="1" spans="1:7" ht="15.75" thickBot="1" x14ac:dyDescent="0.3"/>
    <row r="2" spans="1:7" x14ac:dyDescent="0.25">
      <c r="A2" s="90"/>
      <c r="B2" s="40"/>
      <c r="C2" s="40"/>
      <c r="D2" s="40"/>
      <c r="E2" s="121"/>
      <c r="F2" s="121"/>
      <c r="G2" s="47"/>
    </row>
    <row r="3" spans="1:7" x14ac:dyDescent="0.25">
      <c r="A3" s="78">
        <v>21</v>
      </c>
      <c r="B3" s="79" t="s">
        <v>0</v>
      </c>
      <c r="C3" s="239" t="s">
        <v>136</v>
      </c>
      <c r="D3" s="239"/>
      <c r="E3" s="239"/>
      <c r="F3" s="239"/>
      <c r="G3" s="240"/>
    </row>
    <row r="4" spans="1:7" ht="15.75" thickBot="1" x14ac:dyDescent="0.3">
      <c r="A4" s="78"/>
      <c r="B4" s="23" t="s">
        <v>2</v>
      </c>
      <c r="C4" s="23" t="s">
        <v>47</v>
      </c>
      <c r="D4" s="16"/>
      <c r="E4" s="85"/>
      <c r="F4" s="85"/>
      <c r="G4" s="24"/>
    </row>
    <row r="5" spans="1:7" ht="15.75" thickBot="1" x14ac:dyDescent="0.3">
      <c r="A5" s="78"/>
      <c r="B5" s="36" t="s">
        <v>4</v>
      </c>
      <c r="C5" s="37"/>
      <c r="D5" s="38" t="s">
        <v>5</v>
      </c>
      <c r="E5" s="122" t="s">
        <v>6</v>
      </c>
      <c r="F5" s="122" t="s">
        <v>7</v>
      </c>
      <c r="G5" s="39" t="s">
        <v>8</v>
      </c>
    </row>
    <row r="6" spans="1:7" x14ac:dyDescent="0.25">
      <c r="A6" s="78"/>
      <c r="B6" s="78">
        <v>1</v>
      </c>
      <c r="C6" s="29" t="s">
        <v>137</v>
      </c>
      <c r="D6" s="88" t="s">
        <v>3</v>
      </c>
      <c r="E6" s="123">
        <v>1</v>
      </c>
      <c r="F6" s="128"/>
      <c r="G6" s="20">
        <f>F6*E6</f>
        <v>0</v>
      </c>
    </row>
    <row r="7" spans="1:7" x14ac:dyDescent="0.25">
      <c r="A7" s="78"/>
      <c r="B7" s="78">
        <v>2</v>
      </c>
      <c r="C7" s="29" t="s">
        <v>134</v>
      </c>
      <c r="D7" s="17" t="s">
        <v>3</v>
      </c>
      <c r="E7" s="123">
        <v>6</v>
      </c>
      <c r="F7" s="128">
        <v>1350</v>
      </c>
      <c r="G7" s="20">
        <f t="shared" ref="G7:G8" si="0">F7*E7</f>
        <v>8100</v>
      </c>
    </row>
    <row r="8" spans="1:7" ht="15.75" thickBot="1" x14ac:dyDescent="0.3">
      <c r="A8" s="78"/>
      <c r="B8" s="78">
        <v>3</v>
      </c>
      <c r="C8" s="29" t="s">
        <v>135</v>
      </c>
      <c r="D8" s="17" t="s">
        <v>3</v>
      </c>
      <c r="E8" s="123">
        <v>1</v>
      </c>
      <c r="F8" s="128">
        <v>35000</v>
      </c>
      <c r="G8" s="20">
        <f t="shared" si="0"/>
        <v>35000</v>
      </c>
    </row>
    <row r="9" spans="1:7" ht="15.75" thickBot="1" x14ac:dyDescent="0.3">
      <c r="A9" s="78"/>
      <c r="B9" s="7"/>
      <c r="C9" s="5" t="s">
        <v>9</v>
      </c>
      <c r="D9" s="4"/>
      <c r="E9" s="124"/>
      <c r="F9" s="124"/>
      <c r="G9" s="12">
        <f>SUM(G6:G8)</f>
        <v>43100</v>
      </c>
    </row>
    <row r="10" spans="1:7" ht="15.75" thickBot="1" x14ac:dyDescent="0.3">
      <c r="A10" s="78"/>
      <c r="B10" s="16"/>
      <c r="C10" s="16"/>
      <c r="D10" s="16"/>
      <c r="E10" s="85"/>
      <c r="F10" s="85"/>
      <c r="G10" s="24"/>
    </row>
    <row r="11" spans="1:7" ht="15.75" thickBot="1" x14ac:dyDescent="0.3">
      <c r="A11" s="78"/>
      <c r="B11" s="36" t="s">
        <v>10</v>
      </c>
      <c r="C11" s="37"/>
      <c r="D11" s="38" t="s">
        <v>5</v>
      </c>
      <c r="E11" s="122" t="s">
        <v>6</v>
      </c>
      <c r="F11" s="122" t="s">
        <v>7</v>
      </c>
      <c r="G11" s="39" t="s">
        <v>8</v>
      </c>
    </row>
    <row r="12" spans="1:7" ht="15.75" thickBot="1" x14ac:dyDescent="0.3">
      <c r="A12" s="78"/>
      <c r="B12" s="15">
        <v>1</v>
      </c>
      <c r="C12" s="16" t="s">
        <v>115</v>
      </c>
      <c r="D12" s="17" t="s">
        <v>12</v>
      </c>
      <c r="E12" s="123"/>
      <c r="F12" s="128">
        <v>10000</v>
      </c>
      <c r="G12" s="20">
        <f>F12</f>
        <v>10000</v>
      </c>
    </row>
    <row r="13" spans="1:7" ht="15.75" thickBot="1" x14ac:dyDescent="0.3">
      <c r="A13" s="78"/>
      <c r="B13" s="3"/>
      <c r="C13" s="5" t="s">
        <v>14</v>
      </c>
      <c r="D13" s="8"/>
      <c r="E13" s="125"/>
      <c r="F13" s="129"/>
      <c r="G13" s="11">
        <f>SUM(G12:G12)</f>
        <v>10000</v>
      </c>
    </row>
    <row r="14" spans="1:7" ht="15.75" thickBot="1" x14ac:dyDescent="0.3">
      <c r="A14" s="78"/>
      <c r="B14" s="17"/>
      <c r="C14" s="16"/>
      <c r="D14" s="17"/>
      <c r="E14" s="123"/>
      <c r="F14" s="128"/>
      <c r="G14" s="20"/>
    </row>
    <row r="15" spans="1:7" ht="15.75" thickBot="1" x14ac:dyDescent="0.3">
      <c r="A15" s="78"/>
      <c r="B15" s="36" t="s">
        <v>15</v>
      </c>
      <c r="C15" s="37"/>
      <c r="D15" s="38" t="s">
        <v>5</v>
      </c>
      <c r="E15" s="122" t="s">
        <v>6</v>
      </c>
      <c r="F15" s="122" t="s">
        <v>7</v>
      </c>
      <c r="G15" s="39" t="s">
        <v>8</v>
      </c>
    </row>
    <row r="16" spans="1:7" ht="15.75" thickBot="1" x14ac:dyDescent="0.3">
      <c r="A16" s="78"/>
      <c r="B16" s="15">
        <v>1</v>
      </c>
      <c r="C16" s="16" t="s">
        <v>16</v>
      </c>
      <c r="D16" s="17" t="s">
        <v>12</v>
      </c>
      <c r="E16" s="85"/>
      <c r="F16" s="85">
        <v>65000</v>
      </c>
      <c r="G16" s="31">
        <f>F16*1</f>
        <v>65000</v>
      </c>
    </row>
    <row r="17" spans="1:7" ht="15.75" thickBot="1" x14ac:dyDescent="0.3">
      <c r="A17" s="78"/>
      <c r="B17" s="7"/>
      <c r="C17" s="5" t="s">
        <v>17</v>
      </c>
      <c r="D17" s="8"/>
      <c r="E17" s="125"/>
      <c r="F17" s="129"/>
      <c r="G17" s="11">
        <f>SUM(G16:G16)</f>
        <v>65000</v>
      </c>
    </row>
    <row r="18" spans="1:7" ht="15.75" thickBot="1" x14ac:dyDescent="0.3">
      <c r="A18" s="78"/>
      <c r="B18" s="16"/>
      <c r="C18" s="16"/>
      <c r="D18" s="16"/>
      <c r="E18" s="85"/>
      <c r="F18" s="85"/>
      <c r="G18" s="24"/>
    </row>
    <row r="19" spans="1:7" ht="15.75" thickBot="1" x14ac:dyDescent="0.3">
      <c r="A19" s="78"/>
      <c r="B19" s="36" t="s">
        <v>18</v>
      </c>
      <c r="C19" s="37"/>
      <c r="D19" s="38" t="s">
        <v>5</v>
      </c>
      <c r="E19" s="122" t="s">
        <v>6</v>
      </c>
      <c r="F19" s="122" t="s">
        <v>7</v>
      </c>
      <c r="G19" s="39" t="s">
        <v>8</v>
      </c>
    </row>
    <row r="20" spans="1:7" ht="15.75" thickBot="1" x14ac:dyDescent="0.3">
      <c r="A20" s="78"/>
      <c r="B20" s="15">
        <v>1</v>
      </c>
      <c r="C20" s="16" t="s">
        <v>108</v>
      </c>
      <c r="D20" s="17" t="s">
        <v>47</v>
      </c>
      <c r="E20" s="99">
        <v>0.8</v>
      </c>
      <c r="F20" s="128">
        <v>100000</v>
      </c>
      <c r="G20" s="31">
        <f>E20*F20</f>
        <v>80000</v>
      </c>
    </row>
    <row r="21" spans="1:7" ht="15.75" thickBot="1" x14ac:dyDescent="0.3">
      <c r="A21" s="78"/>
      <c r="B21" s="7"/>
      <c r="C21" s="5" t="s">
        <v>20</v>
      </c>
      <c r="D21" s="8"/>
      <c r="E21" s="125"/>
      <c r="F21" s="129"/>
      <c r="G21" s="11">
        <f>SUM(G20:G20)</f>
        <v>80000</v>
      </c>
    </row>
    <row r="22" spans="1:7" ht="15.75" thickBot="1" x14ac:dyDescent="0.3">
      <c r="A22" s="78"/>
      <c r="B22" s="16"/>
      <c r="C22" s="16"/>
      <c r="D22" s="16"/>
      <c r="E22" s="85"/>
      <c r="F22" s="85"/>
      <c r="G22" s="24"/>
    </row>
    <row r="23" spans="1:7" ht="15.75" thickBot="1" x14ac:dyDescent="0.3">
      <c r="A23" s="78"/>
      <c r="B23" s="7"/>
      <c r="C23" s="5" t="s">
        <v>21</v>
      </c>
      <c r="D23" s="4"/>
      <c r="E23" s="124"/>
      <c r="F23" s="124"/>
      <c r="G23" s="6">
        <f>G9+G13+G17+G21</f>
        <v>198100</v>
      </c>
    </row>
    <row r="24" spans="1:7" ht="15.75" thickBot="1" x14ac:dyDescent="0.3">
      <c r="A24" s="91"/>
      <c r="B24" s="34"/>
      <c r="C24" s="34"/>
      <c r="D24" s="34"/>
      <c r="E24" s="126"/>
      <c r="F24" s="126"/>
      <c r="G24" s="35"/>
    </row>
    <row r="26" spans="1:7" ht="15.75" thickBot="1" x14ac:dyDescent="0.3"/>
    <row r="27" spans="1:7" x14ac:dyDescent="0.25">
      <c r="A27" s="90"/>
      <c r="B27" s="40"/>
      <c r="C27" s="40"/>
      <c r="D27" s="40"/>
      <c r="E27" s="121"/>
      <c r="F27" s="121"/>
      <c r="G27" s="47"/>
    </row>
    <row r="28" spans="1:7" x14ac:dyDescent="0.25">
      <c r="A28" s="78">
        <v>21</v>
      </c>
      <c r="B28" s="79" t="s">
        <v>0</v>
      </c>
      <c r="C28" s="239" t="s">
        <v>133</v>
      </c>
      <c r="D28" s="239"/>
      <c r="E28" s="239"/>
      <c r="F28" s="239"/>
      <c r="G28" s="240"/>
    </row>
    <row r="29" spans="1:7" ht="15.75" thickBot="1" x14ac:dyDescent="0.3">
      <c r="A29" s="78"/>
      <c r="B29" s="23" t="s">
        <v>2</v>
      </c>
      <c r="C29" s="23" t="s">
        <v>47</v>
      </c>
      <c r="D29" s="16"/>
      <c r="E29" s="85"/>
      <c r="F29" s="85"/>
      <c r="G29" s="24"/>
    </row>
    <row r="30" spans="1:7" ht="15.75" thickBot="1" x14ac:dyDescent="0.3">
      <c r="A30" s="78"/>
      <c r="B30" s="36" t="s">
        <v>4</v>
      </c>
      <c r="C30" s="37"/>
      <c r="D30" s="38" t="s">
        <v>5</v>
      </c>
      <c r="E30" s="122" t="s">
        <v>6</v>
      </c>
      <c r="F30" s="122" t="s">
        <v>7</v>
      </c>
      <c r="G30" s="39" t="s">
        <v>8</v>
      </c>
    </row>
    <row r="31" spans="1:7" x14ac:dyDescent="0.25">
      <c r="A31" s="78"/>
      <c r="B31" s="78">
        <v>1</v>
      </c>
      <c r="C31" s="29" t="s">
        <v>137</v>
      </c>
      <c r="D31" s="88" t="s">
        <v>3</v>
      </c>
      <c r="E31" s="123">
        <v>1</v>
      </c>
      <c r="F31" s="130"/>
      <c r="G31" s="20">
        <f>F31*E31</f>
        <v>0</v>
      </c>
    </row>
    <row r="32" spans="1:7" x14ac:dyDescent="0.25">
      <c r="A32" s="78"/>
      <c r="B32" s="78">
        <v>2</v>
      </c>
      <c r="C32" s="29" t="s">
        <v>134</v>
      </c>
      <c r="D32" s="17" t="s">
        <v>3</v>
      </c>
      <c r="E32" s="123">
        <v>6</v>
      </c>
      <c r="F32" s="128">
        <v>1350</v>
      </c>
      <c r="G32" s="20">
        <f t="shared" ref="G32:G33" si="1">F32*E32</f>
        <v>8100</v>
      </c>
    </row>
    <row r="33" spans="1:7" ht="15.75" thickBot="1" x14ac:dyDescent="0.3">
      <c r="A33" s="78"/>
      <c r="B33" s="78">
        <v>3</v>
      </c>
      <c r="C33" s="29" t="s">
        <v>135</v>
      </c>
      <c r="D33" s="17" t="s">
        <v>3</v>
      </c>
      <c r="E33" s="123">
        <v>1</v>
      </c>
      <c r="F33" s="128">
        <v>35000</v>
      </c>
      <c r="G33" s="20">
        <f t="shared" si="1"/>
        <v>35000</v>
      </c>
    </row>
    <row r="34" spans="1:7" ht="15.75" thickBot="1" x14ac:dyDescent="0.3">
      <c r="A34" s="78"/>
      <c r="B34" s="7"/>
      <c r="C34" s="5" t="s">
        <v>9</v>
      </c>
      <c r="D34" s="4"/>
      <c r="E34" s="124"/>
      <c r="F34" s="124"/>
      <c r="G34" s="12">
        <f>SUM(G31:G33)</f>
        <v>43100</v>
      </c>
    </row>
    <row r="35" spans="1:7" ht="15.75" thickBot="1" x14ac:dyDescent="0.3">
      <c r="A35" s="78"/>
      <c r="B35" s="16"/>
      <c r="C35" s="16"/>
      <c r="D35" s="16"/>
      <c r="E35" s="85"/>
      <c r="F35" s="85"/>
      <c r="G35" s="24"/>
    </row>
    <row r="36" spans="1:7" ht="15.75" thickBot="1" x14ac:dyDescent="0.3">
      <c r="A36" s="78"/>
      <c r="B36" s="36" t="s">
        <v>10</v>
      </c>
      <c r="C36" s="37"/>
      <c r="D36" s="38" t="s">
        <v>5</v>
      </c>
      <c r="E36" s="122" t="s">
        <v>6</v>
      </c>
      <c r="F36" s="122" t="s">
        <v>7</v>
      </c>
      <c r="G36" s="39" t="s">
        <v>8</v>
      </c>
    </row>
    <row r="37" spans="1:7" ht="15.75" thickBot="1" x14ac:dyDescent="0.3">
      <c r="A37" s="78"/>
      <c r="B37" s="15">
        <v>1</v>
      </c>
      <c r="C37" s="16" t="s">
        <v>115</v>
      </c>
      <c r="D37" s="17" t="s">
        <v>12</v>
      </c>
      <c r="E37" s="127">
        <v>1</v>
      </c>
      <c r="F37" s="128">
        <v>10000</v>
      </c>
      <c r="G37" s="20">
        <f>F37</f>
        <v>10000</v>
      </c>
    </row>
    <row r="38" spans="1:7" ht="15.75" thickBot="1" x14ac:dyDescent="0.3">
      <c r="A38" s="78"/>
      <c r="B38" s="3"/>
      <c r="C38" s="5" t="s">
        <v>14</v>
      </c>
      <c r="D38" s="8"/>
      <c r="E38" s="125"/>
      <c r="F38" s="129"/>
      <c r="G38" s="11">
        <f>SUM(G37:G37)</f>
        <v>10000</v>
      </c>
    </row>
    <row r="39" spans="1:7" ht="15.75" thickBot="1" x14ac:dyDescent="0.3">
      <c r="A39" s="78"/>
      <c r="B39" s="17"/>
      <c r="C39" s="16"/>
      <c r="D39" s="17"/>
      <c r="E39" s="123"/>
      <c r="F39" s="128"/>
      <c r="G39" s="20"/>
    </row>
    <row r="40" spans="1:7" ht="15.75" thickBot="1" x14ac:dyDescent="0.3">
      <c r="A40" s="78"/>
      <c r="B40" s="36" t="s">
        <v>15</v>
      </c>
      <c r="C40" s="37"/>
      <c r="D40" s="38" t="s">
        <v>5</v>
      </c>
      <c r="E40" s="122" t="s">
        <v>6</v>
      </c>
      <c r="F40" s="122" t="s">
        <v>7</v>
      </c>
      <c r="G40" s="39" t="s">
        <v>8</v>
      </c>
    </row>
    <row r="41" spans="1:7" ht="15.75" thickBot="1" x14ac:dyDescent="0.3">
      <c r="A41" s="78"/>
      <c r="B41" s="15">
        <v>1</v>
      </c>
      <c r="C41" s="16" t="s">
        <v>16</v>
      </c>
      <c r="D41" s="17" t="s">
        <v>12</v>
      </c>
      <c r="E41" s="85"/>
      <c r="F41" s="85">
        <v>65000</v>
      </c>
      <c r="G41" s="31">
        <f>F41*1</f>
        <v>65000</v>
      </c>
    </row>
    <row r="42" spans="1:7" ht="15.75" thickBot="1" x14ac:dyDescent="0.3">
      <c r="A42" s="78"/>
      <c r="B42" s="7"/>
      <c r="C42" s="5" t="s">
        <v>17</v>
      </c>
      <c r="D42" s="8"/>
      <c r="E42" s="125"/>
      <c r="F42" s="129"/>
      <c r="G42" s="11">
        <f>SUM(G41:G41)</f>
        <v>65000</v>
      </c>
    </row>
    <row r="43" spans="1:7" ht="15.75" thickBot="1" x14ac:dyDescent="0.3">
      <c r="A43" s="78"/>
      <c r="B43" s="16"/>
      <c r="C43" s="16"/>
      <c r="D43" s="16"/>
      <c r="E43" s="85"/>
      <c r="F43" s="85"/>
      <c r="G43" s="24"/>
    </row>
    <row r="44" spans="1:7" ht="15.75" thickBot="1" x14ac:dyDescent="0.3">
      <c r="A44" s="78"/>
      <c r="B44" s="36" t="s">
        <v>18</v>
      </c>
      <c r="C44" s="37"/>
      <c r="D44" s="38" t="s">
        <v>5</v>
      </c>
      <c r="E44" s="122" t="s">
        <v>6</v>
      </c>
      <c r="F44" s="122" t="s">
        <v>7</v>
      </c>
      <c r="G44" s="39" t="s">
        <v>8</v>
      </c>
    </row>
    <row r="45" spans="1:7" ht="15.75" thickBot="1" x14ac:dyDescent="0.3">
      <c r="A45" s="78"/>
      <c r="B45" s="15">
        <v>1</v>
      </c>
      <c r="C45" s="16" t="s">
        <v>108</v>
      </c>
      <c r="D45" s="17" t="s">
        <v>47</v>
      </c>
      <c r="E45" s="99">
        <v>0.8</v>
      </c>
      <c r="F45" s="128">
        <v>100000</v>
      </c>
      <c r="G45" s="31">
        <f>E45*F45</f>
        <v>80000</v>
      </c>
    </row>
    <row r="46" spans="1:7" ht="15.75" thickBot="1" x14ac:dyDescent="0.3">
      <c r="A46" s="78"/>
      <c r="B46" s="7"/>
      <c r="C46" s="5" t="s">
        <v>20</v>
      </c>
      <c r="D46" s="8"/>
      <c r="E46" s="125"/>
      <c r="F46" s="129"/>
      <c r="G46" s="11">
        <f>SUM(G45:G45)</f>
        <v>80000</v>
      </c>
    </row>
    <row r="47" spans="1:7" ht="15.75" thickBot="1" x14ac:dyDescent="0.3">
      <c r="A47" s="78"/>
      <c r="B47" s="16"/>
      <c r="C47" s="16"/>
      <c r="D47" s="16"/>
      <c r="E47" s="85"/>
      <c r="F47" s="85"/>
      <c r="G47" s="24"/>
    </row>
    <row r="48" spans="1:7" ht="15.75" thickBot="1" x14ac:dyDescent="0.3">
      <c r="A48" s="78"/>
      <c r="B48" s="7"/>
      <c r="C48" s="5" t="s">
        <v>21</v>
      </c>
      <c r="D48" s="4"/>
      <c r="E48" s="124"/>
      <c r="F48" s="124"/>
      <c r="G48" s="6">
        <f>G34+G38+G42+G46</f>
        <v>198100</v>
      </c>
    </row>
    <row r="49" spans="1:7" ht="15.75" thickBot="1" x14ac:dyDescent="0.3">
      <c r="A49" s="91"/>
      <c r="B49" s="34"/>
      <c r="C49" s="34"/>
      <c r="D49" s="34"/>
      <c r="E49" s="126"/>
      <c r="F49" s="126"/>
      <c r="G49" s="35"/>
    </row>
  </sheetData>
  <mergeCells count="2">
    <mergeCell ref="C3:G3"/>
    <mergeCell ref="C28:G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34" workbookViewId="0">
      <selection activeCell="J33" sqref="J33"/>
    </sheetView>
  </sheetViews>
  <sheetFormatPr baseColWidth="10" defaultRowHeight="15" x14ac:dyDescent="0.25"/>
  <cols>
    <col min="2" max="2" width="10.42578125" customWidth="1"/>
    <col min="3" max="3" width="45.85546875" bestFit="1" customWidth="1"/>
    <col min="5" max="5" width="12.28515625" bestFit="1" customWidth="1"/>
    <col min="6" max="6" width="13.85546875" bestFit="1" customWidth="1"/>
    <col min="7" max="7" width="14.85546875" bestFit="1" customWidth="1"/>
  </cols>
  <sheetData>
    <row r="1" spans="1:7" ht="15.75" thickBot="1" x14ac:dyDescent="0.3"/>
    <row r="2" spans="1:7" x14ac:dyDescent="0.25">
      <c r="A2" s="90"/>
      <c r="B2" s="40"/>
      <c r="C2" s="40"/>
      <c r="D2" s="40"/>
      <c r="E2" s="121"/>
      <c r="F2" s="121"/>
      <c r="G2" s="47"/>
    </row>
    <row r="3" spans="1:7" x14ac:dyDescent="0.25">
      <c r="A3" s="78">
        <v>22</v>
      </c>
      <c r="B3" s="79" t="s">
        <v>0</v>
      </c>
      <c r="C3" s="239" t="s">
        <v>138</v>
      </c>
      <c r="D3" s="239"/>
      <c r="E3" s="239"/>
      <c r="F3" s="239"/>
      <c r="G3" s="240"/>
    </row>
    <row r="4" spans="1:7" ht="15.75" thickBot="1" x14ac:dyDescent="0.3">
      <c r="A4" s="78"/>
      <c r="B4" s="23" t="s">
        <v>2</v>
      </c>
      <c r="C4" s="23" t="s">
        <v>47</v>
      </c>
      <c r="D4" s="16"/>
      <c r="E4" s="85"/>
      <c r="F4" s="85"/>
      <c r="G4" s="24"/>
    </row>
    <row r="5" spans="1:7" ht="15.75" thickBot="1" x14ac:dyDescent="0.3">
      <c r="A5" s="78"/>
      <c r="B5" s="104" t="s">
        <v>4</v>
      </c>
      <c r="C5" s="105"/>
      <c r="D5" s="106" t="s">
        <v>5</v>
      </c>
      <c r="E5" s="132" t="s">
        <v>6</v>
      </c>
      <c r="F5" s="132" t="s">
        <v>7</v>
      </c>
      <c r="G5" s="107" t="s">
        <v>8</v>
      </c>
    </row>
    <row r="6" spans="1:7" ht="26.25" x14ac:dyDescent="0.25">
      <c r="A6" s="78"/>
      <c r="B6" s="90">
        <v>1</v>
      </c>
      <c r="C6" s="133" t="s">
        <v>138</v>
      </c>
      <c r="D6" s="100" t="s">
        <v>3</v>
      </c>
      <c r="E6" s="101">
        <v>1</v>
      </c>
      <c r="F6" s="134">
        <v>454000</v>
      </c>
      <c r="G6" s="102">
        <f>F6*E6</f>
        <v>454000</v>
      </c>
    </row>
    <row r="7" spans="1:7" x14ac:dyDescent="0.25">
      <c r="A7" s="78"/>
      <c r="B7" s="78">
        <v>2</v>
      </c>
      <c r="C7" s="29" t="s">
        <v>139</v>
      </c>
      <c r="D7" s="17" t="s">
        <v>3</v>
      </c>
      <c r="E7" s="30">
        <v>2</v>
      </c>
      <c r="F7" s="32">
        <v>4000</v>
      </c>
      <c r="G7" s="20">
        <f t="shared" ref="G7:G9" si="0">F7*E7</f>
        <v>8000</v>
      </c>
    </row>
    <row r="8" spans="1:7" x14ac:dyDescent="0.25">
      <c r="A8" s="78"/>
      <c r="B8" s="78">
        <v>3</v>
      </c>
      <c r="C8" s="29" t="s">
        <v>140</v>
      </c>
      <c r="D8" s="17" t="s">
        <v>3</v>
      </c>
      <c r="E8" s="30">
        <v>2</v>
      </c>
      <c r="F8" s="32">
        <v>1200</v>
      </c>
      <c r="G8" s="20">
        <f t="shared" si="0"/>
        <v>2400</v>
      </c>
    </row>
    <row r="9" spans="1:7" ht="15.75" thickBot="1" x14ac:dyDescent="0.3">
      <c r="A9" s="78"/>
      <c r="B9" s="78">
        <v>4</v>
      </c>
      <c r="C9" s="29" t="s">
        <v>141</v>
      </c>
      <c r="D9" s="17" t="s">
        <v>3</v>
      </c>
      <c r="E9" s="30">
        <v>3</v>
      </c>
      <c r="F9" s="32">
        <v>10600</v>
      </c>
      <c r="G9" s="20">
        <f t="shared" si="0"/>
        <v>31800</v>
      </c>
    </row>
    <row r="10" spans="1:7" ht="15.75" thickBot="1" x14ac:dyDescent="0.3">
      <c r="A10" s="78"/>
      <c r="B10" s="7"/>
      <c r="C10" s="5" t="s">
        <v>9</v>
      </c>
      <c r="D10" s="4"/>
      <c r="E10" s="124"/>
      <c r="F10" s="124"/>
      <c r="G10" s="12">
        <f>SUM(G6:G9)</f>
        <v>496200</v>
      </c>
    </row>
    <row r="11" spans="1:7" ht="15.75" thickBot="1" x14ac:dyDescent="0.3">
      <c r="A11" s="78"/>
      <c r="B11" s="16"/>
      <c r="C11" s="16"/>
      <c r="D11" s="16"/>
      <c r="E11" s="85"/>
      <c r="F11" s="85"/>
      <c r="G11" s="24"/>
    </row>
    <row r="12" spans="1:7" ht="15.75" thickBot="1" x14ac:dyDescent="0.3">
      <c r="A12" s="78"/>
      <c r="B12" s="36" t="s">
        <v>10</v>
      </c>
      <c r="C12" s="37"/>
      <c r="D12" s="38" t="s">
        <v>5</v>
      </c>
      <c r="E12" s="122" t="s">
        <v>6</v>
      </c>
      <c r="F12" s="122" t="s">
        <v>7</v>
      </c>
      <c r="G12" s="39" t="s">
        <v>8</v>
      </c>
    </row>
    <row r="13" spans="1:7" ht="15.75" thickBot="1" x14ac:dyDescent="0.3">
      <c r="A13" s="78"/>
      <c r="B13" s="15">
        <v>1</v>
      </c>
      <c r="C13" s="16" t="s">
        <v>142</v>
      </c>
      <c r="D13" s="17" t="s">
        <v>12</v>
      </c>
      <c r="E13" s="123"/>
      <c r="F13" s="128">
        <v>10600</v>
      </c>
      <c r="G13" s="20">
        <f>F13</f>
        <v>10600</v>
      </c>
    </row>
    <row r="14" spans="1:7" ht="15.75" thickBot="1" x14ac:dyDescent="0.3">
      <c r="A14" s="78"/>
      <c r="B14" s="3"/>
      <c r="C14" s="5" t="s">
        <v>14</v>
      </c>
      <c r="D14" s="8"/>
      <c r="E14" s="125"/>
      <c r="F14" s="129"/>
      <c r="G14" s="11">
        <f>SUM(G13:G13)</f>
        <v>10600</v>
      </c>
    </row>
    <row r="15" spans="1:7" ht="15.75" thickBot="1" x14ac:dyDescent="0.3">
      <c r="A15" s="78"/>
      <c r="B15" s="17"/>
      <c r="C15" s="16"/>
      <c r="D15" s="17"/>
      <c r="E15" s="123"/>
      <c r="F15" s="128"/>
      <c r="G15" s="20"/>
    </row>
    <row r="16" spans="1:7" ht="15.75" thickBot="1" x14ac:dyDescent="0.3">
      <c r="A16" s="78"/>
      <c r="B16" s="36" t="s">
        <v>15</v>
      </c>
      <c r="C16" s="37"/>
      <c r="D16" s="38" t="s">
        <v>5</v>
      </c>
      <c r="E16" s="122" t="s">
        <v>6</v>
      </c>
      <c r="F16" s="122" t="s">
        <v>7</v>
      </c>
      <c r="G16" s="39" t="s">
        <v>8</v>
      </c>
    </row>
    <row r="17" spans="1:7" ht="15.75" thickBot="1" x14ac:dyDescent="0.3">
      <c r="A17" s="78"/>
      <c r="B17" s="15">
        <v>1</v>
      </c>
      <c r="C17" s="16" t="s">
        <v>16</v>
      </c>
      <c r="D17" s="17" t="s">
        <v>12</v>
      </c>
      <c r="E17" s="85"/>
      <c r="F17" s="85">
        <v>50000</v>
      </c>
      <c r="G17" s="31">
        <f>F17*1</f>
        <v>50000</v>
      </c>
    </row>
    <row r="18" spans="1:7" ht="15.75" thickBot="1" x14ac:dyDescent="0.3">
      <c r="A18" s="78"/>
      <c r="B18" s="7"/>
      <c r="C18" s="5" t="s">
        <v>17</v>
      </c>
      <c r="D18" s="8"/>
      <c r="E18" s="125"/>
      <c r="F18" s="129"/>
      <c r="G18" s="11">
        <f>SUM(G17:G17)</f>
        <v>50000</v>
      </c>
    </row>
    <row r="19" spans="1:7" ht="15.75" thickBot="1" x14ac:dyDescent="0.3">
      <c r="A19" s="78"/>
      <c r="B19" s="16"/>
      <c r="C19" s="16"/>
      <c r="D19" s="16"/>
      <c r="E19" s="85"/>
      <c r="F19" s="85"/>
      <c r="G19" s="24"/>
    </row>
    <row r="20" spans="1:7" ht="15.75" thickBot="1" x14ac:dyDescent="0.3">
      <c r="A20" s="78"/>
      <c r="B20" s="36" t="s">
        <v>18</v>
      </c>
      <c r="C20" s="37"/>
      <c r="D20" s="38" t="s">
        <v>5</v>
      </c>
      <c r="E20" s="122" t="s">
        <v>6</v>
      </c>
      <c r="F20" s="122" t="s">
        <v>7</v>
      </c>
      <c r="G20" s="39" t="s">
        <v>8</v>
      </c>
    </row>
    <row r="21" spans="1:7" ht="15.75" thickBot="1" x14ac:dyDescent="0.3">
      <c r="A21" s="78"/>
      <c r="B21" s="15">
        <v>1</v>
      </c>
      <c r="C21" s="16" t="s">
        <v>108</v>
      </c>
      <c r="D21" s="17" t="s">
        <v>12</v>
      </c>
      <c r="E21" s="99">
        <v>1</v>
      </c>
      <c r="F21" s="136">
        <v>100000</v>
      </c>
      <c r="G21" s="137">
        <f>E21*F21</f>
        <v>100000</v>
      </c>
    </row>
    <row r="22" spans="1:7" ht="15.75" thickBot="1" x14ac:dyDescent="0.3">
      <c r="A22" s="78"/>
      <c r="B22" s="7"/>
      <c r="C22" s="5" t="s">
        <v>20</v>
      </c>
      <c r="D22" s="8"/>
      <c r="E22" s="125"/>
      <c r="F22" s="129"/>
      <c r="G22" s="11">
        <f>SUM(G21:G21)</f>
        <v>100000</v>
      </c>
    </row>
    <row r="23" spans="1:7" ht="15.75" thickBot="1" x14ac:dyDescent="0.3">
      <c r="A23" s="78"/>
      <c r="B23" s="16"/>
      <c r="C23" s="16"/>
      <c r="D23" s="16"/>
      <c r="E23" s="85"/>
      <c r="F23" s="85"/>
      <c r="G23" s="24"/>
    </row>
    <row r="24" spans="1:7" ht="15.75" thickBot="1" x14ac:dyDescent="0.3">
      <c r="A24" s="78"/>
      <c r="B24" s="7"/>
      <c r="C24" s="5" t="s">
        <v>21</v>
      </c>
      <c r="D24" s="4"/>
      <c r="E24" s="124"/>
      <c r="F24" s="124"/>
      <c r="G24" s="6">
        <f>G10+G14+G18+G22</f>
        <v>656800</v>
      </c>
    </row>
    <row r="25" spans="1:7" ht="15.75" thickBot="1" x14ac:dyDescent="0.3">
      <c r="A25" s="91"/>
      <c r="B25" s="34"/>
      <c r="C25" s="34"/>
      <c r="D25" s="34"/>
      <c r="E25" s="126"/>
      <c r="F25" s="126"/>
      <c r="G25" s="35"/>
    </row>
    <row r="27" spans="1:7" ht="15.75" thickBot="1" x14ac:dyDescent="0.3"/>
    <row r="28" spans="1:7" x14ac:dyDescent="0.25">
      <c r="A28" s="90"/>
      <c r="B28" s="40"/>
      <c r="C28" s="40"/>
      <c r="D28" s="40"/>
      <c r="E28" s="121"/>
      <c r="F28" s="121"/>
      <c r="G28" s="47"/>
    </row>
    <row r="29" spans="1:7" x14ac:dyDescent="0.25">
      <c r="A29" s="78">
        <v>23</v>
      </c>
      <c r="B29" s="79" t="s">
        <v>0</v>
      </c>
      <c r="C29" s="239" t="s">
        <v>143</v>
      </c>
      <c r="D29" s="239"/>
      <c r="E29" s="239"/>
      <c r="F29" s="239"/>
      <c r="G29" s="240"/>
    </row>
    <row r="30" spans="1:7" ht="15.75" thickBot="1" x14ac:dyDescent="0.3">
      <c r="A30" s="78"/>
      <c r="B30" s="23" t="s">
        <v>2</v>
      </c>
      <c r="C30" s="23" t="s">
        <v>47</v>
      </c>
      <c r="D30" s="16"/>
      <c r="E30" s="85"/>
      <c r="F30" s="85"/>
      <c r="G30" s="24"/>
    </row>
    <row r="31" spans="1:7" ht="15.75" thickBot="1" x14ac:dyDescent="0.3">
      <c r="A31" s="78"/>
      <c r="B31" s="104" t="s">
        <v>4</v>
      </c>
      <c r="C31" s="105"/>
      <c r="D31" s="106" t="s">
        <v>5</v>
      </c>
      <c r="E31" s="132" t="s">
        <v>6</v>
      </c>
      <c r="F31" s="132" t="s">
        <v>7</v>
      </c>
      <c r="G31" s="107" t="s">
        <v>8</v>
      </c>
    </row>
    <row r="32" spans="1:7" ht="26.25" x14ac:dyDescent="0.25">
      <c r="A32" s="78"/>
      <c r="B32" s="90">
        <v>1</v>
      </c>
      <c r="C32" s="133" t="s">
        <v>138</v>
      </c>
      <c r="D32" s="100" t="s">
        <v>3</v>
      </c>
      <c r="E32" s="101">
        <v>1</v>
      </c>
      <c r="F32" s="134">
        <v>345000</v>
      </c>
      <c r="G32" s="102">
        <f>F32*E32</f>
        <v>345000</v>
      </c>
    </row>
    <row r="33" spans="1:7" x14ac:dyDescent="0.25">
      <c r="A33" s="78"/>
      <c r="B33" s="78">
        <v>2</v>
      </c>
      <c r="C33" s="29" t="s">
        <v>139</v>
      </c>
      <c r="D33" s="17" t="s">
        <v>3</v>
      </c>
      <c r="E33" s="30">
        <v>2</v>
      </c>
      <c r="F33" s="32">
        <v>4000</v>
      </c>
      <c r="G33" s="20">
        <f t="shared" ref="G33:G35" si="1">F33*E33</f>
        <v>8000</v>
      </c>
    </row>
    <row r="34" spans="1:7" x14ac:dyDescent="0.25">
      <c r="A34" s="78"/>
      <c r="B34" s="78">
        <v>3</v>
      </c>
      <c r="C34" s="29" t="s">
        <v>162</v>
      </c>
      <c r="D34" s="17" t="s">
        <v>3</v>
      </c>
      <c r="E34" s="30">
        <v>2</v>
      </c>
      <c r="F34" s="32">
        <v>1200</v>
      </c>
      <c r="G34" s="20">
        <f t="shared" si="1"/>
        <v>2400</v>
      </c>
    </row>
    <row r="35" spans="1:7" ht="15.75" thickBot="1" x14ac:dyDescent="0.3">
      <c r="A35" s="78"/>
      <c r="B35" s="78">
        <v>4</v>
      </c>
      <c r="C35" s="29" t="s">
        <v>141</v>
      </c>
      <c r="D35" s="17" t="s">
        <v>3</v>
      </c>
      <c r="E35" s="30">
        <v>3</v>
      </c>
      <c r="F35" s="32">
        <v>10600</v>
      </c>
      <c r="G35" s="20">
        <f t="shared" si="1"/>
        <v>31800</v>
      </c>
    </row>
    <row r="36" spans="1:7" ht="15.75" thickBot="1" x14ac:dyDescent="0.3">
      <c r="A36" s="78"/>
      <c r="B36" s="7"/>
      <c r="C36" s="5" t="s">
        <v>9</v>
      </c>
      <c r="D36" s="4"/>
      <c r="E36" s="124"/>
      <c r="F36" s="124"/>
      <c r="G36" s="12">
        <f>SUM(G32:G35)</f>
        <v>387200</v>
      </c>
    </row>
    <row r="37" spans="1:7" ht="15.75" thickBot="1" x14ac:dyDescent="0.3">
      <c r="A37" s="78"/>
      <c r="B37" s="16"/>
      <c r="C37" s="16"/>
      <c r="D37" s="16"/>
      <c r="E37" s="85"/>
      <c r="F37" s="85"/>
      <c r="G37" s="24"/>
    </row>
    <row r="38" spans="1:7" ht="15.75" thickBot="1" x14ac:dyDescent="0.3">
      <c r="A38" s="78"/>
      <c r="B38" s="36" t="s">
        <v>10</v>
      </c>
      <c r="C38" s="37"/>
      <c r="D38" s="38" t="s">
        <v>5</v>
      </c>
      <c r="E38" s="122" t="s">
        <v>6</v>
      </c>
      <c r="F38" s="122" t="s">
        <v>7</v>
      </c>
      <c r="G38" s="39" t="s">
        <v>8</v>
      </c>
    </row>
    <row r="39" spans="1:7" ht="15.75" thickBot="1" x14ac:dyDescent="0.3">
      <c r="A39" s="78"/>
      <c r="B39" s="15">
        <v>1</v>
      </c>
      <c r="C39" s="16" t="s">
        <v>142</v>
      </c>
      <c r="D39" s="17" t="s">
        <v>12</v>
      </c>
      <c r="E39" s="123"/>
      <c r="F39" s="128">
        <v>9600</v>
      </c>
      <c r="G39" s="20">
        <f>F39</f>
        <v>9600</v>
      </c>
    </row>
    <row r="40" spans="1:7" ht="15.75" thickBot="1" x14ac:dyDescent="0.3">
      <c r="A40" s="78"/>
      <c r="B40" s="3"/>
      <c r="C40" s="5" t="s">
        <v>14</v>
      </c>
      <c r="D40" s="8"/>
      <c r="E40" s="125"/>
      <c r="F40" s="129"/>
      <c r="G40" s="11">
        <f>SUM(G39:G39)</f>
        <v>9600</v>
      </c>
    </row>
    <row r="41" spans="1:7" ht="15.75" thickBot="1" x14ac:dyDescent="0.3">
      <c r="A41" s="78"/>
      <c r="B41" s="17"/>
      <c r="C41" s="16"/>
      <c r="D41" s="17"/>
      <c r="E41" s="123"/>
      <c r="F41" s="128"/>
      <c r="G41" s="20"/>
    </row>
    <row r="42" spans="1:7" ht="15.75" thickBot="1" x14ac:dyDescent="0.3">
      <c r="A42" s="78"/>
      <c r="B42" s="36" t="s">
        <v>15</v>
      </c>
      <c r="C42" s="37"/>
      <c r="D42" s="38" t="s">
        <v>5</v>
      </c>
      <c r="E42" s="122" t="s">
        <v>6</v>
      </c>
      <c r="F42" s="122" t="s">
        <v>7</v>
      </c>
      <c r="G42" s="39" t="s">
        <v>8</v>
      </c>
    </row>
    <row r="43" spans="1:7" ht="15.75" thickBot="1" x14ac:dyDescent="0.3">
      <c r="A43" s="78"/>
      <c r="B43" s="15">
        <v>1</v>
      </c>
      <c r="C43" s="16" t="s">
        <v>16</v>
      </c>
      <c r="D43" s="17" t="s">
        <v>12</v>
      </c>
      <c r="E43" s="85"/>
      <c r="F43" s="85">
        <v>50000</v>
      </c>
      <c r="G43" s="31">
        <f>F43*1</f>
        <v>50000</v>
      </c>
    </row>
    <row r="44" spans="1:7" ht="15.75" thickBot="1" x14ac:dyDescent="0.3">
      <c r="A44" s="78"/>
      <c r="B44" s="7"/>
      <c r="C44" s="5" t="s">
        <v>17</v>
      </c>
      <c r="D44" s="8"/>
      <c r="E44" s="125"/>
      <c r="F44" s="129"/>
      <c r="G44" s="11">
        <f>SUM(G43:G43)</f>
        <v>50000</v>
      </c>
    </row>
    <row r="45" spans="1:7" ht="15.75" thickBot="1" x14ac:dyDescent="0.3">
      <c r="A45" s="78"/>
      <c r="B45" s="16"/>
      <c r="C45" s="16"/>
      <c r="D45" s="16"/>
      <c r="E45" s="85"/>
      <c r="F45" s="85"/>
      <c r="G45" s="24"/>
    </row>
    <row r="46" spans="1:7" ht="15.75" thickBot="1" x14ac:dyDescent="0.3">
      <c r="A46" s="78"/>
      <c r="B46" s="36" t="s">
        <v>18</v>
      </c>
      <c r="C46" s="37"/>
      <c r="D46" s="38" t="s">
        <v>5</v>
      </c>
      <c r="E46" s="122" t="s">
        <v>6</v>
      </c>
      <c r="F46" s="122" t="s">
        <v>7</v>
      </c>
      <c r="G46" s="39" t="s">
        <v>8</v>
      </c>
    </row>
    <row r="47" spans="1:7" ht="15.75" thickBot="1" x14ac:dyDescent="0.3">
      <c r="A47" s="78"/>
      <c r="B47" s="15">
        <v>1</v>
      </c>
      <c r="C47" s="16" t="s">
        <v>108</v>
      </c>
      <c r="D47" s="17" t="s">
        <v>12</v>
      </c>
      <c r="E47" s="99">
        <v>0.8</v>
      </c>
      <c r="F47" s="136">
        <v>100000</v>
      </c>
      <c r="G47" s="137">
        <f>E47*F47</f>
        <v>80000</v>
      </c>
    </row>
    <row r="48" spans="1:7" ht="15.75" thickBot="1" x14ac:dyDescent="0.3">
      <c r="A48" s="78"/>
      <c r="B48" s="7"/>
      <c r="C48" s="5" t="s">
        <v>20</v>
      </c>
      <c r="D48" s="8"/>
      <c r="E48" s="125"/>
      <c r="F48" s="129"/>
      <c r="G48" s="11">
        <f>SUM(G47:G47)</f>
        <v>80000</v>
      </c>
    </row>
    <row r="49" spans="1:7" ht="15.75" thickBot="1" x14ac:dyDescent="0.3">
      <c r="A49" s="78"/>
      <c r="B49" s="16"/>
      <c r="C49" s="16"/>
      <c r="D49" s="16"/>
      <c r="E49" s="85"/>
      <c r="F49" s="85"/>
      <c r="G49" s="24"/>
    </row>
    <row r="50" spans="1:7" ht="15.75" thickBot="1" x14ac:dyDescent="0.3">
      <c r="A50" s="78"/>
      <c r="B50" s="7"/>
      <c r="C50" s="5" t="s">
        <v>21</v>
      </c>
      <c r="D50" s="4"/>
      <c r="E50" s="124"/>
      <c r="F50" s="124"/>
      <c r="G50" s="6">
        <f>G36+G40+G44+G48</f>
        <v>526800</v>
      </c>
    </row>
    <row r="51" spans="1:7" ht="15.75" thickBot="1" x14ac:dyDescent="0.3">
      <c r="A51" s="91"/>
      <c r="B51" s="34"/>
      <c r="C51" s="34"/>
      <c r="D51" s="34"/>
      <c r="E51" s="126"/>
      <c r="F51" s="126"/>
      <c r="G51" s="35"/>
    </row>
  </sheetData>
  <mergeCells count="2">
    <mergeCell ref="C3:G3"/>
    <mergeCell ref="C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PRESUPUESTO FINAL</vt:lpstr>
      <vt:lpstr>POSTES MT</vt:lpstr>
      <vt:lpstr>POSTES BT</vt:lpstr>
      <vt:lpstr>CABLES</vt:lpstr>
      <vt:lpstr>TRANSFORMADORES</vt:lpstr>
      <vt:lpstr>TIERRA</vt:lpstr>
      <vt:lpstr>EXTRUCTURAS</vt:lpstr>
      <vt:lpstr>LAMPARAS</vt:lpstr>
      <vt:lpstr>GABINETES</vt:lpstr>
      <vt:lpstr>'PRESUPUESTO FINAL'!Área_de_impresión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NG2</dc:creator>
  <cp:lastModifiedBy>NG2</cp:lastModifiedBy>
  <cp:lastPrinted>2016-03-22T14:29:40Z</cp:lastPrinted>
  <dcterms:created xsi:type="dcterms:W3CDTF">2016-03-15T20:13:19Z</dcterms:created>
  <dcterms:modified xsi:type="dcterms:W3CDTF">2016-04-07T20:52:40Z</dcterms:modified>
</cp:coreProperties>
</file>