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7\Skripsi\Github\IoTGreenHouse\fuzzy_testing\"/>
    </mc:Choice>
  </mc:AlternateContent>
  <xr:revisionPtr revIDLastSave="0" documentId="13_ncr:1_{53EE7CE7-3555-4ED0-B6C4-CD8CBC154E5C}" xr6:coauthVersionLast="47" xr6:coauthVersionMax="47" xr10:uidLastSave="{00000000-0000-0000-0000-000000000000}"/>
  <bookViews>
    <workbookView xWindow="11424" yWindow="0" windowWidth="11712" windowHeight="13056" activeTab="2" xr2:uid="{A3D2DB70-1D34-4CAC-8020-5E93A5EA435E}"/>
  </bookViews>
  <sheets>
    <sheet name="EC" sheetId="1" r:id="rId1"/>
    <sheet name="Shee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M15" i="2"/>
  <c r="M16" i="2"/>
  <c r="M19" i="2" s="1"/>
  <c r="M17" i="2"/>
  <c r="M18" i="2"/>
  <c r="K14" i="2"/>
  <c r="K15" i="2"/>
  <c r="K16" i="2"/>
  <c r="K19" i="2" s="1"/>
  <c r="K17" i="2"/>
  <c r="K18" i="2"/>
  <c r="I19" i="2"/>
  <c r="I14" i="2"/>
  <c r="I15" i="2"/>
  <c r="I16" i="2"/>
  <c r="I17" i="2"/>
  <c r="I18" i="2"/>
  <c r="G14" i="2"/>
  <c r="G15" i="2"/>
  <c r="G16" i="2"/>
  <c r="G17" i="2"/>
  <c r="G18" i="2"/>
  <c r="G19" i="2"/>
  <c r="M13" i="2"/>
  <c r="K13" i="2"/>
  <c r="I13" i="2"/>
  <c r="G13" i="2"/>
  <c r="F38" i="1"/>
  <c r="F39" i="1"/>
  <c r="F40" i="1"/>
  <c r="F41" i="1"/>
  <c r="G41" i="1" s="1"/>
  <c r="F37" i="1"/>
  <c r="F33" i="1"/>
  <c r="F34" i="1"/>
  <c r="F35" i="1"/>
  <c r="G35" i="1" s="1"/>
  <c r="F36" i="1"/>
  <c r="G36" i="1" s="1"/>
  <c r="F32" i="1"/>
  <c r="G40" i="1"/>
  <c r="G39" i="1"/>
  <c r="G38" i="1"/>
  <c r="G37" i="1"/>
  <c r="G34" i="1"/>
  <c r="G33" i="1"/>
  <c r="F42" i="1"/>
  <c r="G29" i="1"/>
  <c r="F29" i="1"/>
  <c r="G24" i="1"/>
  <c r="G25" i="1"/>
  <c r="G26" i="1"/>
  <c r="G27" i="1"/>
  <c r="G28" i="1"/>
  <c r="F25" i="1"/>
  <c r="F26" i="1"/>
  <c r="F27" i="1"/>
  <c r="F28" i="1"/>
  <c r="F24" i="1"/>
  <c r="F23" i="1"/>
  <c r="F20" i="1"/>
  <c r="G20" i="1" s="1"/>
  <c r="F21" i="1"/>
  <c r="G21" i="1" s="1"/>
  <c r="F22" i="1"/>
  <c r="G22" i="1" s="1"/>
  <c r="G23" i="1"/>
  <c r="F19" i="1"/>
  <c r="G19" i="1" s="1"/>
  <c r="B5" i="2"/>
  <c r="B6" i="2" s="1"/>
  <c r="B7" i="2" s="1"/>
  <c r="B8" i="2" s="1"/>
  <c r="B9" i="2" s="1"/>
  <c r="G32" i="1" l="1"/>
  <c r="G42" i="1" s="1"/>
</calcChain>
</file>

<file path=xl/sharedStrings.xml><?xml version="1.0" encoding="utf-8"?>
<sst xmlns="http://schemas.openxmlformats.org/spreadsheetml/2006/main" count="53" uniqueCount="30">
  <si>
    <t>larutan 1,4</t>
  </si>
  <si>
    <t>suhu</t>
  </si>
  <si>
    <t>pembacaan sensor</t>
  </si>
  <si>
    <t>akurasi</t>
  </si>
  <si>
    <t>ph7</t>
  </si>
  <si>
    <t>ph 4</t>
  </si>
  <si>
    <t>ca</t>
  </si>
  <si>
    <t>Sensor</t>
  </si>
  <si>
    <t>pH</t>
  </si>
  <si>
    <t>No</t>
  </si>
  <si>
    <t>Alat Ukur Eksternal</t>
  </si>
  <si>
    <t>Tanpa Analog Isolator</t>
  </si>
  <si>
    <t>Dengan Analog Isolator</t>
  </si>
  <si>
    <t>EC</t>
  </si>
  <si>
    <t>Nutrisi AB (ml)</t>
  </si>
  <si>
    <t>Suhu</t>
  </si>
  <si>
    <t>error</t>
  </si>
  <si>
    <t>Larutan Kalibrasi (ms/cm)</t>
  </si>
  <si>
    <t>EC sensor (ms/cm)</t>
  </si>
  <si>
    <t>EC (ms/cm)</t>
  </si>
  <si>
    <t>Larutan 1,413</t>
  </si>
  <si>
    <t>Larutan 12,88</t>
  </si>
  <si>
    <t>pH Larutan Kalibrasi</t>
  </si>
  <si>
    <t>Sensor pH</t>
  </si>
  <si>
    <t>Sensor Tanpa Analog Isolator</t>
  </si>
  <si>
    <t>Sensor Dengan Analog Isolator</t>
  </si>
  <si>
    <t>EC meter</t>
  </si>
  <si>
    <t>pH meter</t>
  </si>
  <si>
    <t>Akurasi EC</t>
  </si>
  <si>
    <t>Akurasi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</si>
</sst>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3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134F4-617A-4B55-AF1C-EBA284159C49}" name="Table1" displayName="Table1" ref="B18:G29" totalsRowCount="1">
  <autoFilter ref="B18:G28" xr:uid="{051134F4-617A-4B55-AF1C-EBA284159C49}"/>
  <tableColumns count="6">
    <tableColumn id="1" xr3:uid="{AC9BC4ED-6285-4DFD-895F-E8760AD02833}" name="No"/>
    <tableColumn id="2" xr3:uid="{4F1A6884-1982-4E64-8702-A201ED53C48D}" name="Suhu"/>
    <tableColumn id="3" xr3:uid="{DEBF3ECB-DBD0-47E6-8237-D5DA1ED72EFF}" name="Larutan Kalibrasi (ms/cm)" dataDxfId="7" totalsRowDxfId="6"/>
    <tableColumn id="4" xr3:uid="{6ABEAE6D-41F2-4055-B65B-A2886031FC63}" name="EC sensor (ms/cm)" dataDxfId="5" totalsRowDxfId="4"/>
    <tableColumn id="5" xr3:uid="{CD358049-EDD1-44A8-985B-01979AA2F507}" name="error" totalsRowFunction="custom">
      <calculatedColumnFormula>ABS((E19-12.88)/(12.88))*100</calculatedColumnFormula>
      <totalsRowFormula>AVERAGE(Table1[error])</totalsRowFormula>
    </tableColumn>
    <tableColumn id="6" xr3:uid="{61205587-87EE-491C-87E7-77FF4F658BD4}" name="akurasi" totalsRowFunction="custom">
      <calculatedColumnFormula>100-F19</calculatedColumnFormula>
      <totalsRowFormula>AVERAGE(Table1[akurasi])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53AE7-C249-4E6B-9B27-2A132D3ACC0E}" name="Table14" displayName="Table14" ref="B31:G42" totalsRowCount="1">
  <autoFilter ref="B31:G41" xr:uid="{1F753AE7-C249-4E6B-9B27-2A132D3ACC0E}"/>
  <tableColumns count="6">
    <tableColumn id="1" xr3:uid="{570B9CA1-C57C-41B2-B1B5-13D71229D24B}" name="No"/>
    <tableColumn id="2" xr3:uid="{05633452-1124-432A-8376-11A40483B00C}" name="Suhu"/>
    <tableColumn id="3" xr3:uid="{46463B52-2C56-4FBE-BC32-F18FF7A7EB0A}" name="pH Larutan Kalibrasi" dataDxfId="3" totalsRowDxfId="1"/>
    <tableColumn id="4" xr3:uid="{AA70A5E3-2879-420F-B1DA-B6AC6AA521B5}" name="Sensor pH" dataDxfId="2" totalsRowDxfId="0"/>
    <tableColumn id="5" xr3:uid="{168BAD49-9AFC-4391-A29B-DC8814B1E3F8}" name="error" totalsRowFunction="custom">
      <calculatedColumnFormula>ABS((E32-12.88)/(12.88))*100</calculatedColumnFormula>
      <totalsRowFormula>AVERAGE(Table14[error])</totalsRowFormula>
    </tableColumn>
    <tableColumn id="6" xr3:uid="{ED9A326F-80B7-479F-859D-3C439B2AB73B}" name="akurasi" totalsRowFunction="custom">
      <calculatedColumnFormula>100-F32</calculatedColumnFormula>
      <totalsRowFormula>AVERAGE(Table14[akurasi])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D863-39C5-4736-A27D-6D50AAC5AB22}">
  <dimension ref="A2:I42"/>
  <sheetViews>
    <sheetView zoomScaleNormal="100" workbookViewId="0">
      <selection activeCell="B31" sqref="B31:G42"/>
    </sheetView>
  </sheetViews>
  <sheetFormatPr defaultRowHeight="14.4" x14ac:dyDescent="0.3"/>
  <cols>
    <col min="4" max="4" width="24.44140625" customWidth="1"/>
    <col min="5" max="5" width="18.5546875" customWidth="1"/>
  </cols>
  <sheetData>
    <row r="2" spans="1:9" x14ac:dyDescent="0.3">
      <c r="A2" t="s">
        <v>0</v>
      </c>
      <c r="B2" t="s">
        <v>1</v>
      </c>
      <c r="C2" t="s">
        <v>2</v>
      </c>
      <c r="E2" t="s">
        <v>3</v>
      </c>
      <c r="G2" t="s">
        <v>4</v>
      </c>
    </row>
    <row r="3" spans="1:9" x14ac:dyDescent="0.3">
      <c r="A3">
        <v>1</v>
      </c>
      <c r="B3">
        <v>27.8</v>
      </c>
      <c r="C3" s="1">
        <v>1.4159999999999999</v>
      </c>
      <c r="H3">
        <v>28.1</v>
      </c>
      <c r="I3">
        <v>6.98</v>
      </c>
    </row>
    <row r="4" spans="1:9" x14ac:dyDescent="0.3">
      <c r="A4">
        <v>2</v>
      </c>
      <c r="B4">
        <v>27.8</v>
      </c>
      <c r="C4" s="1">
        <v>1.415</v>
      </c>
      <c r="H4">
        <v>28.1</v>
      </c>
      <c r="I4">
        <v>7</v>
      </c>
    </row>
    <row r="5" spans="1:9" x14ac:dyDescent="0.3">
      <c r="A5">
        <v>3</v>
      </c>
      <c r="B5">
        <v>27.7</v>
      </c>
      <c r="C5" s="1">
        <v>1.4179999999999999</v>
      </c>
      <c r="H5">
        <v>28.1</v>
      </c>
      <c r="I5">
        <v>6.99</v>
      </c>
    </row>
    <row r="6" spans="1:9" x14ac:dyDescent="0.3">
      <c r="A6">
        <v>4</v>
      </c>
      <c r="B6">
        <v>27.6</v>
      </c>
      <c r="C6" s="1">
        <v>1.419</v>
      </c>
      <c r="H6">
        <v>28.1</v>
      </c>
      <c r="I6">
        <v>6.98</v>
      </c>
    </row>
    <row r="7" spans="1:9" x14ac:dyDescent="0.3">
      <c r="A7">
        <v>5</v>
      </c>
      <c r="B7">
        <v>27.6</v>
      </c>
      <c r="C7" s="1">
        <v>1.421</v>
      </c>
      <c r="H7">
        <v>28.1</v>
      </c>
      <c r="I7">
        <v>6.97</v>
      </c>
    </row>
    <row r="8" spans="1:9" x14ac:dyDescent="0.3">
      <c r="A8">
        <v>12.88</v>
      </c>
    </row>
    <row r="9" spans="1:9" x14ac:dyDescent="0.3">
      <c r="B9">
        <v>27.7</v>
      </c>
      <c r="C9" s="1">
        <v>12.938000000000001</v>
      </c>
      <c r="G9" t="s">
        <v>5</v>
      </c>
    </row>
    <row r="10" spans="1:9" x14ac:dyDescent="0.3">
      <c r="B10">
        <v>27.7</v>
      </c>
      <c r="C10" s="1">
        <v>12.913</v>
      </c>
      <c r="H10">
        <v>27</v>
      </c>
      <c r="I10">
        <v>3.97</v>
      </c>
    </row>
    <row r="11" spans="1:9" x14ac:dyDescent="0.3">
      <c r="B11">
        <v>27.7</v>
      </c>
      <c r="C11" s="1">
        <v>12.955</v>
      </c>
      <c r="H11">
        <v>27</v>
      </c>
      <c r="I11">
        <v>3.9</v>
      </c>
    </row>
    <row r="12" spans="1:9" x14ac:dyDescent="0.3">
      <c r="B12">
        <v>27.7</v>
      </c>
      <c r="C12" s="1">
        <v>12.964</v>
      </c>
      <c r="H12">
        <v>27</v>
      </c>
      <c r="I12">
        <v>3.93</v>
      </c>
    </row>
    <row r="13" spans="1:9" x14ac:dyDescent="0.3">
      <c r="B13">
        <v>27.7</v>
      </c>
      <c r="C13" s="1">
        <v>12.946999999999999</v>
      </c>
      <c r="H13">
        <v>27.1</v>
      </c>
      <c r="I13">
        <v>3.89</v>
      </c>
    </row>
    <row r="14" spans="1:9" x14ac:dyDescent="0.3">
      <c r="H14">
        <v>27.1</v>
      </c>
      <c r="I14">
        <v>3.91</v>
      </c>
    </row>
    <row r="15" spans="1:9" x14ac:dyDescent="0.3">
      <c r="I15" t="s">
        <v>6</v>
      </c>
    </row>
    <row r="18" spans="2:7" x14ac:dyDescent="0.3">
      <c r="B18" t="s">
        <v>9</v>
      </c>
      <c r="C18" t="s">
        <v>15</v>
      </c>
      <c r="D18" s="7" t="s">
        <v>17</v>
      </c>
      <c r="E18" s="7" t="s">
        <v>18</v>
      </c>
      <c r="F18" t="s">
        <v>16</v>
      </c>
      <c r="G18" t="s">
        <v>3</v>
      </c>
    </row>
    <row r="19" spans="2:7" x14ac:dyDescent="0.3">
      <c r="B19">
        <v>1</v>
      </c>
      <c r="C19">
        <v>27.8</v>
      </c>
      <c r="D19" s="1">
        <v>1.413</v>
      </c>
      <c r="E19" s="1">
        <v>1.4159999999999999</v>
      </c>
      <c r="F19">
        <f>ABS((E19-1.413)/(1.413))*100</f>
        <v>0.21231422505307088</v>
      </c>
      <c r="G19">
        <f>100-F19</f>
        <v>99.787685774946922</v>
      </c>
    </row>
    <row r="20" spans="2:7" x14ac:dyDescent="0.3">
      <c r="B20">
        <v>2</v>
      </c>
      <c r="C20">
        <v>27.8</v>
      </c>
      <c r="D20" s="1"/>
      <c r="E20" s="1">
        <v>1.415</v>
      </c>
      <c r="F20">
        <f t="shared" ref="F20:F23" si="0">ABS((E20-1.413)/(1.413))*100</f>
        <v>0.14154281670205249</v>
      </c>
      <c r="G20">
        <f t="shared" ref="G20:G28" si="1">100-F20</f>
        <v>99.858457183297944</v>
      </c>
    </row>
    <row r="21" spans="2:7" x14ac:dyDescent="0.3">
      <c r="B21">
        <v>3</v>
      </c>
      <c r="C21">
        <v>27.7</v>
      </c>
      <c r="D21" s="1"/>
      <c r="E21" s="1">
        <v>1.4179999999999999</v>
      </c>
      <c r="F21">
        <f t="shared" si="0"/>
        <v>0.35385704175512334</v>
      </c>
      <c r="G21">
        <f t="shared" si="1"/>
        <v>99.64614295824488</v>
      </c>
    </row>
    <row r="22" spans="2:7" x14ac:dyDescent="0.3">
      <c r="B22">
        <v>4</v>
      </c>
      <c r="C22">
        <v>27.6</v>
      </c>
      <c r="D22" s="1"/>
      <c r="E22" s="1">
        <v>1.419</v>
      </c>
      <c r="F22">
        <f t="shared" si="0"/>
        <v>0.42462845010615746</v>
      </c>
      <c r="G22">
        <f t="shared" si="1"/>
        <v>99.575371549893845</v>
      </c>
    </row>
    <row r="23" spans="2:7" x14ac:dyDescent="0.3">
      <c r="B23">
        <v>5</v>
      </c>
      <c r="C23">
        <v>27.6</v>
      </c>
      <c r="D23" s="1"/>
      <c r="E23" s="1">
        <v>1.421</v>
      </c>
      <c r="F23">
        <f t="shared" si="0"/>
        <v>0.56617126680820995</v>
      </c>
      <c r="G23">
        <f t="shared" si="1"/>
        <v>99.433828733191788</v>
      </c>
    </row>
    <row r="24" spans="2:7" x14ac:dyDescent="0.3">
      <c r="B24">
        <v>6</v>
      </c>
      <c r="C24">
        <v>27.7</v>
      </c>
      <c r="D24" s="1">
        <v>12.88</v>
      </c>
      <c r="E24" s="1">
        <v>12.938000000000001</v>
      </c>
      <c r="F24">
        <f>ABS((E24-12.88)/(12.88))*100</f>
        <v>0.45031055900620987</v>
      </c>
      <c r="G24">
        <f t="shared" si="1"/>
        <v>99.549689440993788</v>
      </c>
    </row>
    <row r="25" spans="2:7" x14ac:dyDescent="0.3">
      <c r="B25">
        <v>7</v>
      </c>
      <c r="C25">
        <v>27.7</v>
      </c>
      <c r="D25" s="1"/>
      <c r="E25" s="1">
        <v>12.913</v>
      </c>
      <c r="F25">
        <f t="shared" ref="F25:F28" si="2">ABS((E25-12.88)/(12.88))*100</f>
        <v>0.25621118012421951</v>
      </c>
      <c r="G25">
        <f t="shared" si="1"/>
        <v>99.743788819875775</v>
      </c>
    </row>
    <row r="26" spans="2:7" x14ac:dyDescent="0.3">
      <c r="B26">
        <v>8</v>
      </c>
      <c r="C26">
        <v>27.7</v>
      </c>
      <c r="D26" s="1"/>
      <c r="E26" s="1">
        <v>12.955</v>
      </c>
      <c r="F26">
        <f t="shared" si="2"/>
        <v>0.5822981366459572</v>
      </c>
      <c r="G26">
        <f t="shared" si="1"/>
        <v>99.41770186335404</v>
      </c>
    </row>
    <row r="27" spans="2:7" x14ac:dyDescent="0.3">
      <c r="B27">
        <v>9</v>
      </c>
      <c r="C27">
        <v>27.7</v>
      </c>
      <c r="D27" s="1"/>
      <c r="E27" s="1">
        <v>12.964</v>
      </c>
      <c r="F27">
        <f t="shared" si="2"/>
        <v>0.65217391304347538</v>
      </c>
      <c r="G27">
        <f t="shared" si="1"/>
        <v>99.34782608695653</v>
      </c>
    </row>
    <row r="28" spans="2:7" x14ac:dyDescent="0.3">
      <c r="B28">
        <v>10</v>
      </c>
      <c r="C28">
        <v>27.7</v>
      </c>
      <c r="D28" s="1"/>
      <c r="E28" s="1">
        <v>12.946999999999999</v>
      </c>
      <c r="F28">
        <f t="shared" si="2"/>
        <v>0.52018633540371417</v>
      </c>
      <c r="G28">
        <f t="shared" si="1"/>
        <v>99.479813664596293</v>
      </c>
    </row>
    <row r="29" spans="2:7" x14ac:dyDescent="0.3">
      <c r="D29" s="1"/>
      <c r="E29" s="1"/>
      <c r="F29">
        <f>AVERAGE(Table1[error])</f>
        <v>0.41596939246481901</v>
      </c>
      <c r="G29">
        <f>AVERAGE(Table1[akurasi])</f>
        <v>99.584030607535169</v>
      </c>
    </row>
    <row r="31" spans="2:7" x14ac:dyDescent="0.3">
      <c r="B31" t="s">
        <v>9</v>
      </c>
      <c r="C31" t="s">
        <v>15</v>
      </c>
      <c r="D31" s="7" t="s">
        <v>22</v>
      </c>
      <c r="E31" s="7" t="s">
        <v>23</v>
      </c>
      <c r="F31" t="s">
        <v>16</v>
      </c>
      <c r="G31" t="s">
        <v>3</v>
      </c>
    </row>
    <row r="32" spans="2:7" x14ac:dyDescent="0.3">
      <c r="B32">
        <v>1</v>
      </c>
      <c r="C32">
        <v>27</v>
      </c>
      <c r="D32" s="1">
        <v>4</v>
      </c>
      <c r="E32">
        <v>3.97</v>
      </c>
      <c r="F32">
        <f>ABS((E32-4)/(4))*100</f>
        <v>0.74999999999999512</v>
      </c>
      <c r="G32">
        <f>100-F32</f>
        <v>99.25</v>
      </c>
    </row>
    <row r="33" spans="2:7" x14ac:dyDescent="0.3">
      <c r="B33">
        <v>2</v>
      </c>
      <c r="C33">
        <v>27</v>
      </c>
      <c r="D33" s="1"/>
      <c r="E33">
        <v>3.9</v>
      </c>
      <c r="F33">
        <f t="shared" ref="F33:F36" si="3">ABS((E33-4)/(4))*100</f>
        <v>2.5000000000000022</v>
      </c>
      <c r="G33">
        <f t="shared" ref="G33:G41" si="4">100-F33</f>
        <v>97.5</v>
      </c>
    </row>
    <row r="34" spans="2:7" x14ac:dyDescent="0.3">
      <c r="B34">
        <v>3</v>
      </c>
      <c r="C34">
        <v>27</v>
      </c>
      <c r="D34" s="1"/>
      <c r="E34">
        <v>3.93</v>
      </c>
      <c r="F34">
        <f t="shared" si="3"/>
        <v>1.749999999999996</v>
      </c>
      <c r="G34">
        <f t="shared" si="4"/>
        <v>98.25</v>
      </c>
    </row>
    <row r="35" spans="2:7" x14ac:dyDescent="0.3">
      <c r="B35">
        <v>4</v>
      </c>
      <c r="C35">
        <v>27.1</v>
      </c>
      <c r="D35" s="1"/>
      <c r="E35">
        <v>3.89</v>
      </c>
      <c r="F35">
        <f t="shared" si="3"/>
        <v>2.7499999999999969</v>
      </c>
      <c r="G35">
        <f t="shared" si="4"/>
        <v>97.25</v>
      </c>
    </row>
    <row r="36" spans="2:7" x14ac:dyDescent="0.3">
      <c r="B36">
        <v>5</v>
      </c>
      <c r="C36">
        <v>27.1</v>
      </c>
      <c r="D36" s="1"/>
      <c r="E36">
        <v>3.91</v>
      </c>
      <c r="F36">
        <f t="shared" si="3"/>
        <v>2.2499999999999964</v>
      </c>
      <c r="G36">
        <f t="shared" si="4"/>
        <v>97.75</v>
      </c>
    </row>
    <row r="37" spans="2:7" x14ac:dyDescent="0.3">
      <c r="B37">
        <v>6</v>
      </c>
      <c r="C37">
        <v>28.1</v>
      </c>
      <c r="D37" s="1">
        <v>7</v>
      </c>
      <c r="E37">
        <v>6.98</v>
      </c>
      <c r="F37">
        <f>ABS((E37-7)/(7))*100</f>
        <v>0.28571428571427965</v>
      </c>
      <c r="G37">
        <f t="shared" si="4"/>
        <v>99.714285714285722</v>
      </c>
    </row>
    <row r="38" spans="2:7" x14ac:dyDescent="0.3">
      <c r="B38">
        <v>7</v>
      </c>
      <c r="C38">
        <v>28.1</v>
      </c>
      <c r="D38" s="1"/>
      <c r="E38">
        <v>7</v>
      </c>
      <c r="F38">
        <f t="shared" ref="F38:F41" si="5">ABS((E38-7)/(7))*100</f>
        <v>0</v>
      </c>
      <c r="G38">
        <f t="shared" si="4"/>
        <v>100</v>
      </c>
    </row>
    <row r="39" spans="2:7" x14ac:dyDescent="0.3">
      <c r="B39">
        <v>8</v>
      </c>
      <c r="C39">
        <v>28.1</v>
      </c>
      <c r="D39" s="1"/>
      <c r="E39">
        <v>6.99</v>
      </c>
      <c r="F39">
        <f t="shared" si="5"/>
        <v>0.14285714285713982</v>
      </c>
      <c r="G39">
        <f t="shared" si="4"/>
        <v>99.857142857142861</v>
      </c>
    </row>
    <row r="40" spans="2:7" x14ac:dyDescent="0.3">
      <c r="B40">
        <v>9</v>
      </c>
      <c r="C40">
        <v>28.1</v>
      </c>
      <c r="D40" s="1"/>
      <c r="E40">
        <v>6.98</v>
      </c>
      <c r="F40">
        <f t="shared" si="5"/>
        <v>0.28571428571427965</v>
      </c>
      <c r="G40">
        <f t="shared" si="4"/>
        <v>99.714285714285722</v>
      </c>
    </row>
    <row r="41" spans="2:7" x14ac:dyDescent="0.3">
      <c r="B41">
        <v>10</v>
      </c>
      <c r="C41">
        <v>28.1</v>
      </c>
      <c r="D41" s="1"/>
      <c r="E41">
        <v>6.97</v>
      </c>
      <c r="F41">
        <f t="shared" si="5"/>
        <v>0.42857142857143216</v>
      </c>
      <c r="G41">
        <f t="shared" si="4"/>
        <v>99.571428571428569</v>
      </c>
    </row>
    <row r="42" spans="2:7" x14ac:dyDescent="0.3">
      <c r="D42" s="1"/>
      <c r="E42" s="1"/>
      <c r="F42">
        <f>AVERAGE(Table14[error])</f>
        <v>1.1142857142857117</v>
      </c>
      <c r="G42">
        <f>AVERAGE(Table14[akurasi])</f>
        <v>98.8857142857143</v>
      </c>
    </row>
  </sheetData>
  <pageMargins left="0.7" right="0.7" top="0.75" bottom="0.75" header="0.3" footer="0.3"/>
  <ignoredErrors>
    <ignoredError sqref="F3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7C8A-66AB-4634-8095-4ED4A39F7A4C}">
  <dimension ref="A1:D12"/>
  <sheetViews>
    <sheetView workbookViewId="0">
      <selection activeCell="F7" sqref="F7"/>
    </sheetView>
  </sheetViews>
  <sheetFormatPr defaultRowHeight="14.4" x14ac:dyDescent="0.3"/>
  <sheetData>
    <row r="1" spans="1:4" ht="16.2" thickBot="1" x14ac:dyDescent="0.35">
      <c r="A1" s="11" t="s">
        <v>9</v>
      </c>
      <c r="B1" s="11" t="s">
        <v>15</v>
      </c>
      <c r="C1" s="13" t="s">
        <v>19</v>
      </c>
      <c r="D1" s="14"/>
    </row>
    <row r="2" spans="1:4" ht="31.8" thickBot="1" x14ac:dyDescent="0.35">
      <c r="A2" s="12"/>
      <c r="B2" s="12"/>
      <c r="C2" s="8" t="s">
        <v>20</v>
      </c>
      <c r="D2" s="8" t="s">
        <v>21</v>
      </c>
    </row>
    <row r="3" spans="1:4" ht="16.2" thickBot="1" x14ac:dyDescent="0.35">
      <c r="A3" s="9">
        <v>1</v>
      </c>
      <c r="B3" s="10">
        <v>0</v>
      </c>
      <c r="C3" s="8"/>
      <c r="D3" s="8"/>
    </row>
    <row r="4" spans="1:4" ht="16.2" thickBot="1" x14ac:dyDescent="0.35">
      <c r="A4" s="9">
        <v>2</v>
      </c>
      <c r="B4" s="10">
        <v>5</v>
      </c>
      <c r="C4" s="8"/>
      <c r="D4" s="8"/>
    </row>
    <row r="5" spans="1:4" ht="16.2" thickBot="1" x14ac:dyDescent="0.35">
      <c r="A5" s="9">
        <v>3</v>
      </c>
      <c r="B5" s="10">
        <v>10</v>
      </c>
      <c r="C5" s="8"/>
      <c r="D5" s="8"/>
    </row>
    <row r="6" spans="1:4" ht="16.2" thickBot="1" x14ac:dyDescent="0.35">
      <c r="A6" s="9">
        <v>4</v>
      </c>
      <c r="B6" s="10">
        <v>15</v>
      </c>
      <c r="C6" s="8"/>
      <c r="D6" s="8"/>
    </row>
    <row r="7" spans="1:4" ht="16.2" thickBot="1" x14ac:dyDescent="0.35">
      <c r="A7" s="9">
        <v>5</v>
      </c>
      <c r="B7" s="10">
        <v>20</v>
      </c>
      <c r="C7" s="8"/>
      <c r="D7" s="8"/>
    </row>
    <row r="8" spans="1:4" ht="16.2" thickBot="1" x14ac:dyDescent="0.35">
      <c r="A8" s="9">
        <v>6</v>
      </c>
      <c r="B8" s="10">
        <v>23</v>
      </c>
      <c r="C8" s="8"/>
      <c r="D8" s="8"/>
    </row>
    <row r="9" spans="1:4" ht="16.2" thickBot="1" x14ac:dyDescent="0.35">
      <c r="A9" s="9">
        <v>7</v>
      </c>
      <c r="B9" s="10">
        <v>24</v>
      </c>
      <c r="C9" s="8"/>
      <c r="D9" s="8"/>
    </row>
    <row r="10" spans="1:4" ht="16.2" thickBot="1" x14ac:dyDescent="0.35">
      <c r="A10" s="9">
        <v>8</v>
      </c>
      <c r="B10" s="10">
        <v>25</v>
      </c>
      <c r="C10" s="8"/>
      <c r="D10" s="8"/>
    </row>
    <row r="11" spans="1:4" ht="16.2" thickBot="1" x14ac:dyDescent="0.35">
      <c r="A11" s="9">
        <v>9</v>
      </c>
      <c r="B11" s="10">
        <v>26</v>
      </c>
      <c r="C11" s="8"/>
      <c r="D11" s="8"/>
    </row>
    <row r="12" spans="1:4" ht="16.2" thickBot="1" x14ac:dyDescent="0.35">
      <c r="A12" s="9">
        <v>10</v>
      </c>
      <c r="B12" s="10">
        <v>30</v>
      </c>
      <c r="C12" s="8"/>
      <c r="D12" s="8"/>
    </row>
  </sheetData>
  <mergeCells count="3">
    <mergeCell ref="A1:A2"/>
    <mergeCell ref="B1:B2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C186-5975-4D22-A3A9-7648F1D78F6F}">
  <dimension ref="B1:M21"/>
  <sheetViews>
    <sheetView tabSelected="1" topLeftCell="D1" zoomScale="130" zoomScaleNormal="130" workbookViewId="0">
      <selection activeCell="G19" sqref="G19"/>
    </sheetView>
  </sheetViews>
  <sheetFormatPr defaultRowHeight="14.4" x14ac:dyDescent="0.3"/>
  <cols>
    <col min="3" max="3" width="15.6640625" customWidth="1"/>
    <col min="6" max="6" width="10.6640625" customWidth="1"/>
    <col min="7" max="7" width="9.5546875" customWidth="1"/>
    <col min="9" max="9" width="11.5546875" customWidth="1"/>
    <col min="11" max="11" width="13" customWidth="1"/>
    <col min="13" max="13" width="11.44140625" bestFit="1" customWidth="1"/>
  </cols>
  <sheetData>
    <row r="1" spans="2:13" x14ac:dyDescent="0.3">
      <c r="B1" s="4"/>
      <c r="C1" s="4"/>
      <c r="D1" s="4"/>
      <c r="E1" s="4"/>
      <c r="F1" s="4"/>
      <c r="G1" s="4"/>
      <c r="H1" s="4"/>
      <c r="I1" s="4"/>
      <c r="J1" s="4"/>
      <c r="K1" s="4"/>
    </row>
    <row r="2" spans="2:13" x14ac:dyDescent="0.3">
      <c r="B2" s="17" t="s">
        <v>9</v>
      </c>
      <c r="C2" s="17" t="s">
        <v>14</v>
      </c>
      <c r="D2" s="15" t="s">
        <v>7</v>
      </c>
      <c r="E2" s="16"/>
      <c r="F2" s="15" t="s">
        <v>10</v>
      </c>
      <c r="G2" s="16"/>
      <c r="H2" s="15" t="s">
        <v>11</v>
      </c>
      <c r="I2" s="16"/>
      <c r="J2" s="15" t="s">
        <v>12</v>
      </c>
      <c r="K2" s="16"/>
    </row>
    <row r="3" spans="2:13" x14ac:dyDescent="0.3">
      <c r="B3" s="18"/>
      <c r="C3" s="18"/>
      <c r="D3" s="5" t="s">
        <v>13</v>
      </c>
      <c r="E3" s="3" t="s">
        <v>8</v>
      </c>
      <c r="F3" s="5" t="s">
        <v>13</v>
      </c>
      <c r="G3" s="3" t="s">
        <v>8</v>
      </c>
      <c r="H3" s="5" t="s">
        <v>13</v>
      </c>
      <c r="I3" s="3" t="s">
        <v>8</v>
      </c>
      <c r="J3" s="5" t="s">
        <v>13</v>
      </c>
      <c r="K3" s="3" t="s">
        <v>8</v>
      </c>
    </row>
    <row r="4" spans="2:13" x14ac:dyDescent="0.3">
      <c r="B4" s="2">
        <v>1</v>
      </c>
      <c r="C4" s="2">
        <v>0</v>
      </c>
      <c r="D4" s="6">
        <v>0.5</v>
      </c>
      <c r="E4" s="2">
        <v>7.73</v>
      </c>
      <c r="F4" s="6">
        <v>0.57999999999999996</v>
      </c>
      <c r="G4" s="2">
        <v>7.86</v>
      </c>
      <c r="H4" s="6">
        <v>0.41</v>
      </c>
      <c r="I4" s="2">
        <v>8.09</v>
      </c>
      <c r="J4" s="6">
        <v>0.5</v>
      </c>
      <c r="K4" s="2">
        <v>7.74</v>
      </c>
    </row>
    <row r="5" spans="2:13" x14ac:dyDescent="0.3">
      <c r="B5" s="2">
        <f>B4+1</f>
        <v>2</v>
      </c>
      <c r="C5" s="2">
        <v>1</v>
      </c>
      <c r="D5" s="6">
        <v>0.98</v>
      </c>
      <c r="E5" s="2">
        <v>7.21</v>
      </c>
      <c r="F5" s="6">
        <v>1.1299999999999999</v>
      </c>
      <c r="G5" s="2">
        <v>7.36</v>
      </c>
      <c r="H5" s="6">
        <v>0.85</v>
      </c>
      <c r="I5" s="2">
        <v>7.6</v>
      </c>
      <c r="J5" s="6">
        <v>1.01</v>
      </c>
      <c r="K5" s="2">
        <v>7.21</v>
      </c>
    </row>
    <row r="6" spans="2:13" x14ac:dyDescent="0.3">
      <c r="B6" s="2">
        <f>B5+1</f>
        <v>3</v>
      </c>
      <c r="C6" s="2">
        <v>2</v>
      </c>
      <c r="D6" s="6">
        <v>1.49</v>
      </c>
      <c r="E6" s="2">
        <v>7.07</v>
      </c>
      <c r="F6" s="6">
        <v>1.51</v>
      </c>
      <c r="G6" s="2">
        <v>7.26</v>
      </c>
      <c r="H6" s="6">
        <v>1.24</v>
      </c>
      <c r="I6" s="2">
        <v>7.44</v>
      </c>
      <c r="J6" s="6">
        <v>1.46</v>
      </c>
      <c r="K6" s="2">
        <v>7.06</v>
      </c>
    </row>
    <row r="7" spans="2:13" x14ac:dyDescent="0.3">
      <c r="B7" s="2">
        <f>B6+1</f>
        <v>4</v>
      </c>
      <c r="C7" s="2">
        <v>3</v>
      </c>
      <c r="D7" s="6">
        <v>1.81</v>
      </c>
      <c r="E7" s="2">
        <v>6.92</v>
      </c>
      <c r="F7" s="6">
        <v>1.83</v>
      </c>
      <c r="G7" s="2">
        <v>7.06</v>
      </c>
      <c r="H7" s="6">
        <v>1.61</v>
      </c>
      <c r="I7" s="2">
        <v>7.32</v>
      </c>
      <c r="J7" s="6">
        <v>1.81</v>
      </c>
      <c r="K7" s="2">
        <v>6.95</v>
      </c>
    </row>
    <row r="8" spans="2:13" x14ac:dyDescent="0.3">
      <c r="B8" s="2">
        <f>B7+1</f>
        <v>5</v>
      </c>
      <c r="C8" s="2">
        <v>4</v>
      </c>
      <c r="D8" s="6">
        <v>2.17</v>
      </c>
      <c r="E8" s="2">
        <v>6.8</v>
      </c>
      <c r="F8" s="6">
        <v>2.15</v>
      </c>
      <c r="G8" s="2">
        <v>6.86</v>
      </c>
      <c r="H8" s="6">
        <v>1.91</v>
      </c>
      <c r="I8" s="2">
        <v>7.33</v>
      </c>
      <c r="J8" s="6">
        <v>2.16</v>
      </c>
      <c r="K8" s="2">
        <v>6.83</v>
      </c>
    </row>
    <row r="9" spans="2:13" x14ac:dyDescent="0.3">
      <c r="B9" s="2">
        <f>B8+1</f>
        <v>6</v>
      </c>
      <c r="C9" s="2">
        <v>5</v>
      </c>
      <c r="D9" s="6">
        <v>2.44</v>
      </c>
      <c r="E9" s="2">
        <v>6.72</v>
      </c>
      <c r="F9" s="6">
        <v>2.38</v>
      </c>
      <c r="G9" s="2">
        <v>6.86</v>
      </c>
      <c r="H9" s="6">
        <v>2.27</v>
      </c>
      <c r="I9" s="2">
        <v>7.22</v>
      </c>
      <c r="J9" s="6">
        <v>2.48</v>
      </c>
      <c r="K9" s="2">
        <v>6.74</v>
      </c>
    </row>
    <row r="10" spans="2:13" ht="15" thickBot="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3" ht="15" thickBot="1" x14ac:dyDescent="0.35">
      <c r="B11" s="27" t="s">
        <v>9</v>
      </c>
      <c r="C11" s="27" t="s">
        <v>14</v>
      </c>
      <c r="D11" s="30" t="s">
        <v>10</v>
      </c>
      <c r="E11" s="31"/>
      <c r="F11" s="30" t="s">
        <v>24</v>
      </c>
      <c r="G11" s="29"/>
      <c r="H11" s="29"/>
      <c r="I11" s="31"/>
      <c r="J11" s="30" t="s">
        <v>25</v>
      </c>
      <c r="K11" s="29"/>
      <c r="L11" s="29"/>
      <c r="M11" s="31"/>
    </row>
    <row r="12" spans="2:13" ht="27" thickBot="1" x14ac:dyDescent="0.35">
      <c r="B12" s="28"/>
      <c r="C12" s="28"/>
      <c r="D12" s="19" t="s">
        <v>26</v>
      </c>
      <c r="E12" s="19" t="s">
        <v>27</v>
      </c>
      <c r="F12" s="20" t="s">
        <v>13</v>
      </c>
      <c r="G12" s="20" t="s">
        <v>28</v>
      </c>
      <c r="H12" s="19" t="s">
        <v>8</v>
      </c>
      <c r="I12" s="19" t="s">
        <v>29</v>
      </c>
      <c r="J12" s="20" t="s">
        <v>13</v>
      </c>
      <c r="K12" s="20" t="s">
        <v>28</v>
      </c>
      <c r="L12" s="19" t="s">
        <v>8</v>
      </c>
      <c r="M12" s="19" t="s">
        <v>29</v>
      </c>
    </row>
    <row r="13" spans="2:13" ht="15" thickBot="1" x14ac:dyDescent="0.35">
      <c r="B13" s="21">
        <v>1</v>
      </c>
      <c r="C13" s="22">
        <v>0</v>
      </c>
      <c r="D13" s="22">
        <v>0.57999999999999996</v>
      </c>
      <c r="E13" s="22">
        <v>7.86</v>
      </c>
      <c r="F13" s="23">
        <v>0.41</v>
      </c>
      <c r="G13" s="32">
        <f>100-(ABS(F13-D13)/D13)*100</f>
        <v>70.689655172413794</v>
      </c>
      <c r="H13" s="22">
        <v>8.09</v>
      </c>
      <c r="I13" s="32">
        <f>100-(ABS(H13-E13)/E13)*100</f>
        <v>97.073791348600508</v>
      </c>
      <c r="J13" s="23">
        <v>0.52</v>
      </c>
      <c r="K13" s="32">
        <f>100-(ABS(J13-D13)/D13)*100</f>
        <v>89.65517241379311</v>
      </c>
      <c r="L13" s="22">
        <v>7.74</v>
      </c>
      <c r="M13" s="32">
        <f>100-(ABS(L13-E13)/E13)*100</f>
        <v>98.473282442748086</v>
      </c>
    </row>
    <row r="14" spans="2:13" ht="15" thickBot="1" x14ac:dyDescent="0.35">
      <c r="B14" s="21">
        <v>2</v>
      </c>
      <c r="C14" s="22">
        <v>1</v>
      </c>
      <c r="D14" s="22">
        <v>1.1299999999999999</v>
      </c>
      <c r="E14" s="22">
        <v>7.36</v>
      </c>
      <c r="F14" s="23">
        <v>0.85</v>
      </c>
      <c r="G14" s="32">
        <f t="shared" ref="G14:G18" si="0">100-(ABS(F14-D14)/D14)*100</f>
        <v>75.221238938053105</v>
      </c>
      <c r="H14" s="22">
        <v>7.6</v>
      </c>
      <c r="I14" s="32">
        <f t="shared" ref="I14:I19" si="1">100-(ABS(H14-E14)/E14)*100</f>
        <v>96.739130434782624</v>
      </c>
      <c r="J14" s="23">
        <v>1.05</v>
      </c>
      <c r="K14" s="32">
        <f t="shared" ref="K14:K18" si="2">100-(ABS(J14-D14)/D14)*100</f>
        <v>92.920353982300895</v>
      </c>
      <c r="L14" s="22">
        <v>7.21</v>
      </c>
      <c r="M14" s="32">
        <f t="shared" ref="M14:M18" si="3">100-(ABS(L14-E14)/E14)*100</f>
        <v>97.961956521739125</v>
      </c>
    </row>
    <row r="15" spans="2:13" ht="15" thickBot="1" x14ac:dyDescent="0.35">
      <c r="B15" s="21">
        <v>3</v>
      </c>
      <c r="C15" s="22">
        <v>2</v>
      </c>
      <c r="D15" s="22">
        <v>1.51</v>
      </c>
      <c r="E15" s="22">
        <v>7.26</v>
      </c>
      <c r="F15" s="23">
        <v>1.24</v>
      </c>
      <c r="G15" s="32">
        <f t="shared" si="0"/>
        <v>82.119205298013242</v>
      </c>
      <c r="H15" s="22">
        <v>7.44</v>
      </c>
      <c r="I15" s="32">
        <f t="shared" si="1"/>
        <v>97.52066115702479</v>
      </c>
      <c r="J15" s="23">
        <v>1.46</v>
      </c>
      <c r="K15" s="32">
        <f t="shared" si="2"/>
        <v>96.688741721854299</v>
      </c>
      <c r="L15" s="22">
        <v>7.06</v>
      </c>
      <c r="M15" s="32">
        <f t="shared" si="3"/>
        <v>97.245179063360879</v>
      </c>
    </row>
    <row r="16" spans="2:13" ht="15" thickBot="1" x14ac:dyDescent="0.35">
      <c r="B16" s="21">
        <v>4</v>
      </c>
      <c r="C16" s="22">
        <v>3</v>
      </c>
      <c r="D16" s="22">
        <v>1.83</v>
      </c>
      <c r="E16" s="22">
        <v>7.06</v>
      </c>
      <c r="F16" s="23">
        <v>1.61</v>
      </c>
      <c r="G16" s="32">
        <f t="shared" si="0"/>
        <v>87.978142076502735</v>
      </c>
      <c r="H16" s="22">
        <v>7.32</v>
      </c>
      <c r="I16" s="32">
        <f t="shared" si="1"/>
        <v>96.31728045325778</v>
      </c>
      <c r="J16" s="23">
        <v>1.81</v>
      </c>
      <c r="K16" s="32">
        <f t="shared" si="2"/>
        <v>98.907103825136616</v>
      </c>
      <c r="L16" s="22">
        <v>6.95</v>
      </c>
      <c r="M16" s="32">
        <f t="shared" si="3"/>
        <v>98.441926345609076</v>
      </c>
    </row>
    <row r="17" spans="2:13" ht="15" thickBot="1" x14ac:dyDescent="0.35">
      <c r="B17" s="21">
        <v>5</v>
      </c>
      <c r="C17" s="22">
        <v>4</v>
      </c>
      <c r="D17" s="22">
        <v>2.15</v>
      </c>
      <c r="E17" s="22">
        <v>6.86</v>
      </c>
      <c r="F17" s="23">
        <v>1.91</v>
      </c>
      <c r="G17" s="32">
        <f t="shared" si="0"/>
        <v>88.837209302325576</v>
      </c>
      <c r="H17" s="22">
        <v>7.33</v>
      </c>
      <c r="I17" s="32">
        <f t="shared" si="1"/>
        <v>93.148688046647237</v>
      </c>
      <c r="J17" s="23">
        <v>2.16</v>
      </c>
      <c r="K17" s="32">
        <f t="shared" si="2"/>
        <v>99.534883720930225</v>
      </c>
      <c r="L17" s="22">
        <v>6.83</v>
      </c>
      <c r="M17" s="32">
        <f t="shared" si="3"/>
        <v>99.562682215743436</v>
      </c>
    </row>
    <row r="18" spans="2:13" ht="16.2" thickBot="1" x14ac:dyDescent="0.35">
      <c r="B18" s="24">
        <v>6</v>
      </c>
      <c r="C18" s="25">
        <v>5</v>
      </c>
      <c r="D18" s="25">
        <v>2.38</v>
      </c>
      <c r="E18" s="25">
        <v>6.86</v>
      </c>
      <c r="F18" s="26">
        <v>2.27</v>
      </c>
      <c r="G18" s="32">
        <f t="shared" si="0"/>
        <v>95.378151260504211</v>
      </c>
      <c r="H18" s="25">
        <v>7.22</v>
      </c>
      <c r="I18" s="32">
        <f t="shared" si="1"/>
        <v>94.75218658892129</v>
      </c>
      <c r="J18" s="26">
        <v>2.48</v>
      </c>
      <c r="K18" s="32">
        <f t="shared" si="2"/>
        <v>95.798319327731093</v>
      </c>
      <c r="L18" s="25">
        <v>6.74</v>
      </c>
      <c r="M18" s="32">
        <f t="shared" si="3"/>
        <v>98.250728862973759</v>
      </c>
    </row>
    <row r="19" spans="2:13" x14ac:dyDescent="0.3">
      <c r="B19" s="1"/>
      <c r="C19" s="1"/>
      <c r="D19" s="1"/>
      <c r="E19" s="1"/>
      <c r="F19" s="1"/>
      <c r="G19" s="33">
        <f>AVERAGE(G12:G18)</f>
        <v>83.370600341302108</v>
      </c>
      <c r="H19" s="1"/>
      <c r="I19" s="33">
        <f>AVERAGE(I12:I18)</f>
        <v>95.925289671539034</v>
      </c>
      <c r="J19" s="1"/>
      <c r="K19" s="33">
        <f>AVERAGE(K12:K18)</f>
        <v>95.584095831957711</v>
      </c>
      <c r="M19" s="34">
        <f>AVERAGE(M13:M18)</f>
        <v>98.322625908695727</v>
      </c>
    </row>
    <row r="20" spans="2:13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mergeCells count="11">
    <mergeCell ref="B11:B12"/>
    <mergeCell ref="C11:C12"/>
    <mergeCell ref="D11:E11"/>
    <mergeCell ref="F11:I11"/>
    <mergeCell ref="J11:M11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2023-05-11T05:15:56Z</dcterms:created>
  <dcterms:modified xsi:type="dcterms:W3CDTF">2023-05-18T20:23:27Z</dcterms:modified>
</cp:coreProperties>
</file>