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BOXSVR\thom\PycharmProjects\oklahoma_city_thunder\"/>
    </mc:Choice>
  </mc:AlternateContent>
  <bookViews>
    <workbookView xWindow="0" yWindow="0" windowWidth="28800" windowHeight="12330"/>
  </bookViews>
  <sheets>
    <sheet name="seattle_elo_regression" sheetId="7" r:id="rId1"/>
    <sheet name="seattle elo" sheetId="1" r:id="rId2"/>
    <sheet name="okc_elo_regression" sheetId="8" r:id="rId3"/>
    <sheet name="okc elo" sheetId="4" r:id="rId4"/>
    <sheet name="seattle_attendance_regression" sheetId="9" r:id="rId5"/>
    <sheet name="seattle attendance" sheetId="2" r:id="rId6"/>
    <sheet name="okc_attendance_regression" sheetId="11" r:id="rId7"/>
    <sheet name="okc attendance" sheetId="5" r:id="rId8"/>
  </sheets>
  <calcPr calcId="162913"/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E9" i="1"/>
  <c r="E8" i="1"/>
  <c r="E7" i="1"/>
  <c r="E6" i="1"/>
  <c r="E5" i="1"/>
  <c r="E4" i="1"/>
  <c r="D4" i="1"/>
  <c r="D5" i="1"/>
  <c r="D6" i="1"/>
  <c r="D7" i="1"/>
  <c r="D8" i="1"/>
  <c r="D9" i="1"/>
  <c r="D3" i="1"/>
  <c r="E9" i="5"/>
  <c r="D9" i="5"/>
  <c r="C9" i="5"/>
  <c r="E8" i="5"/>
  <c r="D8" i="5"/>
  <c r="C8" i="5"/>
  <c r="E7" i="5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E2" i="5"/>
  <c r="D2" i="5"/>
  <c r="C2" i="5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F3" i="4"/>
  <c r="E3" i="4"/>
  <c r="D3" i="4"/>
  <c r="F2" i="4"/>
  <c r="E2" i="4"/>
  <c r="D2" i="4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</calcChain>
</file>

<file path=xl/sharedStrings.xml><?xml version="1.0" encoding="utf-8"?>
<sst xmlns="http://schemas.openxmlformats.org/spreadsheetml/2006/main" count="172" uniqueCount="47">
  <si>
    <t>year</t>
  </si>
  <si>
    <t>team_id</t>
  </si>
  <si>
    <t>elo_i</t>
  </si>
  <si>
    <t>home_total_attendance</t>
  </si>
  <si>
    <t>SEA</t>
  </si>
  <si>
    <t>OKC</t>
  </si>
  <si>
    <t>lag_elo</t>
  </si>
  <si>
    <t>lag_attendance</t>
  </si>
  <si>
    <t>diff_elo</t>
  </si>
  <si>
    <t>diff_attendance</t>
  </si>
  <si>
    <t>ma_elo</t>
  </si>
  <si>
    <t>ma_attendance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</si>
  <si>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</si>
  <si>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</si>
  <si>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</si>
  <si>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</si>
  <si>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</si>
  <si>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</si>
  <si>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</si>
  <si>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</si>
  <si>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</si>
  <si>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</si>
  <si>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</si>
  <si>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</si>
  <si>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</si>
  <si>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</si>
  <si>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</si>
  <si>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</si>
  <si>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</si>
  <si>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</si>
  <si>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</si>
  <si>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</si>
  <si>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</si>
  <si>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</si>
  <si>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</si>
  <si>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</si>
  <si>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</si>
  <si>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</si>
  <si>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</si>
  <si>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</si>
  <si>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</si>
  <si>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</si>
  <si>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X Variable 1</t>
  </si>
  <si>
    <t>X Variable 2</t>
  </si>
  <si>
    <t>X Variable 3</t>
  </si>
  <si>
    <t>Predicted 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</si>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</sst>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seattle_elo_regression!$F$27:$F$33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seattle_elo_regression!$G$27:$G$33</c:f>
              <c:numCache>
                <c:formatCode>General</c:formatCode>
                <c:ptCount val="7"/>
                <c:pt idx="0">
                  <c:v>1469.8570999999999</c:v>
                </c:pt>
                <c:pt idx="1">
                  <c:v>1510.3784000000001</c:v>
                </c:pt>
                <c:pt idx="2">
                  <c:v>1550.9007999999999</c:v>
                </c:pt>
                <c:pt idx="3">
                  <c:v>1557.5418999999999</c:v>
                </c:pt>
                <c:pt idx="4">
                  <c:v>1622.8683000000001</c:v>
                </c:pt>
                <c:pt idx="5">
                  <c:v>1632.3447000000001</c:v>
                </c:pt>
                <c:pt idx="6">
                  <c:v>1636.3878999999999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1-4D1F-9468-7E52553F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068064"/>
        <c:axId val="1575068896"/>
      </c:scatterChart>
      <c:valAx>
        <c:axId val="15750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068896"/>
        <c:crosses val="autoZero"/>
        <c:crossBetween val="midCat"/>
      </c:valAx>
      <c:valAx>
        <c:axId val="15750688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068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okc_elo_regression!$F$27:$F$34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okc_elo_regression!$G$27:$G$34</c:f>
              <c:numCache>
                <c:formatCode>General</c:formatCode>
                <c:ptCount val="8"/>
                <c:pt idx="0">
                  <c:v>1380.9251999999999</c:v>
                </c:pt>
                <c:pt idx="1">
                  <c:v>1510.9752000000001</c:v>
                </c:pt>
                <c:pt idx="2">
                  <c:v>1622.1665</c:v>
                </c:pt>
                <c:pt idx="3">
                  <c:v>1630.5771</c:v>
                </c:pt>
                <c:pt idx="4">
                  <c:v>1683.4647</c:v>
                </c:pt>
                <c:pt idx="5">
                  <c:v>1736.2958000000001</c:v>
                </c:pt>
                <c:pt idx="6">
                  <c:v>1742.6617000000001</c:v>
                </c:pt>
                <c:pt idx="7">
                  <c:v>1749.16299999999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B1-43D7-BD45-401597E2B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777408"/>
        <c:axId val="1575778656"/>
      </c:scatterChart>
      <c:valAx>
        <c:axId val="157577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778656"/>
        <c:crosses val="autoZero"/>
        <c:crossBetween val="midCat"/>
      </c:valAx>
      <c:valAx>
        <c:axId val="1575778656"/>
        <c:scaling>
          <c:orientation val="minMax"/>
          <c:min val="12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75777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seattle_attendance_regression!$A$27:$A$33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seattle_attendance_regression!$B$27:$B$33</c:f>
              <c:numCache>
                <c:formatCode>General</c:formatCode>
                <c:ptCount val="7"/>
                <c:pt idx="0">
                  <c:v>547556</c:v>
                </c:pt>
                <c:pt idx="1">
                  <c:v>625474</c:v>
                </c:pt>
                <c:pt idx="2">
                  <c:v>633516</c:v>
                </c:pt>
                <c:pt idx="3">
                  <c:v>637194</c:v>
                </c:pt>
                <c:pt idx="4">
                  <c:v>654163</c:v>
                </c:pt>
                <c:pt idx="5">
                  <c:v>664157</c:v>
                </c:pt>
                <c:pt idx="6">
                  <c:v>675490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2-429B-AD2E-1DF8559F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434096"/>
        <c:axId val="1674434512"/>
      </c:scatterChart>
      <c:valAx>
        <c:axId val="167443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434512"/>
        <c:crosses val="autoZero"/>
        <c:crossBetween val="midCat"/>
      </c:valAx>
      <c:valAx>
        <c:axId val="1674434512"/>
        <c:scaling>
          <c:orientation val="minMax"/>
          <c:min val="45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4434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okc_attendance_regression!$A$27:$A$33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okc_attendance_regression!$B$27:$B$33</c:f>
              <c:numCache>
                <c:formatCode>General</c:formatCode>
                <c:ptCount val="7"/>
                <c:pt idx="0">
                  <c:v>600699</c:v>
                </c:pt>
                <c:pt idx="1">
                  <c:v>738149</c:v>
                </c:pt>
                <c:pt idx="2">
                  <c:v>744068</c:v>
                </c:pt>
                <c:pt idx="3">
                  <c:v>746323</c:v>
                </c:pt>
                <c:pt idx="4">
                  <c:v>746323</c:v>
                </c:pt>
                <c:pt idx="5">
                  <c:v>746323</c:v>
                </c:pt>
                <c:pt idx="6">
                  <c:v>746323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0-4065-BD95-C6AE9FE2A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840288"/>
        <c:axId val="1683853184"/>
      </c:scatterChart>
      <c:valAx>
        <c:axId val="168384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853184"/>
        <c:crosses val="autoZero"/>
        <c:crossBetween val="midCat"/>
      </c:valAx>
      <c:valAx>
        <c:axId val="1683853184"/>
        <c:scaling>
          <c:orientation val="minMax"/>
          <c:min val="500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3840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0</xdr:row>
      <xdr:rowOff>180975</xdr:rowOff>
    </xdr:from>
    <xdr:to>
      <xdr:col>12</xdr:col>
      <xdr:colOff>438150</xdr:colOff>
      <xdr:row>10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415637</xdr:colOff>
      <xdr:row>22</xdr:row>
      <xdr:rowOff>34636</xdr:rowOff>
    </xdr:from>
    <xdr:to>
      <xdr:col>12</xdr:col>
      <xdr:colOff>442106</xdr:colOff>
      <xdr:row>32</xdr:row>
      <xdr:rowOff>27110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8046" y="4329545"/>
          <a:ext cx="3524742" cy="1914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161925</xdr:rowOff>
    </xdr:from>
    <xdr:to>
      <xdr:col>17</xdr:col>
      <xdr:colOff>171450</xdr:colOff>
      <xdr:row>16</xdr:row>
      <xdr:rowOff>142875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23</xdr:row>
      <xdr:rowOff>0</xdr:rowOff>
    </xdr:from>
    <xdr:to>
      <xdr:col>14</xdr:col>
      <xdr:colOff>476742</xdr:colOff>
      <xdr:row>33</xdr:row>
      <xdr:rowOff>267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4438650"/>
          <a:ext cx="3524742" cy="19147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14</xdr:row>
      <xdr:rowOff>0</xdr:rowOff>
    </xdr:from>
    <xdr:to>
      <xdr:col>15</xdr:col>
      <xdr:colOff>600584</xdr:colOff>
      <xdr:row>23</xdr:row>
      <xdr:rowOff>181242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2705100"/>
          <a:ext cx="3648584" cy="19147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200025</xdr:colOff>
      <xdr:row>14</xdr:row>
      <xdr:rowOff>0</xdr:rowOff>
    </xdr:from>
    <xdr:to>
      <xdr:col>15</xdr:col>
      <xdr:colOff>257693</xdr:colOff>
      <xdr:row>23</xdr:row>
      <xdr:rowOff>181242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425" y="2705100"/>
          <a:ext cx="3715268" cy="1914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55" zoomScaleNormal="55" workbookViewId="0">
      <selection activeCell="K38" sqref="K3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12</v>
      </c>
    </row>
    <row r="2" spans="1:9" ht="15.7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1">
        <v>1</v>
      </c>
    </row>
    <row r="5" spans="1:9" x14ac:dyDescent="0.25">
      <c r="A5" s="1" t="s">
        <v>15</v>
      </c>
      <c r="B5" s="1">
        <v>1</v>
      </c>
    </row>
    <row r="6" spans="1:9" x14ac:dyDescent="0.25">
      <c r="A6" s="1" t="s">
        <v>16</v>
      </c>
      <c r="B6" s="1">
        <v>0.75</v>
      </c>
    </row>
    <row r="7" spans="1:9" x14ac:dyDescent="0.25">
      <c r="A7" s="1" t="s">
        <v>17</v>
      </c>
      <c r="B7" s="1">
        <v>1.0488875725948198E-13</v>
      </c>
    </row>
    <row r="8" spans="1:9" ht="15.75" thickBot="1" x14ac:dyDescent="0.3">
      <c r="A8" s="2" t="s">
        <v>18</v>
      </c>
      <c r="B8" s="2">
        <v>7</v>
      </c>
    </row>
    <row r="10" spans="1:9" ht="15.7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3</v>
      </c>
      <c r="C12" s="1">
        <v>25179.091918780025</v>
      </c>
      <c r="D12" s="1">
        <v>8393.0306395933421</v>
      </c>
      <c r="E12" s="1">
        <v>1.144332382685068E+30</v>
      </c>
      <c r="F12" s="1">
        <v>1.3868215237179183E-45</v>
      </c>
    </row>
    <row r="13" spans="1:9" x14ac:dyDescent="0.25">
      <c r="A13" s="1" t="s">
        <v>21</v>
      </c>
      <c r="B13" s="1">
        <v>4</v>
      </c>
      <c r="C13" s="1">
        <v>4.4006605597754144E-26</v>
      </c>
      <c r="D13" s="1">
        <v>1.1001651399438536E-26</v>
      </c>
      <c r="E13" s="1"/>
      <c r="F13" s="1"/>
    </row>
    <row r="14" spans="1:9" ht="15.75" thickBot="1" x14ac:dyDescent="0.3">
      <c r="A14" s="2" t="s">
        <v>22</v>
      </c>
      <c r="B14" s="2">
        <v>7</v>
      </c>
      <c r="C14" s="2">
        <v>25179.091918780025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0</v>
      </c>
      <c r="C17" s="1">
        <v>1.592668104334459E-12</v>
      </c>
      <c r="D17" s="1">
        <v>0</v>
      </c>
      <c r="E17" s="1">
        <v>1</v>
      </c>
      <c r="F17" s="1">
        <v>-4.4219555624840567E-12</v>
      </c>
      <c r="G17" s="1">
        <v>4.4219555624840567E-12</v>
      </c>
      <c r="H17" s="1">
        <v>-4.4219555624840567E-12</v>
      </c>
      <c r="I17" s="1">
        <v>4.4219555624840567E-12</v>
      </c>
    </row>
    <row r="18" spans="1:9" x14ac:dyDescent="0.25">
      <c r="A18" t="s">
        <v>6</v>
      </c>
      <c r="B18" s="1">
        <v>0</v>
      </c>
      <c r="C18" s="1">
        <v>0</v>
      </c>
      <c r="D18" s="1">
        <v>65535</v>
      </c>
      <c r="E18" s="1" t="e">
        <v>#NUM!</v>
      </c>
      <c r="F18" s="1">
        <v>0</v>
      </c>
      <c r="G18" s="1">
        <v>0</v>
      </c>
      <c r="H18" s="1">
        <v>0</v>
      </c>
      <c r="I18" s="1">
        <v>0</v>
      </c>
    </row>
    <row r="19" spans="1:9" x14ac:dyDescent="0.25">
      <c r="A19" t="s">
        <v>8</v>
      </c>
      <c r="B19" s="1">
        <v>0.49999999999999978</v>
      </c>
      <c r="C19" s="1">
        <v>5.9972755809765634E-16</v>
      </c>
      <c r="D19" s="1">
        <v>833711896758598.75</v>
      </c>
      <c r="E19" s="1" t="e">
        <v>#NUM!</v>
      </c>
      <c r="F19" s="1">
        <v>0.49999999999999811</v>
      </c>
      <c r="G19" s="1">
        <v>0.50000000000000144</v>
      </c>
      <c r="H19" s="1">
        <v>0.49999999999999811</v>
      </c>
      <c r="I19" s="1">
        <v>0.50000000000000144</v>
      </c>
    </row>
    <row r="20" spans="1:9" ht="15.75" thickBot="1" x14ac:dyDescent="0.3">
      <c r="A20" t="s">
        <v>10</v>
      </c>
      <c r="B20" s="2">
        <v>0.99999999999999989</v>
      </c>
      <c r="C20" s="2">
        <v>1.0098596444555985E-15</v>
      </c>
      <c r="D20" s="2">
        <v>990236619009650.75</v>
      </c>
      <c r="E20" s="2">
        <v>6.2401541803900457E-60</v>
      </c>
      <c r="F20" s="2">
        <v>0.99999999999999711</v>
      </c>
      <c r="G20" s="2">
        <v>1.0000000000000027</v>
      </c>
      <c r="H20" s="2">
        <v>0.99999999999999711</v>
      </c>
      <c r="I20" s="2">
        <v>1.0000000000000027</v>
      </c>
    </row>
    <row r="24" spans="1:9" x14ac:dyDescent="0.25">
      <c r="A24" t="s">
        <v>36</v>
      </c>
      <c r="F24" t="s">
        <v>40</v>
      </c>
    </row>
    <row r="25" spans="1:9" ht="15.75" thickBot="1" x14ac:dyDescent="0.3"/>
    <row r="26" spans="1:9" x14ac:dyDescent="0.25">
      <c r="A26" s="3" t="s">
        <v>37</v>
      </c>
      <c r="B26" s="3" t="s">
        <v>45</v>
      </c>
      <c r="C26" s="3" t="s">
        <v>38</v>
      </c>
      <c r="D26" s="3" t="s">
        <v>39</v>
      </c>
      <c r="F26" s="3" t="s">
        <v>41</v>
      </c>
      <c r="G26" s="3" t="s">
        <v>46</v>
      </c>
    </row>
    <row r="27" spans="1:9" x14ac:dyDescent="0.25">
      <c r="A27" s="1">
        <v>1</v>
      </c>
      <c r="B27" s="1">
        <v>1557.5418999999997</v>
      </c>
      <c r="C27" s="1">
        <v>2.2737367544323206E-13</v>
      </c>
      <c r="D27" s="1">
        <v>0.83666002653407556</v>
      </c>
      <c r="F27" s="1">
        <v>7.1428571428571432</v>
      </c>
      <c r="G27" s="1">
        <v>1469.8570999999999</v>
      </c>
    </row>
    <row r="28" spans="1:9" x14ac:dyDescent="0.25">
      <c r="A28" s="1">
        <v>2</v>
      </c>
      <c r="B28" s="1">
        <v>1632.3446999999996</v>
      </c>
      <c r="C28" s="1">
        <v>4.5474735088646412E-13</v>
      </c>
      <c r="D28" s="1">
        <v>1.6733200530681511</v>
      </c>
      <c r="F28" s="1">
        <v>21.428571428571431</v>
      </c>
      <c r="G28" s="1">
        <v>1510.3784000000001</v>
      </c>
    </row>
    <row r="29" spans="1:9" x14ac:dyDescent="0.25">
      <c r="A29" s="1">
        <v>3</v>
      </c>
      <c r="B29" s="1">
        <v>1550.9007999999997</v>
      </c>
      <c r="C29" s="1">
        <v>2.2737367544323206E-13</v>
      </c>
      <c r="D29" s="1">
        <v>0.83666002653407556</v>
      </c>
      <c r="F29" s="1">
        <v>35.714285714285715</v>
      </c>
      <c r="G29" s="1">
        <v>1550.9007999999999</v>
      </c>
    </row>
    <row r="30" spans="1:9" x14ac:dyDescent="0.25">
      <c r="A30" s="1">
        <v>4</v>
      </c>
      <c r="B30" s="1">
        <v>1636.3878999999997</v>
      </c>
      <c r="C30" s="1">
        <v>2.2737367544323206E-13</v>
      </c>
      <c r="D30" s="1">
        <v>0.83666002653407556</v>
      </c>
      <c r="F30" s="1">
        <v>50.000000000000007</v>
      </c>
      <c r="G30" s="1">
        <v>1557.5418999999999</v>
      </c>
    </row>
    <row r="31" spans="1:9" x14ac:dyDescent="0.25">
      <c r="A31" s="1">
        <v>5</v>
      </c>
      <c r="B31" s="1">
        <v>1622.8682999999999</v>
      </c>
      <c r="C31" s="1">
        <v>2.2737367544323206E-13</v>
      </c>
      <c r="D31" s="1">
        <v>0.83666002653407556</v>
      </c>
      <c r="F31" s="1">
        <v>64.285714285714292</v>
      </c>
      <c r="G31" s="1">
        <v>1622.8683000000001</v>
      </c>
    </row>
    <row r="32" spans="1:9" x14ac:dyDescent="0.25">
      <c r="A32" s="1">
        <v>6</v>
      </c>
      <c r="B32" s="1">
        <v>1510.3783999999998</v>
      </c>
      <c r="C32" s="1">
        <v>2.2737367544323206E-13</v>
      </c>
      <c r="D32" s="1">
        <v>0.83666002653407556</v>
      </c>
      <c r="F32" s="1">
        <v>78.571428571428569</v>
      </c>
      <c r="G32" s="1">
        <v>1632.3447000000001</v>
      </c>
    </row>
    <row r="33" spans="1:7" ht="15.75" thickBot="1" x14ac:dyDescent="0.3">
      <c r="A33" s="2">
        <v>7</v>
      </c>
      <c r="B33" s="2">
        <v>1469.8570999999997</v>
      </c>
      <c r="C33" s="2">
        <v>2.2737367544323206E-13</v>
      </c>
      <c r="D33" s="2">
        <v>0.83666002653407556</v>
      </c>
      <c r="F33" s="2">
        <v>92.857142857142861</v>
      </c>
      <c r="G33" s="2">
        <v>1636.3878999999999</v>
      </c>
    </row>
  </sheetData>
  <sortState ref="G27:G33">
    <sortCondition ref="G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10" sqref="A10"/>
    </sheetView>
  </sheetViews>
  <sheetFormatPr defaultRowHeight="15" x14ac:dyDescent="0.25"/>
  <cols>
    <col min="1" max="1" width="5" bestFit="1" customWidth="1"/>
    <col min="2" max="2" width="8.28515625" bestFit="1" customWidth="1"/>
    <col min="3" max="3" width="10" bestFit="1" customWidth="1"/>
    <col min="4" max="4" width="10" customWidth="1"/>
    <col min="5" max="5" width="9.7109375" bestFit="1" customWidth="1"/>
    <col min="6" max="6" width="11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10</v>
      </c>
    </row>
    <row r="2" spans="1:6" x14ac:dyDescent="0.25">
      <c r="A2">
        <v>2000</v>
      </c>
      <c r="B2" t="s">
        <v>4</v>
      </c>
      <c r="C2">
        <v>1554.6841999999999</v>
      </c>
    </row>
    <row r="3" spans="1:6" x14ac:dyDescent="0.25">
      <c r="A3">
        <v>2001</v>
      </c>
      <c r="B3" t="s">
        <v>4</v>
      </c>
      <c r="C3">
        <v>1557.5418999999999</v>
      </c>
      <c r="D3">
        <f>C2</f>
        <v>1554.6841999999999</v>
      </c>
    </row>
    <row r="4" spans="1:6" x14ac:dyDescent="0.25">
      <c r="A4">
        <v>2002</v>
      </c>
      <c r="B4" t="s">
        <v>4</v>
      </c>
      <c r="C4">
        <v>1632.3447000000001</v>
      </c>
      <c r="D4">
        <f t="shared" ref="D4:D9" si="0">C3</f>
        <v>1557.5418999999999</v>
      </c>
      <c r="E4">
        <f>C3-C2</f>
        <v>2.8577000000000226</v>
      </c>
      <c r="F4">
        <f>AVERAGE(C2:C3)</f>
        <v>1556.1130499999999</v>
      </c>
    </row>
    <row r="5" spans="1:6" x14ac:dyDescent="0.25">
      <c r="A5">
        <v>2003</v>
      </c>
      <c r="B5" t="s">
        <v>4</v>
      </c>
      <c r="C5">
        <v>1550.9007999999999</v>
      </c>
      <c r="D5">
        <f t="shared" si="0"/>
        <v>1632.3447000000001</v>
      </c>
      <c r="E5">
        <f t="shared" ref="E5:E9" si="1">C4-C3</f>
        <v>74.802800000000161</v>
      </c>
      <c r="F5">
        <f t="shared" ref="F5:F9" si="2">AVERAGE(C3:C4)</f>
        <v>1594.9432999999999</v>
      </c>
    </row>
    <row r="6" spans="1:6" x14ac:dyDescent="0.25">
      <c r="A6">
        <v>2004</v>
      </c>
      <c r="B6" t="s">
        <v>4</v>
      </c>
      <c r="C6">
        <v>1636.3878999999999</v>
      </c>
      <c r="D6">
        <f t="shared" si="0"/>
        <v>1550.9007999999999</v>
      </c>
      <c r="E6">
        <f t="shared" si="1"/>
        <v>-81.443900000000212</v>
      </c>
      <c r="F6">
        <f t="shared" si="2"/>
        <v>1591.62275</v>
      </c>
    </row>
    <row r="7" spans="1:6" x14ac:dyDescent="0.25">
      <c r="A7">
        <v>2005</v>
      </c>
      <c r="B7" t="s">
        <v>4</v>
      </c>
      <c r="C7">
        <v>1622.8683000000001</v>
      </c>
      <c r="D7">
        <f t="shared" si="0"/>
        <v>1636.3878999999999</v>
      </c>
      <c r="E7">
        <f t="shared" si="1"/>
        <v>85.487100000000055</v>
      </c>
      <c r="F7">
        <f t="shared" si="2"/>
        <v>1593.64435</v>
      </c>
    </row>
    <row r="8" spans="1:6" x14ac:dyDescent="0.25">
      <c r="A8">
        <v>2006</v>
      </c>
      <c r="B8" t="s">
        <v>4</v>
      </c>
      <c r="C8">
        <v>1510.3784000000001</v>
      </c>
      <c r="D8">
        <f t="shared" si="0"/>
        <v>1622.8683000000001</v>
      </c>
      <c r="E8">
        <f t="shared" si="1"/>
        <v>-13.519599999999855</v>
      </c>
      <c r="F8">
        <f t="shared" si="2"/>
        <v>1629.6280999999999</v>
      </c>
    </row>
    <row r="9" spans="1:6" x14ac:dyDescent="0.25">
      <c r="A9">
        <v>2007</v>
      </c>
      <c r="B9" t="s">
        <v>4</v>
      </c>
      <c r="C9">
        <v>1469.8570999999999</v>
      </c>
      <c r="D9">
        <f t="shared" si="0"/>
        <v>1510.3784000000001</v>
      </c>
      <c r="E9">
        <f t="shared" si="1"/>
        <v>-112.48990000000003</v>
      </c>
      <c r="F9">
        <f t="shared" si="2"/>
        <v>1566.6233500000001</v>
      </c>
    </row>
  </sheetData>
  <sortState ref="B42:B47">
    <sortCondition ref="B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F1" workbookViewId="0">
      <selection activeCell="N21" sqref="N21"/>
    </sheetView>
  </sheetViews>
  <sheetFormatPr defaultRowHeight="15" x14ac:dyDescent="0.25"/>
  <sheetData>
    <row r="1" spans="1:9" x14ac:dyDescent="0.25">
      <c r="A1" t="s">
        <v>12</v>
      </c>
    </row>
    <row r="2" spans="1:9" ht="15.7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1">
        <v>1</v>
      </c>
    </row>
    <row r="5" spans="1:9" x14ac:dyDescent="0.25">
      <c r="A5" s="1" t="s">
        <v>15</v>
      </c>
      <c r="B5" s="1">
        <v>1</v>
      </c>
    </row>
    <row r="6" spans="1:9" x14ac:dyDescent="0.25">
      <c r="A6" s="1" t="s">
        <v>16</v>
      </c>
      <c r="B6" s="1">
        <v>1</v>
      </c>
    </row>
    <row r="7" spans="1:9" x14ac:dyDescent="0.25">
      <c r="A7" s="1" t="s">
        <v>17</v>
      </c>
      <c r="B7" s="1">
        <v>2.8410614911156332E-14</v>
      </c>
    </row>
    <row r="8" spans="1:9" ht="15.75" thickBot="1" x14ac:dyDescent="0.3">
      <c r="A8" s="2" t="s">
        <v>18</v>
      </c>
      <c r="B8" s="2">
        <v>8</v>
      </c>
    </row>
    <row r="10" spans="1:9" ht="15.7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3</v>
      </c>
      <c r="C12" s="1">
        <v>117283.68286977774</v>
      </c>
      <c r="D12" s="1">
        <v>39094.560956592577</v>
      </c>
      <c r="E12" s="1">
        <v>4.8434528140079932E+31</v>
      </c>
      <c r="F12" s="1">
        <v>1.4209166363332697E-63</v>
      </c>
    </row>
    <row r="13" spans="1:9" x14ac:dyDescent="0.25">
      <c r="A13" s="1" t="s">
        <v>21</v>
      </c>
      <c r="B13" s="1">
        <v>4</v>
      </c>
      <c r="C13" s="1">
        <v>3.2286521585200736E-27</v>
      </c>
      <c r="D13" s="1">
        <v>8.071630396300184E-28</v>
      </c>
      <c r="E13" s="1"/>
      <c r="F13" s="1"/>
    </row>
    <row r="14" spans="1:9" ht="15.75" thickBot="1" x14ac:dyDescent="0.3">
      <c r="A14" s="2" t="s">
        <v>22</v>
      </c>
      <c r="B14" s="2">
        <v>7</v>
      </c>
      <c r="C14" s="2">
        <v>117283.68286977774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-3.1367938672566603E-13</v>
      </c>
      <c r="C17" s="1">
        <v>2.3965007696209885E-13</v>
      </c>
      <c r="D17" s="1">
        <v>-1.308905845981744</v>
      </c>
      <c r="E17" s="1">
        <v>0.26069802459153157</v>
      </c>
      <c r="F17" s="1">
        <v>-9.7905466986735988E-13</v>
      </c>
      <c r="G17" s="1">
        <v>3.5169589641602781E-13</v>
      </c>
      <c r="H17" s="1">
        <v>-9.7905466986735988E-13</v>
      </c>
      <c r="I17" s="1">
        <v>3.5169589641602781E-13</v>
      </c>
    </row>
    <row r="18" spans="1:9" x14ac:dyDescent="0.25">
      <c r="A18" t="s">
        <v>6</v>
      </c>
      <c r="B18" s="1">
        <v>1.0000000000000036</v>
      </c>
      <c r="C18" s="1">
        <v>1.4387738200668009E-15</v>
      </c>
      <c r="D18" s="1">
        <v>695036277455739.63</v>
      </c>
      <c r="E18" s="1">
        <v>2.5711141445379136E-59</v>
      </c>
      <c r="F18" s="1">
        <v>0.99999999999999956</v>
      </c>
      <c r="G18" s="1">
        <v>1.0000000000000075</v>
      </c>
      <c r="H18" s="1">
        <v>0.99999999999999956</v>
      </c>
      <c r="I18" s="1">
        <v>1.0000000000000075</v>
      </c>
    </row>
    <row r="19" spans="1:9" x14ac:dyDescent="0.25">
      <c r="A19" t="s">
        <v>8</v>
      </c>
      <c r="B19" s="1">
        <v>1.0000000000000018</v>
      </c>
      <c r="C19" s="1">
        <v>8.6793574034173912E-16</v>
      </c>
      <c r="D19" s="1">
        <v>1152159029199862.3</v>
      </c>
      <c r="E19" s="1">
        <v>3.4048778781876989E-60</v>
      </c>
      <c r="F19" s="1">
        <v>0.99999999999999933</v>
      </c>
      <c r="G19" s="1">
        <v>1.0000000000000042</v>
      </c>
      <c r="H19" s="1">
        <v>0.99999999999999933</v>
      </c>
      <c r="I19" s="1">
        <v>1.0000000000000042</v>
      </c>
    </row>
    <row r="20" spans="1:9" ht="15.75" thickBot="1" x14ac:dyDescent="0.3">
      <c r="A20" t="s">
        <v>10</v>
      </c>
      <c r="B20" s="2">
        <v>-3.256618628139139E-15</v>
      </c>
      <c r="C20" s="2">
        <v>1.3217814790208683E-15</v>
      </c>
      <c r="D20" s="2">
        <v>-2.4638101530606509</v>
      </c>
      <c r="E20" s="2">
        <v>6.9406626008585687E-2</v>
      </c>
      <c r="F20" s="2">
        <v>-6.9264723457077284E-15</v>
      </c>
      <c r="G20" s="2">
        <v>4.1323508942945091E-16</v>
      </c>
      <c r="H20" s="2">
        <v>-6.9264723457077284E-15</v>
      </c>
      <c r="I20" s="2">
        <v>4.1323508942945091E-16</v>
      </c>
    </row>
    <row r="24" spans="1:9" x14ac:dyDescent="0.25">
      <c r="A24" t="s">
        <v>36</v>
      </c>
      <c r="F24" t="s">
        <v>40</v>
      </c>
    </row>
    <row r="25" spans="1:9" ht="15.75" thickBot="1" x14ac:dyDescent="0.3"/>
    <row r="26" spans="1:9" x14ac:dyDescent="0.25">
      <c r="A26" s="3" t="s">
        <v>37</v>
      </c>
      <c r="B26" s="3" t="s">
        <v>45</v>
      </c>
      <c r="C26" s="3" t="s">
        <v>38</v>
      </c>
      <c r="D26" s="3" t="s">
        <v>39</v>
      </c>
      <c r="F26" s="3" t="s">
        <v>41</v>
      </c>
      <c r="G26" s="3" t="s">
        <v>46</v>
      </c>
    </row>
    <row r="27" spans="1:9" x14ac:dyDescent="0.25">
      <c r="A27" s="1">
        <v>1</v>
      </c>
      <c r="B27" s="1">
        <v>1380.9252000000001</v>
      </c>
      <c r="C27" s="1">
        <v>-2.2737367544323206E-13</v>
      </c>
      <c r="D27" s="1">
        <v>-0.88191710368819687</v>
      </c>
      <c r="F27" s="1">
        <v>6.25</v>
      </c>
      <c r="G27" s="1">
        <v>1380.9251999999999</v>
      </c>
    </row>
    <row r="28" spans="1:9" x14ac:dyDescent="0.25">
      <c r="A28" s="1">
        <v>2</v>
      </c>
      <c r="B28" s="1">
        <v>1510.9752000000003</v>
      </c>
      <c r="C28" s="1">
        <v>-2.2737367544323206E-13</v>
      </c>
      <c r="D28" s="1">
        <v>-0.88191710368819687</v>
      </c>
      <c r="F28" s="1">
        <v>18.75</v>
      </c>
      <c r="G28" s="1">
        <v>1510.9752000000001</v>
      </c>
    </row>
    <row r="29" spans="1:9" x14ac:dyDescent="0.25">
      <c r="A29" s="1">
        <v>3</v>
      </c>
      <c r="B29" s="1">
        <v>1622.1665000000005</v>
      </c>
      <c r="C29" s="1">
        <v>-4.5474735088646412E-13</v>
      </c>
      <c r="D29" s="1">
        <v>-1.7638342073763937</v>
      </c>
      <c r="F29" s="1">
        <v>31.25</v>
      </c>
      <c r="G29" s="1">
        <v>1622.1665</v>
      </c>
    </row>
    <row r="30" spans="1:9" x14ac:dyDescent="0.25">
      <c r="A30" s="1">
        <v>4</v>
      </c>
      <c r="B30" s="1">
        <v>1683.4647</v>
      </c>
      <c r="C30" s="1">
        <v>0</v>
      </c>
      <c r="D30" s="1">
        <v>0</v>
      </c>
      <c r="F30" s="1">
        <v>43.75</v>
      </c>
      <c r="G30" s="1">
        <v>1630.5771</v>
      </c>
    </row>
    <row r="31" spans="1:9" x14ac:dyDescent="0.25">
      <c r="A31" s="1">
        <v>5</v>
      </c>
      <c r="B31" s="1">
        <v>1742.6617000000001</v>
      </c>
      <c r="C31" s="1">
        <v>0</v>
      </c>
      <c r="D31" s="1">
        <v>0</v>
      </c>
      <c r="F31" s="1">
        <v>56.25</v>
      </c>
      <c r="G31" s="1">
        <v>1683.4647</v>
      </c>
    </row>
    <row r="32" spans="1:9" x14ac:dyDescent="0.25">
      <c r="A32" s="1">
        <v>6</v>
      </c>
      <c r="B32" s="1">
        <v>1736.2958000000003</v>
      </c>
      <c r="C32" s="1">
        <v>-2.2737367544323206E-13</v>
      </c>
      <c r="D32" s="1">
        <v>-0.88191710368819687</v>
      </c>
      <c r="F32" s="1">
        <v>68.75</v>
      </c>
      <c r="G32" s="1">
        <v>1736.2958000000001</v>
      </c>
    </row>
    <row r="33" spans="1:7" x14ac:dyDescent="0.25">
      <c r="A33" s="1">
        <v>7</v>
      </c>
      <c r="B33" s="1">
        <v>1749.1629999999902</v>
      </c>
      <c r="C33" s="1">
        <v>-2.2737367544323206E-13</v>
      </c>
      <c r="D33" s="1">
        <v>-0.88191710368819687</v>
      </c>
      <c r="F33" s="1">
        <v>81.25</v>
      </c>
      <c r="G33" s="1">
        <v>1742.6617000000001</v>
      </c>
    </row>
    <row r="34" spans="1:7" ht="15.75" thickBot="1" x14ac:dyDescent="0.3">
      <c r="A34" s="2">
        <v>8</v>
      </c>
      <c r="B34" s="2">
        <v>1630.5771000000002</v>
      </c>
      <c r="C34" s="2">
        <v>-2.2737367544323206E-13</v>
      </c>
      <c r="D34" s="2">
        <v>-0.88191710368819687</v>
      </c>
      <c r="F34" s="2">
        <v>93.75</v>
      </c>
      <c r="G34" s="2">
        <v>1749.16299999999</v>
      </c>
    </row>
  </sheetData>
  <sortState ref="G27:G34">
    <sortCondition ref="G2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1" sqref="D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8</v>
      </c>
      <c r="F1" t="s">
        <v>10</v>
      </c>
    </row>
    <row r="2" spans="1:6" x14ac:dyDescent="0.25">
      <c r="A2">
        <v>2008</v>
      </c>
      <c r="B2" t="s">
        <v>5</v>
      </c>
      <c r="C2">
        <v>1380.9251999999999</v>
      </c>
      <c r="D2">
        <f>'seattle elo'!C9</f>
        <v>1469.8570999999999</v>
      </c>
      <c r="E2">
        <f>C2-'seattle elo'!C9</f>
        <v>-88.931900000000041</v>
      </c>
      <c r="F2">
        <f>AVERAGE(C2:C2)</f>
        <v>1380.9251999999999</v>
      </c>
    </row>
    <row r="3" spans="1:6" x14ac:dyDescent="0.25">
      <c r="A3">
        <v>2009</v>
      </c>
      <c r="B3" t="s">
        <v>5</v>
      </c>
      <c r="C3">
        <v>1510.9752000000001</v>
      </c>
      <c r="D3">
        <f>C2</f>
        <v>1380.9251999999999</v>
      </c>
      <c r="E3">
        <f>C3-C2</f>
        <v>130.05000000000018</v>
      </c>
      <c r="F3">
        <f>AVERAGE(C2:C3)</f>
        <v>1445.9502</v>
      </c>
    </row>
    <row r="4" spans="1:6" x14ac:dyDescent="0.25">
      <c r="A4">
        <v>2010</v>
      </c>
      <c r="B4" t="s">
        <v>5</v>
      </c>
      <c r="C4">
        <v>1622.1665</v>
      </c>
      <c r="D4">
        <f>C3</f>
        <v>1510.9752000000001</v>
      </c>
      <c r="E4">
        <f>C4-C3</f>
        <v>111.19129999999996</v>
      </c>
      <c r="F4">
        <f>AVERAGE(C3:C4)</f>
        <v>1566.5708500000001</v>
      </c>
    </row>
    <row r="5" spans="1:6" x14ac:dyDescent="0.25">
      <c r="A5">
        <v>2011</v>
      </c>
      <c r="B5" t="s">
        <v>5</v>
      </c>
      <c r="C5">
        <v>1683.4647</v>
      </c>
      <c r="D5">
        <f>C4</f>
        <v>1622.1665</v>
      </c>
      <c r="E5">
        <f>C5-C4</f>
        <v>61.298199999999952</v>
      </c>
      <c r="F5">
        <f>AVERAGE(C4:C5)</f>
        <v>1652.8155999999999</v>
      </c>
    </row>
    <row r="6" spans="1:6" x14ac:dyDescent="0.25">
      <c r="A6">
        <v>2012</v>
      </c>
      <c r="B6" t="s">
        <v>5</v>
      </c>
      <c r="C6">
        <v>1742.6617000000001</v>
      </c>
      <c r="D6">
        <f>C5</f>
        <v>1683.4647</v>
      </c>
      <c r="E6">
        <f>C6-C5</f>
        <v>59.197000000000116</v>
      </c>
      <c r="F6">
        <f>AVERAGE(C5:C6)</f>
        <v>1713.0632000000001</v>
      </c>
    </row>
    <row r="7" spans="1:6" x14ac:dyDescent="0.25">
      <c r="A7">
        <v>2013</v>
      </c>
      <c r="B7" t="s">
        <v>5</v>
      </c>
      <c r="C7">
        <v>1736.2958000000001</v>
      </c>
      <c r="D7">
        <f>C6</f>
        <v>1742.6617000000001</v>
      </c>
      <c r="E7">
        <f>C7-C6</f>
        <v>-6.3659000000000106</v>
      </c>
      <c r="F7">
        <f>AVERAGE(C6:C7)</f>
        <v>1739.4787500000002</v>
      </c>
    </row>
    <row r="8" spans="1:6" x14ac:dyDescent="0.25">
      <c r="A8">
        <v>2014</v>
      </c>
      <c r="B8" t="s">
        <v>5</v>
      </c>
      <c r="C8">
        <v>1749.16299999999</v>
      </c>
      <c r="D8">
        <f>C7</f>
        <v>1736.2958000000001</v>
      </c>
      <c r="E8">
        <f>C8-C7</f>
        <v>12.867199999989907</v>
      </c>
      <c r="F8">
        <f>AVERAGE(C7:C8)</f>
        <v>1742.7293999999952</v>
      </c>
    </row>
    <row r="9" spans="1:6" x14ac:dyDescent="0.25">
      <c r="A9">
        <v>2015</v>
      </c>
      <c r="B9" t="s">
        <v>5</v>
      </c>
      <c r="C9">
        <v>1630.5771</v>
      </c>
      <c r="D9">
        <f>C8</f>
        <v>1749.16299999999</v>
      </c>
      <c r="E9">
        <f>C9-C8</f>
        <v>-118.58589999999003</v>
      </c>
      <c r="F9">
        <f>AVERAGE(C8:C9)</f>
        <v>1689.870049999995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H1" workbookViewId="0">
      <selection activeCell="L28" sqref="L28"/>
    </sheetView>
  </sheetViews>
  <sheetFormatPr defaultRowHeight="15" x14ac:dyDescent="0.25"/>
  <sheetData>
    <row r="1" spans="1:9" x14ac:dyDescent="0.25">
      <c r="A1" t="s">
        <v>12</v>
      </c>
    </row>
    <row r="2" spans="1:9" ht="15.7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1">
        <v>1</v>
      </c>
    </row>
    <row r="5" spans="1:9" x14ac:dyDescent="0.25">
      <c r="A5" s="1" t="s">
        <v>15</v>
      </c>
      <c r="B5" s="1">
        <v>1</v>
      </c>
    </row>
    <row r="6" spans="1:9" x14ac:dyDescent="0.25">
      <c r="A6" s="1" t="s">
        <v>16</v>
      </c>
      <c r="B6" s="1">
        <v>0.75</v>
      </c>
    </row>
    <row r="7" spans="1:9" x14ac:dyDescent="0.25">
      <c r="A7" s="1" t="s">
        <v>17</v>
      </c>
      <c r="B7" s="1">
        <v>7.9418210573626215E-12</v>
      </c>
    </row>
    <row r="8" spans="1:9" ht="15.75" thickBot="1" x14ac:dyDescent="0.3">
      <c r="A8" s="2" t="s">
        <v>18</v>
      </c>
      <c r="B8" s="2">
        <v>7</v>
      </c>
    </row>
    <row r="10" spans="1:9" ht="15.7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3</v>
      </c>
      <c r="C12" s="1">
        <v>10593076093.428572</v>
      </c>
      <c r="D12" s="1">
        <v>3531025364.4761906</v>
      </c>
      <c r="E12" s="1">
        <v>8.3975365235988649E+31</v>
      </c>
      <c r="F12" s="1">
        <v>2.2060787084549297E-48</v>
      </c>
    </row>
    <row r="13" spans="1:9" x14ac:dyDescent="0.25">
      <c r="A13" s="1" t="s">
        <v>21</v>
      </c>
      <c r="B13" s="1">
        <v>4</v>
      </c>
      <c r="C13" s="1">
        <v>2.5229008682867344E-22</v>
      </c>
      <c r="D13" s="1">
        <v>6.307252170716836E-23</v>
      </c>
      <c r="E13" s="1"/>
      <c r="F13" s="1"/>
    </row>
    <row r="14" spans="1:9" ht="15.75" thickBot="1" x14ac:dyDescent="0.3">
      <c r="A14" s="2" t="s">
        <v>22</v>
      </c>
      <c r="B14" s="2">
        <v>7</v>
      </c>
      <c r="C14" s="2">
        <v>10593076093.428572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1.5279510989785194E-10</v>
      </c>
      <c r="C17" s="1">
        <v>1.2950734322461226E-10</v>
      </c>
      <c r="D17" s="1">
        <v>1.1798181175939215</v>
      </c>
      <c r="E17" s="1">
        <v>0.30344725697705016</v>
      </c>
      <c r="F17" s="1">
        <v>-2.0677491928529336E-10</v>
      </c>
      <c r="G17" s="1">
        <v>5.1236513908099719E-10</v>
      </c>
      <c r="H17" s="1">
        <v>-2.0677491928529346E-10</v>
      </c>
      <c r="I17" s="1">
        <v>5.123651390809974E-10</v>
      </c>
    </row>
    <row r="18" spans="1:9" x14ac:dyDescent="0.25">
      <c r="A18" s="1" t="s">
        <v>42</v>
      </c>
      <c r="B18" s="1">
        <v>0.99999999999999978</v>
      </c>
      <c r="C18" s="1">
        <v>2.0072199114108074E-16</v>
      </c>
      <c r="D18" s="1">
        <v>4982015145999291</v>
      </c>
      <c r="E18" s="1">
        <v>9.739374737752364E-63</v>
      </c>
      <c r="F18" s="1">
        <v>0.99999999999999922</v>
      </c>
      <c r="G18" s="1">
        <v>1.0000000000000004</v>
      </c>
      <c r="H18" s="1">
        <v>0.99999999999999922</v>
      </c>
      <c r="I18" s="1">
        <v>1.0000000000000004</v>
      </c>
    </row>
    <row r="19" spans="1:9" x14ac:dyDescent="0.25">
      <c r="A19" s="1" t="s">
        <v>43</v>
      </c>
      <c r="B19" s="1">
        <v>1.0000000000000002</v>
      </c>
      <c r="C19" s="1">
        <v>7.7294007281708038E-17</v>
      </c>
      <c r="D19" s="1">
        <v>1.2937613602505696E+16</v>
      </c>
      <c r="E19" s="1">
        <v>2.1415811980168163E-64</v>
      </c>
      <c r="F19" s="1">
        <v>1</v>
      </c>
      <c r="G19" s="1">
        <v>1.0000000000000004</v>
      </c>
      <c r="H19" s="1">
        <v>1</v>
      </c>
      <c r="I19" s="1">
        <v>1.0000000000000004</v>
      </c>
    </row>
    <row r="20" spans="1:9" ht="15.75" thickBot="1" x14ac:dyDescent="0.3">
      <c r="A20" s="2" t="s">
        <v>44</v>
      </c>
      <c r="B20" s="2">
        <v>0</v>
      </c>
      <c r="C20" s="2">
        <v>0</v>
      </c>
      <c r="D20" s="2">
        <v>65535</v>
      </c>
      <c r="E20" s="2" t="e">
        <v>#NUM!</v>
      </c>
      <c r="F20" s="2">
        <v>0</v>
      </c>
      <c r="G20" s="2">
        <v>0</v>
      </c>
      <c r="H20" s="2">
        <v>0</v>
      </c>
      <c r="I20" s="2">
        <v>0</v>
      </c>
    </row>
    <row r="24" spans="1:9" x14ac:dyDescent="0.25">
      <c r="A24" t="s">
        <v>40</v>
      </c>
    </row>
    <row r="25" spans="1:9" ht="15.75" thickBot="1" x14ac:dyDescent="0.3"/>
    <row r="26" spans="1:9" x14ac:dyDescent="0.25">
      <c r="A26" s="3" t="s">
        <v>41</v>
      </c>
      <c r="B26" s="3" t="s">
        <v>46</v>
      </c>
    </row>
    <row r="27" spans="1:9" x14ac:dyDescent="0.25">
      <c r="A27" s="1">
        <v>7.1428571428571432</v>
      </c>
      <c r="B27" s="1">
        <v>547556</v>
      </c>
    </row>
    <row r="28" spans="1:9" x14ac:dyDescent="0.25">
      <c r="A28" s="1">
        <v>21.428571428571431</v>
      </c>
      <c r="B28" s="1">
        <v>625474</v>
      </c>
    </row>
    <row r="29" spans="1:9" x14ac:dyDescent="0.25">
      <c r="A29" s="1">
        <v>35.714285714285715</v>
      </c>
      <c r="B29" s="1">
        <v>633516</v>
      </c>
    </row>
    <row r="30" spans="1:9" x14ac:dyDescent="0.25">
      <c r="A30" s="1">
        <v>50.000000000000007</v>
      </c>
      <c r="B30" s="1">
        <v>637194</v>
      </c>
    </row>
    <row r="31" spans="1:9" x14ac:dyDescent="0.25">
      <c r="A31" s="1">
        <v>64.285714285714292</v>
      </c>
      <c r="B31" s="1">
        <v>654163</v>
      </c>
    </row>
    <row r="32" spans="1:9" x14ac:dyDescent="0.25">
      <c r="A32" s="1">
        <v>78.571428571428569</v>
      </c>
      <c r="B32" s="1">
        <v>664157</v>
      </c>
    </row>
    <row r="33" spans="1:2" ht="15.75" thickBot="1" x14ac:dyDescent="0.3">
      <c r="A33" s="2">
        <v>92.857142857142861</v>
      </c>
      <c r="B33" s="2">
        <v>675490</v>
      </c>
    </row>
  </sheetData>
  <sortState ref="B27:B33">
    <sortCondition ref="B2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35" sqref="C35:C36"/>
    </sheetView>
  </sheetViews>
  <sheetFormatPr defaultRowHeight="15" x14ac:dyDescent="0.25"/>
  <cols>
    <col min="2" max="2" width="22.7109375" bestFit="1" customWidth="1"/>
    <col min="3" max="3" width="14.7109375" bestFit="1" customWidth="1"/>
    <col min="4" max="4" width="15.28515625" bestFit="1" customWidth="1"/>
    <col min="5" max="5" width="14.85546875" bestFit="1" customWidth="1"/>
  </cols>
  <sheetData>
    <row r="1" spans="1:5" x14ac:dyDescent="0.25">
      <c r="A1" t="s">
        <v>0</v>
      </c>
      <c r="B1" t="s">
        <v>3</v>
      </c>
      <c r="C1" t="s">
        <v>7</v>
      </c>
      <c r="D1" t="s">
        <v>9</v>
      </c>
      <c r="E1" t="s">
        <v>11</v>
      </c>
    </row>
    <row r="2" spans="1:5" x14ac:dyDescent="0.25">
      <c r="A2">
        <v>2000</v>
      </c>
      <c r="B2">
        <v>640847</v>
      </c>
    </row>
    <row r="3" spans="1:5" x14ac:dyDescent="0.25">
      <c r="A3">
        <v>2001</v>
      </c>
      <c r="B3">
        <v>633516</v>
      </c>
      <c r="C3">
        <f>B2</f>
        <v>640847</v>
      </c>
      <c r="D3">
        <f>B3-B2</f>
        <v>-7331</v>
      </c>
      <c r="E3">
        <f>AVERAGE(B2:B3)</f>
        <v>637181.5</v>
      </c>
    </row>
    <row r="4" spans="1:5" x14ac:dyDescent="0.25">
      <c r="A4">
        <v>2002</v>
      </c>
      <c r="B4">
        <v>637194</v>
      </c>
      <c r="C4">
        <f>B3</f>
        <v>633516</v>
      </c>
      <c r="D4">
        <f>B4-B3</f>
        <v>3678</v>
      </c>
      <c r="E4">
        <f>AVERAGE(B3:B4)</f>
        <v>635355</v>
      </c>
    </row>
    <row r="5" spans="1:5" x14ac:dyDescent="0.25">
      <c r="A5">
        <v>2003</v>
      </c>
      <c r="B5">
        <v>625474</v>
      </c>
      <c r="C5">
        <f>B4</f>
        <v>637194</v>
      </c>
      <c r="D5">
        <f>B5-B4</f>
        <v>-11720</v>
      </c>
      <c r="E5">
        <f>AVERAGE(B4:B5)</f>
        <v>631334</v>
      </c>
    </row>
    <row r="6" spans="1:5" x14ac:dyDescent="0.25">
      <c r="A6">
        <v>2004</v>
      </c>
      <c r="B6">
        <v>675490</v>
      </c>
      <c r="C6">
        <f>B5</f>
        <v>625474</v>
      </c>
      <c r="D6">
        <f>B6-B5</f>
        <v>50016</v>
      </c>
      <c r="E6">
        <f>AVERAGE(B5:B6)</f>
        <v>650482</v>
      </c>
    </row>
    <row r="7" spans="1:5" x14ac:dyDescent="0.25">
      <c r="A7">
        <v>2005</v>
      </c>
      <c r="B7">
        <v>664157</v>
      </c>
      <c r="C7">
        <f>B6</f>
        <v>675490</v>
      </c>
      <c r="D7">
        <f>B7-B6</f>
        <v>-11333</v>
      </c>
      <c r="E7">
        <f>AVERAGE(B6:B7)</f>
        <v>669823.5</v>
      </c>
    </row>
    <row r="8" spans="1:5" x14ac:dyDescent="0.25">
      <c r="A8">
        <v>2006</v>
      </c>
      <c r="B8">
        <v>654163</v>
      </c>
      <c r="C8">
        <f>B7</f>
        <v>664157</v>
      </c>
      <c r="D8">
        <f>B8-B7</f>
        <v>-9994</v>
      </c>
      <c r="E8">
        <f>AVERAGE(B7:B8)</f>
        <v>659160</v>
      </c>
    </row>
    <row r="9" spans="1:5" x14ac:dyDescent="0.25">
      <c r="A9">
        <v>2007</v>
      </c>
      <c r="B9">
        <v>547556</v>
      </c>
      <c r="C9">
        <f>B8</f>
        <v>654163</v>
      </c>
      <c r="D9">
        <f>B9-B8</f>
        <v>-106607</v>
      </c>
      <c r="E9">
        <f>AVERAGE(B8:B9)</f>
        <v>600859.5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27" sqref="J27"/>
    </sheetView>
  </sheetViews>
  <sheetFormatPr defaultRowHeight="15" x14ac:dyDescent="0.25"/>
  <sheetData>
    <row r="1" spans="1:9" x14ac:dyDescent="0.25">
      <c r="A1" t="s">
        <v>12</v>
      </c>
    </row>
    <row r="2" spans="1:9" ht="15.75" thickBot="1" x14ac:dyDescent="0.3"/>
    <row r="3" spans="1:9" x14ac:dyDescent="0.25">
      <c r="A3" s="4" t="s">
        <v>13</v>
      </c>
      <c r="B3" s="4"/>
    </row>
    <row r="4" spans="1:9" x14ac:dyDescent="0.25">
      <c r="A4" s="1" t="s">
        <v>14</v>
      </c>
      <c r="B4" s="1">
        <v>1</v>
      </c>
    </row>
    <row r="5" spans="1:9" x14ac:dyDescent="0.25">
      <c r="A5" s="1" t="s">
        <v>15</v>
      </c>
      <c r="B5" s="1">
        <v>1</v>
      </c>
    </row>
    <row r="6" spans="1:9" x14ac:dyDescent="0.25">
      <c r="A6" s="1" t="s">
        <v>16</v>
      </c>
      <c r="B6" s="1">
        <v>0.75</v>
      </c>
    </row>
    <row r="7" spans="1:9" x14ac:dyDescent="0.25">
      <c r="A7" s="1" t="s">
        <v>17</v>
      </c>
      <c r="B7" s="1">
        <v>3.6515957435557961E-11</v>
      </c>
    </row>
    <row r="8" spans="1:9" ht="15.75" thickBot="1" x14ac:dyDescent="0.3">
      <c r="A8" s="2" t="s">
        <v>18</v>
      </c>
      <c r="B8" s="2">
        <v>7</v>
      </c>
    </row>
    <row r="10" spans="1:9" ht="15.75" thickBot="1" x14ac:dyDescent="0.3">
      <c r="A10" t="s">
        <v>19</v>
      </c>
    </row>
    <row r="11" spans="1:9" x14ac:dyDescent="0.25">
      <c r="A11" s="3"/>
      <c r="B11" s="3" t="s">
        <v>24</v>
      </c>
      <c r="C11" s="3" t="s">
        <v>25</v>
      </c>
      <c r="D11" s="3" t="s">
        <v>26</v>
      </c>
      <c r="E11" s="3" t="s">
        <v>27</v>
      </c>
      <c r="F11" s="3" t="s">
        <v>28</v>
      </c>
    </row>
    <row r="12" spans="1:9" x14ac:dyDescent="0.25">
      <c r="A12" s="1" t="s">
        <v>20</v>
      </c>
      <c r="B12" s="1">
        <v>3</v>
      </c>
      <c r="C12" s="1">
        <v>17799314561.42857</v>
      </c>
      <c r="D12" s="1">
        <v>5933104853.8095236</v>
      </c>
      <c r="E12" s="1">
        <v>6.6743334195885971E+30</v>
      </c>
      <c r="F12" s="1">
        <v>9.8454825745489644E-47</v>
      </c>
    </row>
    <row r="13" spans="1:9" x14ac:dyDescent="0.25">
      <c r="A13" s="1" t="s">
        <v>21</v>
      </c>
      <c r="B13" s="1">
        <v>4</v>
      </c>
      <c r="C13" s="1">
        <v>5.3336605897419224E-21</v>
      </c>
      <c r="D13" s="1">
        <v>1.3334151474354806E-21</v>
      </c>
      <c r="E13" s="1"/>
      <c r="F13" s="1"/>
    </row>
    <row r="14" spans="1:9" ht="15.75" thickBot="1" x14ac:dyDescent="0.3">
      <c r="A14" s="2" t="s">
        <v>22</v>
      </c>
      <c r="B14" s="2">
        <v>7</v>
      </c>
      <c r="C14" s="2">
        <v>17799314561.42857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29</v>
      </c>
      <c r="C16" s="3" t="s">
        <v>17</v>
      </c>
      <c r="D16" s="3" t="s">
        <v>30</v>
      </c>
      <c r="E16" s="3" t="s">
        <v>31</v>
      </c>
      <c r="F16" s="3" t="s">
        <v>32</v>
      </c>
      <c r="G16" s="3" t="s">
        <v>33</v>
      </c>
      <c r="H16" s="3" t="s">
        <v>34</v>
      </c>
      <c r="I16" s="3" t="s">
        <v>35</v>
      </c>
    </row>
    <row r="17" spans="1:9" x14ac:dyDescent="0.25">
      <c r="A17" s="1" t="s">
        <v>23</v>
      </c>
      <c r="B17" s="1">
        <v>1.4955503502278589E-10</v>
      </c>
      <c r="C17" s="1">
        <v>3.0853590513102195E-10</v>
      </c>
      <c r="D17" s="1">
        <v>0.48472489760722104</v>
      </c>
      <c r="E17" s="1">
        <v>0.65321909196082362</v>
      </c>
      <c r="F17" s="1">
        <v>-7.0707796855601082E-10</v>
      </c>
      <c r="G17" s="1">
        <v>1.0061880386015827E-9</v>
      </c>
      <c r="H17" s="1">
        <v>-7.0707796855601092E-10</v>
      </c>
      <c r="I17" s="1">
        <v>1.0061880386015827E-9</v>
      </c>
    </row>
    <row r="18" spans="1:9" x14ac:dyDescent="0.25">
      <c r="A18" t="s">
        <v>7</v>
      </c>
      <c r="B18" s="1">
        <v>0.99999999999999978</v>
      </c>
      <c r="C18" s="1">
        <v>4.2565142443339741E-16</v>
      </c>
      <c r="D18" s="1">
        <v>2349340193871410</v>
      </c>
      <c r="E18" s="1">
        <v>1.9695527402172817E-61</v>
      </c>
      <c r="F18" s="1">
        <v>0.99999999999999856</v>
      </c>
      <c r="G18" s="1">
        <v>1.0000000000000009</v>
      </c>
      <c r="H18" s="1">
        <v>0.99999999999999856</v>
      </c>
      <c r="I18" s="1">
        <v>1.0000000000000009</v>
      </c>
    </row>
    <row r="19" spans="1:9" x14ac:dyDescent="0.25">
      <c r="A19" t="s">
        <v>9</v>
      </c>
      <c r="B19" s="1">
        <v>0.99999999999999944</v>
      </c>
      <c r="C19" s="1">
        <v>2.7797051008816957E-16</v>
      </c>
      <c r="D19" s="1">
        <v>3597503921127493.5</v>
      </c>
      <c r="E19" s="1">
        <v>3.5821696211239598E-62</v>
      </c>
      <c r="F19" s="1">
        <v>0.99999999999999867</v>
      </c>
      <c r="G19" s="1">
        <v>1.0000000000000002</v>
      </c>
      <c r="H19" s="1">
        <v>0.99999999999999867</v>
      </c>
      <c r="I19" s="1">
        <v>1.0000000000000002</v>
      </c>
    </row>
    <row r="20" spans="1:9" ht="15.75" thickBot="1" x14ac:dyDescent="0.3">
      <c r="A20" t="s">
        <v>11</v>
      </c>
      <c r="B20" s="2">
        <v>0</v>
      </c>
      <c r="C20" s="2">
        <v>0</v>
      </c>
      <c r="D20" s="2">
        <v>65535</v>
      </c>
      <c r="E20" s="2" t="e">
        <v>#NUM!</v>
      </c>
      <c r="F20" s="2">
        <v>0</v>
      </c>
      <c r="G20" s="2">
        <v>0</v>
      </c>
      <c r="H20" s="2">
        <v>0</v>
      </c>
      <c r="I20" s="2">
        <v>0</v>
      </c>
    </row>
    <row r="24" spans="1:9" x14ac:dyDescent="0.25">
      <c r="A24" t="s">
        <v>40</v>
      </c>
    </row>
    <row r="25" spans="1:9" ht="15.75" thickBot="1" x14ac:dyDescent="0.3"/>
    <row r="26" spans="1:9" x14ac:dyDescent="0.25">
      <c r="A26" s="3" t="s">
        <v>41</v>
      </c>
      <c r="B26" s="3" t="s">
        <v>46</v>
      </c>
    </row>
    <row r="27" spans="1:9" x14ac:dyDescent="0.25">
      <c r="A27" s="1">
        <v>7.1428571428571432</v>
      </c>
      <c r="B27" s="1">
        <v>600699</v>
      </c>
    </row>
    <row r="28" spans="1:9" x14ac:dyDescent="0.25">
      <c r="A28" s="1">
        <v>21.428571428571431</v>
      </c>
      <c r="B28" s="1">
        <v>738149</v>
      </c>
    </row>
    <row r="29" spans="1:9" x14ac:dyDescent="0.25">
      <c r="A29" s="1">
        <v>35.714285714285715</v>
      </c>
      <c r="B29" s="1">
        <v>744068</v>
      </c>
    </row>
    <row r="30" spans="1:9" x14ac:dyDescent="0.25">
      <c r="A30" s="1">
        <v>50.000000000000007</v>
      </c>
      <c r="B30" s="1">
        <v>746323</v>
      </c>
    </row>
    <row r="31" spans="1:9" x14ac:dyDescent="0.25">
      <c r="A31" s="1">
        <v>64.285714285714292</v>
      </c>
      <c r="B31" s="1">
        <v>746323</v>
      </c>
    </row>
    <row r="32" spans="1:9" x14ac:dyDescent="0.25">
      <c r="A32" s="1">
        <v>78.571428571428569</v>
      </c>
      <c r="B32" s="1">
        <v>746323</v>
      </c>
    </row>
    <row r="33" spans="1:2" ht="15.75" thickBot="1" x14ac:dyDescent="0.3">
      <c r="A33" s="2">
        <v>92.857142857142861</v>
      </c>
      <c r="B33" s="2">
        <v>746323</v>
      </c>
    </row>
  </sheetData>
  <sortState ref="B27:B33">
    <sortCondition ref="B27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17" sqref="C17"/>
    </sheetView>
  </sheetViews>
  <sheetFormatPr defaultRowHeight="15" x14ac:dyDescent="0.25"/>
  <cols>
    <col min="1" max="1" width="5" bestFit="1" customWidth="1"/>
    <col min="2" max="2" width="22.7109375" bestFit="1" customWidth="1"/>
    <col min="3" max="3" width="14.7109375" bestFit="1" customWidth="1"/>
    <col min="4" max="4" width="15.28515625" bestFit="1" customWidth="1"/>
    <col min="5" max="5" width="14.85546875" bestFit="1" customWidth="1"/>
  </cols>
  <sheetData>
    <row r="1" spans="1:5" x14ac:dyDescent="0.25">
      <c r="A1" t="s">
        <v>0</v>
      </c>
      <c r="B1" t="s">
        <v>3</v>
      </c>
      <c r="C1" t="s">
        <v>7</v>
      </c>
      <c r="D1" t="s">
        <v>9</v>
      </c>
      <c r="E1" t="s">
        <v>11</v>
      </c>
    </row>
    <row r="2" spans="1:5" x14ac:dyDescent="0.25">
      <c r="A2">
        <v>2008</v>
      </c>
      <c r="B2">
        <v>747732</v>
      </c>
      <c r="C2">
        <f>'seattle attendance'!B9</f>
        <v>547556</v>
      </c>
      <c r="D2">
        <f>B2-'seattle attendance'!B9</f>
        <v>200176</v>
      </c>
      <c r="E2">
        <f>AVERAGE(B2:B2)</f>
        <v>747732</v>
      </c>
    </row>
    <row r="3" spans="1:5" x14ac:dyDescent="0.25">
      <c r="A3">
        <v>2009</v>
      </c>
      <c r="B3">
        <v>738149</v>
      </c>
      <c r="C3">
        <f>B2</f>
        <v>747732</v>
      </c>
      <c r="D3">
        <f>B3-B2</f>
        <v>-9583</v>
      </c>
      <c r="E3">
        <f>AVERAGE(B2:B3)</f>
        <v>742940.5</v>
      </c>
    </row>
    <row r="4" spans="1:5" x14ac:dyDescent="0.25">
      <c r="A4">
        <v>2010</v>
      </c>
      <c r="B4">
        <v>744068</v>
      </c>
      <c r="C4">
        <f>B3</f>
        <v>738149</v>
      </c>
      <c r="D4">
        <f>B4-B3</f>
        <v>5919</v>
      </c>
      <c r="E4">
        <f>AVERAGE(B3:B4)</f>
        <v>741108.5</v>
      </c>
    </row>
    <row r="5" spans="1:5" x14ac:dyDescent="0.25">
      <c r="A5">
        <v>2011</v>
      </c>
      <c r="B5">
        <v>600699</v>
      </c>
      <c r="C5">
        <f>B4</f>
        <v>744068</v>
      </c>
      <c r="D5">
        <f>B5-B4</f>
        <v>-143369</v>
      </c>
      <c r="E5">
        <f>AVERAGE(B4:B5)</f>
        <v>672383.5</v>
      </c>
    </row>
    <row r="6" spans="1:5" x14ac:dyDescent="0.25">
      <c r="A6">
        <v>2012</v>
      </c>
      <c r="B6">
        <v>746323</v>
      </c>
      <c r="C6">
        <f>B5</f>
        <v>600699</v>
      </c>
      <c r="D6">
        <f>B6-B5</f>
        <v>145624</v>
      </c>
      <c r="E6">
        <f>AVERAGE(B5:B6)</f>
        <v>673511</v>
      </c>
    </row>
    <row r="7" spans="1:5" x14ac:dyDescent="0.25">
      <c r="A7">
        <v>2013</v>
      </c>
      <c r="B7">
        <v>746323</v>
      </c>
      <c r="C7">
        <f>B6</f>
        <v>746323</v>
      </c>
      <c r="D7">
        <f>B7-B6</f>
        <v>0</v>
      </c>
      <c r="E7">
        <f>AVERAGE(B6:B7)</f>
        <v>746323</v>
      </c>
    </row>
    <row r="8" spans="1:5" x14ac:dyDescent="0.25">
      <c r="A8">
        <v>2014</v>
      </c>
      <c r="B8">
        <v>746323</v>
      </c>
      <c r="C8">
        <f>B7</f>
        <v>746323</v>
      </c>
      <c r="D8">
        <f>B8-B7</f>
        <v>0</v>
      </c>
      <c r="E8">
        <f>AVERAGE(B7:B8)</f>
        <v>746323</v>
      </c>
    </row>
    <row r="9" spans="1:5" x14ac:dyDescent="0.25">
      <c r="A9">
        <v>2015</v>
      </c>
      <c r="B9">
        <v>746323</v>
      </c>
      <c r="C9">
        <f>B8</f>
        <v>746323</v>
      </c>
      <c r="D9">
        <f>B9-B8</f>
        <v>0</v>
      </c>
      <c r="E9">
        <f>AVERAGE(B8:B9)</f>
        <v>746323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seattle_elo_regression</vt:lpstr>
      <vt:lpstr>seattle elo</vt:lpstr>
      <vt:lpstr>okc_elo_regression</vt:lpstr>
      <vt:lpstr>okc elo</vt:lpstr>
      <vt:lpstr>seattle_attendance_regression</vt:lpstr>
      <vt:lpstr>seattle attendance</vt:lpstr>
      <vt:lpstr>okc_attendance_regression</vt:lpstr>
      <vt:lpstr>okc 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Wilson</dc:creator>
  <cp:lastModifiedBy>Thom Wilson</cp:lastModifiedBy>
  <dcterms:created xsi:type="dcterms:W3CDTF">2019-02-21T00:24:44Z</dcterms:created>
  <dcterms:modified xsi:type="dcterms:W3CDTF">2019-02-21T13:38:54Z</dcterms:modified>
</cp:coreProperties>
</file>