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p\Desktop\"/>
    </mc:Choice>
  </mc:AlternateContent>
  <xr:revisionPtr revIDLastSave="0" documentId="13_ncr:1_{8813B8F5-1F47-433D-9C70-5CACA3EF9089}" xr6:coauthVersionLast="45" xr6:coauthVersionMax="45" xr10:uidLastSave="{00000000-0000-0000-0000-000000000000}"/>
  <bookViews>
    <workbookView xWindow="-120" yWindow="-120" windowWidth="20730" windowHeight="11160" tabRatio="701" xr2:uid="{4054AEA8-4DF5-4F66-8A2E-54811D75D523}"/>
  </bookViews>
  <sheets>
    <sheet name="serial events - 10^7" sheetId="1" r:id="rId1"/>
    <sheet name="serial IPC vs GB_s - 10^9" sheetId="11" r:id="rId2"/>
    <sheet name="parallel events - 10^7" sheetId="2" r:id="rId3"/>
    <sheet name="parallel IPC vs GB_s - 10^9" sheetId="10" r:id="rId4"/>
    <sheet name="strong test" sheetId="8" r:id="rId5"/>
    <sheet name="parallel overhead" sheetId="9" r:id="rId6"/>
  </sheets>
  <definedNames>
    <definedName name="DatiEsterni_1" localSheetId="4" hidden="1">'strong test'!$B$1:$D$21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0" l="1"/>
  <c r="K24" i="10" l="1"/>
  <c r="J24" i="10"/>
  <c r="D24" i="10"/>
  <c r="C24" i="10"/>
  <c r="K24" i="11"/>
  <c r="D24" i="11"/>
  <c r="J24" i="11"/>
  <c r="C24" i="11"/>
  <c r="I22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3" i="11"/>
  <c r="G4" i="11"/>
  <c r="G5" i="11"/>
  <c r="G6" i="11"/>
  <c r="G7" i="11"/>
  <c r="J7" i="11" s="1"/>
  <c r="G8" i="11"/>
  <c r="G9" i="11"/>
  <c r="G10" i="11"/>
  <c r="G11" i="11"/>
  <c r="J11" i="11" s="1"/>
  <c r="G12" i="11"/>
  <c r="G13" i="11"/>
  <c r="G14" i="11"/>
  <c r="G15" i="11"/>
  <c r="J15" i="11" s="1"/>
  <c r="G16" i="11"/>
  <c r="G17" i="11"/>
  <c r="G18" i="11"/>
  <c r="G19" i="11"/>
  <c r="J19" i="11" s="1"/>
  <c r="G20" i="11"/>
  <c r="G21" i="11"/>
  <c r="G22" i="11"/>
  <c r="J22" i="11" s="1"/>
  <c r="G3" i="11"/>
  <c r="J3" i="11" s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3" i="11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3" i="10"/>
  <c r="J14" i="11" l="1"/>
  <c r="J6" i="11"/>
  <c r="J21" i="11"/>
  <c r="J17" i="11"/>
  <c r="J13" i="11"/>
  <c r="J9" i="11"/>
  <c r="J5" i="11"/>
  <c r="J18" i="11"/>
  <c r="J10" i="11"/>
  <c r="J20" i="11"/>
  <c r="J16" i="11"/>
  <c r="J12" i="11"/>
  <c r="J8" i="11"/>
  <c r="J4" i="11"/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F2" i="8" l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N2" i="8"/>
  <c r="V3" i="8" l="1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B55" i="2" l="1"/>
  <c r="C55" i="2"/>
  <c r="D55" i="2"/>
  <c r="E55" i="2"/>
  <c r="F55" i="2"/>
  <c r="G55" i="2"/>
  <c r="A55" i="2"/>
  <c r="B52" i="2"/>
  <c r="C52" i="2"/>
  <c r="D52" i="2"/>
  <c r="E52" i="2"/>
  <c r="F52" i="2"/>
  <c r="G52" i="2"/>
  <c r="A52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30" i="2"/>
  <c r="C30" i="2" a="1"/>
  <c r="C30" i="2" s="1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30" i="2"/>
  <c r="B27" i="2"/>
  <c r="C27" i="2"/>
  <c r="D27" i="2"/>
  <c r="E27" i="2"/>
  <c r="F27" i="2"/>
  <c r="G27" i="2"/>
  <c r="I27" i="2"/>
  <c r="K27" i="2"/>
  <c r="L27" i="2"/>
  <c r="M27" i="2"/>
  <c r="N27" i="2"/>
  <c r="O27" i="2"/>
  <c r="Q27" i="2"/>
  <c r="S27" i="2"/>
  <c r="A27" i="2"/>
  <c r="B24" i="2"/>
  <c r="C24" i="2"/>
  <c r="D24" i="2"/>
  <c r="E24" i="2"/>
  <c r="F24" i="2"/>
  <c r="G24" i="2"/>
  <c r="I24" i="2"/>
  <c r="K24" i="2"/>
  <c r="L24" i="2"/>
  <c r="M24" i="2"/>
  <c r="N24" i="2"/>
  <c r="O24" i="2"/>
  <c r="Q24" i="2"/>
  <c r="S24" i="2"/>
  <c r="A24" i="2"/>
  <c r="B55" i="1"/>
  <c r="C55" i="1"/>
  <c r="D55" i="1"/>
  <c r="E55" i="1"/>
  <c r="F55" i="1"/>
  <c r="G55" i="1"/>
  <c r="A55" i="1"/>
  <c r="B52" i="1"/>
  <c r="C52" i="1"/>
  <c r="D52" i="1"/>
  <c r="E52" i="1"/>
  <c r="F52" i="1"/>
  <c r="G52" i="1"/>
  <c r="A52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30" i="1"/>
  <c r="C30" i="1" a="1"/>
  <c r="C30" i="1" s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30" i="1"/>
  <c r="B27" i="1"/>
  <c r="C27" i="1"/>
  <c r="D27" i="1"/>
  <c r="E27" i="1"/>
  <c r="F27" i="1"/>
  <c r="G27" i="1"/>
  <c r="I27" i="1"/>
  <c r="K27" i="1"/>
  <c r="L27" i="1"/>
  <c r="M27" i="1"/>
  <c r="N27" i="1"/>
  <c r="O27" i="1"/>
  <c r="S27" i="1"/>
  <c r="A27" i="1"/>
  <c r="B24" i="1"/>
  <c r="C24" i="1"/>
  <c r="D24" i="1"/>
  <c r="E24" i="1"/>
  <c r="F24" i="1"/>
  <c r="G24" i="1"/>
  <c r="I24" i="1"/>
  <c r="K24" i="1"/>
  <c r="L24" i="1"/>
  <c r="M24" i="1"/>
  <c r="N24" i="1"/>
  <c r="O24" i="1"/>
  <c r="Q24" i="1"/>
  <c r="S24" i="1"/>
  <c r="A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72C66-A32C-4ADD-8422-62669C47E212}" keepAlive="1" name="Query - elapsed 3 - 10^7" description="Connessione alla query 'elapsed 3 - 10^7' nella cartella di lavoro." type="5" refreshedVersion="6" background="1" saveData="1">
    <dbPr connection="Provider=Microsoft.Mashup.OleDb.1;Data Source=$Workbook$;Location=&quot;elapsed 3 - 10^7&quot;;Extended Properties=&quot;&quot;" command="SELECT * FROM [elapsed 3 - 10^7]"/>
  </connection>
  <connection id="2" xr16:uid="{100691C8-F25F-484F-B2D8-6BF7D5E3C66D}" keepAlive="1" name="Query - file_events_tot_parallel" description="Connessione alla query 'file_events_tot_parallel' nella cartella di lavoro." type="5" refreshedVersion="6" background="1">
    <dbPr connection="Provider=Microsoft.Mashup.OleDb.1;Data Source=$Workbook$;Location=file_events_tot_parallel;Extended Properties=&quot;&quot;" command="SELECT * FROM [file_events_tot_parallel]"/>
  </connection>
  <connection id="3" xr16:uid="{9F8684EB-4855-4751-AFFD-4607B3639F93}" keepAlive="1" name="Query - file_events_tot_serial" description="Connessione alla query 'file_events_tot_serial' nella cartella di lavoro." type="5" refreshedVersion="6" background="1">
    <dbPr connection="Provider=Microsoft.Mashup.OleDb.1;Data Source=$Workbook$;Location=file_events_tot_serial;Extended Properties=&quot;&quot;" command="SELECT * FROM [file_events_tot_seria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<sst xmlns="http://schemas.openxmlformats.org/spreadsheetml/2006/main" count="273" uniqueCount="55">
  <si>
    <t>cpu-cycles</t>
  </si>
  <si>
    <t>instructions</t>
  </si>
  <si>
    <t>branch-instructions</t>
  </si>
  <si>
    <t>branch-misses</t>
  </si>
  <si>
    <t>cache-misses</t>
  </si>
  <si>
    <t>cache-references</t>
  </si>
  <si>
    <t>bus-cycles</t>
  </si>
  <si>
    <t>L1-dcache-loads</t>
  </si>
  <si>
    <t>L1-dcache-load-misses</t>
  </si>
  <si>
    <t>L1-dcache-stores</t>
  </si>
  <si>
    <t>L1-dcache-store-misses</t>
  </si>
  <si>
    <t>LLC-loads</t>
  </si>
  <si>
    <t>LLC-load-misses</t>
  </si>
  <si>
    <t>LLC-stores</t>
  </si>
  <si>
    <t>LLC-store-misses</t>
  </si>
  <si>
    <t>dTLB-loads</t>
  </si>
  <si>
    <t>dTLB-load-misses</t>
  </si>
  <si>
    <t>dTLB-stoes</t>
  </si>
  <si>
    <t>dTLB-store-misses</t>
  </si>
  <si>
    <t>ins-cycle</t>
  </si>
  <si>
    <t>branmisratio</t>
  </si>
  <si>
    <t>branch-mis-rate</t>
  </si>
  <si>
    <t>cache-ref-mis-ratio</t>
  </si>
  <si>
    <t>L1 mis-rate</t>
  </si>
  <si>
    <t>LLC mis-ratio</t>
  </si>
  <si>
    <t>LLC rate</t>
  </si>
  <si>
    <t>MEAN</t>
  </si>
  <si>
    <t>STD</t>
  </si>
  <si>
    <t>NA</t>
  </si>
  <si>
    <t>threads</t>
  </si>
  <si>
    <t>elapsed time</t>
  </si>
  <si>
    <t>size 10^7</t>
  </si>
  <si>
    <t>size 10^8</t>
  </si>
  <si>
    <t>size 10^9</t>
  </si>
  <si>
    <t>percentage error</t>
  </si>
  <si>
    <t>serial elapsed time</t>
  </si>
  <si>
    <t>SpeedUp</t>
  </si>
  <si>
    <t>Elapsed Time</t>
  </si>
  <si>
    <t>T_{s}</t>
  </si>
  <si>
    <t>K</t>
  </si>
  <si>
    <t>Prefix Sum</t>
  </si>
  <si>
    <t>T_{p}</t>
  </si>
  <si>
    <t>transfer rate GB/sec</t>
  </si>
  <si>
    <t>IPC</t>
  </si>
  <si>
    <t>Initialization region</t>
  </si>
  <si>
    <t>Calculus region</t>
  </si>
  <si>
    <t>0.941</t>
  </si>
  <si>
    <t>0.920</t>
  </si>
  <si>
    <t>0.840</t>
  </si>
  <si>
    <t>0.743</t>
  </si>
  <si>
    <t>cpu-cycles (ins + calc)</t>
  </si>
  <si>
    <t>instructions (ins + calc)</t>
  </si>
  <si>
    <t>instruncitons</t>
  </si>
  <si>
    <t>cpu-cycles (init + calc)</t>
  </si>
  <si>
    <t>instructions (init + calc)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</si>
</sst>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rgb="FFC9DAF8"/>
      </patternFill>
    </fill>
    <fill>
      <patternFill patternType="solid">
        <fgColor theme="6" tint="0.39997558519241921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0" fillId="4" borderId="0" xfId="0" applyFill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0" applyFo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8" fillId="5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Fill="1" applyAlignment="1"/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Normale" xfId="0" builtinId="0"/>
    <cellStyle name="Normale 2" xfId="1" xr:uid="{0CCB3F1C-2445-469E-A9A4-2C0BB814B391}"/>
  </cellStyles>
  <dxfs count="8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3F223B1-04B9-4C92-B461-66E9318C41DF}" autoFormatId="16" applyNumberFormats="0" applyBorderFormats="0" applyFontFormats="0" applyPatternFormats="0" applyAlignmentFormats="0" applyWidthHeightFormats="0">
  <queryTableRefresh nextId="7" unboundColumnsLeft="1" unboundColumnsRight="2">
    <queryTableFields count="6">
      <queryTableField id="4" dataBound="0" tableColumnId="4"/>
      <queryTableField id="1" name="Column1" tableColumnId="1"/>
      <queryTableField id="2" name="Column2" tableColumnId="2"/>
      <queryTableField id="3" name="Column3" tableColumnId="3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8483E-708A-45D5-A0E7-20587E8A0C39}" name="elapsed_3___10_7" displayName="elapsed_3___10_7" ref="A1:F21" tableType="queryTable" totalsRowShown="0" headerRowDxfId="7" dataDxfId="6">
  <autoFilter ref="A1:F21" xr:uid="{BBFCFE31-AD39-45D8-B49E-87E94CF5921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4" xr3:uid="{1D42E001-C459-4CFB-AF62-BC4A70F7E626}" uniqueName="4" name="size 10^7" queryTableFieldId="4" dataDxfId="5"/>
    <tableColumn id="1" xr3:uid="{B8572AFD-6455-492E-934E-170CEB16DA84}" uniqueName="1" name="threads" queryTableFieldId="1" dataDxfId="4"/>
    <tableColumn id="2" xr3:uid="{03BBEE1B-6F55-45EA-9E0D-FC726AD5F75A}" uniqueName="2" name="elapsed time" queryTableFieldId="2" dataDxfId="3"/>
    <tableColumn id="3" xr3:uid="{A4883C2D-8709-4EDE-9504-CA6048482113}" uniqueName="3" name="percentage error" queryTableFieldId="3" dataDxfId="2"/>
    <tableColumn id="5" xr3:uid="{DB48E4CF-1FE3-4637-B36C-6CBD19A473C6}" uniqueName="5" name="serial elapsed time" queryTableFieldId="5" dataDxfId="1"/>
    <tableColumn id="6" xr3:uid="{11BF435A-DF2C-4B43-9D3A-9018EAE8B869}" uniqueName="6" name="SpeedUp" queryTableFieldId="6" dataDxfId="0">
      <calculatedColumnFormula>E2/C2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E3C7-6C44-4563-B1B6-9360D7BC0F5A}">
  <dimension ref="A1:Z55"/>
  <sheetViews>
    <sheetView tabSelected="1" zoomScale="67" workbookViewId="0">
      <selection activeCell="T31" sqref="T31"/>
    </sheetView>
  </sheetViews>
  <sheetFormatPr defaultRowHeight="15" x14ac:dyDescent="0.25"/>
  <cols>
    <col min="1" max="1" width="13.140625" style="6" bestFit="1" customWidth="1"/>
    <col min="2" max="2" width="14.28515625" style="6" bestFit="1" customWidth="1"/>
    <col min="3" max="4" width="17.5703125" style="6" bestFit="1" customWidth="1"/>
    <col min="5" max="5" width="13.140625" style="6" bestFit="1" customWidth="1"/>
    <col min="6" max="6" width="15.85546875" style="6" bestFit="1" customWidth="1"/>
    <col min="7" max="7" width="13.140625" style="6" bestFit="1" customWidth="1"/>
    <col min="8" max="8" width="14.7109375" style="6" bestFit="1" customWidth="1"/>
    <col min="9" max="9" width="20.5703125" style="6" bestFit="1" customWidth="1"/>
    <col min="10" max="10" width="15.42578125" style="6" bestFit="1" customWidth="1"/>
    <col min="11" max="11" width="21.28515625" style="6" bestFit="1" customWidth="1"/>
    <col min="12" max="12" width="9.42578125" style="6" bestFit="1" customWidth="1"/>
    <col min="13" max="13" width="15.140625" style="6" bestFit="1" customWidth="1"/>
    <col min="14" max="14" width="10.28515625" style="6" bestFit="1" customWidth="1"/>
    <col min="15" max="15" width="15.85546875" style="6" bestFit="1" customWidth="1"/>
    <col min="16" max="16" width="10.42578125" style="6" bestFit="1" customWidth="1"/>
    <col min="17" max="17" width="16.140625" style="6" bestFit="1" customWidth="1"/>
    <col min="18" max="18" width="10.42578125" style="6" bestFit="1" customWidth="1"/>
    <col min="19" max="19" width="17" style="6" bestFit="1" customWidth="1"/>
    <col min="20" max="16384" width="9.140625" style="6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/>
      <c r="U1" s="5"/>
      <c r="V1" s="5"/>
      <c r="W1" s="5"/>
      <c r="X1" s="5"/>
      <c r="Y1" s="5"/>
      <c r="Z1" s="5"/>
    </row>
    <row r="2" spans="1:26" x14ac:dyDescent="0.25">
      <c r="A2" s="9">
        <v>355318117</v>
      </c>
      <c r="B2" s="9">
        <v>541477951</v>
      </c>
      <c r="C2" s="9">
        <v>50255558</v>
      </c>
      <c r="D2" s="9">
        <v>9414</v>
      </c>
      <c r="E2" s="9">
        <v>83862</v>
      </c>
      <c r="F2" s="9">
        <v>155925</v>
      </c>
      <c r="G2" s="9">
        <v>9880917</v>
      </c>
      <c r="H2" s="10" t="s">
        <v>28</v>
      </c>
      <c r="I2" s="9">
        <v>3739700</v>
      </c>
      <c r="J2" s="10" t="s">
        <v>28</v>
      </c>
      <c r="K2" s="9">
        <v>3714281</v>
      </c>
      <c r="L2" s="9">
        <v>150512</v>
      </c>
      <c r="M2" s="9">
        <v>121060</v>
      </c>
      <c r="N2" s="9">
        <v>36950</v>
      </c>
      <c r="O2" s="9">
        <v>103</v>
      </c>
      <c r="P2" s="10" t="s">
        <v>28</v>
      </c>
      <c r="Q2" s="9">
        <v>0</v>
      </c>
      <c r="R2" s="10" t="s">
        <v>28</v>
      </c>
      <c r="S2" s="9">
        <v>2049</v>
      </c>
    </row>
    <row r="3" spans="1:26" x14ac:dyDescent="0.25">
      <c r="A3" s="9">
        <v>360543352</v>
      </c>
      <c r="B3" s="9">
        <v>543472443</v>
      </c>
      <c r="C3" s="9">
        <v>50824415</v>
      </c>
      <c r="D3" s="9">
        <v>9625</v>
      </c>
      <c r="E3" s="9">
        <v>81890</v>
      </c>
      <c r="F3" s="9">
        <v>153471</v>
      </c>
      <c r="G3" s="9">
        <v>10044973</v>
      </c>
      <c r="H3" s="10" t="s">
        <v>28</v>
      </c>
      <c r="I3" s="9">
        <v>3738516</v>
      </c>
      <c r="J3" s="10" t="s">
        <v>28</v>
      </c>
      <c r="K3" s="9">
        <v>3711810</v>
      </c>
      <c r="L3" s="9">
        <v>132290</v>
      </c>
      <c r="M3" s="9">
        <v>106275</v>
      </c>
      <c r="N3" s="9">
        <v>43895</v>
      </c>
      <c r="O3" s="9">
        <v>1812</v>
      </c>
      <c r="P3" s="10" t="s">
        <v>28</v>
      </c>
      <c r="Q3" s="9">
        <v>0</v>
      </c>
      <c r="R3" s="10" t="s">
        <v>28</v>
      </c>
      <c r="S3" s="9">
        <v>1823</v>
      </c>
    </row>
    <row r="4" spans="1:26" x14ac:dyDescent="0.25">
      <c r="A4" s="9">
        <v>370206177</v>
      </c>
      <c r="B4" s="9">
        <v>547424175</v>
      </c>
      <c r="C4" s="9">
        <v>51953294</v>
      </c>
      <c r="D4" s="9">
        <v>9787</v>
      </c>
      <c r="E4" s="9">
        <v>78453</v>
      </c>
      <c r="F4" s="9">
        <v>173656</v>
      </c>
      <c r="G4" s="9">
        <v>10536788</v>
      </c>
      <c r="H4" s="10" t="s">
        <v>28</v>
      </c>
      <c r="I4" s="9">
        <v>3738843</v>
      </c>
      <c r="J4" s="10" t="s">
        <v>28</v>
      </c>
      <c r="K4" s="9">
        <v>3711304</v>
      </c>
      <c r="L4" s="9">
        <v>166906</v>
      </c>
      <c r="M4" s="9">
        <v>119384</v>
      </c>
      <c r="N4" s="9">
        <v>46806</v>
      </c>
      <c r="O4" s="9">
        <v>5392</v>
      </c>
      <c r="P4" s="10" t="s">
        <v>28</v>
      </c>
      <c r="Q4" s="9">
        <v>0</v>
      </c>
      <c r="R4" s="10" t="s">
        <v>28</v>
      </c>
      <c r="S4" s="9">
        <v>1942</v>
      </c>
    </row>
    <row r="5" spans="1:26" x14ac:dyDescent="0.25">
      <c r="A5" s="9">
        <v>368912766</v>
      </c>
      <c r="B5" s="9">
        <v>546473224</v>
      </c>
      <c r="C5" s="9">
        <v>51681284</v>
      </c>
      <c r="D5" s="9">
        <v>9788</v>
      </c>
      <c r="E5" s="9">
        <v>92468</v>
      </c>
      <c r="F5" s="9">
        <v>187100</v>
      </c>
      <c r="G5" s="9">
        <v>10600631</v>
      </c>
      <c r="H5" s="10" t="s">
        <v>28</v>
      </c>
      <c r="I5" s="9">
        <v>3741220</v>
      </c>
      <c r="J5" s="10" t="s">
        <v>28</v>
      </c>
      <c r="K5" s="9">
        <v>3713339</v>
      </c>
      <c r="L5" s="9">
        <v>188889</v>
      </c>
      <c r="M5" s="9">
        <v>127823</v>
      </c>
      <c r="N5" s="9">
        <v>53933</v>
      </c>
      <c r="O5" s="9">
        <v>14046</v>
      </c>
      <c r="P5" s="10" t="s">
        <v>28</v>
      </c>
      <c r="Q5" s="9">
        <v>0</v>
      </c>
      <c r="R5" s="10" t="s">
        <v>28</v>
      </c>
      <c r="S5" s="9">
        <v>1890</v>
      </c>
    </row>
    <row r="6" spans="1:26" x14ac:dyDescent="0.25">
      <c r="A6" s="9">
        <v>376084384</v>
      </c>
      <c r="B6" s="9">
        <v>548815374</v>
      </c>
      <c r="C6" s="9">
        <v>52350173</v>
      </c>
      <c r="D6" s="9">
        <v>9991</v>
      </c>
      <c r="E6" s="9">
        <v>99744</v>
      </c>
      <c r="F6" s="9">
        <v>207306</v>
      </c>
      <c r="G6" s="9">
        <v>11024728</v>
      </c>
      <c r="H6" s="10" t="s">
        <v>28</v>
      </c>
      <c r="I6" s="9">
        <v>3739093</v>
      </c>
      <c r="J6" s="10" t="s">
        <v>28</v>
      </c>
      <c r="K6" s="9">
        <v>3710287</v>
      </c>
      <c r="L6" s="9">
        <v>202240</v>
      </c>
      <c r="M6" s="9">
        <v>150905</v>
      </c>
      <c r="N6" s="9">
        <v>58688</v>
      </c>
      <c r="O6" s="9">
        <v>7519</v>
      </c>
      <c r="P6" s="10" t="s">
        <v>28</v>
      </c>
      <c r="Q6" s="9">
        <v>0</v>
      </c>
      <c r="R6" s="10" t="s">
        <v>28</v>
      </c>
      <c r="S6" s="9">
        <v>1883</v>
      </c>
    </row>
    <row r="7" spans="1:26" x14ac:dyDescent="0.25">
      <c r="A7" s="9">
        <v>377110139</v>
      </c>
      <c r="B7" s="9">
        <v>549227669</v>
      </c>
      <c r="C7" s="9">
        <v>52467636</v>
      </c>
      <c r="D7" s="9">
        <v>10109</v>
      </c>
      <c r="E7" s="9">
        <v>105681</v>
      </c>
      <c r="F7" s="9">
        <v>222356</v>
      </c>
      <c r="G7" s="9">
        <v>11144274</v>
      </c>
      <c r="H7" s="10" t="s">
        <v>28</v>
      </c>
      <c r="I7" s="9">
        <v>3739563</v>
      </c>
      <c r="J7" s="10" t="s">
        <v>28</v>
      </c>
      <c r="K7" s="9">
        <v>3710316</v>
      </c>
      <c r="L7" s="9">
        <v>264773</v>
      </c>
      <c r="M7" s="9">
        <v>178350</v>
      </c>
      <c r="N7" s="9">
        <v>42297</v>
      </c>
      <c r="O7" s="9">
        <v>8275</v>
      </c>
      <c r="P7" s="10" t="s">
        <v>28</v>
      </c>
      <c r="Q7" s="9">
        <v>0</v>
      </c>
      <c r="R7" s="10" t="s">
        <v>28</v>
      </c>
      <c r="S7" s="9">
        <v>1749</v>
      </c>
    </row>
    <row r="8" spans="1:26" x14ac:dyDescent="0.25">
      <c r="A8" s="9">
        <v>387230523</v>
      </c>
      <c r="B8" s="9">
        <v>551637194</v>
      </c>
      <c r="C8" s="9">
        <v>53155820</v>
      </c>
      <c r="D8" s="9">
        <v>10226</v>
      </c>
      <c r="E8" s="9">
        <v>121396</v>
      </c>
      <c r="F8" s="9">
        <v>255527</v>
      </c>
      <c r="G8" s="9">
        <v>11681046</v>
      </c>
      <c r="H8" s="10" t="s">
        <v>28</v>
      </c>
      <c r="I8" s="9">
        <v>3738930</v>
      </c>
      <c r="J8" s="10" t="s">
        <v>28</v>
      </c>
      <c r="K8" s="9">
        <v>3708819</v>
      </c>
      <c r="L8" s="9">
        <v>299867</v>
      </c>
      <c r="M8" s="9">
        <v>220829</v>
      </c>
      <c r="N8" s="9">
        <v>55114</v>
      </c>
      <c r="O8" s="9">
        <v>26562</v>
      </c>
      <c r="P8" s="10" t="s">
        <v>28</v>
      </c>
      <c r="Q8" s="9">
        <v>0</v>
      </c>
      <c r="R8" s="10" t="s">
        <v>28</v>
      </c>
      <c r="S8" s="9">
        <v>1792</v>
      </c>
    </row>
    <row r="9" spans="1:26" x14ac:dyDescent="0.25">
      <c r="A9" s="9">
        <v>388473149</v>
      </c>
      <c r="B9" s="9">
        <v>551352920</v>
      </c>
      <c r="C9" s="9">
        <v>53074250</v>
      </c>
      <c r="D9" s="9">
        <v>10198</v>
      </c>
      <c r="E9" s="9">
        <v>130201</v>
      </c>
      <c r="F9" s="9">
        <v>274677</v>
      </c>
      <c r="G9" s="9">
        <v>11863104</v>
      </c>
      <c r="H9" s="10" t="s">
        <v>28</v>
      </c>
      <c r="I9" s="9">
        <v>3741719</v>
      </c>
      <c r="J9" s="10" t="s">
        <v>28</v>
      </c>
      <c r="K9" s="9">
        <v>3710698</v>
      </c>
      <c r="L9" s="9">
        <v>315442</v>
      </c>
      <c r="M9" s="9">
        <v>243412</v>
      </c>
      <c r="N9" s="9">
        <v>66590</v>
      </c>
      <c r="O9" s="9">
        <v>35649</v>
      </c>
      <c r="P9" s="10" t="s">
        <v>28</v>
      </c>
      <c r="Q9" s="9">
        <v>0</v>
      </c>
      <c r="R9" s="10" t="s">
        <v>28</v>
      </c>
      <c r="S9" s="9">
        <v>1907</v>
      </c>
    </row>
    <row r="10" spans="1:26" x14ac:dyDescent="0.25">
      <c r="A10" s="9">
        <v>404780511</v>
      </c>
      <c r="B10" s="9">
        <v>555554102</v>
      </c>
      <c r="C10" s="9">
        <v>54274326</v>
      </c>
      <c r="D10" s="9">
        <v>10443</v>
      </c>
      <c r="E10" s="9">
        <v>146000</v>
      </c>
      <c r="F10" s="9">
        <v>302891</v>
      </c>
      <c r="G10" s="9">
        <v>12566238</v>
      </c>
      <c r="H10" s="10" t="s">
        <v>28</v>
      </c>
      <c r="I10" s="9">
        <v>3740128</v>
      </c>
      <c r="J10" s="10" t="s">
        <v>28</v>
      </c>
      <c r="K10" s="9">
        <v>3708212</v>
      </c>
      <c r="L10" s="9">
        <v>365448</v>
      </c>
      <c r="M10" s="9">
        <v>248817</v>
      </c>
      <c r="N10" s="9">
        <v>98568</v>
      </c>
      <c r="O10" s="9">
        <v>40194</v>
      </c>
      <c r="P10" s="10" t="s">
        <v>28</v>
      </c>
      <c r="Q10" s="9">
        <v>0</v>
      </c>
      <c r="R10" s="10" t="s">
        <v>28</v>
      </c>
      <c r="S10" s="9">
        <v>1812</v>
      </c>
    </row>
    <row r="11" spans="1:26" x14ac:dyDescent="0.25">
      <c r="A11" s="9">
        <v>412582374</v>
      </c>
      <c r="B11" s="9">
        <v>556285796</v>
      </c>
      <c r="C11" s="9">
        <v>54483047</v>
      </c>
      <c r="D11" s="9">
        <v>10536</v>
      </c>
      <c r="E11" s="9">
        <v>162963</v>
      </c>
      <c r="F11" s="9">
        <v>332001</v>
      </c>
      <c r="G11" s="9">
        <v>12963513</v>
      </c>
      <c r="H11" s="10" t="s">
        <v>28</v>
      </c>
      <c r="I11" s="9">
        <v>3743515</v>
      </c>
      <c r="J11" s="10" t="s">
        <v>28</v>
      </c>
      <c r="K11" s="9">
        <v>3710602</v>
      </c>
      <c r="L11" s="9">
        <v>336518</v>
      </c>
      <c r="M11" s="9">
        <v>234213</v>
      </c>
      <c r="N11" s="9">
        <v>114247</v>
      </c>
      <c r="O11" s="9">
        <v>35247</v>
      </c>
      <c r="P11" s="10" t="s">
        <v>28</v>
      </c>
      <c r="Q11" s="9">
        <v>0</v>
      </c>
      <c r="R11" s="10" t="s">
        <v>28</v>
      </c>
      <c r="S11" s="9">
        <v>1936</v>
      </c>
    </row>
    <row r="12" spans="1:26" x14ac:dyDescent="0.25">
      <c r="A12" s="9">
        <v>424799000</v>
      </c>
      <c r="B12" s="9">
        <v>558308472</v>
      </c>
      <c r="C12" s="9">
        <v>55060685</v>
      </c>
      <c r="D12" s="9">
        <v>10629</v>
      </c>
      <c r="E12" s="9">
        <v>174964</v>
      </c>
      <c r="F12" s="9">
        <v>356644</v>
      </c>
      <c r="G12" s="9">
        <v>13545991</v>
      </c>
      <c r="H12" s="10" t="s">
        <v>28</v>
      </c>
      <c r="I12" s="9">
        <v>3744957</v>
      </c>
      <c r="J12" s="10" t="s">
        <v>28</v>
      </c>
      <c r="K12" s="9">
        <v>3710697</v>
      </c>
      <c r="L12" s="9">
        <v>385838</v>
      </c>
      <c r="M12" s="9">
        <v>319051</v>
      </c>
      <c r="N12" s="9">
        <v>123409</v>
      </c>
      <c r="O12" s="9">
        <v>28868</v>
      </c>
      <c r="P12" s="10" t="s">
        <v>28</v>
      </c>
      <c r="Q12" s="9">
        <v>0</v>
      </c>
      <c r="R12" s="10" t="s">
        <v>28</v>
      </c>
      <c r="S12" s="9">
        <v>1920</v>
      </c>
    </row>
    <row r="13" spans="1:26" x14ac:dyDescent="0.25">
      <c r="A13" s="9">
        <v>422129681</v>
      </c>
      <c r="B13" s="9">
        <v>558772919</v>
      </c>
      <c r="C13" s="9">
        <v>55192960</v>
      </c>
      <c r="D13" s="9">
        <v>10752</v>
      </c>
      <c r="E13" s="9">
        <v>171677</v>
      </c>
      <c r="F13" s="9">
        <v>349381</v>
      </c>
      <c r="G13" s="9">
        <v>13606420</v>
      </c>
      <c r="H13" s="10" t="s">
        <v>28</v>
      </c>
      <c r="I13" s="9">
        <v>3742790</v>
      </c>
      <c r="J13" s="10" t="s">
        <v>28</v>
      </c>
      <c r="K13" s="9">
        <v>3708203</v>
      </c>
      <c r="L13" s="9">
        <v>418793</v>
      </c>
      <c r="M13" s="9">
        <v>343685</v>
      </c>
      <c r="N13" s="9">
        <v>124371</v>
      </c>
      <c r="O13" s="9">
        <v>23489</v>
      </c>
      <c r="P13" s="10" t="s">
        <v>28</v>
      </c>
      <c r="Q13" s="9">
        <v>0</v>
      </c>
      <c r="R13" s="10" t="s">
        <v>28</v>
      </c>
      <c r="S13" s="9">
        <v>1942</v>
      </c>
    </row>
    <row r="14" spans="1:26" x14ac:dyDescent="0.25">
      <c r="A14" s="9">
        <v>432894138</v>
      </c>
      <c r="B14" s="9">
        <v>560446092</v>
      </c>
      <c r="C14" s="9">
        <v>55670788</v>
      </c>
      <c r="D14" s="9">
        <v>10850</v>
      </c>
      <c r="E14" s="9">
        <v>180855</v>
      </c>
      <c r="F14" s="9">
        <v>367644</v>
      </c>
      <c r="G14" s="9">
        <v>13953883</v>
      </c>
      <c r="H14" s="10" t="s">
        <v>28</v>
      </c>
      <c r="I14" s="9">
        <v>3742527</v>
      </c>
      <c r="J14" s="10" t="s">
        <v>28</v>
      </c>
      <c r="K14" s="9">
        <v>3706854</v>
      </c>
      <c r="L14" s="9">
        <v>508887</v>
      </c>
      <c r="M14" s="9">
        <v>342165</v>
      </c>
      <c r="N14" s="9">
        <v>129777</v>
      </c>
      <c r="O14" s="9">
        <v>22921</v>
      </c>
      <c r="P14" s="10" t="s">
        <v>28</v>
      </c>
      <c r="Q14" s="9">
        <v>0</v>
      </c>
      <c r="R14" s="10" t="s">
        <v>28</v>
      </c>
      <c r="S14" s="9">
        <v>1972</v>
      </c>
    </row>
    <row r="15" spans="1:26" x14ac:dyDescent="0.25">
      <c r="A15" s="9">
        <v>452256227</v>
      </c>
      <c r="B15" s="9">
        <v>564244356</v>
      </c>
      <c r="C15" s="9">
        <v>56755715</v>
      </c>
      <c r="D15" s="9">
        <v>10923</v>
      </c>
      <c r="E15" s="9">
        <v>196181</v>
      </c>
      <c r="F15" s="9">
        <v>395212</v>
      </c>
      <c r="G15" s="9">
        <v>14579093</v>
      </c>
      <c r="H15" s="10" t="s">
        <v>28</v>
      </c>
      <c r="I15" s="9">
        <v>3744957</v>
      </c>
      <c r="J15" s="10" t="s">
        <v>28</v>
      </c>
      <c r="K15" s="9">
        <v>3708629</v>
      </c>
      <c r="L15" s="9">
        <v>545531</v>
      </c>
      <c r="M15" s="9">
        <v>331413</v>
      </c>
      <c r="N15" s="9">
        <v>120395</v>
      </c>
      <c r="O15" s="9">
        <v>18083</v>
      </c>
      <c r="P15" s="10" t="s">
        <v>28</v>
      </c>
      <c r="Q15" s="9">
        <v>0</v>
      </c>
      <c r="R15" s="10" t="s">
        <v>28</v>
      </c>
      <c r="S15" s="9">
        <v>1888</v>
      </c>
    </row>
    <row r="16" spans="1:26" x14ac:dyDescent="0.25">
      <c r="A16" s="9">
        <v>483724000</v>
      </c>
      <c r="B16" s="9">
        <v>568439153</v>
      </c>
      <c r="C16" s="9">
        <v>57953867</v>
      </c>
      <c r="D16" s="9">
        <v>11103</v>
      </c>
      <c r="E16" s="9">
        <v>214963</v>
      </c>
      <c r="F16" s="9">
        <v>428771</v>
      </c>
      <c r="G16" s="9">
        <v>15594018</v>
      </c>
      <c r="H16" s="10" t="s">
        <v>28</v>
      </c>
      <c r="I16" s="9">
        <v>3745698</v>
      </c>
      <c r="J16" s="10" t="s">
        <v>28</v>
      </c>
      <c r="K16" s="9">
        <v>3708152</v>
      </c>
      <c r="L16" s="9">
        <v>547119</v>
      </c>
      <c r="M16" s="9">
        <v>336131</v>
      </c>
      <c r="N16" s="9">
        <v>129855</v>
      </c>
      <c r="O16" s="9">
        <v>22983</v>
      </c>
      <c r="P16" s="10" t="s">
        <v>28</v>
      </c>
      <c r="Q16" s="9">
        <v>0</v>
      </c>
      <c r="R16" s="10" t="s">
        <v>28</v>
      </c>
      <c r="S16" s="9">
        <v>2035</v>
      </c>
    </row>
    <row r="17" spans="1:19" x14ac:dyDescent="0.25">
      <c r="A17" s="9">
        <v>491364853</v>
      </c>
      <c r="B17" s="9">
        <v>570280378</v>
      </c>
      <c r="C17" s="9">
        <v>58479582</v>
      </c>
      <c r="D17" s="9">
        <v>11129</v>
      </c>
      <c r="E17" s="9">
        <v>220591</v>
      </c>
      <c r="F17" s="9">
        <v>440763</v>
      </c>
      <c r="G17" s="9">
        <v>15840753</v>
      </c>
      <c r="H17" s="10" t="s">
        <v>28</v>
      </c>
      <c r="I17" s="9">
        <v>3746574</v>
      </c>
      <c r="J17" s="10" t="s">
        <v>28</v>
      </c>
      <c r="K17" s="9">
        <v>3707940</v>
      </c>
      <c r="L17" s="9">
        <v>576796</v>
      </c>
      <c r="M17" s="9">
        <v>349071</v>
      </c>
      <c r="N17" s="9">
        <v>143836</v>
      </c>
      <c r="O17" s="9">
        <v>25237</v>
      </c>
      <c r="P17" s="10" t="s">
        <v>28</v>
      </c>
      <c r="Q17" s="9">
        <v>0</v>
      </c>
      <c r="R17" s="10" t="s">
        <v>28</v>
      </c>
      <c r="S17" s="9">
        <v>1904</v>
      </c>
    </row>
    <row r="18" spans="1:19" x14ac:dyDescent="0.25">
      <c r="A18" s="9">
        <v>514261237</v>
      </c>
      <c r="B18" s="9">
        <v>573886355</v>
      </c>
      <c r="C18" s="9">
        <v>59509652</v>
      </c>
      <c r="D18" s="9">
        <v>11329</v>
      </c>
      <c r="E18" s="9">
        <v>234608</v>
      </c>
      <c r="F18" s="9">
        <v>469737</v>
      </c>
      <c r="G18" s="9">
        <v>16579809</v>
      </c>
      <c r="H18" s="10" t="s">
        <v>28</v>
      </c>
      <c r="I18" s="9">
        <v>3746674</v>
      </c>
      <c r="J18" s="10" t="s">
        <v>28</v>
      </c>
      <c r="K18" s="9">
        <v>3706722</v>
      </c>
      <c r="L18" s="9">
        <v>592123</v>
      </c>
      <c r="M18" s="9">
        <v>372718</v>
      </c>
      <c r="N18" s="9">
        <v>158075</v>
      </c>
      <c r="O18" s="9">
        <v>31688</v>
      </c>
      <c r="P18" s="10" t="s">
        <v>28</v>
      </c>
      <c r="Q18" s="9">
        <v>0</v>
      </c>
      <c r="R18" s="10" t="s">
        <v>28</v>
      </c>
      <c r="S18" s="9">
        <v>1920</v>
      </c>
    </row>
    <row r="19" spans="1:19" x14ac:dyDescent="0.25">
      <c r="A19" s="9">
        <v>528211169</v>
      </c>
      <c r="B19" s="9">
        <v>575091354</v>
      </c>
      <c r="C19" s="9">
        <v>59853478</v>
      </c>
      <c r="D19" s="9">
        <v>11358</v>
      </c>
      <c r="E19" s="9">
        <v>243791</v>
      </c>
      <c r="F19" s="9">
        <v>486021</v>
      </c>
      <c r="G19" s="9">
        <v>17030019</v>
      </c>
      <c r="H19" s="10" t="s">
        <v>28</v>
      </c>
      <c r="I19" s="9">
        <v>3746733</v>
      </c>
      <c r="J19" s="10" t="s">
        <v>28</v>
      </c>
      <c r="K19" s="9">
        <v>3706094</v>
      </c>
      <c r="L19" s="9">
        <v>605730</v>
      </c>
      <c r="M19" s="9">
        <v>384172</v>
      </c>
      <c r="N19" s="9">
        <v>179982</v>
      </c>
      <c r="O19" s="9">
        <v>32661</v>
      </c>
      <c r="P19" s="10" t="s">
        <v>28</v>
      </c>
      <c r="Q19" s="9">
        <v>0</v>
      </c>
      <c r="R19" s="10" t="s">
        <v>28</v>
      </c>
      <c r="S19" s="9">
        <v>1971</v>
      </c>
    </row>
    <row r="20" spans="1:19" x14ac:dyDescent="0.25">
      <c r="A20" s="9">
        <v>568529443</v>
      </c>
      <c r="B20" s="9">
        <v>575158186</v>
      </c>
      <c r="C20" s="9">
        <v>59872247</v>
      </c>
      <c r="D20" s="9">
        <v>11512</v>
      </c>
      <c r="E20" s="9">
        <v>280760</v>
      </c>
      <c r="F20" s="9">
        <v>555826</v>
      </c>
      <c r="G20" s="9">
        <v>18329839</v>
      </c>
      <c r="H20" s="10" t="s">
        <v>28</v>
      </c>
      <c r="I20" s="9">
        <v>3747431</v>
      </c>
      <c r="J20" s="10" t="s">
        <v>28</v>
      </c>
      <c r="K20" s="9">
        <v>3704965</v>
      </c>
      <c r="L20" s="9">
        <v>673223</v>
      </c>
      <c r="M20" s="9">
        <v>445336</v>
      </c>
      <c r="N20" s="9">
        <v>220169</v>
      </c>
      <c r="O20" s="9">
        <v>69275</v>
      </c>
      <c r="P20" s="10" t="s">
        <v>28</v>
      </c>
      <c r="Q20" s="9">
        <v>0</v>
      </c>
      <c r="R20" s="10" t="s">
        <v>28</v>
      </c>
      <c r="S20" s="9">
        <v>2034</v>
      </c>
    </row>
    <row r="21" spans="1:19" x14ac:dyDescent="0.25">
      <c r="A21" s="9">
        <v>3855287631</v>
      </c>
      <c r="B21" s="9">
        <v>2025438829</v>
      </c>
      <c r="C21" s="9">
        <v>474238664</v>
      </c>
      <c r="D21" s="9">
        <v>11536</v>
      </c>
      <c r="E21" s="9">
        <v>249609</v>
      </c>
      <c r="F21" s="9">
        <v>493814</v>
      </c>
      <c r="G21" s="9">
        <v>124354888</v>
      </c>
      <c r="H21" s="10" t="s">
        <v>28</v>
      </c>
      <c r="I21" s="9">
        <v>3747584</v>
      </c>
      <c r="J21" s="10" t="s">
        <v>28</v>
      </c>
      <c r="K21" s="9">
        <v>3705131</v>
      </c>
      <c r="L21" s="9">
        <v>689198</v>
      </c>
      <c r="M21" s="9">
        <v>450666</v>
      </c>
      <c r="N21" s="9">
        <v>111061</v>
      </c>
      <c r="O21" s="9">
        <v>110136</v>
      </c>
      <c r="P21" s="10" t="s">
        <v>28</v>
      </c>
      <c r="Q21" s="9">
        <v>0</v>
      </c>
      <c r="R21" s="10" t="s">
        <v>28</v>
      </c>
      <c r="S21" s="9">
        <v>2187</v>
      </c>
    </row>
    <row r="23" spans="1:19" x14ac:dyDescent="0.25">
      <c r="A23" s="4" t="s">
        <v>26</v>
      </c>
    </row>
    <row r="24" spans="1:19" x14ac:dyDescent="0.25">
      <c r="A24" s="6">
        <f>AVERAGE(A2:A21)</f>
        <v>598734943.54999995</v>
      </c>
      <c r="B24" s="6">
        <f t="shared" ref="B24:S24" si="0">AVERAGE(B2:B21)</f>
        <v>631089347.10000002</v>
      </c>
      <c r="C24" s="6">
        <f t="shared" si="0"/>
        <v>75855372.049999997</v>
      </c>
      <c r="D24" s="6">
        <f t="shared" si="0"/>
        <v>10561.9</v>
      </c>
      <c r="E24" s="6">
        <f t="shared" si="0"/>
        <v>163532.85</v>
      </c>
      <c r="F24" s="6">
        <f t="shared" si="0"/>
        <v>330436.15000000002</v>
      </c>
      <c r="G24" s="6">
        <f t="shared" si="0"/>
        <v>18786046.25</v>
      </c>
      <c r="I24" s="6">
        <f t="shared" si="0"/>
        <v>3742857.6</v>
      </c>
      <c r="K24" s="6">
        <f t="shared" si="0"/>
        <v>3709152.75</v>
      </c>
      <c r="L24" s="6">
        <f t="shared" si="0"/>
        <v>398306.15</v>
      </c>
      <c r="M24" s="6">
        <f t="shared" si="0"/>
        <v>271273.8</v>
      </c>
      <c r="N24" s="6">
        <f t="shared" si="0"/>
        <v>102900.9</v>
      </c>
      <c r="O24" s="6">
        <f t="shared" si="0"/>
        <v>28007</v>
      </c>
      <c r="Q24" s="6">
        <f t="shared" si="0"/>
        <v>0</v>
      </c>
      <c r="S24" s="6">
        <f t="shared" si="0"/>
        <v>1927.8</v>
      </c>
    </row>
    <row r="25" spans="1:19" x14ac:dyDescent="0.25">
      <c r="A25" s="4"/>
    </row>
    <row r="26" spans="1:19" x14ac:dyDescent="0.25">
      <c r="A26" s="6" t="s">
        <v>27</v>
      </c>
    </row>
    <row r="27" spans="1:19" x14ac:dyDescent="0.25">
      <c r="A27" s="6">
        <f>STDEVA(A2:A21)</f>
        <v>768945006.76701641</v>
      </c>
      <c r="B27" s="6">
        <f t="shared" ref="B27:S27" si="1">STDEVA(B2:B21)</f>
        <v>328366263.16084921</v>
      </c>
      <c r="C27" s="6">
        <f t="shared" si="1"/>
        <v>93818341.853697836</v>
      </c>
      <c r="D27" s="6">
        <f t="shared" si="1"/>
        <v>654.06251914275629</v>
      </c>
      <c r="E27" s="6">
        <f t="shared" si="1"/>
        <v>63253.834734824777</v>
      </c>
      <c r="F27" s="6">
        <f t="shared" si="1"/>
        <v>124137.48792251742</v>
      </c>
      <c r="G27" s="6">
        <f t="shared" si="1"/>
        <v>24971065.5004033</v>
      </c>
      <c r="I27" s="6">
        <f t="shared" si="1"/>
        <v>3251.6993678609601</v>
      </c>
      <c r="K27" s="6">
        <f t="shared" si="1"/>
        <v>2553.9491581923826</v>
      </c>
      <c r="L27" s="6">
        <f t="shared" si="1"/>
        <v>183039.34213521445</v>
      </c>
      <c r="M27" s="6">
        <f t="shared" si="1"/>
        <v>110906.07961865276</v>
      </c>
      <c r="N27" s="6">
        <f t="shared" si="1"/>
        <v>51231.720408253641</v>
      </c>
      <c r="O27" s="6">
        <f t="shared" si="1"/>
        <v>25030.032432638745</v>
      </c>
      <c r="Q27" s="6">
        <v>0</v>
      </c>
      <c r="S27" s="6">
        <f t="shared" si="1"/>
        <v>99.968205471855683</v>
      </c>
    </row>
    <row r="29" spans="1:19" ht="15.75" customHeight="1" x14ac:dyDescent="0.25">
      <c r="A29" s="2" t="s">
        <v>19</v>
      </c>
      <c r="B29" s="3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25</v>
      </c>
      <c r="I29" s="7"/>
    </row>
    <row r="30" spans="1:19" x14ac:dyDescent="0.25">
      <c r="A30" s="6">
        <f>B2/A2</f>
        <v>1.5239244077160299</v>
      </c>
      <c r="B30" s="6">
        <f>D2/C2</f>
        <v>1.8732256440173243E-4</v>
      </c>
      <c r="C30" s="6" cm="1">
        <f t="array" ref="C30:C49">B30:B49/1000</f>
        <v>1.8732256440173242E-7</v>
      </c>
      <c r="D30" s="6">
        <f>F2/E2</f>
        <v>1.8593045717965229</v>
      </c>
      <c r="E30" s="6">
        <f>I2/B2/1000</f>
        <v>6.9064677390714293E-6</v>
      </c>
      <c r="F30" s="6">
        <f>M2/L2</f>
        <v>0.80432125013287981</v>
      </c>
      <c r="G30" s="6">
        <f>M2/B2/1000</f>
        <v>2.2357327713238689E-7</v>
      </c>
    </row>
    <row r="31" spans="1:19" x14ac:dyDescent="0.25">
      <c r="A31" s="6">
        <f t="shared" ref="A31:A49" si="2">B3/A3</f>
        <v>1.5073705838292644</v>
      </c>
      <c r="B31" s="6">
        <f t="shared" ref="B31:B49" si="3">D3/C3</f>
        <v>1.8937748717816035E-4</v>
      </c>
      <c r="C31" s="6">
        <v>1.8937748717816034E-7</v>
      </c>
      <c r="D31" s="6">
        <f t="shared" ref="D31:D49" si="4">F3/E3</f>
        <v>1.8741116131395774</v>
      </c>
      <c r="E31" s="6">
        <f t="shared" ref="E31:E49" si="5">I3/B3/1000</f>
        <v>6.8789430782601798E-6</v>
      </c>
      <c r="F31" s="6">
        <f t="shared" ref="F31:F49" si="6">M3/L3</f>
        <v>0.80334870360571475</v>
      </c>
      <c r="G31" s="6">
        <f t="shared" ref="G31:G49" si="7">M3/B3/1000</f>
        <v>1.9554809331887319E-7</v>
      </c>
    </row>
    <row r="32" spans="1:19" x14ac:dyDescent="0.25">
      <c r="A32" s="6">
        <f t="shared" si="2"/>
        <v>1.4787008132498016</v>
      </c>
      <c r="B32" s="6">
        <f t="shared" si="3"/>
        <v>1.8838074059365707E-4</v>
      </c>
      <c r="C32" s="6">
        <v>1.8838074059365708E-7</v>
      </c>
      <c r="D32" s="6">
        <f t="shared" si="4"/>
        <v>2.2135036263750272</v>
      </c>
      <c r="E32" s="6">
        <f t="shared" si="5"/>
        <v>6.8298828782999949E-6</v>
      </c>
      <c r="F32" s="6">
        <f t="shared" si="6"/>
        <v>0.71527686242555688</v>
      </c>
      <c r="G32" s="6">
        <f t="shared" si="7"/>
        <v>2.1808317106200143E-7</v>
      </c>
    </row>
    <row r="33" spans="1:7" x14ac:dyDescent="0.25">
      <c r="A33" s="6">
        <f t="shared" si="2"/>
        <v>1.4813074373251698</v>
      </c>
      <c r="B33" s="6">
        <f t="shared" si="3"/>
        <v>1.8939157935781936E-4</v>
      </c>
      <c r="C33" s="6">
        <v>1.8939157935781937E-7</v>
      </c>
      <c r="D33" s="6">
        <f t="shared" si="4"/>
        <v>2.0234026906605527</v>
      </c>
      <c r="E33" s="6">
        <f t="shared" si="5"/>
        <v>6.8461176791344485E-6</v>
      </c>
      <c r="F33" s="6">
        <f t="shared" si="6"/>
        <v>0.67670960193552832</v>
      </c>
      <c r="G33" s="6">
        <f t="shared" si="7"/>
        <v>2.3390533037351523E-7</v>
      </c>
    </row>
    <row r="34" spans="1:7" x14ac:dyDescent="0.25">
      <c r="A34" s="6">
        <f t="shared" si="2"/>
        <v>1.4592878549299191</v>
      </c>
      <c r="B34" s="6">
        <f t="shared" si="3"/>
        <v>1.9084941705923303E-4</v>
      </c>
      <c r="C34" s="6">
        <v>1.9084941705923303E-7</v>
      </c>
      <c r="D34" s="6">
        <f t="shared" si="4"/>
        <v>2.0783806544754571</v>
      </c>
      <c r="E34" s="6">
        <f t="shared" si="5"/>
        <v>6.8130252488152785E-6</v>
      </c>
      <c r="F34" s="6">
        <f t="shared" si="6"/>
        <v>0.74616791930379744</v>
      </c>
      <c r="G34" s="6">
        <f t="shared" si="7"/>
        <v>2.7496496481164537E-7</v>
      </c>
    </row>
    <row r="35" spans="1:7" x14ac:dyDescent="0.25">
      <c r="A35" s="6">
        <f t="shared" si="2"/>
        <v>1.4564118335731091</v>
      </c>
      <c r="B35" s="6">
        <f t="shared" si="3"/>
        <v>1.9267115446177144E-4</v>
      </c>
      <c r="C35" s="6">
        <v>1.9267115446177144E-7</v>
      </c>
      <c r="D35" s="6">
        <f t="shared" si="4"/>
        <v>2.1040300527057845</v>
      </c>
      <c r="E35" s="6">
        <f t="shared" si="5"/>
        <v>6.8087665845545743E-6</v>
      </c>
      <c r="F35" s="6">
        <f t="shared" si="6"/>
        <v>0.67359587269094656</v>
      </c>
      <c r="G35" s="6">
        <f t="shared" si="7"/>
        <v>3.2472872374534357E-7</v>
      </c>
    </row>
    <row r="36" spans="1:7" x14ac:dyDescent="0.25">
      <c r="A36" s="6">
        <f t="shared" si="2"/>
        <v>1.4245705367600889</v>
      </c>
      <c r="B36" s="6">
        <f t="shared" si="3"/>
        <v>1.9237780547830887E-4</v>
      </c>
      <c r="C36" s="6">
        <v>1.9237780547830888E-7</v>
      </c>
      <c r="D36" s="6">
        <f t="shared" si="4"/>
        <v>2.1049046097070745</v>
      </c>
      <c r="E36" s="6">
        <f t="shared" si="5"/>
        <v>6.7778787229492E-6</v>
      </c>
      <c r="F36" s="6">
        <f t="shared" si="6"/>
        <v>0.73642314759543392</v>
      </c>
      <c r="G36" s="6">
        <f t="shared" si="7"/>
        <v>4.0031564659144426E-7</v>
      </c>
    </row>
    <row r="37" spans="1:7" x14ac:dyDescent="0.25">
      <c r="A37" s="6">
        <f t="shared" si="2"/>
        <v>1.4192819282858595</v>
      </c>
      <c r="B37" s="6">
        <f t="shared" si="3"/>
        <v>1.9214590879758074E-4</v>
      </c>
      <c r="C37" s="6">
        <v>1.9214590879758074E-7</v>
      </c>
      <c r="D37" s="6">
        <f t="shared" si="4"/>
        <v>2.1096381748220061</v>
      </c>
      <c r="E37" s="6">
        <f t="shared" si="5"/>
        <v>6.786431819387118E-6</v>
      </c>
      <c r="F37" s="6">
        <f t="shared" si="6"/>
        <v>0.77165374300188305</v>
      </c>
      <c r="G37" s="6">
        <f t="shared" si="7"/>
        <v>4.4148129296204687E-7</v>
      </c>
    </row>
    <row r="38" spans="1:7" x14ac:dyDescent="0.25">
      <c r="A38" s="6">
        <f t="shared" si="2"/>
        <v>1.3724823377180826</v>
      </c>
      <c r="B38" s="6">
        <f t="shared" si="3"/>
        <v>1.924114175088973E-4</v>
      </c>
      <c r="C38" s="6">
        <v>1.9241141750889731E-7</v>
      </c>
      <c r="D38" s="6">
        <f t="shared" si="4"/>
        <v>2.0745958904109587</v>
      </c>
      <c r="E38" s="6">
        <f t="shared" si="5"/>
        <v>6.7322480142537046E-6</v>
      </c>
      <c r="F38" s="6">
        <f t="shared" si="6"/>
        <v>0.68085473172653843</v>
      </c>
      <c r="G38" s="6">
        <f t="shared" si="7"/>
        <v>4.4787177181170375E-7</v>
      </c>
    </row>
    <row r="39" spans="1:7" x14ac:dyDescent="0.25">
      <c r="A39" s="6">
        <f t="shared" si="2"/>
        <v>1.3483023780361494</v>
      </c>
      <c r="B39" s="6">
        <f t="shared" si="3"/>
        <v>1.9338125490668683E-4</v>
      </c>
      <c r="C39" s="6">
        <v>1.9338125490668683E-7</v>
      </c>
      <c r="D39" s="6">
        <f t="shared" si="4"/>
        <v>2.0372784006185451</v>
      </c>
      <c r="E39" s="6">
        <f t="shared" si="5"/>
        <v>6.729481548725361E-6</v>
      </c>
      <c r="F39" s="6">
        <f t="shared" si="6"/>
        <v>0.69598951616258264</v>
      </c>
      <c r="G39" s="6">
        <f t="shared" si="7"/>
        <v>4.2102998437874909E-7</v>
      </c>
    </row>
    <row r="40" spans="1:7" x14ac:dyDescent="0.25">
      <c r="A40" s="6">
        <f t="shared" si="2"/>
        <v>1.3142885741256454</v>
      </c>
      <c r="B40" s="6">
        <f t="shared" si="3"/>
        <v>1.9304155042749649E-4</v>
      </c>
      <c r="C40" s="6">
        <v>1.9304155042749649E-7</v>
      </c>
      <c r="D40" s="6">
        <f t="shared" si="4"/>
        <v>2.0383850392080656</v>
      </c>
      <c r="E40" s="6">
        <f t="shared" si="5"/>
        <v>6.7076843498086836E-6</v>
      </c>
      <c r="F40" s="6">
        <f t="shared" si="6"/>
        <v>0.82690403744576735</v>
      </c>
      <c r="G40" s="6">
        <f t="shared" si="7"/>
        <v>5.7146007270332084E-7</v>
      </c>
    </row>
    <row r="41" spans="1:7" x14ac:dyDescent="0.25">
      <c r="A41" s="6">
        <f t="shared" si="2"/>
        <v>1.3236996689649976</v>
      </c>
      <c r="B41" s="6">
        <f t="shared" si="3"/>
        <v>1.9480745370424054E-4</v>
      </c>
      <c r="C41" s="6">
        <v>1.9480745370424054E-7</v>
      </c>
      <c r="D41" s="6">
        <f t="shared" si="4"/>
        <v>2.0351066246497784</v>
      </c>
      <c r="E41" s="6">
        <f t="shared" si="5"/>
        <v>6.6982308425007976E-6</v>
      </c>
      <c r="F41" s="6">
        <f t="shared" si="6"/>
        <v>0.8206560281571087</v>
      </c>
      <c r="G41" s="6">
        <f t="shared" si="7"/>
        <v>6.1507096767515321E-7</v>
      </c>
    </row>
    <row r="42" spans="1:7" x14ac:dyDescent="0.25">
      <c r="A42" s="6">
        <f t="shared" si="2"/>
        <v>1.2946492983002695</v>
      </c>
      <c r="B42" s="6">
        <f t="shared" si="3"/>
        <v>1.9489575035294991E-4</v>
      </c>
      <c r="C42" s="6">
        <v>1.9489575035294991E-7</v>
      </c>
      <c r="D42" s="6">
        <f t="shared" si="4"/>
        <v>2.0328108152940199</v>
      </c>
      <c r="E42" s="6">
        <f t="shared" si="5"/>
        <v>6.6777644690936662E-6</v>
      </c>
      <c r="F42" s="6">
        <f t="shared" si="6"/>
        <v>0.67237913328499255</v>
      </c>
      <c r="G42" s="6">
        <f t="shared" si="7"/>
        <v>6.1052259063660309E-7</v>
      </c>
    </row>
    <row r="43" spans="1:7" x14ac:dyDescent="0.25">
      <c r="A43" s="6">
        <f t="shared" si="2"/>
        <v>1.2476209774774423</v>
      </c>
      <c r="B43" s="6">
        <f t="shared" si="3"/>
        <v>1.9245638963406593E-4</v>
      </c>
      <c r="C43" s="6">
        <v>1.9245638963406594E-7</v>
      </c>
      <c r="D43" s="6">
        <f t="shared" si="4"/>
        <v>2.0145274007166849</v>
      </c>
      <c r="E43" s="6">
        <f t="shared" si="5"/>
        <v>6.637119113691232E-6</v>
      </c>
      <c r="F43" s="6">
        <f t="shared" si="6"/>
        <v>0.60750534800038858</v>
      </c>
      <c r="G43" s="6">
        <f t="shared" si="7"/>
        <v>5.8735722648504435E-7</v>
      </c>
    </row>
    <row r="44" spans="1:7" x14ac:dyDescent="0.25">
      <c r="A44" s="6">
        <f t="shared" si="2"/>
        <v>1.1751311760425367</v>
      </c>
      <c r="B44" s="6">
        <f t="shared" si="3"/>
        <v>1.9158341927381654E-4</v>
      </c>
      <c r="C44" s="6">
        <v>1.9158341927381654E-7</v>
      </c>
      <c r="D44" s="6">
        <f t="shared" si="4"/>
        <v>1.9946269823178873</v>
      </c>
      <c r="E44" s="6">
        <f t="shared" si="5"/>
        <v>6.5894440596353507E-6</v>
      </c>
      <c r="F44" s="6">
        <f t="shared" si="6"/>
        <v>0.61436543055532711</v>
      </c>
      <c r="G44" s="6">
        <f t="shared" si="7"/>
        <v>5.9132274444156736E-7</v>
      </c>
    </row>
    <row r="45" spans="1:7" x14ac:dyDescent="0.25">
      <c r="A45" s="6">
        <f t="shared" si="2"/>
        <v>1.160604741096531</v>
      </c>
      <c r="B45" s="6">
        <f t="shared" si="3"/>
        <v>1.9030573782145022E-4</v>
      </c>
      <c r="C45" s="6">
        <v>1.9030573782145023E-7</v>
      </c>
      <c r="D45" s="6">
        <f t="shared" si="4"/>
        <v>1.9981005571396839</v>
      </c>
      <c r="E45" s="6">
        <f t="shared" si="5"/>
        <v>6.5697052617160193E-6</v>
      </c>
      <c r="F45" s="6">
        <f t="shared" si="6"/>
        <v>0.60518970311860687</v>
      </c>
      <c r="G45" s="6">
        <f t="shared" si="7"/>
        <v>6.1210417448380101E-7</v>
      </c>
    </row>
    <row r="46" spans="1:7" x14ac:dyDescent="0.25">
      <c r="A46" s="6">
        <f t="shared" si="2"/>
        <v>1.1159432477311138</v>
      </c>
      <c r="B46" s="6">
        <f t="shared" si="3"/>
        <v>1.9037247940888649E-4</v>
      </c>
      <c r="C46" s="6">
        <v>1.9037247940888649E-7</v>
      </c>
      <c r="D46" s="6">
        <f t="shared" si="4"/>
        <v>2.0022207256359543</v>
      </c>
      <c r="E46" s="6">
        <f t="shared" si="5"/>
        <v>6.5285992032342362E-6</v>
      </c>
      <c r="F46" s="6">
        <f t="shared" si="6"/>
        <v>0.62946043305191657</v>
      </c>
      <c r="G46" s="6">
        <f t="shared" si="7"/>
        <v>6.4946308054318528E-7</v>
      </c>
    </row>
    <row r="47" spans="1:7" x14ac:dyDescent="0.25">
      <c r="A47" s="6">
        <f t="shared" si="2"/>
        <v>1.0887527332842142</v>
      </c>
      <c r="B47" s="6">
        <f t="shared" si="3"/>
        <v>1.8976340856917287E-4</v>
      </c>
      <c r="C47" s="6">
        <v>1.8976340856917287E-7</v>
      </c>
      <c r="D47" s="6">
        <f t="shared" si="4"/>
        <v>1.9935969744576296</v>
      </c>
      <c r="E47" s="6">
        <f t="shared" si="5"/>
        <v>6.5150223072211239E-6</v>
      </c>
      <c r="F47" s="6">
        <f t="shared" si="6"/>
        <v>0.6342297723408119</v>
      </c>
      <c r="G47" s="6">
        <f t="shared" si="7"/>
        <v>6.6801908484264922E-7</v>
      </c>
    </row>
    <row r="48" spans="1:7" x14ac:dyDescent="0.25">
      <c r="A48" s="6">
        <f t="shared" si="2"/>
        <v>1.0116594541964645</v>
      </c>
      <c r="B48" s="6">
        <f t="shared" si="3"/>
        <v>1.9227606406687893E-4</v>
      </c>
      <c r="C48" s="6">
        <v>1.9227606406687893E-7</v>
      </c>
      <c r="D48" s="6">
        <f t="shared" si="4"/>
        <v>1.9797193332383531</v>
      </c>
      <c r="E48" s="6">
        <f t="shared" si="5"/>
        <v>6.5154788564549788E-6</v>
      </c>
      <c r="F48" s="6">
        <f t="shared" si="6"/>
        <v>0.66149849306990405</v>
      </c>
      <c r="G48" s="6">
        <f t="shared" si="7"/>
        <v>7.7428438095811086E-7</v>
      </c>
    </row>
    <row r="49" spans="1:7" x14ac:dyDescent="0.25">
      <c r="A49" s="6">
        <f t="shared" si="2"/>
        <v>0.52536646363649753</v>
      </c>
      <c r="B49" s="6">
        <f t="shared" si="3"/>
        <v>2.4325304695106007E-5</v>
      </c>
      <c r="C49" s="6">
        <v>2.4325304695106006E-8</v>
      </c>
      <c r="D49" s="6">
        <f t="shared" si="4"/>
        <v>1.9783501396183631</v>
      </c>
      <c r="E49" s="6">
        <f t="shared" si="5"/>
        <v>1.8502578040583224E-6</v>
      </c>
      <c r="F49" s="6">
        <f t="shared" si="6"/>
        <v>0.65389916975963369</v>
      </c>
      <c r="G49" s="6">
        <f t="shared" si="7"/>
        <v>2.2250289347049938E-7</v>
      </c>
    </row>
    <row r="51" spans="1:7" x14ac:dyDescent="0.25">
      <c r="A51" s="4" t="s">
        <v>26</v>
      </c>
    </row>
    <row r="52" spans="1:7" x14ac:dyDescent="0.25">
      <c r="A52" s="6">
        <f>AVERAGE(A30:A49)</f>
        <v>1.2864678223139594</v>
      </c>
      <c r="B52" s="6">
        <f t="shared" ref="B52:G52" si="8">AVERAGE(B30:B49)</f>
        <v>1.8310684438489555E-4</v>
      </c>
      <c r="C52" s="6">
        <f t="shared" si="8"/>
        <v>1.8310684438489557E-7</v>
      </c>
      <c r="D52" s="6">
        <f t="shared" si="8"/>
        <v>2.0273297438493967</v>
      </c>
      <c r="E52" s="6">
        <f t="shared" si="8"/>
        <v>6.469927479043285E-6</v>
      </c>
      <c r="F52" s="6">
        <f t="shared" si="8"/>
        <v>0.70152144486826595</v>
      </c>
      <c r="G52" s="6">
        <f t="shared" si="8"/>
        <v>4.5418047362138229E-7</v>
      </c>
    </row>
    <row r="54" spans="1:7" x14ac:dyDescent="0.25">
      <c r="A54" s="4" t="s">
        <v>27</v>
      </c>
    </row>
    <row r="55" spans="1:7" x14ac:dyDescent="0.25">
      <c r="A55" s="6">
        <f>STDEVA(A30:A49)</f>
        <v>0.23415241679510942</v>
      </c>
      <c r="B55" s="6">
        <f t="shared" ref="B55:G55" si="9">STDEVA(B30:B49)</f>
        <v>3.7426450788623075E-5</v>
      </c>
      <c r="C55" s="6">
        <f t="shared" si="9"/>
        <v>3.7426450788623076E-8</v>
      </c>
      <c r="D55" s="6">
        <f t="shared" si="9"/>
        <v>7.9051514865879857E-2</v>
      </c>
      <c r="E55" s="6">
        <f t="shared" si="9"/>
        <v>1.0941375853704481E-6</v>
      </c>
      <c r="F55" s="6">
        <f t="shared" si="9"/>
        <v>7.2973590822485876E-2</v>
      </c>
      <c r="G55" s="6">
        <f t="shared" si="9"/>
        <v>1.8395954630922127E-7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1131-A989-49DD-B278-30C9E74F3E12}">
  <dimension ref="A1:M24"/>
  <sheetViews>
    <sheetView zoomScale="63" workbookViewId="0">
      <selection activeCell="C3" sqref="C3:C19"/>
    </sheetView>
  </sheetViews>
  <sheetFormatPr defaultRowHeight="15" x14ac:dyDescent="0.25"/>
  <cols>
    <col min="1" max="1" width="19.7109375" customWidth="1"/>
    <col min="2" max="2" width="21.28515625" customWidth="1"/>
    <col min="3" max="3" width="16.42578125" customWidth="1"/>
    <col min="4" max="4" width="21.5703125" customWidth="1"/>
    <col min="6" max="6" width="20.7109375" customWidth="1"/>
    <col min="7" max="7" width="17.5703125" customWidth="1"/>
    <col min="8" max="8" width="20.42578125" customWidth="1"/>
    <col min="9" max="9" width="18.28515625" customWidth="1"/>
    <col min="10" max="10" width="18" customWidth="1"/>
    <col min="11" max="11" width="19.7109375" customWidth="1"/>
    <col min="12" max="12" width="9.28515625" customWidth="1"/>
    <col min="13" max="13" width="12.140625" customWidth="1"/>
  </cols>
  <sheetData>
    <row r="1" spans="1:13" x14ac:dyDescent="0.25">
      <c r="A1" s="32" t="s">
        <v>44</v>
      </c>
      <c r="B1" s="32"/>
      <c r="C1" s="32"/>
      <c r="D1" s="32"/>
      <c r="F1" s="32" t="s">
        <v>45</v>
      </c>
      <c r="G1" s="32"/>
      <c r="H1" s="32"/>
      <c r="I1" s="32"/>
      <c r="J1" s="32"/>
      <c r="K1" s="32"/>
    </row>
    <row r="2" spans="1:13" x14ac:dyDescent="0.25">
      <c r="A2" s="1" t="s">
        <v>0</v>
      </c>
      <c r="B2" s="1" t="s">
        <v>1</v>
      </c>
      <c r="C2" s="28" t="s">
        <v>43</v>
      </c>
      <c r="D2" s="29" t="s">
        <v>42</v>
      </c>
      <c r="F2" s="1" t="s">
        <v>53</v>
      </c>
      <c r="G2" s="1" t="s">
        <v>0</v>
      </c>
      <c r="H2" s="1" t="s">
        <v>54</v>
      </c>
      <c r="I2" s="1" t="s">
        <v>1</v>
      </c>
      <c r="J2" s="28" t="s">
        <v>43</v>
      </c>
      <c r="K2" s="29" t="s">
        <v>42</v>
      </c>
      <c r="M2" s="9"/>
    </row>
    <row r="3" spans="1:13" x14ac:dyDescent="0.25">
      <c r="A3" s="31">
        <v>8679205840400</v>
      </c>
      <c r="B3" s="31">
        <v>16001374538100</v>
      </c>
      <c r="C3" s="6">
        <f>B3/A3</f>
        <v>1.8436450099635546</v>
      </c>
      <c r="D3" s="31">
        <v>3703</v>
      </c>
      <c r="F3" s="31">
        <v>17706486285300</v>
      </c>
      <c r="G3" s="31">
        <f>F3-A3</f>
        <v>9027280444900</v>
      </c>
      <c r="H3" s="31">
        <v>35001381384100</v>
      </c>
      <c r="I3" s="31">
        <f>H3-B3</f>
        <v>19000006846000</v>
      </c>
      <c r="J3" s="6">
        <f>I3/G3</f>
        <v>2.104732090907194</v>
      </c>
      <c r="K3" s="31">
        <v>3521</v>
      </c>
      <c r="M3" s="6"/>
    </row>
    <row r="4" spans="1:13" x14ac:dyDescent="0.25">
      <c r="A4" s="31">
        <v>8679914883300</v>
      </c>
      <c r="B4" s="31">
        <v>16001374498500</v>
      </c>
      <c r="C4" s="6">
        <f t="shared" ref="C4:C22" si="0">B4/A4</f>
        <v>1.8434944021497672</v>
      </c>
      <c r="D4" s="31">
        <v>3697</v>
      </c>
      <c r="F4" s="31">
        <v>17714407043800</v>
      </c>
      <c r="G4" s="31">
        <f t="shared" ref="G4:G22" si="1">F4-A4</f>
        <v>9034492160500</v>
      </c>
      <c r="H4" s="31">
        <v>35001381440900</v>
      </c>
      <c r="I4" s="31">
        <f t="shared" ref="I4:I21" si="2">H4-B4</f>
        <v>19000006942400</v>
      </c>
      <c r="J4" s="6">
        <f t="shared" ref="J4:J22" si="3">I4/G4</f>
        <v>2.103052014973299</v>
      </c>
      <c r="K4" s="31">
        <v>3519</v>
      </c>
      <c r="M4" s="6"/>
    </row>
    <row r="5" spans="1:13" x14ac:dyDescent="0.25">
      <c r="A5" s="31">
        <v>8679877631700</v>
      </c>
      <c r="B5" s="31">
        <v>16001374441900</v>
      </c>
      <c r="C5" s="6">
        <f t="shared" si="0"/>
        <v>1.8435023073897927</v>
      </c>
      <c r="D5" s="31">
        <v>3703</v>
      </c>
      <c r="F5" s="31">
        <v>17713720760400</v>
      </c>
      <c r="G5" s="31">
        <f t="shared" si="1"/>
        <v>9033843128700</v>
      </c>
      <c r="H5" s="31">
        <v>35001381320200</v>
      </c>
      <c r="I5" s="31">
        <f t="shared" si="2"/>
        <v>19000006878300</v>
      </c>
      <c r="J5" s="6">
        <f t="shared" si="3"/>
        <v>2.1032031005650378</v>
      </c>
      <c r="K5" s="31">
        <v>3524</v>
      </c>
      <c r="M5" s="6"/>
    </row>
    <row r="6" spans="1:13" x14ac:dyDescent="0.25">
      <c r="A6" s="31">
        <v>8680298995300</v>
      </c>
      <c r="B6" s="31">
        <v>16001374491800</v>
      </c>
      <c r="C6" s="6">
        <f t="shared" si="0"/>
        <v>1.8434128248881796</v>
      </c>
      <c r="D6" s="31">
        <v>3707</v>
      </c>
      <c r="F6" s="31">
        <v>17711292947800</v>
      </c>
      <c r="G6" s="31">
        <f t="shared" si="1"/>
        <v>9030993952500</v>
      </c>
      <c r="H6" s="31">
        <v>35001381229400</v>
      </c>
      <c r="I6" s="31">
        <f t="shared" si="2"/>
        <v>19000006737600</v>
      </c>
      <c r="J6" s="6">
        <f t="shared" si="3"/>
        <v>2.1038666217177937</v>
      </c>
      <c r="K6" s="31">
        <v>3524</v>
      </c>
      <c r="M6" s="6"/>
    </row>
    <row r="7" spans="1:13" x14ac:dyDescent="0.25">
      <c r="A7" s="31">
        <v>8679471436300</v>
      </c>
      <c r="B7" s="31">
        <v>16001374440900</v>
      </c>
      <c r="C7" s="6">
        <f t="shared" si="0"/>
        <v>1.8435885823620244</v>
      </c>
      <c r="D7" s="31">
        <v>3710</v>
      </c>
      <c r="F7" s="31">
        <v>17714094640500</v>
      </c>
      <c r="G7" s="31">
        <f t="shared" si="1"/>
        <v>9034623204200</v>
      </c>
      <c r="H7" s="31">
        <v>35001381166400</v>
      </c>
      <c r="I7" s="31">
        <f t="shared" si="2"/>
        <v>19000006725500</v>
      </c>
      <c r="J7" s="6">
        <f t="shared" si="3"/>
        <v>2.1030214870131285</v>
      </c>
      <c r="K7" s="31">
        <v>3524</v>
      </c>
      <c r="M7" s="6"/>
    </row>
    <row r="8" spans="1:13" x14ac:dyDescent="0.25">
      <c r="A8" s="31">
        <v>8679833829800</v>
      </c>
      <c r="B8" s="31">
        <v>16001374563700</v>
      </c>
      <c r="C8" s="6">
        <f t="shared" si="0"/>
        <v>1.8435116244695093</v>
      </c>
      <c r="D8" s="31">
        <v>3696</v>
      </c>
      <c r="F8" s="31">
        <v>17710447596600</v>
      </c>
      <c r="G8" s="31">
        <f t="shared" si="1"/>
        <v>9030613766800</v>
      </c>
      <c r="H8" s="31">
        <v>35001381224800</v>
      </c>
      <c r="I8" s="31">
        <f t="shared" si="2"/>
        <v>19000006661100</v>
      </c>
      <c r="J8" s="6">
        <f t="shared" si="3"/>
        <v>2.1039551852999527</v>
      </c>
      <c r="K8" s="31">
        <v>3525</v>
      </c>
      <c r="M8" s="6"/>
    </row>
    <row r="9" spans="1:13" x14ac:dyDescent="0.25">
      <c r="A9" s="31">
        <v>8679154880600</v>
      </c>
      <c r="B9" s="31">
        <v>16001374530000</v>
      </c>
      <c r="C9" s="6">
        <f t="shared" si="0"/>
        <v>1.8436558340221492</v>
      </c>
      <c r="D9" s="31">
        <v>3715</v>
      </c>
      <c r="F9" s="31">
        <v>17712278931900</v>
      </c>
      <c r="G9" s="31">
        <f t="shared" si="1"/>
        <v>9033124051300</v>
      </c>
      <c r="H9" s="31">
        <v>35001381335300</v>
      </c>
      <c r="I9" s="31">
        <f t="shared" si="2"/>
        <v>19000006805300</v>
      </c>
      <c r="J9" s="6">
        <f t="shared" si="3"/>
        <v>2.1033705169326904</v>
      </c>
      <c r="K9" s="31">
        <v>3523</v>
      </c>
      <c r="M9" s="6"/>
    </row>
    <row r="10" spans="1:13" x14ac:dyDescent="0.25">
      <c r="A10" s="31">
        <v>8679592944500</v>
      </c>
      <c r="B10" s="31">
        <v>16001374387600</v>
      </c>
      <c r="C10" s="6">
        <f t="shared" si="0"/>
        <v>1.8435627672769603</v>
      </c>
      <c r="D10" s="31">
        <v>3710</v>
      </c>
      <c r="F10" s="31">
        <v>17702810316800</v>
      </c>
      <c r="G10" s="31">
        <f t="shared" si="1"/>
        <v>9023217372300</v>
      </c>
      <c r="H10" s="31">
        <v>35001381277700</v>
      </c>
      <c r="I10" s="31">
        <f t="shared" si="2"/>
        <v>19000006890100</v>
      </c>
      <c r="J10" s="6">
        <f t="shared" si="3"/>
        <v>2.1056798374853889</v>
      </c>
      <c r="K10" s="31">
        <v>3527</v>
      </c>
      <c r="M10" s="6"/>
    </row>
    <row r="11" spans="1:13" x14ac:dyDescent="0.25">
      <c r="A11" s="31">
        <v>8679285877800</v>
      </c>
      <c r="B11" s="31">
        <v>16001374395500</v>
      </c>
      <c r="C11" s="6">
        <f t="shared" si="0"/>
        <v>1.8436279920711611</v>
      </c>
      <c r="D11" s="31">
        <v>3703</v>
      </c>
      <c r="F11" s="31">
        <v>17732404776700</v>
      </c>
      <c r="G11" s="31">
        <f t="shared" si="1"/>
        <v>9053118898900</v>
      </c>
      <c r="H11" s="31">
        <v>35001381234500</v>
      </c>
      <c r="I11" s="31">
        <f t="shared" si="2"/>
        <v>19000006839000</v>
      </c>
      <c r="J11" s="6">
        <f t="shared" si="3"/>
        <v>2.0987249865136088</v>
      </c>
      <c r="K11" s="31">
        <v>3524</v>
      </c>
      <c r="M11" s="6"/>
    </row>
    <row r="12" spans="1:13" x14ac:dyDescent="0.25">
      <c r="A12" s="31">
        <v>8680505872000</v>
      </c>
      <c r="B12" s="31">
        <v>16001374381100</v>
      </c>
      <c r="C12" s="6">
        <f t="shared" si="0"/>
        <v>1.8433688793085583</v>
      </c>
      <c r="D12" s="31">
        <v>3703</v>
      </c>
      <c r="F12" s="31">
        <v>17707318395700</v>
      </c>
      <c r="G12" s="31">
        <f t="shared" si="1"/>
        <v>9026812523700</v>
      </c>
      <c r="H12" s="31">
        <v>35001381226000</v>
      </c>
      <c r="I12" s="31">
        <f t="shared" si="2"/>
        <v>19000006844900</v>
      </c>
      <c r="J12" s="6">
        <f t="shared" si="3"/>
        <v>2.1048411933908304</v>
      </c>
      <c r="K12" s="31">
        <v>3524</v>
      </c>
      <c r="M12" s="6"/>
    </row>
    <row r="13" spans="1:13" x14ac:dyDescent="0.25">
      <c r="A13" s="31">
        <v>8678662805700</v>
      </c>
      <c r="B13" s="31">
        <v>16001374479400</v>
      </c>
      <c r="C13" s="6">
        <f t="shared" si="0"/>
        <v>1.8437603623556575</v>
      </c>
      <c r="D13" s="31">
        <v>3711</v>
      </c>
      <c r="F13" s="31">
        <v>17703589830300</v>
      </c>
      <c r="G13" s="31">
        <f t="shared" si="1"/>
        <v>9024927024600</v>
      </c>
      <c r="H13" s="31">
        <v>35001381265700</v>
      </c>
      <c r="I13" s="31">
        <f t="shared" si="2"/>
        <v>19000006786300</v>
      </c>
      <c r="J13" s="6">
        <f t="shared" si="3"/>
        <v>2.1052809329660049</v>
      </c>
      <c r="K13" s="31">
        <v>3524</v>
      </c>
      <c r="M13" s="6"/>
    </row>
    <row r="14" spans="1:13" x14ac:dyDescent="0.25">
      <c r="A14" s="31">
        <v>8679523969800</v>
      </c>
      <c r="B14" s="31">
        <v>16001374448800</v>
      </c>
      <c r="C14" s="6">
        <f t="shared" si="0"/>
        <v>1.8435774248076322</v>
      </c>
      <c r="D14" s="31">
        <v>3698</v>
      </c>
      <c r="F14" s="31">
        <v>17713825318000</v>
      </c>
      <c r="G14" s="31">
        <f t="shared" si="1"/>
        <v>9034301348200</v>
      </c>
      <c r="H14" s="31">
        <v>35001381277500</v>
      </c>
      <c r="I14" s="31">
        <f t="shared" si="2"/>
        <v>19000006828700</v>
      </c>
      <c r="J14" s="6">
        <f t="shared" si="3"/>
        <v>2.1030964206751386</v>
      </c>
      <c r="K14" s="31">
        <v>3522</v>
      </c>
      <c r="M14" s="6"/>
    </row>
    <row r="15" spans="1:13" x14ac:dyDescent="0.25">
      <c r="A15" s="31">
        <v>8678659090000</v>
      </c>
      <c r="B15" s="31">
        <v>16001374374000</v>
      </c>
      <c r="C15" s="6">
        <f t="shared" si="0"/>
        <v>1.8437611396025004</v>
      </c>
      <c r="D15" s="31">
        <v>3701</v>
      </c>
      <c r="F15" s="31">
        <v>17732914906400</v>
      </c>
      <c r="G15" s="31">
        <f t="shared" si="1"/>
        <v>9054255816400</v>
      </c>
      <c r="H15" s="31">
        <v>35001381087600</v>
      </c>
      <c r="I15" s="31">
        <f t="shared" si="2"/>
        <v>19000006713600</v>
      </c>
      <c r="J15" s="6">
        <f t="shared" si="3"/>
        <v>2.0984614416554512</v>
      </c>
      <c r="K15" s="31">
        <v>3520</v>
      </c>
      <c r="M15" s="6"/>
    </row>
    <row r="16" spans="1:13" x14ac:dyDescent="0.25">
      <c r="A16" s="31">
        <v>8679593852800</v>
      </c>
      <c r="B16" s="31">
        <v>16001374680600</v>
      </c>
      <c r="C16" s="6">
        <f t="shared" si="0"/>
        <v>1.8435626081095977</v>
      </c>
      <c r="D16" s="31">
        <v>3706</v>
      </c>
      <c r="F16" s="31">
        <v>17707083762200</v>
      </c>
      <c r="G16" s="31">
        <f t="shared" si="1"/>
        <v>9027489909400</v>
      </c>
      <c r="H16" s="31">
        <v>35001381223100</v>
      </c>
      <c r="I16" s="31">
        <f t="shared" si="2"/>
        <v>19000006542500</v>
      </c>
      <c r="J16" s="6">
        <f t="shared" si="3"/>
        <v>2.104683221270176</v>
      </c>
      <c r="K16" s="31">
        <v>3527</v>
      </c>
      <c r="M16" s="6"/>
    </row>
    <row r="17" spans="1:13" x14ac:dyDescent="0.25">
      <c r="A17" s="31">
        <v>8678834822400</v>
      </c>
      <c r="B17" s="31">
        <v>16001374485300</v>
      </c>
      <c r="C17" s="6">
        <f t="shared" si="0"/>
        <v>1.8437238192390282</v>
      </c>
      <c r="D17" s="31">
        <v>3711</v>
      </c>
      <c r="F17" s="31">
        <v>17701545786800</v>
      </c>
      <c r="G17" s="31">
        <f t="shared" si="1"/>
        <v>9022710964400</v>
      </c>
      <c r="H17" s="31">
        <v>35001381280200</v>
      </c>
      <c r="I17" s="31">
        <f t="shared" si="2"/>
        <v>19000006794900</v>
      </c>
      <c r="J17" s="6">
        <f t="shared" si="3"/>
        <v>2.1057980101397917</v>
      </c>
      <c r="K17" s="31">
        <v>3526</v>
      </c>
      <c r="M17" s="6"/>
    </row>
    <row r="18" spans="1:13" x14ac:dyDescent="0.25">
      <c r="A18" s="31">
        <v>8679953350000</v>
      </c>
      <c r="B18" s="31">
        <v>16001374552200</v>
      </c>
      <c r="C18" s="6">
        <f t="shared" si="0"/>
        <v>1.8434862385752337</v>
      </c>
      <c r="D18" s="31">
        <v>3702</v>
      </c>
      <c r="F18" s="31">
        <v>17708026901200</v>
      </c>
      <c r="G18" s="31">
        <f t="shared" si="1"/>
        <v>9028073551200</v>
      </c>
      <c r="H18" s="31">
        <v>35001381223000</v>
      </c>
      <c r="I18" s="31">
        <f t="shared" si="2"/>
        <v>19000006670800</v>
      </c>
      <c r="J18" s="6">
        <f t="shared" si="3"/>
        <v>2.1045471731092116</v>
      </c>
      <c r="K18" s="31">
        <v>3525</v>
      </c>
      <c r="M18" s="6"/>
    </row>
    <row r="19" spans="1:13" x14ac:dyDescent="0.25">
      <c r="A19" s="31">
        <v>8679290810800</v>
      </c>
      <c r="B19" s="31">
        <v>16001374434400</v>
      </c>
      <c r="C19" s="6">
        <f t="shared" si="0"/>
        <v>1.8436269487005585</v>
      </c>
      <c r="D19" s="31">
        <v>3716</v>
      </c>
      <c r="F19" s="31">
        <v>17705663773200</v>
      </c>
      <c r="G19" s="31">
        <f t="shared" si="1"/>
        <v>9026372962400</v>
      </c>
      <c r="H19" s="31">
        <v>35001381382500</v>
      </c>
      <c r="I19" s="31">
        <f t="shared" si="2"/>
        <v>19000006948100</v>
      </c>
      <c r="J19" s="6">
        <f t="shared" si="3"/>
        <v>2.1049437052120363</v>
      </c>
      <c r="K19" s="31">
        <v>3524</v>
      </c>
      <c r="M19" s="6"/>
    </row>
    <row r="20" spans="1:13" x14ac:dyDescent="0.25">
      <c r="A20" s="31">
        <v>8679457153300</v>
      </c>
      <c r="B20" s="31">
        <v>16001374544600</v>
      </c>
      <c r="C20" s="6">
        <f t="shared" si="0"/>
        <v>1.8435916281372675</v>
      </c>
      <c r="D20" s="31">
        <v>3700</v>
      </c>
      <c r="F20" s="31">
        <v>17698398907900</v>
      </c>
      <c r="G20" s="31">
        <f t="shared" si="1"/>
        <v>9018941754600</v>
      </c>
      <c r="H20" s="31">
        <v>35001381280200</v>
      </c>
      <c r="I20" s="31">
        <f t="shared" si="2"/>
        <v>19000006735600</v>
      </c>
      <c r="J20" s="6">
        <f t="shared" si="3"/>
        <v>2.1066780618590069</v>
      </c>
      <c r="K20" s="31">
        <v>3524</v>
      </c>
      <c r="M20" s="6"/>
    </row>
    <row r="21" spans="1:13" x14ac:dyDescent="0.25">
      <c r="A21" s="31">
        <v>8679773552200</v>
      </c>
      <c r="B21" s="31">
        <v>16001374395900</v>
      </c>
      <c r="C21" s="6">
        <f t="shared" si="0"/>
        <v>1.8435244075975055</v>
      </c>
      <c r="D21" s="31">
        <v>3696</v>
      </c>
      <c r="F21" s="31">
        <v>17697039792700</v>
      </c>
      <c r="G21" s="31">
        <f t="shared" si="1"/>
        <v>9017266240500</v>
      </c>
      <c r="H21" s="31">
        <v>35001381294200</v>
      </c>
      <c r="I21" s="31">
        <f t="shared" si="2"/>
        <v>19000006898300</v>
      </c>
      <c r="J21" s="6">
        <f t="shared" si="3"/>
        <v>2.1070695254581353</v>
      </c>
      <c r="K21" s="31">
        <v>3530</v>
      </c>
      <c r="M21" s="6"/>
    </row>
    <row r="22" spans="1:13" x14ac:dyDescent="0.25">
      <c r="A22" s="31">
        <v>8680851253300</v>
      </c>
      <c r="B22" s="31">
        <v>16001374557100</v>
      </c>
      <c r="C22" s="6">
        <f t="shared" si="0"/>
        <v>1.8432955582572763</v>
      </c>
      <c r="D22" s="31">
        <v>3691</v>
      </c>
      <c r="F22" s="31">
        <v>17708800933800</v>
      </c>
      <c r="G22" s="31">
        <f t="shared" si="1"/>
        <v>9027949680500</v>
      </c>
      <c r="H22" s="31">
        <v>35001381187700</v>
      </c>
      <c r="I22" s="31">
        <f>H22-B22</f>
        <v>19000006630600</v>
      </c>
      <c r="J22" s="6">
        <f t="shared" si="3"/>
        <v>2.1045760447290967</v>
      </c>
      <c r="K22" s="31">
        <v>3523</v>
      </c>
      <c r="M22" s="6"/>
    </row>
    <row r="24" spans="1:13" s="6" customFormat="1" x14ac:dyDescent="0.25">
      <c r="A24" s="6" t="s">
        <v>26</v>
      </c>
      <c r="C24" s="6">
        <f>AVERAGE(C3:C22)</f>
        <v>1.8435640179641954</v>
      </c>
      <c r="D24" s="31">
        <f>AVERAGE(D3:D22)</f>
        <v>3703.95</v>
      </c>
      <c r="J24" s="6">
        <f>AVERAGE(J3:J22)</f>
        <v>2.1039790785936487</v>
      </c>
      <c r="K24" s="31">
        <f>AVERAGE(K3:K22)</f>
        <v>3524</v>
      </c>
    </row>
  </sheetData>
  <mergeCells count="2">
    <mergeCell ref="A1:D1"/>
    <mergeCell ref="F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0BE-764D-46BC-B977-B3F90F922294}">
  <dimension ref="A1:Z55"/>
  <sheetViews>
    <sheetView zoomScale="52" workbookViewId="0">
      <selection activeCell="A30" sqref="A30"/>
    </sheetView>
  </sheetViews>
  <sheetFormatPr defaultRowHeight="15" x14ac:dyDescent="0.25"/>
  <cols>
    <col min="1" max="1" width="15.42578125" style="6" bestFit="1" customWidth="1"/>
    <col min="2" max="2" width="14.28515625" style="6" bestFit="1" customWidth="1"/>
    <col min="3" max="3" width="21" style="6" bestFit="1" customWidth="1"/>
    <col min="4" max="4" width="21.28515625" style="6" bestFit="1" customWidth="1"/>
    <col min="5" max="5" width="15.42578125" style="6" bestFit="1" customWidth="1"/>
    <col min="6" max="6" width="19" style="6" bestFit="1" customWidth="1"/>
    <col min="7" max="7" width="15.42578125" style="6" bestFit="1" customWidth="1"/>
    <col min="8" max="8" width="17.28515625" style="6" bestFit="1" customWidth="1"/>
    <col min="9" max="9" width="23.85546875" style="6" bestFit="1" customWidth="1"/>
    <col min="10" max="10" width="18.28515625" style="6" bestFit="1" customWidth="1"/>
    <col min="11" max="11" width="24.7109375" style="6" bestFit="1" customWidth="1"/>
    <col min="12" max="12" width="11.140625" style="6" bestFit="1" customWidth="1"/>
    <col min="13" max="13" width="17.42578125" style="6" bestFit="1" customWidth="1"/>
    <col min="14" max="14" width="12" style="6" bestFit="1" customWidth="1"/>
    <col min="15" max="15" width="18.42578125" style="6" bestFit="1" customWidth="1"/>
    <col min="16" max="16" width="12.140625" style="6" bestFit="1" customWidth="1"/>
    <col min="17" max="17" width="18.7109375" style="6" bestFit="1" customWidth="1"/>
    <col min="18" max="18" width="12.140625" style="6" bestFit="1" customWidth="1"/>
    <col min="19" max="19" width="19.5703125" style="6" bestFit="1" customWidth="1"/>
    <col min="20" max="16384" width="9.140625" style="6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/>
      <c r="U1" s="5"/>
      <c r="V1" s="5"/>
      <c r="W1" s="5"/>
      <c r="X1" s="5"/>
      <c r="Y1" s="5"/>
      <c r="Z1" s="5"/>
    </row>
    <row r="2" spans="1:26" x14ac:dyDescent="0.25">
      <c r="A2" s="6">
        <v>355302228</v>
      </c>
      <c r="B2" s="6">
        <v>541477937</v>
      </c>
      <c r="C2" s="6">
        <v>50255544</v>
      </c>
      <c r="D2" s="6">
        <v>9408</v>
      </c>
      <c r="E2" s="6">
        <v>83387</v>
      </c>
      <c r="F2" s="6">
        <v>159227</v>
      </c>
      <c r="G2" s="6">
        <v>9884013</v>
      </c>
      <c r="H2" s="8" t="s">
        <v>28</v>
      </c>
      <c r="I2" s="6">
        <v>3739408</v>
      </c>
      <c r="J2" s="8" t="s">
        <v>28</v>
      </c>
      <c r="K2" s="6">
        <v>3713988</v>
      </c>
      <c r="L2" s="6">
        <v>149620</v>
      </c>
      <c r="M2" s="6">
        <v>121127</v>
      </c>
      <c r="N2" s="6">
        <v>36981</v>
      </c>
      <c r="O2" s="6">
        <v>106</v>
      </c>
      <c r="P2" s="8" t="s">
        <v>28</v>
      </c>
      <c r="Q2" s="6">
        <v>0</v>
      </c>
      <c r="R2" s="8" t="s">
        <v>28</v>
      </c>
      <c r="S2" s="6">
        <v>2038</v>
      </c>
    </row>
    <row r="3" spans="1:26" x14ac:dyDescent="0.25">
      <c r="A3" s="6">
        <v>360228967</v>
      </c>
      <c r="B3" s="6">
        <v>543447389</v>
      </c>
      <c r="C3" s="6">
        <v>50817222</v>
      </c>
      <c r="D3" s="6">
        <v>9633</v>
      </c>
      <c r="E3" s="6">
        <v>81669</v>
      </c>
      <c r="F3" s="6">
        <v>155096</v>
      </c>
      <c r="G3" s="6">
        <v>10035860</v>
      </c>
      <c r="H3" s="8" t="s">
        <v>28</v>
      </c>
      <c r="I3" s="6">
        <v>3740161</v>
      </c>
      <c r="J3" s="8" t="s">
        <v>28</v>
      </c>
      <c r="K3" s="6">
        <v>3713526</v>
      </c>
      <c r="L3" s="6">
        <v>139112</v>
      </c>
      <c r="M3" s="6">
        <v>108989</v>
      </c>
      <c r="N3" s="6">
        <v>43853</v>
      </c>
      <c r="O3" s="6">
        <v>1667</v>
      </c>
      <c r="P3" s="8" t="s">
        <v>28</v>
      </c>
      <c r="Q3" s="6">
        <v>0</v>
      </c>
      <c r="R3" s="8" t="s">
        <v>28</v>
      </c>
      <c r="S3" s="6">
        <v>1904</v>
      </c>
    </row>
    <row r="4" spans="1:26" x14ac:dyDescent="0.25">
      <c r="A4" s="6">
        <v>369829579</v>
      </c>
      <c r="B4" s="6">
        <v>547135351</v>
      </c>
      <c r="C4" s="6">
        <v>51870746</v>
      </c>
      <c r="D4" s="6">
        <v>9805</v>
      </c>
      <c r="E4" s="6">
        <v>78849</v>
      </c>
      <c r="F4" s="6">
        <v>173248</v>
      </c>
      <c r="G4" s="6">
        <v>10529938</v>
      </c>
      <c r="H4" s="8" t="s">
        <v>28</v>
      </c>
      <c r="I4" s="6">
        <v>3740174</v>
      </c>
      <c r="J4" s="8" t="s">
        <v>28</v>
      </c>
      <c r="K4" s="6">
        <v>3712688</v>
      </c>
      <c r="L4" s="6">
        <v>164889</v>
      </c>
      <c r="M4" s="6">
        <v>119818</v>
      </c>
      <c r="N4" s="6">
        <v>46467</v>
      </c>
      <c r="O4" s="6">
        <v>5712</v>
      </c>
      <c r="P4" s="8" t="s">
        <v>28</v>
      </c>
      <c r="Q4" s="6">
        <v>0</v>
      </c>
      <c r="R4" s="8" t="s">
        <v>28</v>
      </c>
      <c r="S4" s="6">
        <v>1772</v>
      </c>
    </row>
    <row r="5" spans="1:26" x14ac:dyDescent="0.25">
      <c r="A5" s="6">
        <v>368568174</v>
      </c>
      <c r="B5" s="6">
        <v>546407788</v>
      </c>
      <c r="C5" s="6">
        <v>51662607</v>
      </c>
      <c r="D5" s="6">
        <v>9851</v>
      </c>
      <c r="E5" s="6">
        <v>92878</v>
      </c>
      <c r="F5" s="6">
        <v>188487</v>
      </c>
      <c r="G5" s="6">
        <v>10585313</v>
      </c>
      <c r="H5" s="8" t="s">
        <v>28</v>
      </c>
      <c r="I5" s="6">
        <v>3742216</v>
      </c>
      <c r="J5" s="8" t="s">
        <v>28</v>
      </c>
      <c r="K5" s="6">
        <v>3714189</v>
      </c>
      <c r="L5" s="6">
        <v>175544</v>
      </c>
      <c r="M5" s="6">
        <v>126453</v>
      </c>
      <c r="N5" s="6">
        <v>57751</v>
      </c>
      <c r="O5" s="6">
        <v>15148</v>
      </c>
      <c r="P5" s="8" t="s">
        <v>28</v>
      </c>
      <c r="Q5" s="6">
        <v>0</v>
      </c>
      <c r="R5" s="8" t="s">
        <v>28</v>
      </c>
      <c r="S5" s="6">
        <v>1864</v>
      </c>
    </row>
    <row r="6" spans="1:26" x14ac:dyDescent="0.25">
      <c r="A6" s="6">
        <v>375927202</v>
      </c>
      <c r="B6" s="6">
        <v>548566472</v>
      </c>
      <c r="C6" s="6">
        <v>52279029</v>
      </c>
      <c r="D6" s="6">
        <v>10005</v>
      </c>
      <c r="E6" s="6">
        <v>99134</v>
      </c>
      <c r="F6" s="6">
        <v>204804</v>
      </c>
      <c r="G6" s="6">
        <v>11031867</v>
      </c>
      <c r="H6" s="8" t="s">
        <v>28</v>
      </c>
      <c r="I6" s="6">
        <v>3741012</v>
      </c>
      <c r="J6" s="8" t="s">
        <v>28</v>
      </c>
      <c r="K6" s="6">
        <v>3712172</v>
      </c>
      <c r="L6" s="6">
        <v>198204</v>
      </c>
      <c r="M6" s="6">
        <v>142291</v>
      </c>
      <c r="N6" s="6">
        <v>61125</v>
      </c>
      <c r="O6" s="6">
        <v>6603</v>
      </c>
      <c r="P6" s="8" t="s">
        <v>28</v>
      </c>
      <c r="Q6" s="6">
        <v>0</v>
      </c>
      <c r="R6" s="8" t="s">
        <v>28</v>
      </c>
      <c r="S6" s="6">
        <v>1836</v>
      </c>
    </row>
    <row r="7" spans="1:26" x14ac:dyDescent="0.25">
      <c r="A7" s="6">
        <v>375991695</v>
      </c>
      <c r="B7" s="6">
        <v>548763067</v>
      </c>
      <c r="C7" s="6">
        <v>52334820</v>
      </c>
      <c r="D7" s="6">
        <v>10103</v>
      </c>
      <c r="E7" s="6">
        <v>104675</v>
      </c>
      <c r="F7" s="6">
        <v>218795</v>
      </c>
      <c r="G7" s="6">
        <v>11117663</v>
      </c>
      <c r="H7" s="8" t="s">
        <v>28</v>
      </c>
      <c r="I7" s="6">
        <v>3740197</v>
      </c>
      <c r="J7" s="8" t="s">
        <v>28</v>
      </c>
      <c r="K7" s="6">
        <v>3710867</v>
      </c>
      <c r="L7" s="6">
        <v>214980</v>
      </c>
      <c r="M7" s="6">
        <v>152130</v>
      </c>
      <c r="N7" s="6">
        <v>41193</v>
      </c>
      <c r="O7" s="6">
        <v>11652</v>
      </c>
      <c r="P7" s="8" t="s">
        <v>28</v>
      </c>
      <c r="Q7" s="6">
        <v>0</v>
      </c>
      <c r="R7" s="8" t="s">
        <v>28</v>
      </c>
      <c r="S7" s="6">
        <v>1944</v>
      </c>
    </row>
    <row r="8" spans="1:26" x14ac:dyDescent="0.25">
      <c r="A8" s="6">
        <v>386118263</v>
      </c>
      <c r="B8" s="6">
        <v>551014477</v>
      </c>
      <c r="C8" s="6">
        <v>52977817</v>
      </c>
      <c r="D8" s="6">
        <v>10241</v>
      </c>
      <c r="E8" s="6">
        <v>120453</v>
      </c>
      <c r="F8" s="6">
        <v>253224</v>
      </c>
      <c r="G8" s="6">
        <v>11684651</v>
      </c>
      <c r="H8" s="8" t="s">
        <v>28</v>
      </c>
      <c r="I8" s="6">
        <v>3743255</v>
      </c>
      <c r="J8" s="8" t="s">
        <v>28</v>
      </c>
      <c r="K8" s="6">
        <v>3712969</v>
      </c>
      <c r="L8" s="6">
        <v>281047</v>
      </c>
      <c r="M8" s="6">
        <v>215288</v>
      </c>
      <c r="N8" s="6">
        <v>48082</v>
      </c>
      <c r="O8" s="6">
        <v>21250</v>
      </c>
      <c r="P8" s="8" t="s">
        <v>28</v>
      </c>
      <c r="Q8" s="6">
        <v>0</v>
      </c>
      <c r="R8" s="8" t="s">
        <v>28</v>
      </c>
      <c r="S8" s="6">
        <v>1838</v>
      </c>
    </row>
    <row r="9" spans="1:26" x14ac:dyDescent="0.25">
      <c r="A9" s="6">
        <v>395659650</v>
      </c>
      <c r="B9" s="6">
        <v>552644843</v>
      </c>
      <c r="C9" s="6">
        <v>53443294</v>
      </c>
      <c r="D9" s="6">
        <v>10322</v>
      </c>
      <c r="E9" s="6">
        <v>141514</v>
      </c>
      <c r="F9" s="6">
        <v>294643</v>
      </c>
      <c r="G9" s="6">
        <v>12083547</v>
      </c>
      <c r="H9" s="8" t="s">
        <v>28</v>
      </c>
      <c r="I9" s="6">
        <v>3743355</v>
      </c>
      <c r="J9" s="8" t="s">
        <v>28</v>
      </c>
      <c r="K9" s="6">
        <v>3712307</v>
      </c>
      <c r="L9" s="6">
        <v>310267</v>
      </c>
      <c r="M9" s="6">
        <v>235326</v>
      </c>
      <c r="N9" s="6">
        <v>66540</v>
      </c>
      <c r="O9" s="6">
        <v>32698</v>
      </c>
      <c r="P9" s="8" t="s">
        <v>28</v>
      </c>
      <c r="Q9" s="6">
        <v>0</v>
      </c>
      <c r="R9" s="8" t="s">
        <v>28</v>
      </c>
      <c r="S9" s="6">
        <v>1857</v>
      </c>
    </row>
    <row r="10" spans="1:26" x14ac:dyDescent="0.25">
      <c r="A10" s="6">
        <v>407598491</v>
      </c>
      <c r="B10" s="6">
        <v>555575295</v>
      </c>
      <c r="C10" s="6">
        <v>54280414</v>
      </c>
      <c r="D10" s="6">
        <v>10427</v>
      </c>
      <c r="E10" s="6">
        <v>151275</v>
      </c>
      <c r="F10" s="6">
        <v>312074</v>
      </c>
      <c r="G10" s="6">
        <v>12689486</v>
      </c>
      <c r="H10" s="8" t="s">
        <v>28</v>
      </c>
      <c r="I10" s="6">
        <v>3740144</v>
      </c>
      <c r="J10" s="8" t="s">
        <v>28</v>
      </c>
      <c r="K10" s="6">
        <v>3708240</v>
      </c>
      <c r="L10" s="6">
        <v>387205</v>
      </c>
      <c r="M10" s="6">
        <v>267997</v>
      </c>
      <c r="N10" s="6">
        <v>94506</v>
      </c>
      <c r="O10" s="6">
        <v>39527</v>
      </c>
      <c r="P10" s="8" t="s">
        <v>28</v>
      </c>
      <c r="Q10" s="6">
        <v>0</v>
      </c>
      <c r="R10" s="8" t="s">
        <v>28</v>
      </c>
      <c r="S10" s="6">
        <v>1960</v>
      </c>
    </row>
    <row r="11" spans="1:26" x14ac:dyDescent="0.25">
      <c r="A11" s="6">
        <v>411669176</v>
      </c>
      <c r="B11" s="6">
        <v>555676673</v>
      </c>
      <c r="C11" s="6">
        <v>54308901</v>
      </c>
      <c r="D11" s="6">
        <v>10591</v>
      </c>
      <c r="E11" s="6">
        <v>165391</v>
      </c>
      <c r="F11" s="6">
        <v>336895</v>
      </c>
      <c r="G11" s="6">
        <v>12922915</v>
      </c>
      <c r="H11" s="8" t="s">
        <v>28</v>
      </c>
      <c r="I11" s="6">
        <v>3744483</v>
      </c>
      <c r="J11" s="8" t="s">
        <v>28</v>
      </c>
      <c r="K11" s="6">
        <v>3711683</v>
      </c>
      <c r="L11" s="6">
        <v>350045</v>
      </c>
      <c r="M11" s="6">
        <v>243758</v>
      </c>
      <c r="N11" s="6">
        <v>115348</v>
      </c>
      <c r="O11" s="6">
        <v>31635</v>
      </c>
      <c r="P11" s="8" t="s">
        <v>28</v>
      </c>
      <c r="Q11" s="6">
        <v>0</v>
      </c>
      <c r="R11" s="8" t="s">
        <v>28</v>
      </c>
      <c r="S11" s="6">
        <v>1831</v>
      </c>
    </row>
    <row r="12" spans="1:26" x14ac:dyDescent="0.25">
      <c r="A12" s="6">
        <v>428155407</v>
      </c>
      <c r="B12" s="6">
        <v>558543278</v>
      </c>
      <c r="C12" s="6">
        <v>55127717</v>
      </c>
      <c r="D12" s="6">
        <v>10660</v>
      </c>
      <c r="E12" s="6">
        <v>177123</v>
      </c>
      <c r="F12" s="6">
        <v>360311</v>
      </c>
      <c r="G12" s="6">
        <v>13663825</v>
      </c>
      <c r="H12" s="8" t="s">
        <v>28</v>
      </c>
      <c r="I12" s="6">
        <v>3742303</v>
      </c>
      <c r="J12" s="8" t="s">
        <v>28</v>
      </c>
      <c r="K12" s="6">
        <v>3708193</v>
      </c>
      <c r="L12" s="6">
        <v>364946</v>
      </c>
      <c r="M12" s="6">
        <v>309029</v>
      </c>
      <c r="N12" s="6">
        <v>128825</v>
      </c>
      <c r="O12" s="6">
        <v>32660</v>
      </c>
      <c r="P12" s="8" t="s">
        <v>28</v>
      </c>
      <c r="Q12" s="6">
        <v>0</v>
      </c>
      <c r="R12" s="8" t="s">
        <v>28</v>
      </c>
      <c r="S12" s="6">
        <v>1905</v>
      </c>
    </row>
    <row r="13" spans="1:26" x14ac:dyDescent="0.25">
      <c r="A13" s="6">
        <v>436474139</v>
      </c>
      <c r="B13" s="6">
        <v>560958952</v>
      </c>
      <c r="C13" s="6">
        <v>55817535</v>
      </c>
      <c r="D13" s="6">
        <v>10765</v>
      </c>
      <c r="E13" s="6">
        <v>183900</v>
      </c>
      <c r="F13" s="6">
        <v>370290</v>
      </c>
      <c r="G13" s="6">
        <v>14069225</v>
      </c>
      <c r="H13" s="8" t="s">
        <v>28</v>
      </c>
      <c r="I13" s="6">
        <v>3742166</v>
      </c>
      <c r="J13" s="8" t="s">
        <v>28</v>
      </c>
      <c r="K13" s="6">
        <v>3707643</v>
      </c>
      <c r="L13" s="6">
        <v>424532</v>
      </c>
      <c r="M13" s="6">
        <v>349856</v>
      </c>
      <c r="N13" s="6">
        <v>123629</v>
      </c>
      <c r="O13" s="6">
        <v>21609</v>
      </c>
      <c r="P13" s="8" t="s">
        <v>28</v>
      </c>
      <c r="Q13" s="6">
        <v>0</v>
      </c>
      <c r="R13" s="8" t="s">
        <v>28</v>
      </c>
      <c r="S13" s="6">
        <v>1928</v>
      </c>
    </row>
    <row r="14" spans="1:26" x14ac:dyDescent="0.25">
      <c r="A14" s="6">
        <v>443550396</v>
      </c>
      <c r="B14" s="6">
        <v>561414686</v>
      </c>
      <c r="C14" s="6">
        <v>55947565</v>
      </c>
      <c r="D14" s="6">
        <v>10823</v>
      </c>
      <c r="E14" s="6">
        <v>189488</v>
      </c>
      <c r="F14" s="6">
        <v>381608</v>
      </c>
      <c r="G14" s="6">
        <v>14297365</v>
      </c>
      <c r="H14" s="8" t="s">
        <v>28</v>
      </c>
      <c r="I14" s="6">
        <v>3744185</v>
      </c>
      <c r="J14" s="8" t="s">
        <v>28</v>
      </c>
      <c r="K14" s="6">
        <v>3708825</v>
      </c>
      <c r="L14" s="6">
        <v>504248</v>
      </c>
      <c r="M14" s="6">
        <v>333795</v>
      </c>
      <c r="N14" s="6">
        <v>118639</v>
      </c>
      <c r="O14" s="6">
        <v>19950</v>
      </c>
      <c r="P14" s="8" t="s">
        <v>28</v>
      </c>
      <c r="Q14" s="6">
        <v>0</v>
      </c>
      <c r="R14" s="8" t="s">
        <v>28</v>
      </c>
      <c r="S14" s="6">
        <v>1944</v>
      </c>
    </row>
    <row r="15" spans="1:26" x14ac:dyDescent="0.25">
      <c r="A15" s="6">
        <v>461162990</v>
      </c>
      <c r="B15" s="6">
        <v>564926700</v>
      </c>
      <c r="C15" s="6">
        <v>56950543</v>
      </c>
      <c r="D15" s="6">
        <v>10995</v>
      </c>
      <c r="E15" s="6">
        <v>203876</v>
      </c>
      <c r="F15" s="6">
        <v>407457</v>
      </c>
      <c r="G15" s="6">
        <v>14865732</v>
      </c>
      <c r="H15" s="8" t="s">
        <v>28</v>
      </c>
      <c r="I15" s="6">
        <v>3744608</v>
      </c>
      <c r="J15" s="8" t="s">
        <v>28</v>
      </c>
      <c r="K15" s="6">
        <v>3708395</v>
      </c>
      <c r="L15" s="6">
        <v>545187</v>
      </c>
      <c r="M15" s="6">
        <v>313615</v>
      </c>
      <c r="N15" s="6">
        <v>112368</v>
      </c>
      <c r="O15" s="6">
        <v>17543</v>
      </c>
      <c r="P15" s="8" t="s">
        <v>28</v>
      </c>
      <c r="Q15" s="6">
        <v>0</v>
      </c>
      <c r="R15" s="8" t="s">
        <v>28</v>
      </c>
      <c r="S15" s="6">
        <v>1915</v>
      </c>
    </row>
    <row r="16" spans="1:26" x14ac:dyDescent="0.25">
      <c r="A16" s="6">
        <v>490146821</v>
      </c>
      <c r="B16" s="6">
        <v>569030243</v>
      </c>
      <c r="C16" s="6">
        <v>58122693</v>
      </c>
      <c r="D16" s="6">
        <v>11073</v>
      </c>
      <c r="E16" s="6">
        <v>218865</v>
      </c>
      <c r="F16" s="6">
        <v>436537</v>
      </c>
      <c r="G16" s="6">
        <v>15801824</v>
      </c>
      <c r="H16" s="8" t="s">
        <v>28</v>
      </c>
      <c r="I16" s="6">
        <v>3744971</v>
      </c>
      <c r="J16" s="8" t="s">
        <v>28</v>
      </c>
      <c r="K16" s="6">
        <v>3708000</v>
      </c>
      <c r="L16" s="6">
        <v>546393</v>
      </c>
      <c r="M16" s="6">
        <v>341983</v>
      </c>
      <c r="N16" s="6">
        <v>124366</v>
      </c>
      <c r="O16" s="6">
        <v>27010</v>
      </c>
      <c r="P16" s="8" t="s">
        <v>28</v>
      </c>
      <c r="Q16" s="6">
        <v>0</v>
      </c>
      <c r="R16" s="8" t="s">
        <v>28</v>
      </c>
      <c r="S16" s="6">
        <v>1883</v>
      </c>
    </row>
    <row r="17" spans="1:19" x14ac:dyDescent="0.25">
      <c r="A17" s="6">
        <v>510870019</v>
      </c>
      <c r="B17" s="6">
        <v>572535292</v>
      </c>
      <c r="C17" s="6">
        <v>59123835</v>
      </c>
      <c r="D17" s="6">
        <v>11201</v>
      </c>
      <c r="E17" s="6">
        <v>230845</v>
      </c>
      <c r="F17" s="6">
        <v>458443</v>
      </c>
      <c r="G17" s="6">
        <v>16470417</v>
      </c>
      <c r="H17" s="8" t="s">
        <v>28</v>
      </c>
      <c r="I17" s="6">
        <v>3745528</v>
      </c>
      <c r="J17" s="8" t="s">
        <v>28</v>
      </c>
      <c r="K17" s="6">
        <v>3707559</v>
      </c>
      <c r="L17" s="6">
        <v>555508</v>
      </c>
      <c r="M17" s="6">
        <v>331720</v>
      </c>
      <c r="N17" s="6">
        <v>135641</v>
      </c>
      <c r="O17" s="6">
        <v>23653</v>
      </c>
      <c r="P17" s="8" t="s">
        <v>28</v>
      </c>
      <c r="Q17" s="6">
        <v>0</v>
      </c>
      <c r="R17" s="8" t="s">
        <v>28</v>
      </c>
      <c r="S17" s="6">
        <v>1891</v>
      </c>
    </row>
    <row r="18" spans="1:19" x14ac:dyDescent="0.25">
      <c r="A18" s="6">
        <v>549605603</v>
      </c>
      <c r="B18" s="6">
        <v>577883092</v>
      </c>
      <c r="C18" s="6">
        <v>60651367</v>
      </c>
      <c r="D18" s="6">
        <v>11313</v>
      </c>
      <c r="E18" s="6">
        <v>252484</v>
      </c>
      <c r="F18" s="6">
        <v>500259</v>
      </c>
      <c r="G18" s="6">
        <v>17719472</v>
      </c>
      <c r="H18" s="8" t="s">
        <v>28</v>
      </c>
      <c r="I18" s="6">
        <v>3743094</v>
      </c>
      <c r="J18" s="8" t="s">
        <v>28</v>
      </c>
      <c r="K18" s="6">
        <v>3703302</v>
      </c>
      <c r="L18" s="6">
        <v>570952</v>
      </c>
      <c r="M18" s="6">
        <v>342956</v>
      </c>
      <c r="N18" s="6">
        <v>163493</v>
      </c>
      <c r="O18" s="6">
        <v>28405</v>
      </c>
      <c r="P18" s="8" t="s">
        <v>28</v>
      </c>
      <c r="Q18" s="6">
        <v>0</v>
      </c>
      <c r="R18" s="8" t="s">
        <v>28</v>
      </c>
      <c r="S18" s="6">
        <v>1921</v>
      </c>
    </row>
    <row r="19" spans="1:19" x14ac:dyDescent="0.25">
      <c r="A19" s="6">
        <v>551406836</v>
      </c>
      <c r="B19" s="6">
        <v>577552308</v>
      </c>
      <c r="C19" s="6">
        <v>60556492</v>
      </c>
      <c r="D19" s="6">
        <v>11435</v>
      </c>
      <c r="E19" s="6">
        <v>254984</v>
      </c>
      <c r="F19" s="6">
        <v>504912</v>
      </c>
      <c r="G19" s="6">
        <v>17778112</v>
      </c>
      <c r="H19" s="8" t="s">
        <v>28</v>
      </c>
      <c r="I19" s="6">
        <v>3745066</v>
      </c>
      <c r="J19" s="8" t="s">
        <v>28</v>
      </c>
      <c r="K19" s="6">
        <v>3704485</v>
      </c>
      <c r="L19" s="6">
        <v>590608</v>
      </c>
      <c r="M19" s="6">
        <v>374965</v>
      </c>
      <c r="N19" s="6">
        <v>172734</v>
      </c>
      <c r="O19" s="6">
        <v>34696</v>
      </c>
      <c r="P19" s="8" t="s">
        <v>28</v>
      </c>
      <c r="Q19" s="6">
        <v>0</v>
      </c>
      <c r="R19" s="8" t="s">
        <v>28</v>
      </c>
      <c r="S19" s="6">
        <v>1901</v>
      </c>
    </row>
    <row r="20" spans="1:19" x14ac:dyDescent="0.25">
      <c r="A20" s="6">
        <v>566084259</v>
      </c>
      <c r="B20" s="6">
        <v>573763335</v>
      </c>
      <c r="C20" s="6">
        <v>59473768</v>
      </c>
      <c r="D20" s="6">
        <v>11491</v>
      </c>
      <c r="E20" s="6">
        <v>279864</v>
      </c>
      <c r="F20" s="6">
        <v>552526</v>
      </c>
      <c r="G20" s="6">
        <v>18251528</v>
      </c>
      <c r="H20" s="8" t="s">
        <v>28</v>
      </c>
      <c r="I20" s="6">
        <v>3748698</v>
      </c>
      <c r="J20" s="8" t="s">
        <v>28</v>
      </c>
      <c r="K20" s="6">
        <v>3706160</v>
      </c>
      <c r="L20" s="6">
        <v>684842</v>
      </c>
      <c r="M20" s="6">
        <v>446591</v>
      </c>
      <c r="N20" s="6">
        <v>237074</v>
      </c>
      <c r="O20" s="6">
        <v>69225</v>
      </c>
      <c r="P20" s="8" t="s">
        <v>28</v>
      </c>
      <c r="Q20" s="6">
        <v>0</v>
      </c>
      <c r="R20" s="8" t="s">
        <v>28</v>
      </c>
      <c r="S20" s="6">
        <v>1964</v>
      </c>
    </row>
    <row r="21" spans="1:19" x14ac:dyDescent="0.25">
      <c r="A21" s="6">
        <v>3800630372</v>
      </c>
      <c r="B21" s="6">
        <v>1995061384</v>
      </c>
      <c r="C21" s="6">
        <v>465559327</v>
      </c>
      <c r="D21" s="6">
        <v>11612</v>
      </c>
      <c r="E21" s="6">
        <v>258056</v>
      </c>
      <c r="F21" s="6">
        <v>507545</v>
      </c>
      <c r="G21" s="6">
        <v>122591518</v>
      </c>
      <c r="H21" s="8" t="s">
        <v>28</v>
      </c>
      <c r="I21" s="6">
        <v>3745346</v>
      </c>
      <c r="J21" s="8" t="s">
        <v>28</v>
      </c>
      <c r="K21" s="6">
        <v>3702995</v>
      </c>
      <c r="L21" s="6">
        <v>692058</v>
      </c>
      <c r="M21" s="6">
        <v>427807</v>
      </c>
      <c r="N21" s="6">
        <v>113212</v>
      </c>
      <c r="O21" s="6">
        <v>110447</v>
      </c>
      <c r="P21" s="8" t="s">
        <v>28</v>
      </c>
      <c r="Q21" s="6">
        <v>0</v>
      </c>
      <c r="R21" s="8" t="s">
        <v>28</v>
      </c>
      <c r="S21" s="6">
        <v>2264</v>
      </c>
    </row>
    <row r="23" spans="1:19" x14ac:dyDescent="0.25">
      <c r="A23" s="4" t="s">
        <v>26</v>
      </c>
    </row>
    <row r="24" spans="1:19" x14ac:dyDescent="0.25">
      <c r="A24" s="6">
        <f>AVERAGE(A2:A21)</f>
        <v>602249013.35000002</v>
      </c>
      <c r="B24" s="6">
        <f t="shared" ref="B24:S24" si="0">AVERAGE(B2:B21)</f>
        <v>630118928.10000002</v>
      </c>
      <c r="C24" s="6">
        <f t="shared" si="0"/>
        <v>75578061.799999997</v>
      </c>
      <c r="D24" s="6">
        <f t="shared" si="0"/>
        <v>10587.7</v>
      </c>
      <c r="E24" s="6">
        <f t="shared" si="0"/>
        <v>168435.5</v>
      </c>
      <c r="F24" s="6">
        <f t="shared" si="0"/>
        <v>338819.05</v>
      </c>
      <c r="G24" s="6">
        <f t="shared" si="0"/>
        <v>18903713.550000001</v>
      </c>
      <c r="I24" s="6">
        <f t="shared" si="0"/>
        <v>3743018.5</v>
      </c>
      <c r="K24" s="6">
        <f t="shared" si="0"/>
        <v>3709409.3</v>
      </c>
      <c r="L24" s="6">
        <f t="shared" si="0"/>
        <v>392509.35</v>
      </c>
      <c r="M24" s="6">
        <f t="shared" si="0"/>
        <v>265274.7</v>
      </c>
      <c r="N24" s="6">
        <f t="shared" si="0"/>
        <v>102091.35</v>
      </c>
      <c r="O24" s="6">
        <f t="shared" si="0"/>
        <v>27559.8</v>
      </c>
      <c r="Q24" s="6">
        <f t="shared" si="0"/>
        <v>0</v>
      </c>
      <c r="S24" s="6">
        <f t="shared" si="0"/>
        <v>1918</v>
      </c>
    </row>
    <row r="25" spans="1:19" x14ac:dyDescent="0.25">
      <c r="A25" s="4"/>
    </row>
    <row r="26" spans="1:19" x14ac:dyDescent="0.25">
      <c r="A26" s="6" t="s">
        <v>27</v>
      </c>
    </row>
    <row r="27" spans="1:19" x14ac:dyDescent="0.25">
      <c r="A27" s="6">
        <f>STDEVA(A2:A21)</f>
        <v>755830040.11280358</v>
      </c>
      <c r="B27" s="6">
        <f t="shared" ref="B27:S27" si="1">STDEVA(B2:B21)</f>
        <v>321472812.21473044</v>
      </c>
      <c r="C27" s="6">
        <f t="shared" si="1"/>
        <v>91848774.668422252</v>
      </c>
      <c r="D27" s="6">
        <f t="shared" si="1"/>
        <v>658.07895063066553</v>
      </c>
      <c r="E27" s="6">
        <f t="shared" si="1"/>
        <v>66550.402879479647</v>
      </c>
      <c r="F27" s="6">
        <f t="shared" si="1"/>
        <v>129376.17725982553</v>
      </c>
      <c r="G27" s="6">
        <f t="shared" si="1"/>
        <v>24551841.007937513</v>
      </c>
      <c r="I27" s="6">
        <f t="shared" si="1"/>
        <v>2401.8358219889788</v>
      </c>
      <c r="K27" s="6">
        <f t="shared" si="1"/>
        <v>3505.6181240373212</v>
      </c>
      <c r="L27" s="6">
        <f t="shared" si="1"/>
        <v>184459.84290390741</v>
      </c>
      <c r="M27" s="6">
        <f t="shared" si="1"/>
        <v>107894.60524102114</v>
      </c>
      <c r="N27" s="6">
        <f t="shared" si="1"/>
        <v>52703.987951851865</v>
      </c>
      <c r="O27" s="6">
        <f t="shared" si="1"/>
        <v>24991.535448290444</v>
      </c>
      <c r="Q27" s="6">
        <f t="shared" si="1"/>
        <v>0</v>
      </c>
      <c r="S27" s="6">
        <f t="shared" si="1"/>
        <v>100.18929452212998</v>
      </c>
    </row>
    <row r="29" spans="1:19" ht="15.75" customHeight="1" x14ac:dyDescent="0.25">
      <c r="A29" s="2" t="s">
        <v>19</v>
      </c>
      <c r="B29" s="3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25</v>
      </c>
      <c r="I29" s="7"/>
    </row>
    <row r="30" spans="1:19" x14ac:dyDescent="0.25">
      <c r="A30" s="6">
        <f>B2/A2</f>
        <v>1.5239925177164946</v>
      </c>
      <c r="B30" s="6">
        <f>D2/C2</f>
        <v>1.8720322677235371E-4</v>
      </c>
      <c r="C30" s="6" cm="1">
        <f t="array" ref="C30:C49">B30:B49/1000</f>
        <v>1.8720322677235372E-7</v>
      </c>
      <c r="D30" s="6">
        <f>F2/E2</f>
        <v>1.9094942856800221</v>
      </c>
      <c r="E30" s="6">
        <f>I2/B2/1000</f>
        <v>6.9059286528233927E-6</v>
      </c>
      <c r="F30" s="6">
        <f>M2/L2</f>
        <v>0.80956422938109873</v>
      </c>
      <c r="G30" s="6">
        <f>M2/B2/1000</f>
        <v>2.2369701833299259E-7</v>
      </c>
    </row>
    <row r="31" spans="1:19" x14ac:dyDescent="0.25">
      <c r="A31" s="6">
        <f t="shared" ref="A31:A49" si="2">B3/A3</f>
        <v>1.5086165710821362</v>
      </c>
      <c r="B31" s="6">
        <f t="shared" ref="B31:B49" si="3">D3/C3</f>
        <v>1.8956171984371755E-4</v>
      </c>
      <c r="C31" s="6">
        <v>1.8956171984371755E-7</v>
      </c>
      <c r="D31" s="6">
        <f t="shared" ref="D31:D49" si="4">F3/E3</f>
        <v>1.899080434436567</v>
      </c>
      <c r="E31" s="6">
        <f t="shared" ref="E31:E49" si="5">I3/B3/1000</f>
        <v>6.8822871830928974E-6</v>
      </c>
      <c r="F31" s="6">
        <f t="shared" ref="F31:F49" si="6">M3/L3</f>
        <v>0.78346224624762784</v>
      </c>
      <c r="G31" s="6">
        <f t="shared" ref="G31:G49" si="7">M3/B3/1000</f>
        <v>2.0055115215577934E-7</v>
      </c>
    </row>
    <row r="32" spans="1:19" x14ac:dyDescent="0.25">
      <c r="A32" s="6">
        <f t="shared" si="2"/>
        <v>1.4794256113300228</v>
      </c>
      <c r="B32" s="6">
        <f t="shared" si="3"/>
        <v>1.8902754936279498E-4</v>
      </c>
      <c r="C32" s="6">
        <v>1.8902754936279498E-7</v>
      </c>
      <c r="D32" s="6">
        <f t="shared" si="4"/>
        <v>2.1972123933087295</v>
      </c>
      <c r="E32" s="6">
        <f t="shared" si="5"/>
        <v>6.8359209346719766E-6</v>
      </c>
      <c r="F32" s="6">
        <f t="shared" si="6"/>
        <v>0.72665853998750674</v>
      </c>
      <c r="G32" s="6">
        <f t="shared" si="7"/>
        <v>2.1899151604992891E-7</v>
      </c>
    </row>
    <row r="33" spans="1:7" x14ac:dyDescent="0.25">
      <c r="A33" s="6">
        <f t="shared" si="2"/>
        <v>1.4825148413384168</v>
      </c>
      <c r="B33" s="6">
        <f t="shared" si="3"/>
        <v>1.9067949861686228E-4</v>
      </c>
      <c r="C33" s="6">
        <v>1.9067949861686229E-7</v>
      </c>
      <c r="D33" s="6">
        <f t="shared" si="4"/>
        <v>2.0294041646030276</v>
      </c>
      <c r="E33" s="6">
        <f t="shared" si="5"/>
        <v>6.8487603621052341E-6</v>
      </c>
      <c r="F33" s="6">
        <f t="shared" si="6"/>
        <v>0.72034931413206948</v>
      </c>
      <c r="G33" s="6">
        <f t="shared" si="7"/>
        <v>2.3142605719960931E-7</v>
      </c>
    </row>
    <row r="34" spans="1:7" x14ac:dyDescent="0.25">
      <c r="A34" s="6">
        <f t="shared" si="2"/>
        <v>1.4592359081267017</v>
      </c>
      <c r="B34" s="6">
        <f t="shared" si="3"/>
        <v>1.913769285959768E-4</v>
      </c>
      <c r="C34" s="6">
        <v>1.9137692859597679E-7</v>
      </c>
      <c r="D34" s="6">
        <f t="shared" si="4"/>
        <v>2.0659309621320636</v>
      </c>
      <c r="E34" s="6">
        <f t="shared" si="5"/>
        <v>6.8196147430607099E-6</v>
      </c>
      <c r="F34" s="6">
        <f t="shared" si="6"/>
        <v>0.7179017577849085</v>
      </c>
      <c r="G34" s="6">
        <f t="shared" si="7"/>
        <v>2.5938697908610063E-7</v>
      </c>
    </row>
    <row r="35" spans="1:7" x14ac:dyDescent="0.25">
      <c r="A35" s="6">
        <f t="shared" si="2"/>
        <v>1.4595084793029804</v>
      </c>
      <c r="B35" s="6">
        <f t="shared" si="3"/>
        <v>1.9304547144711687E-4</v>
      </c>
      <c r="C35" s="6">
        <v>1.9304547144711686E-7</v>
      </c>
      <c r="D35" s="6">
        <f t="shared" si="4"/>
        <v>2.0902316694530692</v>
      </c>
      <c r="E35" s="6">
        <f t="shared" si="5"/>
        <v>6.8156864499775092E-6</v>
      </c>
      <c r="F35" s="6">
        <f t="shared" si="6"/>
        <v>0.70764722299748817</v>
      </c>
      <c r="G35" s="6">
        <f t="shared" si="7"/>
        <v>2.7722346700857692E-7</v>
      </c>
    </row>
    <row r="36" spans="1:7" x14ac:dyDescent="0.25">
      <c r="A36" s="6">
        <f t="shared" si="2"/>
        <v>1.4270614208165544</v>
      </c>
      <c r="B36" s="6">
        <f t="shared" si="3"/>
        <v>1.9330732332742211E-4</v>
      </c>
      <c r="C36" s="6">
        <v>1.933073233274221E-7</v>
      </c>
      <c r="D36" s="6">
        <f t="shared" si="4"/>
        <v>2.1022639535752532</v>
      </c>
      <c r="E36" s="6">
        <f t="shared" si="5"/>
        <v>6.7933877534038001E-6</v>
      </c>
      <c r="F36" s="6">
        <f t="shared" si="6"/>
        <v>0.76602134162613367</v>
      </c>
      <c r="G36" s="6">
        <f t="shared" si="7"/>
        <v>3.9071205746196757E-7</v>
      </c>
    </row>
    <row r="37" spans="1:7" x14ac:dyDescent="0.25">
      <c r="A37" s="6">
        <f t="shared" si="2"/>
        <v>1.3967682653512936</v>
      </c>
      <c r="B37" s="6">
        <f t="shared" si="3"/>
        <v>1.9313929264913948E-4</v>
      </c>
      <c r="C37" s="6">
        <v>1.9313929264913947E-7</v>
      </c>
      <c r="D37" s="6">
        <f t="shared" si="4"/>
        <v>2.0820766849922974</v>
      </c>
      <c r="E37" s="6">
        <f t="shared" si="5"/>
        <v>6.7735274243751517E-6</v>
      </c>
      <c r="F37" s="6">
        <f t="shared" si="6"/>
        <v>0.75846287230030907</v>
      </c>
      <c r="G37" s="6">
        <f t="shared" si="7"/>
        <v>4.2581777968386833E-7</v>
      </c>
    </row>
    <row r="38" spans="1:7" x14ac:dyDescent="0.25">
      <c r="A38" s="6">
        <f t="shared" si="2"/>
        <v>1.3630455148078553</v>
      </c>
      <c r="B38" s="6">
        <f t="shared" si="3"/>
        <v>1.9209507134562386E-4</v>
      </c>
      <c r="C38" s="6">
        <v>1.9209507134562387E-7</v>
      </c>
      <c r="D38" s="6">
        <f t="shared" si="4"/>
        <v>2.0629581887291355</v>
      </c>
      <c r="E38" s="6">
        <f t="shared" si="5"/>
        <v>6.7320200045972169E-6</v>
      </c>
      <c r="F38" s="6">
        <f t="shared" si="6"/>
        <v>0.69213207474077043</v>
      </c>
      <c r="G38" s="6">
        <f t="shared" si="7"/>
        <v>4.8237746064644581E-7</v>
      </c>
    </row>
    <row r="39" spans="1:7" x14ac:dyDescent="0.25">
      <c r="A39" s="6">
        <f t="shared" si="2"/>
        <v>1.3498136498808451</v>
      </c>
      <c r="B39" s="6">
        <f t="shared" si="3"/>
        <v>1.9501407329159542E-4</v>
      </c>
      <c r="C39" s="6">
        <v>1.9501407329159544E-7</v>
      </c>
      <c r="D39" s="6">
        <f t="shared" si="4"/>
        <v>2.0369608987187937</v>
      </c>
      <c r="E39" s="6">
        <f t="shared" si="5"/>
        <v>6.7386003083127441E-6</v>
      </c>
      <c r="F39" s="6">
        <f t="shared" si="6"/>
        <v>0.69636189632761503</v>
      </c>
      <c r="G39" s="6">
        <f t="shared" si="7"/>
        <v>4.386687652083607E-7</v>
      </c>
    </row>
    <row r="40" spans="1:7" x14ac:dyDescent="0.25">
      <c r="A40" s="6">
        <f t="shared" si="2"/>
        <v>1.3045339819800523</v>
      </c>
      <c r="B40" s="6">
        <f t="shared" si="3"/>
        <v>1.9336915403190015E-4</v>
      </c>
      <c r="C40" s="6">
        <v>1.9336915403190015E-7</v>
      </c>
      <c r="D40" s="6">
        <f t="shared" si="4"/>
        <v>2.0342417416145842</v>
      </c>
      <c r="E40" s="6">
        <f t="shared" si="5"/>
        <v>6.7001128603681807E-6</v>
      </c>
      <c r="F40" s="6">
        <f t="shared" si="6"/>
        <v>0.84678007157223256</v>
      </c>
      <c r="G40" s="6">
        <f t="shared" si="7"/>
        <v>5.5327673283716432E-7</v>
      </c>
    </row>
    <row r="41" spans="1:7" x14ac:dyDescent="0.25">
      <c r="A41" s="6">
        <f t="shared" si="2"/>
        <v>1.2852054723911146</v>
      </c>
      <c r="B41" s="6">
        <f t="shared" si="3"/>
        <v>1.9286054104682336E-4</v>
      </c>
      <c r="C41" s="6">
        <v>1.9286054104682337E-7</v>
      </c>
      <c r="D41" s="6">
        <f t="shared" si="4"/>
        <v>2.0135399673735725</v>
      </c>
      <c r="E41" s="6">
        <f t="shared" si="5"/>
        <v>6.671015743055652E-6</v>
      </c>
      <c r="F41" s="6">
        <f t="shared" si="6"/>
        <v>0.82409806563462829</v>
      </c>
      <c r="G41" s="6">
        <f t="shared" si="7"/>
        <v>6.2367486739029706E-7</v>
      </c>
    </row>
    <row r="42" spans="1:7" x14ac:dyDescent="0.25">
      <c r="A42" s="6">
        <f t="shared" si="2"/>
        <v>1.2657291957417167</v>
      </c>
      <c r="B42" s="6">
        <f t="shared" si="3"/>
        <v>1.9344899103294308E-4</v>
      </c>
      <c r="C42" s="6">
        <v>1.9344899103294309E-7</v>
      </c>
      <c r="D42" s="6">
        <f t="shared" si="4"/>
        <v>2.013890061639787</v>
      </c>
      <c r="E42" s="6">
        <f t="shared" si="5"/>
        <v>6.6691967512941044E-6</v>
      </c>
      <c r="F42" s="6">
        <f t="shared" si="6"/>
        <v>0.66196593739588461</v>
      </c>
      <c r="G42" s="6">
        <f t="shared" si="7"/>
        <v>5.9456050638475813E-7</v>
      </c>
    </row>
    <row r="43" spans="1:7" x14ac:dyDescent="0.25">
      <c r="A43" s="6">
        <f t="shared" si="2"/>
        <v>1.2250044176355088</v>
      </c>
      <c r="B43" s="6">
        <f t="shared" si="3"/>
        <v>1.9306225052147439E-4</v>
      </c>
      <c r="C43" s="6">
        <v>1.930622505214744E-7</v>
      </c>
      <c r="D43" s="6">
        <f t="shared" si="4"/>
        <v>1.9985530420451647</v>
      </c>
      <c r="E43" s="6">
        <f t="shared" si="5"/>
        <v>6.6284847220002173E-6</v>
      </c>
      <c r="F43" s="6">
        <f t="shared" si="6"/>
        <v>0.57524299001993806</v>
      </c>
      <c r="G43" s="6">
        <f t="shared" si="7"/>
        <v>5.5514281764342177E-7</v>
      </c>
    </row>
    <row r="44" spans="1:7" x14ac:dyDescent="0.25">
      <c r="A44" s="6">
        <f t="shared" si="2"/>
        <v>1.1609383527961308</v>
      </c>
      <c r="B44" s="6">
        <f t="shared" si="3"/>
        <v>1.9051078724105231E-4</v>
      </c>
      <c r="C44" s="6">
        <v>1.9051078724105231E-7</v>
      </c>
      <c r="D44" s="6">
        <f t="shared" si="4"/>
        <v>1.9945491513033149</v>
      </c>
      <c r="E44" s="6">
        <f t="shared" si="5"/>
        <v>6.5813215484928104E-6</v>
      </c>
      <c r="F44" s="6">
        <f t="shared" si="6"/>
        <v>0.62589198617112596</v>
      </c>
      <c r="G44" s="6">
        <f t="shared" si="7"/>
        <v>6.0099266112293434E-7</v>
      </c>
    </row>
    <row r="45" spans="1:7" x14ac:dyDescent="0.25">
      <c r="A45" s="6">
        <f t="shared" si="2"/>
        <v>1.1207063846116991</v>
      </c>
      <c r="B45" s="6">
        <f t="shared" si="3"/>
        <v>1.8944982171741734E-4</v>
      </c>
      <c r="C45" s="6">
        <v>1.8944982171741735E-7</v>
      </c>
      <c r="D45" s="6">
        <f t="shared" si="4"/>
        <v>1.9859342849097879</v>
      </c>
      <c r="E45" s="6">
        <f t="shared" si="5"/>
        <v>6.5420037023673991E-6</v>
      </c>
      <c r="F45" s="6">
        <f t="shared" si="6"/>
        <v>0.59714711579311186</v>
      </c>
      <c r="G45" s="6">
        <f t="shared" si="7"/>
        <v>5.7938786418078143E-7</v>
      </c>
    </row>
    <row r="46" spans="1:7" x14ac:dyDescent="0.25">
      <c r="A46" s="6">
        <f t="shared" si="2"/>
        <v>1.0514505107765431</v>
      </c>
      <c r="B46" s="6">
        <f t="shared" si="3"/>
        <v>1.8652506216389154E-4</v>
      </c>
      <c r="C46" s="6">
        <v>1.8652506216389153E-7</v>
      </c>
      <c r="D46" s="6">
        <f t="shared" si="4"/>
        <v>1.9813493132238083</v>
      </c>
      <c r="E46" s="6">
        <f t="shared" si="5"/>
        <v>6.4772512845902749E-6</v>
      </c>
      <c r="F46" s="6">
        <f t="shared" si="6"/>
        <v>0.6006739620843784</v>
      </c>
      <c r="G46" s="6">
        <f t="shared" si="7"/>
        <v>5.9346951787957836E-7</v>
      </c>
    </row>
    <row r="47" spans="1:7" x14ac:dyDescent="0.25">
      <c r="A47" s="6">
        <f t="shared" si="2"/>
        <v>1.0474159373678857</v>
      </c>
      <c r="B47" s="6">
        <f t="shared" si="3"/>
        <v>1.8883194224658851E-4</v>
      </c>
      <c r="C47" s="6">
        <v>1.888319422465885E-7</v>
      </c>
      <c r="D47" s="6">
        <f t="shared" si="4"/>
        <v>1.9801713048661878</v>
      </c>
      <c r="E47" s="6">
        <f t="shared" si="5"/>
        <v>6.4843754377309147E-6</v>
      </c>
      <c r="F47" s="6">
        <f t="shared" si="6"/>
        <v>0.63487964944599462</v>
      </c>
      <c r="G47" s="6">
        <f t="shared" si="7"/>
        <v>6.4923123811670408E-7</v>
      </c>
    </row>
    <row r="48" spans="1:7" x14ac:dyDescent="0.25">
      <c r="A48" s="6">
        <f t="shared" si="2"/>
        <v>1.0135652526596752</v>
      </c>
      <c r="B48" s="6">
        <f t="shared" si="3"/>
        <v>1.9321123221921973E-4</v>
      </c>
      <c r="C48" s="6">
        <v>1.9321123221921974E-7</v>
      </c>
      <c r="D48" s="6">
        <f t="shared" si="4"/>
        <v>1.974266072092159</v>
      </c>
      <c r="E48" s="6">
        <f t="shared" si="5"/>
        <v>6.5335265802580431E-6</v>
      </c>
      <c r="F48" s="6">
        <f t="shared" si="6"/>
        <v>0.65210807748356558</v>
      </c>
      <c r="G48" s="6">
        <f t="shared" si="7"/>
        <v>7.7835402291782892E-7</v>
      </c>
    </row>
    <row r="49" spans="1:7" x14ac:dyDescent="0.25">
      <c r="A49" s="6">
        <f t="shared" si="2"/>
        <v>0.52492907458142046</v>
      </c>
      <c r="B49" s="6">
        <f t="shared" si="3"/>
        <v>2.494204138240796E-5</v>
      </c>
      <c r="C49" s="6">
        <v>2.4942041382407962E-8</v>
      </c>
      <c r="D49" s="6">
        <f t="shared" si="4"/>
        <v>1.966801779458722</v>
      </c>
      <c r="E49" s="6">
        <f t="shared" si="5"/>
        <v>1.8773086532760037E-6</v>
      </c>
      <c r="F49" s="6">
        <f t="shared" si="6"/>
        <v>0.61816639645810034</v>
      </c>
      <c r="G49" s="6">
        <f t="shared" si="7"/>
        <v>2.1443300112514234E-7</v>
      </c>
    </row>
    <row r="51" spans="1:7" x14ac:dyDescent="0.25">
      <c r="A51" s="4" t="s">
        <v>26</v>
      </c>
    </row>
    <row r="52" spans="1:7" x14ac:dyDescent="0.25">
      <c r="A52" s="6">
        <f>AVERAGE(A30:A49)</f>
        <v>1.2724730680147525</v>
      </c>
      <c r="B52" s="6">
        <f t="shared" ref="B52:G52" si="8">AVERAGE(B30:B49)</f>
        <v>1.8303309894281605E-4</v>
      </c>
      <c r="C52" s="6">
        <f t="shared" si="8"/>
        <v>1.830330989428161E-7</v>
      </c>
      <c r="D52" s="6">
        <f t="shared" si="8"/>
        <v>2.0209455177078022</v>
      </c>
      <c r="E52" s="6">
        <f t="shared" si="8"/>
        <v>6.4655165549927132E-6</v>
      </c>
      <c r="F52" s="6">
        <f t="shared" si="8"/>
        <v>0.70077578737922441</v>
      </c>
      <c r="G52" s="6">
        <f t="shared" si="8"/>
        <v>4.4456877412161198E-7</v>
      </c>
    </row>
    <row r="54" spans="1:7" x14ac:dyDescent="0.25">
      <c r="A54" s="4" t="s">
        <v>27</v>
      </c>
    </row>
    <row r="55" spans="1:7" x14ac:dyDescent="0.25">
      <c r="A55" s="6">
        <f>STDEVA(A30:A49)</f>
        <v>0.23992169019807752</v>
      </c>
      <c r="B55" s="6">
        <f t="shared" ref="B55:G55" si="9">STDEVA(B30:B49)</f>
        <v>3.7282289791390842E-5</v>
      </c>
      <c r="C55" s="6">
        <f t="shared" si="9"/>
        <v>3.7282289791390842E-8</v>
      </c>
      <c r="D55" s="6">
        <f t="shared" si="9"/>
        <v>6.8308842391330393E-2</v>
      </c>
      <c r="E55" s="6">
        <f t="shared" si="9"/>
        <v>1.0879495552635364E-6</v>
      </c>
      <c r="F55" s="6">
        <f t="shared" si="9"/>
        <v>7.994631466887861E-2</v>
      </c>
      <c r="G55" s="6">
        <f t="shared" si="9"/>
        <v>1.8083948164892911E-7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D296-06FE-4797-980F-684398BBA9E4}">
  <dimension ref="A1:M24"/>
  <sheetViews>
    <sheetView zoomScale="64" workbookViewId="0">
      <selection activeCell="K22" sqref="K22"/>
    </sheetView>
  </sheetViews>
  <sheetFormatPr defaultRowHeight="15" x14ac:dyDescent="0.25"/>
  <cols>
    <col min="1" max="1" width="23.7109375" customWidth="1"/>
    <col min="2" max="2" width="21.85546875" customWidth="1"/>
    <col min="3" max="3" width="18.5703125" customWidth="1"/>
    <col min="4" max="4" width="18.42578125" customWidth="1"/>
    <col min="6" max="7" width="21.5703125" customWidth="1"/>
    <col min="8" max="8" width="21.28515625" customWidth="1"/>
    <col min="9" max="9" width="21.7109375" customWidth="1"/>
    <col min="10" max="10" width="19.28515625" customWidth="1"/>
    <col min="11" max="11" width="18.7109375" customWidth="1"/>
    <col min="13" max="13" width="16.85546875" customWidth="1"/>
  </cols>
  <sheetData>
    <row r="1" spans="1:13" x14ac:dyDescent="0.25">
      <c r="A1" s="32" t="s">
        <v>44</v>
      </c>
      <c r="B1" s="32"/>
      <c r="C1" s="32"/>
      <c r="D1" s="32"/>
      <c r="F1" s="32" t="s">
        <v>45</v>
      </c>
      <c r="G1" s="32"/>
      <c r="H1" s="32"/>
      <c r="I1" s="32"/>
      <c r="J1" s="32"/>
      <c r="K1" s="32"/>
    </row>
    <row r="2" spans="1:13" x14ac:dyDescent="0.25">
      <c r="A2" s="1" t="s">
        <v>0</v>
      </c>
      <c r="B2" s="1" t="s">
        <v>1</v>
      </c>
      <c r="C2" s="28" t="s">
        <v>43</v>
      </c>
      <c r="D2" s="29" t="s">
        <v>42</v>
      </c>
      <c r="F2" s="1" t="s">
        <v>50</v>
      </c>
      <c r="G2" s="1" t="s">
        <v>0</v>
      </c>
      <c r="H2" s="1" t="s">
        <v>51</v>
      </c>
      <c r="I2" s="1" t="s">
        <v>52</v>
      </c>
      <c r="J2" s="28" t="s">
        <v>43</v>
      </c>
      <c r="K2" s="29" t="s">
        <v>42</v>
      </c>
      <c r="M2" s="9"/>
    </row>
    <row r="3" spans="1:13" x14ac:dyDescent="0.25">
      <c r="A3" s="30">
        <v>7990936186700</v>
      </c>
      <c r="B3" s="31">
        <v>15001506211300</v>
      </c>
      <c r="C3" s="6">
        <f>B3/A3</f>
        <v>1.8773152307571035</v>
      </c>
      <c r="D3" s="31">
        <v>3902</v>
      </c>
      <c r="F3" s="31">
        <v>16228150559700</v>
      </c>
      <c r="G3" s="31">
        <f>F3-A3</f>
        <v>8237214373000</v>
      </c>
      <c r="H3" s="31">
        <v>34001508653800</v>
      </c>
      <c r="I3" s="31">
        <f>H3-B3</f>
        <v>19000002442500</v>
      </c>
      <c r="J3" s="6">
        <f>I3/G3</f>
        <v>2.3066053136577751</v>
      </c>
      <c r="K3" s="31">
        <v>2434</v>
      </c>
      <c r="M3" s="6"/>
    </row>
    <row r="4" spans="1:13" x14ac:dyDescent="0.25">
      <c r="A4" s="30">
        <v>8146703785100</v>
      </c>
      <c r="B4" s="31">
        <v>15063862713100</v>
      </c>
      <c r="C4" s="6">
        <f t="shared" ref="C4:C22" si="0">B4/A4</f>
        <v>1.8490745595355034</v>
      </c>
      <c r="D4" s="31">
        <v>4081</v>
      </c>
      <c r="F4" s="31">
        <v>16469492469100</v>
      </c>
      <c r="G4" s="31">
        <f t="shared" ref="G4:G22" si="1">F4-A4</f>
        <v>8322788684000</v>
      </c>
      <c r="H4" s="31">
        <v>34099692240200</v>
      </c>
      <c r="I4" s="31">
        <f t="shared" ref="I4:I22" si="2">H4-B4</f>
        <v>19035829527100</v>
      </c>
      <c r="J4" s="6">
        <f t="shared" ref="J4:J22" si="3">I4/G4</f>
        <v>2.2871936618666169</v>
      </c>
      <c r="K4" s="31">
        <v>2493</v>
      </c>
      <c r="M4" s="6"/>
    </row>
    <row r="5" spans="1:13" x14ac:dyDescent="0.25">
      <c r="A5" s="30">
        <v>8250272053600</v>
      </c>
      <c r="B5" s="31">
        <v>15101348037800</v>
      </c>
      <c r="C5" s="6">
        <f t="shared" si="0"/>
        <v>1.8304060689987234</v>
      </c>
      <c r="D5" s="31">
        <v>3997</v>
      </c>
      <c r="F5" s="31">
        <v>17038101186700</v>
      </c>
      <c r="G5" s="31">
        <f t="shared" si="1"/>
        <v>8787829133100</v>
      </c>
      <c r="H5" s="31">
        <v>34212828192300</v>
      </c>
      <c r="I5" s="31">
        <f t="shared" si="2"/>
        <v>19111480154500</v>
      </c>
      <c r="J5" s="6">
        <f t="shared" si="3"/>
        <v>2.174766926511488</v>
      </c>
      <c r="K5" s="31">
        <v>2386</v>
      </c>
      <c r="M5" s="6"/>
    </row>
    <row r="6" spans="1:13" x14ac:dyDescent="0.25">
      <c r="A6" s="31">
        <v>8278465097300</v>
      </c>
      <c r="B6" s="31">
        <v>15113310878200</v>
      </c>
      <c r="C6" s="6">
        <f t="shared" si="0"/>
        <v>1.8256175149097587</v>
      </c>
      <c r="D6" s="31">
        <v>3964</v>
      </c>
      <c r="F6" s="31">
        <v>16725351308900</v>
      </c>
      <c r="G6" s="31">
        <f t="shared" si="1"/>
        <v>8446886211600</v>
      </c>
      <c r="H6" s="31">
        <v>34124495576000</v>
      </c>
      <c r="I6" s="31">
        <f t="shared" si="2"/>
        <v>19011184697800</v>
      </c>
      <c r="J6" s="6">
        <f t="shared" si="3"/>
        <v>2.2506737064472571</v>
      </c>
      <c r="K6" s="31">
        <v>2407</v>
      </c>
      <c r="M6" s="6"/>
    </row>
    <row r="7" spans="1:13" x14ac:dyDescent="0.25">
      <c r="A7" s="31">
        <v>8437472487500</v>
      </c>
      <c r="B7" s="31">
        <v>15182781711100</v>
      </c>
      <c r="C7" s="6">
        <f t="shared" si="0"/>
        <v>1.7994466629186743</v>
      </c>
      <c r="D7" s="31">
        <v>3849</v>
      </c>
      <c r="F7" s="31">
        <v>18783323442900</v>
      </c>
      <c r="G7" s="31">
        <f t="shared" si="1"/>
        <v>10345850955400</v>
      </c>
      <c r="H7" s="31">
        <v>34597895780200</v>
      </c>
      <c r="I7" s="31">
        <f t="shared" si="2"/>
        <v>19415114069100</v>
      </c>
      <c r="J7" s="6">
        <f t="shared" si="3"/>
        <v>1.8766087152034907</v>
      </c>
      <c r="K7" s="31">
        <v>2162</v>
      </c>
      <c r="M7" s="6"/>
    </row>
    <row r="8" spans="1:13" x14ac:dyDescent="0.25">
      <c r="A8" s="31">
        <v>8371375201700</v>
      </c>
      <c r="B8" s="31">
        <v>15156741905800</v>
      </c>
      <c r="C8" s="6">
        <f t="shared" si="0"/>
        <v>1.8105438521883568</v>
      </c>
      <c r="D8" s="31">
        <v>3835</v>
      </c>
      <c r="F8" s="31">
        <v>18223426773700</v>
      </c>
      <c r="G8" s="31">
        <f t="shared" si="1"/>
        <v>9852051572000</v>
      </c>
      <c r="H8" s="31">
        <v>34215231029700</v>
      </c>
      <c r="I8" s="31">
        <f t="shared" si="2"/>
        <v>19058489123900</v>
      </c>
      <c r="J8" s="6">
        <f t="shared" si="3"/>
        <v>1.9344690783049832</v>
      </c>
      <c r="K8" s="31">
        <v>2184</v>
      </c>
      <c r="M8" s="6"/>
    </row>
    <row r="9" spans="1:13" x14ac:dyDescent="0.25">
      <c r="A9" s="31">
        <v>8605795186900</v>
      </c>
      <c r="B9" s="31">
        <v>15257126222400</v>
      </c>
      <c r="C9" s="6">
        <f t="shared" si="0"/>
        <v>1.7728897668427963</v>
      </c>
      <c r="D9" s="31">
        <v>3675</v>
      </c>
      <c r="F9" s="31">
        <v>21148969994800</v>
      </c>
      <c r="G9" s="31">
        <f t="shared" si="1"/>
        <v>12543174807900</v>
      </c>
      <c r="H9" s="31">
        <v>34778772472700</v>
      </c>
      <c r="I9" s="31">
        <f t="shared" si="2"/>
        <v>19521646250300</v>
      </c>
      <c r="J9" s="6">
        <f t="shared" si="3"/>
        <v>1.5563560700760375</v>
      </c>
      <c r="K9" s="31">
        <v>1893</v>
      </c>
      <c r="M9" s="6"/>
    </row>
    <row r="10" spans="1:13" x14ac:dyDescent="0.25">
      <c r="A10" s="31">
        <v>8573754980900</v>
      </c>
      <c r="B10" s="31">
        <v>15241055532100</v>
      </c>
      <c r="C10" s="6">
        <f t="shared" si="0"/>
        <v>1.7776406680681844</v>
      </c>
      <c r="D10" s="31">
        <v>3673</v>
      </c>
      <c r="F10" s="31">
        <v>20908283224700</v>
      </c>
      <c r="G10" s="31">
        <f t="shared" si="1"/>
        <v>12334528243800</v>
      </c>
      <c r="H10" s="31">
        <v>34282241788400</v>
      </c>
      <c r="I10" s="31">
        <f t="shared" si="2"/>
        <v>19041186256300</v>
      </c>
      <c r="J10" s="6">
        <f t="shared" si="3"/>
        <v>1.5437304029743601</v>
      </c>
      <c r="K10" s="31">
        <v>1902</v>
      </c>
      <c r="M10" s="6"/>
    </row>
    <row r="11" spans="1:13" x14ac:dyDescent="0.25">
      <c r="A11" s="31">
        <v>9005217145300</v>
      </c>
      <c r="B11" s="31">
        <v>15425471116400</v>
      </c>
      <c r="C11" s="6">
        <f t="shared" si="0"/>
        <v>1.7129482684879904</v>
      </c>
      <c r="D11" s="31">
        <v>3362</v>
      </c>
      <c r="F11" s="31">
        <v>24143866592200</v>
      </c>
      <c r="G11" s="31">
        <f t="shared" si="1"/>
        <v>15138649446900</v>
      </c>
      <c r="H11" s="31">
        <v>35030636101700</v>
      </c>
      <c r="I11" s="31">
        <f t="shared" si="2"/>
        <v>19605164985300</v>
      </c>
      <c r="J11" s="6">
        <f t="shared" si="3"/>
        <v>1.2950405552401918</v>
      </c>
      <c r="K11" s="31">
        <v>1638</v>
      </c>
      <c r="M11" s="6"/>
    </row>
    <row r="12" spans="1:13" x14ac:dyDescent="0.25">
      <c r="A12" s="31">
        <v>8766788027300</v>
      </c>
      <c r="B12" s="31">
        <v>15315032233100</v>
      </c>
      <c r="C12" s="6">
        <f t="shared" si="0"/>
        <v>1.7469376680956128</v>
      </c>
      <c r="D12" s="31">
        <v>3193</v>
      </c>
      <c r="F12" s="31">
        <v>24160458746000</v>
      </c>
      <c r="G12" s="31">
        <f t="shared" si="1"/>
        <v>15393670718700</v>
      </c>
      <c r="H12" s="31">
        <v>34490561760700</v>
      </c>
      <c r="I12" s="31">
        <f t="shared" si="2"/>
        <v>19175529527600</v>
      </c>
      <c r="J12" s="6">
        <f t="shared" si="3"/>
        <v>1.245676218363295</v>
      </c>
      <c r="K12" s="31">
        <v>1562</v>
      </c>
      <c r="M12" s="6"/>
    </row>
    <row r="13" spans="1:13" x14ac:dyDescent="0.25">
      <c r="A13" s="31">
        <v>9295283210000</v>
      </c>
      <c r="B13" s="31">
        <v>15541740042700</v>
      </c>
      <c r="C13" s="6">
        <f t="shared" si="0"/>
        <v>1.6720028525844131</v>
      </c>
      <c r="D13" s="31">
        <v>3049</v>
      </c>
      <c r="F13" s="31">
        <v>27034140977000</v>
      </c>
      <c r="G13" s="31">
        <f t="shared" si="1"/>
        <v>17738857767000</v>
      </c>
      <c r="H13" s="31">
        <v>35119581738900</v>
      </c>
      <c r="I13" s="31">
        <f t="shared" si="2"/>
        <v>19577841696200</v>
      </c>
      <c r="J13" s="6">
        <f t="shared" si="3"/>
        <v>1.1036698052013869</v>
      </c>
      <c r="K13" s="31">
        <v>1415</v>
      </c>
      <c r="M13" s="6"/>
    </row>
    <row r="14" spans="1:13" x14ac:dyDescent="0.25">
      <c r="A14" s="31">
        <v>9718605530000</v>
      </c>
      <c r="B14" s="31">
        <v>15656594784200</v>
      </c>
      <c r="C14" s="6">
        <f t="shared" si="0"/>
        <v>1.6109918995961141</v>
      </c>
      <c r="D14" s="31">
        <v>2947</v>
      </c>
      <c r="F14" s="31">
        <v>26963417100400</v>
      </c>
      <c r="G14" s="31">
        <f t="shared" si="1"/>
        <v>17244811570400</v>
      </c>
      <c r="H14" s="31">
        <v>34566573583200</v>
      </c>
      <c r="I14" s="31">
        <f t="shared" si="2"/>
        <v>18909978799000</v>
      </c>
      <c r="J14" s="6">
        <f t="shared" si="3"/>
        <v>1.0965604768600772</v>
      </c>
      <c r="K14" s="31">
        <v>1401</v>
      </c>
      <c r="M14" s="6"/>
    </row>
    <row r="15" spans="1:13" x14ac:dyDescent="0.25">
      <c r="A15" s="31">
        <v>9996484355500</v>
      </c>
      <c r="B15" s="31">
        <v>15824409280500</v>
      </c>
      <c r="C15" s="6">
        <f t="shared" si="0"/>
        <v>1.582997453679154</v>
      </c>
      <c r="D15" s="31">
        <v>2709</v>
      </c>
      <c r="F15" s="31">
        <v>30928301748200</v>
      </c>
      <c r="G15" s="31">
        <f t="shared" si="1"/>
        <v>20931817392700</v>
      </c>
      <c r="H15" s="31">
        <v>35523708325500</v>
      </c>
      <c r="I15" s="31">
        <f t="shared" si="2"/>
        <v>19699299045000</v>
      </c>
      <c r="J15" s="6">
        <f t="shared" si="3"/>
        <v>0.9411174708542106</v>
      </c>
      <c r="K15" s="31">
        <v>1211</v>
      </c>
      <c r="M15" s="6"/>
    </row>
    <row r="16" spans="1:13" x14ac:dyDescent="0.25">
      <c r="A16" s="31">
        <v>9284441934100</v>
      </c>
      <c r="B16" s="31">
        <v>15489749248600</v>
      </c>
      <c r="C16" s="6">
        <f t="shared" si="0"/>
        <v>1.6683554443599975</v>
      </c>
      <c r="D16" s="31">
        <v>2622</v>
      </c>
      <c r="F16" s="31">
        <v>30650637598100</v>
      </c>
      <c r="G16" s="31">
        <f t="shared" si="1"/>
        <v>21366195664000</v>
      </c>
      <c r="H16" s="31">
        <v>34752628658600</v>
      </c>
      <c r="I16" s="31">
        <f t="shared" si="2"/>
        <v>19262879410000</v>
      </c>
      <c r="J16" s="6">
        <f t="shared" si="3"/>
        <v>0.90155869172611358</v>
      </c>
      <c r="K16" s="31">
        <v>1181</v>
      </c>
      <c r="M16" s="6"/>
    </row>
    <row r="17" spans="1:13" x14ac:dyDescent="0.25">
      <c r="A17" s="31">
        <v>10325255006200</v>
      </c>
      <c r="B17" s="31">
        <v>15929243397700</v>
      </c>
      <c r="C17" s="6">
        <f t="shared" si="0"/>
        <v>1.5427457615463227</v>
      </c>
      <c r="D17" s="31">
        <v>2396</v>
      </c>
      <c r="F17" s="31">
        <v>35065398773600</v>
      </c>
      <c r="G17" s="31">
        <f t="shared" si="1"/>
        <v>24740143767400</v>
      </c>
      <c r="H17" s="31">
        <v>35922341031700</v>
      </c>
      <c r="I17" s="31">
        <f t="shared" si="2"/>
        <v>19993097634000</v>
      </c>
      <c r="J17" s="6">
        <f t="shared" si="3"/>
        <v>0.80812374503436935</v>
      </c>
      <c r="K17" s="31">
        <v>1045</v>
      </c>
      <c r="M17" s="6"/>
    </row>
    <row r="18" spans="1:13" x14ac:dyDescent="0.25">
      <c r="A18" s="31">
        <v>9580419582000</v>
      </c>
      <c r="B18" s="31">
        <v>15579408115600</v>
      </c>
      <c r="C18" s="6">
        <f t="shared" si="0"/>
        <v>1.6261717957396242</v>
      </c>
      <c r="D18" s="31">
        <v>2346</v>
      </c>
      <c r="F18" s="31">
        <v>34061038265700</v>
      </c>
      <c r="G18" s="31">
        <f t="shared" si="1"/>
        <v>24480618683700</v>
      </c>
      <c r="H18" s="31">
        <v>34901226058500</v>
      </c>
      <c r="I18" s="31">
        <f t="shared" si="2"/>
        <v>19321817942900</v>
      </c>
      <c r="J18" s="6">
        <f t="shared" si="3"/>
        <v>0.78927000140585091</v>
      </c>
      <c r="K18" s="31">
        <v>1046</v>
      </c>
      <c r="M18" s="6"/>
    </row>
    <row r="19" spans="1:13" x14ac:dyDescent="0.25">
      <c r="A19" s="31">
        <v>10881151729700</v>
      </c>
      <c r="B19" s="31">
        <v>16110082627000</v>
      </c>
      <c r="C19" s="6">
        <f t="shared" si="0"/>
        <v>1.4805493965337955</v>
      </c>
      <c r="D19" s="31">
        <v>2099</v>
      </c>
      <c r="F19" s="31">
        <v>37805626419200</v>
      </c>
      <c r="G19" s="31">
        <f t="shared" si="1"/>
        <v>26924474689500</v>
      </c>
      <c r="H19" s="31">
        <v>35741902121000</v>
      </c>
      <c r="I19" s="31">
        <f t="shared" si="2"/>
        <v>19631819494000</v>
      </c>
      <c r="J19" s="6">
        <f t="shared" si="3"/>
        <v>0.7291440119222089</v>
      </c>
      <c r="K19" s="6" t="s">
        <v>46</v>
      </c>
      <c r="M19" s="6"/>
    </row>
    <row r="20" spans="1:13" x14ac:dyDescent="0.25">
      <c r="A20" s="31">
        <v>9959794385500</v>
      </c>
      <c r="B20" s="31">
        <v>15666359649100</v>
      </c>
      <c r="C20" s="6">
        <f t="shared" si="0"/>
        <v>1.572960147842803</v>
      </c>
      <c r="D20" s="31">
        <v>2081</v>
      </c>
      <c r="F20" s="31">
        <v>37689650198200</v>
      </c>
      <c r="G20" s="31">
        <f t="shared" si="1"/>
        <v>27729855812700</v>
      </c>
      <c r="H20" s="31">
        <v>34901692676000</v>
      </c>
      <c r="I20" s="31">
        <f t="shared" si="2"/>
        <v>19235333026900</v>
      </c>
      <c r="J20" s="6">
        <f t="shared" si="3"/>
        <v>0.69366869978784407</v>
      </c>
      <c r="K20" s="6" t="s">
        <v>47</v>
      </c>
      <c r="M20" s="6"/>
    </row>
    <row r="21" spans="1:13" x14ac:dyDescent="0.25">
      <c r="A21" s="31">
        <v>11432467922100</v>
      </c>
      <c r="B21" s="31">
        <v>16122821591800</v>
      </c>
      <c r="C21" s="6">
        <f t="shared" si="0"/>
        <v>1.41026606867911</v>
      </c>
      <c r="D21" s="31">
        <v>1879</v>
      </c>
      <c r="F21" s="31">
        <v>41623896642700</v>
      </c>
      <c r="G21" s="31">
        <f t="shared" si="1"/>
        <v>30191428720600</v>
      </c>
      <c r="H21" s="31">
        <v>35742474534200</v>
      </c>
      <c r="I21" s="31">
        <f t="shared" si="2"/>
        <v>19619652942400</v>
      </c>
      <c r="J21" s="6">
        <f t="shared" si="3"/>
        <v>0.64984181848317957</v>
      </c>
      <c r="K21" s="6" t="s">
        <v>48</v>
      </c>
      <c r="M21" s="6"/>
    </row>
    <row r="22" spans="1:13" x14ac:dyDescent="0.25">
      <c r="A22" s="31">
        <v>16272483554500</v>
      </c>
      <c r="B22" s="31">
        <v>18151165664300</v>
      </c>
      <c r="C22" s="6">
        <f t="shared" si="0"/>
        <v>1.1154514677189806</v>
      </c>
      <c r="D22" s="31">
        <v>1614</v>
      </c>
      <c r="F22" s="31">
        <v>49403698870500</v>
      </c>
      <c r="G22" s="31">
        <f t="shared" si="1"/>
        <v>33131215316000</v>
      </c>
      <c r="H22" s="31">
        <v>38316627192300</v>
      </c>
      <c r="I22" s="31">
        <f t="shared" si="2"/>
        <v>20165461528000</v>
      </c>
      <c r="J22" s="6">
        <f t="shared" si="3"/>
        <v>0.60865444674048919</v>
      </c>
      <c r="K22" s="6" t="s">
        <v>49</v>
      </c>
      <c r="M22" s="6"/>
    </row>
    <row r="24" spans="1:13" s="6" customFormat="1" x14ac:dyDescent="0.25">
      <c r="A24" s="6" t="s">
        <v>26</v>
      </c>
      <c r="C24" s="6">
        <f>AVERAGE(C3:C22)</f>
        <v>1.6642656274541507</v>
      </c>
      <c r="D24" s="31">
        <f>AVERAGE(D3:D22)</f>
        <v>3063.65</v>
      </c>
      <c r="J24" s="6">
        <f>AVERAGE(J3:J22)</f>
        <v>1.3396364908330609</v>
      </c>
      <c r="K24" s="31">
        <f>AVERAGE(K3:K22)</f>
        <v>1772.5</v>
      </c>
    </row>
  </sheetData>
  <mergeCells count="2">
    <mergeCell ref="A1:D1"/>
    <mergeCell ref="F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F724-ACAA-461E-89D3-57F9214196C6}">
  <dimension ref="A1:V30"/>
  <sheetViews>
    <sheetView topLeftCell="D1" zoomScale="62" workbookViewId="0">
      <selection activeCell="H18" sqref="H18"/>
    </sheetView>
  </sheetViews>
  <sheetFormatPr defaultRowHeight="15" x14ac:dyDescent="0.25"/>
  <cols>
    <col min="1" max="1" width="9.7109375" bestFit="1" customWidth="1"/>
    <col min="2" max="2" width="8.5703125" bestFit="1" customWidth="1"/>
    <col min="3" max="3" width="14.140625" bestFit="1" customWidth="1"/>
    <col min="4" max="4" width="17" bestFit="1" customWidth="1"/>
    <col min="5" max="5" width="20.42578125" bestFit="1" customWidth="1"/>
    <col min="6" max="6" width="9.85546875" bestFit="1" customWidth="1"/>
    <col min="9" max="9" width="11.85546875" bestFit="1" customWidth="1"/>
    <col min="10" max="10" width="8.7109375" bestFit="1" customWidth="1"/>
    <col min="11" max="11" width="14.28515625" bestFit="1" customWidth="1"/>
    <col min="12" max="12" width="17.140625" bestFit="1" customWidth="1"/>
    <col min="13" max="13" width="20.42578125" bestFit="1" customWidth="1"/>
    <col min="14" max="14" width="9.85546875" bestFit="1" customWidth="1"/>
    <col min="17" max="17" width="13" bestFit="1" customWidth="1"/>
    <col min="18" max="18" width="8.7109375" bestFit="1" customWidth="1"/>
    <col min="19" max="19" width="14.28515625" bestFit="1" customWidth="1"/>
    <col min="20" max="20" width="17.140625" bestFit="1" customWidth="1"/>
    <col min="21" max="21" width="20.42578125" bestFit="1" customWidth="1"/>
    <col min="22" max="22" width="9.85546875" bestFit="1" customWidth="1"/>
  </cols>
  <sheetData>
    <row r="1" spans="1:22" x14ac:dyDescent="0.25">
      <c r="A1" s="3" t="s">
        <v>31</v>
      </c>
      <c r="B1" s="3" t="s">
        <v>29</v>
      </c>
      <c r="C1" s="3" t="s">
        <v>30</v>
      </c>
      <c r="D1" s="3" t="s">
        <v>34</v>
      </c>
      <c r="E1" s="14" t="s">
        <v>35</v>
      </c>
      <c r="F1" s="21" t="s">
        <v>36</v>
      </c>
      <c r="I1" s="3" t="s">
        <v>32</v>
      </c>
      <c r="J1" s="3" t="s">
        <v>29</v>
      </c>
      <c r="K1" s="3" t="s">
        <v>30</v>
      </c>
      <c r="L1" s="3" t="s">
        <v>34</v>
      </c>
      <c r="M1" s="14" t="s">
        <v>35</v>
      </c>
      <c r="N1" s="21" t="s">
        <v>36</v>
      </c>
      <c r="P1" s="6"/>
      <c r="Q1" s="3" t="s">
        <v>33</v>
      </c>
      <c r="R1" s="3" t="s">
        <v>29</v>
      </c>
      <c r="S1" s="3" t="s">
        <v>30</v>
      </c>
      <c r="T1" s="3" t="s">
        <v>34</v>
      </c>
      <c r="U1" s="14" t="s">
        <v>35</v>
      </c>
      <c r="V1" s="21" t="s">
        <v>36</v>
      </c>
    </row>
    <row r="2" spans="1:22" x14ac:dyDescent="0.25">
      <c r="A2" s="6">
        <v>10000000</v>
      </c>
      <c r="B2" s="6">
        <v>1</v>
      </c>
      <c r="C2" s="6">
        <v>0.120060771</v>
      </c>
      <c r="D2" s="6">
        <v>0.32</v>
      </c>
      <c r="E2" s="18">
        <v>8.2968453999999997E-2</v>
      </c>
      <c r="F2" s="20">
        <f t="shared" ref="F2:F21" si="0">E2/C2</f>
        <v>0.6910538164043607</v>
      </c>
      <c r="I2" s="6">
        <v>100000000</v>
      </c>
      <c r="J2" s="6">
        <v>1</v>
      </c>
      <c r="K2" s="8">
        <v>1.150355826</v>
      </c>
      <c r="L2" s="6">
        <v>0.16</v>
      </c>
      <c r="M2" s="19">
        <v>0.80698971500000005</v>
      </c>
      <c r="N2" s="20">
        <f>M2/K2</f>
        <v>0.70151312903421592</v>
      </c>
      <c r="O2" s="6"/>
      <c r="P2" s="6"/>
      <c r="Q2" s="6">
        <v>1000000000</v>
      </c>
      <c r="R2" s="6">
        <v>1</v>
      </c>
      <c r="S2" s="12">
        <v>11.456769999</v>
      </c>
      <c r="T2" s="15">
        <v>0.02</v>
      </c>
      <c r="U2" s="20">
        <v>8.4316561290000003</v>
      </c>
      <c r="V2" s="6">
        <f>U2/S2</f>
        <v>0.73595403676044413</v>
      </c>
    </row>
    <row r="3" spans="1:22" x14ac:dyDescent="0.25">
      <c r="A3" s="6">
        <v>10000000</v>
      </c>
      <c r="B3" s="6">
        <v>2</v>
      </c>
      <c r="C3" s="6">
        <v>6.4009602999999998E-2</v>
      </c>
      <c r="D3" s="6">
        <v>0.15</v>
      </c>
      <c r="E3" s="20">
        <v>8.2968453999999997E-2</v>
      </c>
      <c r="F3" s="6">
        <f t="shared" si="0"/>
        <v>1.2961876048504783</v>
      </c>
      <c r="I3" s="6">
        <v>100000000</v>
      </c>
      <c r="J3" s="6">
        <v>2</v>
      </c>
      <c r="K3" s="22">
        <v>0.58053946599999995</v>
      </c>
      <c r="L3" s="6">
        <v>0.1</v>
      </c>
      <c r="M3" s="20">
        <v>0.80698971500000005</v>
      </c>
      <c r="N3" s="20">
        <f t="shared" ref="N3:N21" si="1">M3/K3</f>
        <v>1.3900686555563133</v>
      </c>
      <c r="O3" s="6"/>
      <c r="P3" s="6"/>
      <c r="Q3" s="6">
        <v>1000000000</v>
      </c>
      <c r="R3" s="6">
        <v>2</v>
      </c>
      <c r="S3" s="12">
        <v>5.7129837300000004</v>
      </c>
      <c r="T3" s="15">
        <v>0.09</v>
      </c>
      <c r="U3" s="20">
        <v>8.4316561290000003</v>
      </c>
      <c r="V3" s="6">
        <f t="shared" ref="V3:V21" si="2">U3/S3</f>
        <v>1.475876096885016</v>
      </c>
    </row>
    <row r="4" spans="1:22" x14ac:dyDescent="0.25">
      <c r="A4" s="6">
        <v>10000000</v>
      </c>
      <c r="B4" s="6">
        <v>3</v>
      </c>
      <c r="C4" s="6">
        <v>4.5605410999999998E-2</v>
      </c>
      <c r="D4" s="6">
        <v>0.19</v>
      </c>
      <c r="E4" s="20">
        <v>8.2968453999999997E-2</v>
      </c>
      <c r="F4" s="6">
        <f t="shared" si="0"/>
        <v>1.8192677618890443</v>
      </c>
      <c r="I4" s="6">
        <v>100000000</v>
      </c>
      <c r="J4" s="6">
        <v>3</v>
      </c>
      <c r="K4" s="6">
        <v>0.40282690100000001</v>
      </c>
      <c r="L4" s="6">
        <v>0.13</v>
      </c>
      <c r="M4" s="20">
        <v>0.80698971500000005</v>
      </c>
      <c r="N4" s="20">
        <f t="shared" si="1"/>
        <v>2.0033163450521396</v>
      </c>
      <c r="O4" s="6"/>
      <c r="P4" s="6"/>
      <c r="Q4" s="6">
        <v>1000000000</v>
      </c>
      <c r="R4" s="6">
        <v>3</v>
      </c>
      <c r="S4" s="12">
        <v>3.9214366730000001</v>
      </c>
      <c r="T4" s="15">
        <v>0.06</v>
      </c>
      <c r="U4" s="20">
        <v>8.4316561290000003</v>
      </c>
      <c r="V4" s="6">
        <f t="shared" si="2"/>
        <v>2.1501446617903857</v>
      </c>
    </row>
    <row r="5" spans="1:22" x14ac:dyDescent="0.25">
      <c r="A5" s="6">
        <v>10000000</v>
      </c>
      <c r="B5" s="6">
        <v>4</v>
      </c>
      <c r="C5" s="6">
        <v>3.6306657999999999E-2</v>
      </c>
      <c r="D5" s="6">
        <v>0.22</v>
      </c>
      <c r="E5" s="20">
        <v>8.2968453999999997E-2</v>
      </c>
      <c r="F5" s="6">
        <f t="shared" si="0"/>
        <v>2.2852131969844209</v>
      </c>
      <c r="I5" s="6">
        <v>100000000</v>
      </c>
      <c r="J5" s="6">
        <v>4</v>
      </c>
      <c r="K5" s="6">
        <v>0.30530635499999997</v>
      </c>
      <c r="L5" s="6">
        <v>0.12</v>
      </c>
      <c r="M5" s="20">
        <v>0.80698971500000005</v>
      </c>
      <c r="N5" s="20">
        <f t="shared" si="1"/>
        <v>2.6432129622719454</v>
      </c>
      <c r="O5" s="6"/>
      <c r="P5" s="6"/>
      <c r="Q5" s="6">
        <v>1000000000</v>
      </c>
      <c r="R5" s="6">
        <v>4</v>
      </c>
      <c r="S5" s="12">
        <v>2.9485698949999999</v>
      </c>
      <c r="T5" s="15">
        <v>0.06</v>
      </c>
      <c r="U5" s="20">
        <v>8.4316561290000003</v>
      </c>
      <c r="V5" s="6">
        <f t="shared" si="2"/>
        <v>2.8595747868476424</v>
      </c>
    </row>
    <row r="6" spans="1:22" x14ac:dyDescent="0.25">
      <c r="A6" s="6">
        <v>10000000</v>
      </c>
      <c r="B6" s="6">
        <v>5</v>
      </c>
      <c r="C6" s="6">
        <v>3.1955973999999998E-2</v>
      </c>
      <c r="D6" s="6">
        <v>0.28000000000000003</v>
      </c>
      <c r="E6" s="20">
        <v>8.2968453999999997E-2</v>
      </c>
      <c r="F6" s="6">
        <f t="shared" si="0"/>
        <v>2.596336259379858</v>
      </c>
      <c r="I6" s="6">
        <v>100000000</v>
      </c>
      <c r="J6" s="6">
        <v>5</v>
      </c>
      <c r="K6" s="6">
        <v>0.25475714300000002</v>
      </c>
      <c r="L6" s="6">
        <v>0.13</v>
      </c>
      <c r="M6" s="20">
        <v>0.80698971500000005</v>
      </c>
      <c r="N6" s="20">
        <f t="shared" si="1"/>
        <v>3.167682387614152</v>
      </c>
      <c r="O6" s="6"/>
      <c r="P6" s="6"/>
      <c r="Q6" s="6">
        <v>1000000000</v>
      </c>
      <c r="R6" s="6">
        <v>5</v>
      </c>
      <c r="S6" s="12">
        <v>2.4395769899999999</v>
      </c>
      <c r="T6" s="15">
        <v>0.05</v>
      </c>
      <c r="U6" s="20">
        <v>8.4316561290000003</v>
      </c>
      <c r="V6" s="6">
        <f t="shared" si="2"/>
        <v>3.4561959567424845</v>
      </c>
    </row>
    <row r="7" spans="1:22" x14ac:dyDescent="0.25">
      <c r="A7" s="6">
        <v>10000000</v>
      </c>
      <c r="B7" s="6">
        <v>6</v>
      </c>
      <c r="C7" s="6">
        <v>2.8196979E-2</v>
      </c>
      <c r="D7" s="6">
        <v>0.23</v>
      </c>
      <c r="E7" s="20">
        <v>8.2968453999999997E-2</v>
      </c>
      <c r="F7" s="6">
        <f t="shared" si="0"/>
        <v>2.9424589776089132</v>
      </c>
      <c r="I7" s="6">
        <v>100000000</v>
      </c>
      <c r="J7" s="6">
        <v>6</v>
      </c>
      <c r="K7" s="6">
        <v>0.215085941</v>
      </c>
      <c r="L7" s="6">
        <v>0.08</v>
      </c>
      <c r="M7" s="20">
        <v>0.80698971500000005</v>
      </c>
      <c r="N7" s="20">
        <f t="shared" si="1"/>
        <v>3.7519407881708084</v>
      </c>
      <c r="O7" s="6"/>
      <c r="P7" s="6"/>
      <c r="Q7" s="6">
        <v>1000000000</v>
      </c>
      <c r="R7" s="6">
        <v>6</v>
      </c>
      <c r="S7" s="12">
        <v>2.0426594690000002</v>
      </c>
      <c r="T7" s="15">
        <v>7.0000000000000007E-2</v>
      </c>
      <c r="U7" s="20">
        <v>8.4316561290000003</v>
      </c>
      <c r="V7" s="6">
        <f t="shared" si="2"/>
        <v>4.1277835375701573</v>
      </c>
    </row>
    <row r="8" spans="1:22" x14ac:dyDescent="0.25">
      <c r="A8" s="6">
        <v>10000000</v>
      </c>
      <c r="B8" s="6">
        <v>7</v>
      </c>
      <c r="C8" s="6">
        <v>2.6914989E-2</v>
      </c>
      <c r="D8" s="6">
        <v>0.44</v>
      </c>
      <c r="E8" s="20">
        <v>8.2968453999999997E-2</v>
      </c>
      <c r="F8" s="6">
        <f t="shared" si="0"/>
        <v>3.0826114771958477</v>
      </c>
      <c r="I8" s="6">
        <v>100000000</v>
      </c>
      <c r="J8" s="6">
        <v>7</v>
      </c>
      <c r="K8" s="6">
        <v>0.19792829300000001</v>
      </c>
      <c r="L8" s="6">
        <v>0.19</v>
      </c>
      <c r="M8" s="20">
        <v>0.80698971500000005</v>
      </c>
      <c r="N8" s="20">
        <f t="shared" si="1"/>
        <v>4.077182209619723</v>
      </c>
      <c r="O8" s="6"/>
      <c r="P8" s="6"/>
      <c r="Q8" s="6">
        <v>1000000000</v>
      </c>
      <c r="R8" s="6">
        <v>7</v>
      </c>
      <c r="S8" s="12">
        <v>1.8280057119999999</v>
      </c>
      <c r="T8" s="15">
        <v>0.11</v>
      </c>
      <c r="U8" s="20">
        <v>8.4316561290000003</v>
      </c>
      <c r="V8" s="6">
        <f t="shared" si="2"/>
        <v>4.6124889400783236</v>
      </c>
    </row>
    <row r="9" spans="1:22" x14ac:dyDescent="0.25">
      <c r="A9" s="6">
        <v>10000000</v>
      </c>
      <c r="B9" s="6">
        <v>8</v>
      </c>
      <c r="C9" s="6">
        <v>2.3937660999999999E-2</v>
      </c>
      <c r="D9" s="6">
        <v>0.3</v>
      </c>
      <c r="E9" s="20">
        <v>8.2968453999999997E-2</v>
      </c>
      <c r="F9" s="6">
        <f t="shared" si="0"/>
        <v>3.4660217637805131</v>
      </c>
      <c r="I9" s="6">
        <v>100000000</v>
      </c>
      <c r="J9" s="6">
        <v>8</v>
      </c>
      <c r="K9" s="6">
        <v>0.17555727400000001</v>
      </c>
      <c r="L9" s="6">
        <v>0.19</v>
      </c>
      <c r="M9" s="20">
        <v>0.80698971500000005</v>
      </c>
      <c r="N9" s="20">
        <f t="shared" si="1"/>
        <v>4.5967318619905209</v>
      </c>
      <c r="O9" s="6"/>
      <c r="P9" s="6"/>
      <c r="Q9" s="6">
        <v>1000000000</v>
      </c>
      <c r="R9" s="6">
        <v>8</v>
      </c>
      <c r="S9" s="12">
        <v>1.6137130820000001</v>
      </c>
      <c r="T9" s="15">
        <v>0.05</v>
      </c>
      <c r="U9" s="20">
        <v>8.4316561290000003</v>
      </c>
      <c r="V9" s="6">
        <f t="shared" si="2"/>
        <v>5.2250032691994992</v>
      </c>
    </row>
    <row r="10" spans="1:22" x14ac:dyDescent="0.25">
      <c r="A10" s="6">
        <v>10000000</v>
      </c>
      <c r="B10" s="6">
        <v>9</v>
      </c>
      <c r="C10" s="6">
        <v>2.3942949000000002E-2</v>
      </c>
      <c r="D10" s="6">
        <v>0.54</v>
      </c>
      <c r="E10" s="20">
        <v>8.2968453999999997E-2</v>
      </c>
      <c r="F10" s="6">
        <f t="shared" si="0"/>
        <v>3.4652562639631399</v>
      </c>
      <c r="I10" s="6">
        <v>100000000</v>
      </c>
      <c r="J10" s="6">
        <v>9</v>
      </c>
      <c r="K10" s="6">
        <v>0.16693708199999999</v>
      </c>
      <c r="L10" s="6">
        <v>0.27</v>
      </c>
      <c r="M10" s="20">
        <v>0.80698971500000005</v>
      </c>
      <c r="N10" s="20">
        <f t="shared" si="1"/>
        <v>4.8340950095198147</v>
      </c>
      <c r="O10" s="6"/>
      <c r="P10" s="6"/>
      <c r="Q10" s="6">
        <v>1000000000</v>
      </c>
      <c r="R10" s="6">
        <v>9</v>
      </c>
      <c r="S10" s="12">
        <v>1.500972814</v>
      </c>
      <c r="T10" s="15">
        <v>0.18</v>
      </c>
      <c r="U10" s="20">
        <v>8.4316561290000003</v>
      </c>
      <c r="V10" s="6">
        <f t="shared" si="2"/>
        <v>5.6174609229131578</v>
      </c>
    </row>
    <row r="11" spans="1:22" x14ac:dyDescent="0.25">
      <c r="A11" s="6">
        <v>10000000</v>
      </c>
      <c r="B11" s="6">
        <v>10</v>
      </c>
      <c r="C11" s="6">
        <v>2.2217242000000002E-2</v>
      </c>
      <c r="D11" s="6">
        <v>0.41</v>
      </c>
      <c r="E11" s="20">
        <v>8.2968453999999997E-2</v>
      </c>
      <c r="F11" s="6">
        <f t="shared" si="0"/>
        <v>3.734417350272369</v>
      </c>
      <c r="I11" s="6">
        <v>100000000</v>
      </c>
      <c r="J11" s="6">
        <v>10</v>
      </c>
      <c r="K11" s="6">
        <v>0.15583738899999999</v>
      </c>
      <c r="L11" s="6">
        <v>0.14000000000000001</v>
      </c>
      <c r="M11" s="20">
        <v>0.80698971500000005</v>
      </c>
      <c r="N11" s="20">
        <f t="shared" si="1"/>
        <v>5.1784088541165181</v>
      </c>
      <c r="O11" s="6"/>
      <c r="P11" s="6"/>
      <c r="Q11" s="6">
        <v>1000000000</v>
      </c>
      <c r="R11" s="6">
        <v>10</v>
      </c>
      <c r="S11" s="12">
        <v>1.391017569</v>
      </c>
      <c r="T11" s="15">
        <v>7.0000000000000007E-2</v>
      </c>
      <c r="U11" s="20">
        <v>8.4316561290000003</v>
      </c>
      <c r="V11" s="6">
        <f t="shared" si="2"/>
        <v>6.061502253391021</v>
      </c>
    </row>
    <row r="12" spans="1:22" x14ac:dyDescent="0.25">
      <c r="A12" s="6">
        <v>10000000</v>
      </c>
      <c r="B12" s="6">
        <v>11</v>
      </c>
      <c r="C12" s="6">
        <v>2.2370335000000002E-2</v>
      </c>
      <c r="D12" s="6">
        <v>0.7</v>
      </c>
      <c r="E12" s="20">
        <v>8.2968453999999997E-2</v>
      </c>
      <c r="F12" s="6">
        <f t="shared" si="0"/>
        <v>3.7088605959633592</v>
      </c>
      <c r="I12" s="6">
        <v>100000000</v>
      </c>
      <c r="J12" s="11">
        <v>11</v>
      </c>
      <c r="K12" s="6">
        <v>0.14841379299999999</v>
      </c>
      <c r="L12" s="6">
        <v>0.28000000000000003</v>
      </c>
      <c r="M12" s="20">
        <v>0.80698971500000005</v>
      </c>
      <c r="N12" s="20">
        <f t="shared" si="1"/>
        <v>5.4374307043011836</v>
      </c>
      <c r="O12" s="6"/>
      <c r="P12" s="6"/>
      <c r="Q12" s="6">
        <v>1000000000</v>
      </c>
      <c r="R12" s="11">
        <v>11</v>
      </c>
      <c r="S12" s="12">
        <v>1.2984356450000001</v>
      </c>
      <c r="T12" s="15">
        <v>0.24</v>
      </c>
      <c r="U12" s="20">
        <v>8.4316561290000003</v>
      </c>
      <c r="V12" s="6">
        <f t="shared" si="2"/>
        <v>6.4937035281405882</v>
      </c>
    </row>
    <row r="13" spans="1:22" x14ac:dyDescent="0.25">
      <c r="A13" s="6">
        <v>10000000</v>
      </c>
      <c r="B13" s="6">
        <v>12</v>
      </c>
      <c r="C13" s="6">
        <v>2.0988744E-2</v>
      </c>
      <c r="D13" s="6">
        <v>0.56000000000000005</v>
      </c>
      <c r="E13" s="20">
        <v>8.2968453999999997E-2</v>
      </c>
      <c r="F13" s="6">
        <f t="shared" si="0"/>
        <v>3.952997568601532</v>
      </c>
      <c r="I13" s="6">
        <v>100000000</v>
      </c>
      <c r="J13" s="6">
        <v>12</v>
      </c>
      <c r="K13" s="6">
        <v>0.140340452</v>
      </c>
      <c r="L13" s="6">
        <v>0.13</v>
      </c>
      <c r="M13" s="20">
        <v>0.80698971500000005</v>
      </c>
      <c r="N13" s="20">
        <f t="shared" si="1"/>
        <v>5.7502288434983813</v>
      </c>
      <c r="O13" s="6"/>
      <c r="P13" s="6"/>
      <c r="Q13" s="6">
        <v>1000000000</v>
      </c>
      <c r="R13" s="6">
        <v>12</v>
      </c>
      <c r="S13" s="12">
        <v>1.218850472</v>
      </c>
      <c r="T13" s="15">
        <v>0.03</v>
      </c>
      <c r="U13" s="20">
        <v>8.4316561290000003</v>
      </c>
      <c r="V13" s="6">
        <f t="shared" si="2"/>
        <v>6.9177116657833979</v>
      </c>
    </row>
    <row r="14" spans="1:22" x14ac:dyDescent="0.25">
      <c r="A14" s="6">
        <v>10000000</v>
      </c>
      <c r="B14" s="6">
        <v>13</v>
      </c>
      <c r="C14" s="6">
        <v>2.0836322000000001E-2</v>
      </c>
      <c r="D14" s="6">
        <v>0.8</v>
      </c>
      <c r="E14" s="20">
        <v>8.2968453999999997E-2</v>
      </c>
      <c r="F14" s="6">
        <f t="shared" si="0"/>
        <v>3.9819145624645267</v>
      </c>
      <c r="I14" s="6">
        <v>100000000</v>
      </c>
      <c r="J14" s="6">
        <v>13</v>
      </c>
      <c r="K14" s="6">
        <v>0.13687271200000001</v>
      </c>
      <c r="L14" s="6">
        <v>0.38</v>
      </c>
      <c r="M14" s="20">
        <v>0.80698971500000005</v>
      </c>
      <c r="N14" s="20">
        <f t="shared" si="1"/>
        <v>5.8959138253942101</v>
      </c>
      <c r="O14" s="6"/>
      <c r="P14" s="6"/>
      <c r="Q14" s="6">
        <v>1000000000</v>
      </c>
      <c r="R14" s="6">
        <v>13</v>
      </c>
      <c r="S14" s="13">
        <v>1.1300251939999999</v>
      </c>
      <c r="T14" s="16">
        <v>0.06</v>
      </c>
      <c r="U14" s="20">
        <v>8.4316561290000003</v>
      </c>
      <c r="V14" s="6">
        <f t="shared" si="2"/>
        <v>7.4614762341307594</v>
      </c>
    </row>
    <row r="15" spans="1:22" x14ac:dyDescent="0.25">
      <c r="A15" s="6">
        <v>10000000</v>
      </c>
      <c r="B15" s="6">
        <v>14</v>
      </c>
      <c r="C15" s="6">
        <v>2.0708157000000001E-2</v>
      </c>
      <c r="D15" s="6">
        <v>0.68</v>
      </c>
      <c r="E15" s="20">
        <v>8.2968453999999997E-2</v>
      </c>
      <c r="F15" s="6">
        <f t="shared" si="0"/>
        <v>4.0065590578630434</v>
      </c>
      <c r="I15" s="6">
        <v>100000000</v>
      </c>
      <c r="J15" s="6">
        <v>14</v>
      </c>
      <c r="K15" s="6">
        <v>0.13537553099999999</v>
      </c>
      <c r="L15" s="6">
        <v>0.2</v>
      </c>
      <c r="M15" s="20">
        <v>0.80698971500000005</v>
      </c>
      <c r="N15" s="20">
        <f t="shared" si="1"/>
        <v>5.9611194802995833</v>
      </c>
      <c r="O15" s="6"/>
      <c r="P15" s="6"/>
      <c r="Q15" s="6">
        <v>1000000000</v>
      </c>
      <c r="R15" s="6">
        <v>14</v>
      </c>
      <c r="S15" s="13">
        <v>1.0706052210000001</v>
      </c>
      <c r="T15" s="16">
        <v>0.08</v>
      </c>
      <c r="U15" s="20">
        <v>8.4316561290000003</v>
      </c>
      <c r="V15" s="6">
        <f t="shared" si="2"/>
        <v>7.8755978054398073</v>
      </c>
    </row>
    <row r="16" spans="1:22" x14ac:dyDescent="0.25">
      <c r="A16" s="6">
        <v>10000000</v>
      </c>
      <c r="B16" s="6">
        <v>15</v>
      </c>
      <c r="C16" s="6">
        <v>2.0895147999999999E-2</v>
      </c>
      <c r="D16" s="6">
        <v>0.81</v>
      </c>
      <c r="E16" s="20">
        <v>8.2968453999999997E-2</v>
      </c>
      <c r="F16" s="6">
        <f t="shared" si="0"/>
        <v>3.9707042993904613</v>
      </c>
      <c r="I16" s="6">
        <v>100000000</v>
      </c>
      <c r="J16" s="6">
        <v>15</v>
      </c>
      <c r="K16" s="6">
        <v>0.13065084099999999</v>
      </c>
      <c r="L16" s="6">
        <v>0.46</v>
      </c>
      <c r="M16" s="20">
        <v>0.80698971500000005</v>
      </c>
      <c r="N16" s="20">
        <f t="shared" si="1"/>
        <v>6.1766897849513276</v>
      </c>
      <c r="O16" s="6"/>
      <c r="P16" s="6"/>
      <c r="Q16" s="6">
        <v>1000000000</v>
      </c>
      <c r="R16" s="6">
        <v>15</v>
      </c>
      <c r="S16" s="13">
        <v>1.0535446079999999</v>
      </c>
      <c r="T16" s="16">
        <v>0.11</v>
      </c>
      <c r="U16" s="20">
        <v>8.4316561290000003</v>
      </c>
      <c r="V16" s="6">
        <f t="shared" si="2"/>
        <v>8.003131585482901</v>
      </c>
    </row>
    <row r="17" spans="1:22" x14ac:dyDescent="0.25">
      <c r="A17" s="6">
        <v>10000000</v>
      </c>
      <c r="B17" s="6">
        <v>16</v>
      </c>
      <c r="C17" s="6">
        <v>1.9832114000000001E-2</v>
      </c>
      <c r="D17" s="6">
        <v>0.7</v>
      </c>
      <c r="E17" s="20">
        <v>8.2968453999999997E-2</v>
      </c>
      <c r="F17" s="6">
        <f t="shared" si="0"/>
        <v>4.1835405948150557</v>
      </c>
      <c r="I17" s="6">
        <v>100000000</v>
      </c>
      <c r="J17" s="6">
        <v>16</v>
      </c>
      <c r="K17" s="6">
        <v>0.130373287</v>
      </c>
      <c r="L17" s="6">
        <v>0.18</v>
      </c>
      <c r="M17" s="20">
        <v>0.80698971500000005</v>
      </c>
      <c r="N17" s="20">
        <f t="shared" si="1"/>
        <v>6.18983944924239</v>
      </c>
      <c r="O17" s="6"/>
      <c r="P17" s="6"/>
      <c r="Q17" s="6">
        <v>1000000000</v>
      </c>
      <c r="R17" s="6">
        <v>16</v>
      </c>
      <c r="S17" s="13">
        <v>1.003940625</v>
      </c>
      <c r="T17" s="16">
        <v>7.0000000000000007E-2</v>
      </c>
      <c r="U17" s="20">
        <v>8.4316561290000003</v>
      </c>
      <c r="V17" s="6">
        <f t="shared" si="2"/>
        <v>8.3985605513274262</v>
      </c>
    </row>
    <row r="18" spans="1:22" x14ac:dyDescent="0.25">
      <c r="A18" s="6">
        <v>10000000</v>
      </c>
      <c r="B18" s="6">
        <v>17</v>
      </c>
      <c r="C18" s="6">
        <v>2.0556855999999998E-2</v>
      </c>
      <c r="D18" s="6">
        <v>0.82</v>
      </c>
      <c r="E18" s="20">
        <v>8.2968453999999997E-2</v>
      </c>
      <c r="F18" s="6">
        <f t="shared" si="0"/>
        <v>4.0360478275471703</v>
      </c>
      <c r="I18" s="6">
        <v>100000000</v>
      </c>
      <c r="J18" s="6">
        <v>17</v>
      </c>
      <c r="K18" s="6">
        <v>0.13343053199999999</v>
      </c>
      <c r="L18" s="6">
        <v>0.56000000000000005</v>
      </c>
      <c r="M18" s="20">
        <v>0.80698971500000005</v>
      </c>
      <c r="N18" s="20">
        <f t="shared" si="1"/>
        <v>6.0480139208318535</v>
      </c>
      <c r="O18" s="6"/>
      <c r="P18" s="6"/>
      <c r="Q18" s="6">
        <v>1000000000</v>
      </c>
      <c r="R18" s="6">
        <v>17</v>
      </c>
      <c r="S18" s="13">
        <v>0.96688982899999998</v>
      </c>
      <c r="T18" s="16">
        <v>0.13</v>
      </c>
      <c r="U18" s="20">
        <v>8.4316561290000003</v>
      </c>
      <c r="V18" s="6">
        <f t="shared" si="2"/>
        <v>8.7203897239465125</v>
      </c>
    </row>
    <row r="19" spans="1:22" x14ac:dyDescent="0.25">
      <c r="A19" s="6">
        <v>10000000</v>
      </c>
      <c r="B19" s="6">
        <v>18</v>
      </c>
      <c r="C19" s="6">
        <v>2.0035983E-2</v>
      </c>
      <c r="D19" s="6">
        <v>0.67</v>
      </c>
      <c r="E19" s="20">
        <v>8.2968453999999997E-2</v>
      </c>
      <c r="F19" s="6">
        <f t="shared" si="0"/>
        <v>4.1409724693817118</v>
      </c>
      <c r="I19" s="6">
        <v>100000000</v>
      </c>
      <c r="J19" s="6">
        <v>18</v>
      </c>
      <c r="K19" s="6">
        <v>0.13090824500000001</v>
      </c>
      <c r="L19" s="6">
        <v>0.15</v>
      </c>
      <c r="M19" s="20">
        <v>0.80698971500000005</v>
      </c>
      <c r="N19" s="20">
        <f t="shared" si="1"/>
        <v>6.1645446014496645</v>
      </c>
      <c r="O19" s="6"/>
      <c r="P19" s="6"/>
      <c r="Q19" s="6">
        <v>1000000000</v>
      </c>
      <c r="R19" s="6">
        <v>18</v>
      </c>
      <c r="S19" s="13">
        <v>0.96688982899999998</v>
      </c>
      <c r="T19" s="16">
        <v>0.05</v>
      </c>
      <c r="U19" s="20">
        <v>8.4316561290000003</v>
      </c>
      <c r="V19" s="6">
        <f t="shared" si="2"/>
        <v>8.7203897239465125</v>
      </c>
    </row>
    <row r="20" spans="1:22" x14ac:dyDescent="0.25">
      <c r="A20" s="6">
        <v>10000000</v>
      </c>
      <c r="B20" s="6">
        <v>19</v>
      </c>
      <c r="C20" s="6">
        <v>2.0825501999999999E-2</v>
      </c>
      <c r="D20" s="6">
        <v>0.79</v>
      </c>
      <c r="E20" s="20">
        <v>8.2968453999999997E-2</v>
      </c>
      <c r="F20" s="6">
        <f t="shared" si="0"/>
        <v>3.9839833872912163</v>
      </c>
      <c r="I20" s="6">
        <v>100000000</v>
      </c>
      <c r="J20" s="6">
        <v>19</v>
      </c>
      <c r="K20" s="6">
        <v>0.13331036900000001</v>
      </c>
      <c r="L20" s="6">
        <v>0.54</v>
      </c>
      <c r="M20" s="20">
        <v>0.80698971500000005</v>
      </c>
      <c r="N20" s="20">
        <f t="shared" si="1"/>
        <v>6.0534654659908709</v>
      </c>
      <c r="O20" s="6"/>
      <c r="P20" s="6"/>
      <c r="Q20" s="6">
        <v>1000000000</v>
      </c>
      <c r="R20" s="6">
        <v>19</v>
      </c>
      <c r="S20" s="13">
        <v>0.97940284799999999</v>
      </c>
      <c r="T20" s="16">
        <v>0.11</v>
      </c>
      <c r="U20" s="20">
        <v>8.4316561290000003</v>
      </c>
      <c r="V20" s="6">
        <f t="shared" si="2"/>
        <v>8.6089765270929668</v>
      </c>
    </row>
    <row r="21" spans="1:22" x14ac:dyDescent="0.25">
      <c r="A21" s="6">
        <v>10000000</v>
      </c>
      <c r="B21" s="6">
        <v>20</v>
      </c>
      <c r="C21" s="6">
        <v>7.4510694000000002E-2</v>
      </c>
      <c r="D21" s="6">
        <v>0.95</v>
      </c>
      <c r="E21" s="20">
        <v>8.2968453999999997E-2</v>
      </c>
      <c r="F21" s="6">
        <f t="shared" si="0"/>
        <v>1.1135106861305035</v>
      </c>
      <c r="I21" s="6">
        <v>100000000</v>
      </c>
      <c r="J21" s="6">
        <v>20</v>
      </c>
      <c r="K21" s="6">
        <v>0.22525034199999999</v>
      </c>
      <c r="L21" s="6">
        <v>0.6</v>
      </c>
      <c r="M21" s="20">
        <v>0.80698971500000005</v>
      </c>
      <c r="N21" s="20">
        <f t="shared" si="1"/>
        <v>3.5826348046121947</v>
      </c>
      <c r="O21" s="6"/>
      <c r="P21" s="6"/>
      <c r="Q21" s="6">
        <v>1000000000</v>
      </c>
      <c r="R21" s="6">
        <v>20</v>
      </c>
      <c r="S21" s="13">
        <v>1.103865836</v>
      </c>
      <c r="T21" s="16">
        <v>0.28000000000000003</v>
      </c>
      <c r="U21" s="20">
        <v>8.4316561290000003</v>
      </c>
      <c r="V21" s="6">
        <f t="shared" si="2"/>
        <v>7.6382979289885373</v>
      </c>
    </row>
    <row r="30" spans="1:22" x14ac:dyDescent="0.25">
      <c r="G30" s="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DE98-A9EF-4BBC-8E2E-248A3BE4D6D3}">
  <dimension ref="A1:L22"/>
  <sheetViews>
    <sheetView zoomScale="99" workbookViewId="0">
      <selection activeCell="F5" sqref="F5"/>
    </sheetView>
  </sheetViews>
  <sheetFormatPr defaultRowHeight="15" x14ac:dyDescent="0.25"/>
  <cols>
    <col min="1" max="1" width="16.42578125" bestFit="1" customWidth="1"/>
    <col min="2" max="2" width="18.42578125" bestFit="1" customWidth="1"/>
  </cols>
  <sheetData>
    <row r="1" spans="1:12" x14ac:dyDescent="0.25">
      <c r="A1" s="34" t="s">
        <v>40</v>
      </c>
      <c r="B1" s="34"/>
      <c r="C1" s="34"/>
      <c r="D1" s="34"/>
      <c r="E1" s="27"/>
      <c r="H1" s="33"/>
      <c r="I1" s="33"/>
      <c r="J1" s="33"/>
      <c r="K1" s="33"/>
      <c r="L1" s="33"/>
    </row>
    <row r="2" spans="1:12" x14ac:dyDescent="0.25">
      <c r="A2" s="2" t="s">
        <v>37</v>
      </c>
      <c r="B2" s="2" t="s">
        <v>38</v>
      </c>
      <c r="C2" s="2" t="s">
        <v>41</v>
      </c>
      <c r="D2" s="24" t="s">
        <v>39</v>
      </c>
      <c r="H2" s="23"/>
      <c r="I2" s="23"/>
      <c r="J2" s="23"/>
      <c r="K2" s="9"/>
      <c r="L2" s="23"/>
    </row>
    <row r="3" spans="1:12" x14ac:dyDescent="0.25">
      <c r="A3" s="6">
        <v>8.4684645000000003E-2</v>
      </c>
      <c r="B3" s="26">
        <v>3.2511287E-2</v>
      </c>
      <c r="C3" s="25">
        <v>6.8837300000000004E-2</v>
      </c>
      <c r="D3" s="6">
        <f>A3-C3</f>
        <v>1.5847344999999999E-2</v>
      </c>
    </row>
    <row r="4" spans="1:12" x14ac:dyDescent="0.25">
      <c r="A4" s="26">
        <v>4.1982804999999998E-2</v>
      </c>
      <c r="B4" s="26">
        <v>3.2511287E-2</v>
      </c>
      <c r="C4" s="25">
        <v>3.5076999999999997E-2</v>
      </c>
      <c r="D4" s="6">
        <f t="shared" ref="D4:D22" si="0">A4-C4</f>
        <v>6.905805000000001E-3</v>
      </c>
    </row>
    <row r="5" spans="1:12" x14ac:dyDescent="0.25">
      <c r="A5" s="26">
        <v>3.2132048000000003E-2</v>
      </c>
      <c r="B5" s="26">
        <v>3.2511287E-2</v>
      </c>
      <c r="C5" s="25">
        <v>2.4825199999999999E-2</v>
      </c>
      <c r="D5" s="6">
        <f t="shared" si="0"/>
        <v>7.3068480000000047E-3</v>
      </c>
    </row>
    <row r="6" spans="1:12" x14ac:dyDescent="0.25">
      <c r="A6" s="26">
        <v>2.4336938999999998E-2</v>
      </c>
      <c r="B6" s="26">
        <v>3.2511287E-2</v>
      </c>
      <c r="C6" s="25">
        <v>1.80962E-2</v>
      </c>
      <c r="D6" s="6">
        <f t="shared" si="0"/>
        <v>6.2407389999999986E-3</v>
      </c>
    </row>
    <row r="7" spans="1:12" x14ac:dyDescent="0.25">
      <c r="A7" s="26">
        <v>2.4896557E-2</v>
      </c>
      <c r="B7" s="26">
        <v>3.2511287E-2</v>
      </c>
      <c r="C7" s="25">
        <v>1.5421499999999999E-2</v>
      </c>
      <c r="D7" s="6">
        <f t="shared" si="0"/>
        <v>9.4750570000000003E-3</v>
      </c>
    </row>
    <row r="8" spans="1:12" x14ac:dyDescent="0.25">
      <c r="A8" s="26">
        <v>2.1231455E-2</v>
      </c>
      <c r="B8" s="26">
        <v>3.2511287E-2</v>
      </c>
      <c r="C8" s="25">
        <v>1.2531499999999999E-2</v>
      </c>
      <c r="D8" s="6">
        <f t="shared" si="0"/>
        <v>8.6999550000000005E-3</v>
      </c>
    </row>
    <row r="9" spans="1:12" x14ac:dyDescent="0.25">
      <c r="A9" s="26">
        <v>2.2310408E-2</v>
      </c>
      <c r="B9" s="26">
        <v>3.2511287E-2</v>
      </c>
      <c r="C9" s="25">
        <v>1.0246999999999999E-2</v>
      </c>
      <c r="D9" s="6">
        <f t="shared" si="0"/>
        <v>1.2063408000000001E-2</v>
      </c>
    </row>
    <row r="10" spans="1:12" x14ac:dyDescent="0.25">
      <c r="A10" s="26">
        <v>1.9618183000000001E-2</v>
      </c>
      <c r="B10" s="26">
        <v>3.2511287E-2</v>
      </c>
      <c r="C10" s="25">
        <v>9.6446699999999993E-3</v>
      </c>
      <c r="D10" s="6">
        <f t="shared" si="0"/>
        <v>9.9735130000000016E-3</v>
      </c>
    </row>
    <row r="11" spans="1:12" x14ac:dyDescent="0.25">
      <c r="A11" s="26">
        <v>2.0783507E-2</v>
      </c>
      <c r="B11" s="26">
        <v>3.2511287E-2</v>
      </c>
      <c r="C11" s="25">
        <v>9.6446699999999993E-3</v>
      </c>
      <c r="D11" s="6">
        <f t="shared" si="0"/>
        <v>1.1138837E-2</v>
      </c>
    </row>
    <row r="12" spans="1:12" x14ac:dyDescent="0.25">
      <c r="A12" s="26">
        <v>1.9175497E-2</v>
      </c>
      <c r="B12" s="26">
        <v>3.2511287E-2</v>
      </c>
      <c r="C12" s="25">
        <v>9.7104200000000009E-3</v>
      </c>
      <c r="D12" s="6">
        <f t="shared" si="0"/>
        <v>9.4650769999999988E-3</v>
      </c>
    </row>
    <row r="13" spans="1:12" x14ac:dyDescent="0.25">
      <c r="A13" s="26">
        <v>1.9935586000000002E-2</v>
      </c>
      <c r="B13" s="26">
        <v>3.2511287E-2</v>
      </c>
      <c r="C13" s="25">
        <v>1.07055E-2</v>
      </c>
      <c r="D13" s="6">
        <f t="shared" si="0"/>
        <v>9.2300860000000019E-3</v>
      </c>
    </row>
    <row r="14" spans="1:12" x14ac:dyDescent="0.25">
      <c r="A14" s="26">
        <v>1.8624310000000002E-2</v>
      </c>
      <c r="B14" s="26">
        <v>3.2511287E-2</v>
      </c>
      <c r="C14" s="25">
        <v>8.1409700000000008E-3</v>
      </c>
      <c r="D14" s="6">
        <f t="shared" si="0"/>
        <v>1.0483340000000001E-2</v>
      </c>
    </row>
    <row r="15" spans="1:12" x14ac:dyDescent="0.25">
      <c r="A15" s="26">
        <v>1.8757449999999998E-2</v>
      </c>
      <c r="B15" s="26">
        <v>3.2511287E-2</v>
      </c>
      <c r="C15" s="25">
        <v>8.6424899999999992E-3</v>
      </c>
      <c r="D15" s="6">
        <f t="shared" si="0"/>
        <v>1.0114959999999999E-2</v>
      </c>
    </row>
    <row r="16" spans="1:12" x14ac:dyDescent="0.25">
      <c r="A16" s="26">
        <v>1.8894391999999999E-2</v>
      </c>
      <c r="B16" s="26">
        <v>3.2511287E-2</v>
      </c>
      <c r="C16" s="25">
        <v>8.2476000000000008E-3</v>
      </c>
      <c r="D16" s="6">
        <f t="shared" si="0"/>
        <v>1.0646791999999999E-2</v>
      </c>
    </row>
    <row r="17" spans="1:4" x14ac:dyDescent="0.25">
      <c r="A17" s="26">
        <v>1.8972539E-2</v>
      </c>
      <c r="B17" s="26">
        <v>3.2511287E-2</v>
      </c>
      <c r="C17" s="25">
        <v>1.00684E-2</v>
      </c>
      <c r="D17" s="6">
        <f t="shared" si="0"/>
        <v>8.9041390000000002E-3</v>
      </c>
    </row>
    <row r="18" spans="1:4" x14ac:dyDescent="0.25">
      <c r="A18" s="26">
        <v>1.8511567E-2</v>
      </c>
      <c r="B18" s="26">
        <v>3.2511287E-2</v>
      </c>
      <c r="C18" s="25">
        <v>9.8103700000000005E-3</v>
      </c>
      <c r="D18" s="6">
        <f t="shared" si="0"/>
        <v>8.7011969999999991E-3</v>
      </c>
    </row>
    <row r="19" spans="1:4" x14ac:dyDescent="0.25">
      <c r="A19" s="26">
        <v>1.9752852000000001E-2</v>
      </c>
      <c r="B19" s="26">
        <v>3.2511287E-2</v>
      </c>
      <c r="C19" s="25">
        <v>9.5349000000000007E-3</v>
      </c>
      <c r="D19" s="6">
        <f t="shared" si="0"/>
        <v>1.0217952000000001E-2</v>
      </c>
    </row>
    <row r="20" spans="1:4" x14ac:dyDescent="0.25">
      <c r="A20" s="26">
        <v>1.9006578999999999E-2</v>
      </c>
      <c r="B20" s="26">
        <v>3.2511287E-2</v>
      </c>
      <c r="C20" s="25">
        <v>9.34924E-3</v>
      </c>
      <c r="D20" s="6">
        <f t="shared" si="0"/>
        <v>9.6573389999999992E-3</v>
      </c>
    </row>
    <row r="21" spans="1:4" x14ac:dyDescent="0.25">
      <c r="A21" s="26">
        <v>2.0024030000000002E-2</v>
      </c>
      <c r="B21" s="26">
        <v>3.2511287E-2</v>
      </c>
      <c r="C21" s="25">
        <v>8.5551399999999993E-3</v>
      </c>
      <c r="D21" s="6">
        <f t="shared" si="0"/>
        <v>1.1468890000000002E-2</v>
      </c>
    </row>
    <row r="22" spans="1:4" x14ac:dyDescent="0.25">
      <c r="A22" s="26">
        <v>6.9395958999999993E-2</v>
      </c>
      <c r="B22" s="26">
        <v>3.2511287E-2</v>
      </c>
      <c r="C22" s="25">
        <v>2.46825E-2</v>
      </c>
      <c r="D22" s="6">
        <f t="shared" si="0"/>
        <v>4.4713458999999997E-2</v>
      </c>
    </row>
  </sheetData>
  <mergeCells count="2">
    <mergeCell ref="H1:L1"/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5D0DD9E02B264FAB0969B680AA60EE" ma:contentTypeVersion="0" ma:contentTypeDescription="Creare un nuovo documento." ma:contentTypeScope="" ma:versionID="8f09675a81e61bd269d90afd69f8447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2e36683457326f25d12229c8c9d1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E5097E-EC80-40CA-AA90-8B5A948176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B6375D-9319-4134-A74B-9F7CF1D6399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374D0A3-966E-484A-B7C0-460C0D87D8CF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554DCD5-0379-4670-BED5-D29DE58C4D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serial events - 10^7</vt:lpstr>
      <vt:lpstr>serial IPC vs GB_s - 10^9</vt:lpstr>
      <vt:lpstr>parallel events - 10^7</vt:lpstr>
      <vt:lpstr>parallel IPC vs GB_s - 10^9</vt:lpstr>
      <vt:lpstr>strong test</vt:lpstr>
      <vt:lpstr>parallel overhead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2019-12-14T13:02:58Z</dcterms:created>
  <dcterms:modified xsi:type="dcterms:W3CDTF">2019-12-18T20:30:44Z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0x010100F65D0DD9E02B264FAB0969B680AA60EE</vt:lpwstr>
  </property>
</Properties>
</file>