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wilja\Desktop\"/>
    </mc:Choice>
  </mc:AlternateContent>
  <xr:revisionPtr revIDLastSave="0" documentId="8_{3EF35FC5-93FA-4A40-A4D9-82E17BA2751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M35" i="1"/>
  <c r="L33" i="1"/>
  <c r="M31" i="1"/>
  <c r="M34" i="1"/>
  <c r="L37" i="1" s="1"/>
  <c r="L34" i="1"/>
  <c r="J26" i="1"/>
  <c r="M28" i="1"/>
  <c r="L28" i="1"/>
  <c r="L27" i="1"/>
  <c r="M23" i="1"/>
  <c r="M18" i="1"/>
  <c r="M21" i="1"/>
  <c r="M22" i="1"/>
  <c r="M15" i="1"/>
  <c r="M14" i="1"/>
  <c r="M13" i="1"/>
  <c r="I32" i="1"/>
  <c r="I31" i="1"/>
  <c r="I30" i="1"/>
  <c r="I29" i="1"/>
  <c r="I28" i="1"/>
  <c r="I26" i="1"/>
  <c r="I25" i="1"/>
  <c r="I24" i="1"/>
  <c r="I22" i="1"/>
  <c r="H22" i="1"/>
  <c r="H21" i="1"/>
  <c r="H19" i="1"/>
  <c r="I17" i="1"/>
  <c r="H17" i="1"/>
  <c r="H16" i="1"/>
  <c r="I13" i="1"/>
  <c r="I12" i="1"/>
</calcChain>
</file>

<file path=xl/sharedStrings.xml><?xml version="1.0" encoding="utf-8"?>
<sst xmlns="http://schemas.openxmlformats.org/spreadsheetml/2006/main" count="84" uniqueCount="77">
  <si>
    <t>Mattisen Market</t>
  </si>
  <si>
    <t>TULOSTILI</t>
  </si>
  <si>
    <t>TASETILI</t>
  </si>
  <si>
    <t>Maa-alueet</t>
  </si>
  <si>
    <t>Rakennukset</t>
  </si>
  <si>
    <t>Kalusto</t>
  </si>
  <si>
    <t>Varasto</t>
  </si>
  <si>
    <t>Myyntisaamiset</t>
  </si>
  <si>
    <t>Pankkitili</t>
  </si>
  <si>
    <t>Kassa</t>
  </si>
  <si>
    <t>Oma pääoma</t>
  </si>
  <si>
    <t>Lainat</t>
  </si>
  <si>
    <t>Lainojen lyh.erät</t>
  </si>
  <si>
    <t>Ostovelat</t>
  </si>
  <si>
    <t>Myynnit</t>
  </si>
  <si>
    <t>Vuokratulot</t>
  </si>
  <si>
    <t>Ostot</t>
  </si>
  <si>
    <t>Varaston muutos</t>
  </si>
  <si>
    <t>Palkat</t>
  </si>
  <si>
    <t>Eläkemenot</t>
  </si>
  <si>
    <t>Muut henk.menot</t>
  </si>
  <si>
    <t>Rakennuksen poisto</t>
  </si>
  <si>
    <t>Kaluston poisto</t>
  </si>
  <si>
    <t>Vuokramenot</t>
  </si>
  <si>
    <t>Muut liikemenot</t>
  </si>
  <si>
    <t>Korkotulot</t>
  </si>
  <si>
    <t>Korkomenot</t>
  </si>
  <si>
    <t>Muut rahoitusmenot</t>
  </si>
  <si>
    <t>Tuloverot</t>
  </si>
  <si>
    <t>Tilikauden tulos</t>
  </si>
  <si>
    <t>TULOSLASKELMA</t>
  </si>
  <si>
    <t>Liikevaihto</t>
  </si>
  <si>
    <t>Liiketoiminnan muut tuotot</t>
  </si>
  <si>
    <t>Materiaalit ja palvelut</t>
  </si>
  <si>
    <t>Aineet, tarvikkeet ja tavarat</t>
  </si>
  <si>
    <t>Ostot tilikauden aikana</t>
  </si>
  <si>
    <t>Varastojen muutos</t>
  </si>
  <si>
    <t>Henkilöstökulut</t>
  </si>
  <si>
    <t>Palkat ja palkkiot</t>
  </si>
  <si>
    <t>Henkilösivukulut</t>
  </si>
  <si>
    <t>Eläkekulut</t>
  </si>
  <si>
    <t>Muut henkilösivukulut</t>
  </si>
  <si>
    <t>Poistot ja arvonalentumiset</t>
  </si>
  <si>
    <t>Suunnitelman mukaiset poistot</t>
  </si>
  <si>
    <t>Liiketoiminnan muut kulut</t>
  </si>
  <si>
    <t>Liikevoitto</t>
  </si>
  <si>
    <t>Rahoitustuotot ja -kulut</t>
  </si>
  <si>
    <t>Korkotuotot</t>
  </si>
  <si>
    <t>Korkokulut ja muut rahoituskulut</t>
  </si>
  <si>
    <t>Voitto ennen veroja</t>
  </si>
  <si>
    <t>Tilikauden voitto</t>
  </si>
  <si>
    <t>TASE</t>
  </si>
  <si>
    <t>Vastaavaa</t>
  </si>
  <si>
    <t>PYSYVÄT VASTAAVAT</t>
  </si>
  <si>
    <t>Aineelliset hyödykkeet</t>
  </si>
  <si>
    <t>Maa- ja vesialueet</t>
  </si>
  <si>
    <t>Rakennukset ja rakennelmat</t>
  </si>
  <si>
    <t>Koneet ja kalusto</t>
  </si>
  <si>
    <t>VAIHTUVAT VASTAAVAT</t>
  </si>
  <si>
    <t>Vaihto-omaisuus</t>
  </si>
  <si>
    <t>Tavarat</t>
  </si>
  <si>
    <t>Saamiset</t>
  </si>
  <si>
    <t>Lyhytaikaiset</t>
  </si>
  <si>
    <t>Rahat ja pankkisaamiset</t>
  </si>
  <si>
    <t>Vastattavaa</t>
  </si>
  <si>
    <t>OMA PÄÄOMA</t>
  </si>
  <si>
    <t>VIERAS PÄÄOMA</t>
  </si>
  <si>
    <t>Pitkäaikainen</t>
  </si>
  <si>
    <t>Lainat rahoituslaitoksilta</t>
  </si>
  <si>
    <t>Lyhytaikainen</t>
  </si>
  <si>
    <t>YHTEENSÄ</t>
  </si>
  <si>
    <t>Miettisen market</t>
  </si>
  <si>
    <t>Palautettava tehtävä 2.</t>
  </si>
  <si>
    <t>Vie luvut tulos- ja tasetililtä viralliseen tuloslaskelmaan ja taseeseen ja arvioi yrityksen kannattavuutta, maksuvalmiutta ja vakavaraisuutta kutakin</t>
  </si>
  <si>
    <t>vähintään yhdellä tunnusluvulla. Kerro lyhyesti sanallisesti mitä näistä voi tunnusluvuista voi päätellä yrityksestä.</t>
  </si>
  <si>
    <t>quick ratio:</t>
  </si>
  <si>
    <t xml:space="preserve">omavaraisuusaste: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</si>
</sst>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\ 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indent="3"/>
    </xf>
    <xf numFmtId="0" fontId="2" fillId="0" borderId="5" xfId="0" applyFont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0" fillId="0" borderId="0" xfId="0" applyNumberFormat="1"/>
    <xf numFmtId="3" fontId="2" fillId="0" borderId="8" xfId="0" applyNumberFormat="1" applyFont="1" applyBorder="1" applyAlignment="1">
      <alignment horizontal="right"/>
    </xf>
    <xf numFmtId="166" fontId="2" fillId="0" borderId="0" xfId="1" applyNumberFormat="1" applyFont="1"/>
    <xf numFmtId="2" fontId="0" fillId="0" borderId="0" xfId="0" applyNumberFormat="1"/>
    <xf numFmtId="0" fontId="0" fillId="0" borderId="0" xfId="0" applyNumberFormat="1"/>
    <xf numFmtId="166" fontId="0" fillId="0" borderId="0" xfId="1" applyNumberFormat="1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38</xdr:row>
      <xdr:rowOff>120650</xdr:rowOff>
    </xdr:from>
    <xdr:to>
      <xdr:col>9</xdr:col>
      <xdr:colOff>273050</xdr:colOff>
      <xdr:row>48</xdr:row>
      <xdr:rowOff>114300</xdr:rowOff>
    </xdr:to>
    <xdr:sp macro="" textlink="">
      <xdr:nvSpPr>
        <xdr:cNvPr id="2" name="Tekstiruutu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521200" y="7397750"/>
          <a:ext cx="3702050" cy="183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Liikevoitto%</a:t>
          </a:r>
          <a:r>
            <a:rPr lang="fi-FI" sz="1100" baseline="0"/>
            <a:t> : 17,1%</a:t>
          </a:r>
        </a:p>
        <a:p>
          <a:r>
            <a:rPr lang="fi-FI" sz="1100" baseline="0"/>
            <a:t>quick ratio: 0,53</a:t>
          </a:r>
        </a:p>
        <a:p>
          <a:r>
            <a:rPr lang="fi-FI" sz="1100" baseline="0"/>
            <a:t>omavaraisuusaste: 31,5%</a:t>
          </a:r>
        </a:p>
        <a:p>
          <a:endParaRPr lang="fi-FI" sz="1100" baseline="0"/>
        </a:p>
        <a:p>
          <a:r>
            <a:rPr lang="fi-FI" sz="1100" baseline="0"/>
            <a:t>Liikevoitto% on hyvällä tasolla, Hyvän määritelmä on &gt;10%.</a:t>
          </a:r>
        </a:p>
        <a:p>
          <a:r>
            <a:rPr lang="fi-FI" sz="1100" baseline="0"/>
            <a:t>Quick ratio on tyydyttävän tason alareunassa. tyydyttävän raja on 0,5-1.</a:t>
          </a:r>
        </a:p>
        <a:p>
          <a:r>
            <a:rPr lang="fi-FI" sz="1100" baseline="0"/>
            <a:t>Omavaraisuusaste on tyydyttävä. Tyydyttävän raja on 20-40%.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selection activeCell="K45" sqref="K45"/>
    </sheetView>
  </sheetViews>
  <sheetFormatPr defaultRowHeight="14.5" x14ac:dyDescent="0.35"/>
  <cols>
    <col min="1" max="1" width="18.81640625" customWidth="1"/>
    <col min="7" max="7" width="28.81640625" customWidth="1"/>
    <col min="8" max="8" width="11.54296875" customWidth="1"/>
    <col min="9" max="9" width="11" customWidth="1"/>
    <col min="10" max="10" width="10.90625" customWidth="1"/>
    <col min="11" max="11" width="24.6328125" customWidth="1"/>
  </cols>
  <sheetData>
    <row r="1" spans="1:13" ht="23.5" x14ac:dyDescent="0.55000000000000004">
      <c r="A1" s="13" t="s">
        <v>72</v>
      </c>
      <c r="B1" s="13"/>
    </row>
    <row r="2" spans="1:13" ht="17.399999999999999" customHeight="1" x14ac:dyDescent="0.55000000000000004">
      <c r="A2" s="13"/>
      <c r="B2" s="13"/>
    </row>
    <row r="3" spans="1:13" ht="18" customHeight="1" x14ac:dyDescent="0.45">
      <c r="A3" s="14" t="s">
        <v>73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3" ht="18.5" x14ac:dyDescent="0.45">
      <c r="A4" s="15" t="s">
        <v>74</v>
      </c>
    </row>
    <row r="5" spans="1:13" x14ac:dyDescent="0.35">
      <c r="A5" s="1"/>
    </row>
    <row r="6" spans="1:13" x14ac:dyDescent="0.35">
      <c r="A6" s="2" t="s">
        <v>71</v>
      </c>
    </row>
    <row r="7" spans="1:13" ht="15" thickBot="1" x14ac:dyDescent="0.4">
      <c r="A7" s="1"/>
    </row>
    <row r="8" spans="1:13" x14ac:dyDescent="0.35">
      <c r="A8" s="3"/>
      <c r="B8" s="16" t="s">
        <v>1</v>
      </c>
      <c r="C8" s="17"/>
      <c r="D8" s="16" t="s">
        <v>2</v>
      </c>
      <c r="E8" s="17"/>
      <c r="G8" s="1" t="s">
        <v>0</v>
      </c>
      <c r="H8" s="1"/>
      <c r="I8" s="1"/>
      <c r="J8" s="1"/>
      <c r="K8" s="1" t="s">
        <v>51</v>
      </c>
      <c r="L8" s="1"/>
      <c r="M8" s="4"/>
    </row>
    <row r="9" spans="1:13" x14ac:dyDescent="0.35">
      <c r="A9" s="9" t="s">
        <v>3</v>
      </c>
      <c r="B9" s="11"/>
      <c r="C9" s="11"/>
      <c r="D9" s="11">
        <v>10000</v>
      </c>
      <c r="E9" s="11"/>
      <c r="H9" s="1"/>
      <c r="I9" s="1"/>
      <c r="J9" s="1"/>
      <c r="K9" s="1"/>
      <c r="L9" s="1"/>
      <c r="M9" s="4"/>
    </row>
    <row r="10" spans="1:13" x14ac:dyDescent="0.35">
      <c r="A10" s="9" t="s">
        <v>4</v>
      </c>
      <c r="B10" s="11"/>
      <c r="C10" s="11"/>
      <c r="D10" s="11">
        <v>45000</v>
      </c>
      <c r="E10" s="11"/>
      <c r="G10" s="1" t="s">
        <v>30</v>
      </c>
      <c r="H10" s="4"/>
      <c r="I10" s="4"/>
      <c r="J10" s="1"/>
      <c r="K10" s="1" t="s">
        <v>52</v>
      </c>
      <c r="L10" s="1"/>
      <c r="M10" s="4"/>
    </row>
    <row r="11" spans="1:13" x14ac:dyDescent="0.35">
      <c r="A11" s="9" t="s">
        <v>5</v>
      </c>
      <c r="B11" s="11"/>
      <c r="C11" s="11"/>
      <c r="D11" s="11">
        <v>9000</v>
      </c>
      <c r="E11" s="11"/>
      <c r="G11" s="1"/>
      <c r="H11" s="1"/>
      <c r="I11" s="1"/>
      <c r="J11" s="1"/>
      <c r="K11" s="1" t="s">
        <v>53</v>
      </c>
      <c r="L11" s="4"/>
    </row>
    <row r="12" spans="1:13" ht="15" thickBot="1" x14ac:dyDescent="0.4">
      <c r="A12" s="9" t="s">
        <v>6</v>
      </c>
      <c r="B12" s="11"/>
      <c r="C12" s="11"/>
      <c r="D12" s="11">
        <v>11500</v>
      </c>
      <c r="E12" s="11"/>
      <c r="G12" s="1" t="s">
        <v>31</v>
      </c>
      <c r="H12" s="5"/>
      <c r="I12" s="19">
        <f>C20</f>
        <v>141600</v>
      </c>
      <c r="J12" s="1"/>
      <c r="K12" s="1" t="s">
        <v>54</v>
      </c>
      <c r="L12" s="4"/>
    </row>
    <row r="13" spans="1:13" x14ac:dyDescent="0.35">
      <c r="A13" s="9" t="s">
        <v>7</v>
      </c>
      <c r="B13" s="11"/>
      <c r="C13" s="11"/>
      <c r="D13" s="11">
        <v>6000</v>
      </c>
      <c r="E13" s="11"/>
      <c r="G13" s="1" t="s">
        <v>32</v>
      </c>
      <c r="H13" s="5"/>
      <c r="I13" s="5">
        <f>C21</f>
        <v>4500</v>
      </c>
      <c r="J13" s="1"/>
      <c r="K13" s="6" t="s">
        <v>55</v>
      </c>
      <c r="L13" s="4"/>
      <c r="M13">
        <f>D9</f>
        <v>10000</v>
      </c>
    </row>
    <row r="14" spans="1:13" x14ac:dyDescent="0.35">
      <c r="A14" s="9" t="s">
        <v>8</v>
      </c>
      <c r="B14" s="11"/>
      <c r="C14" s="11"/>
      <c r="D14" s="11">
        <v>6400</v>
      </c>
      <c r="E14" s="11"/>
      <c r="G14" s="1" t="s">
        <v>33</v>
      </c>
      <c r="H14" s="4"/>
      <c r="I14" s="4"/>
      <c r="J14" s="1"/>
      <c r="K14" s="6" t="s">
        <v>56</v>
      </c>
      <c r="L14" s="4"/>
      <c r="M14">
        <f>D10</f>
        <v>45000</v>
      </c>
    </row>
    <row r="15" spans="1:13" x14ac:dyDescent="0.35">
      <c r="A15" s="9" t="s">
        <v>9</v>
      </c>
      <c r="B15" s="11"/>
      <c r="C15" s="11"/>
      <c r="D15" s="11">
        <v>900</v>
      </c>
      <c r="E15" s="11"/>
      <c r="G15" s="6" t="s">
        <v>34</v>
      </c>
      <c r="H15" s="4"/>
      <c r="I15" s="4"/>
      <c r="J15" s="1"/>
      <c r="K15" s="6" t="s">
        <v>57</v>
      </c>
      <c r="L15" s="5"/>
      <c r="M15">
        <f>D11</f>
        <v>9000</v>
      </c>
    </row>
    <row r="16" spans="1:13" x14ac:dyDescent="0.35">
      <c r="A16" s="9" t="s">
        <v>10</v>
      </c>
      <c r="B16" s="11"/>
      <c r="C16" s="11"/>
      <c r="D16" s="11"/>
      <c r="E16" s="11">
        <v>28000</v>
      </c>
      <c r="G16" s="7" t="s">
        <v>35</v>
      </c>
      <c r="H16" s="4">
        <f>B22</f>
        <v>67700</v>
      </c>
      <c r="I16" s="4"/>
      <c r="J16" s="1"/>
      <c r="K16" s="1" t="s">
        <v>58</v>
      </c>
      <c r="L16" s="4"/>
    </row>
    <row r="17" spans="1:13" x14ac:dyDescent="0.35">
      <c r="A17" s="9" t="s">
        <v>11</v>
      </c>
      <c r="B17" s="11"/>
      <c r="C17" s="11"/>
      <c r="D17" s="11"/>
      <c r="E17" s="11">
        <v>24000</v>
      </c>
      <c r="G17" s="7" t="s">
        <v>36</v>
      </c>
      <c r="H17" s="5">
        <f>C23</f>
        <v>1500</v>
      </c>
      <c r="I17" s="5">
        <f>H16-H17</f>
        <v>66200</v>
      </c>
      <c r="J17" s="1"/>
      <c r="K17" s="1" t="s">
        <v>59</v>
      </c>
      <c r="L17" s="5"/>
    </row>
    <row r="18" spans="1:13" x14ac:dyDescent="0.35">
      <c r="A18" s="9" t="s">
        <v>12</v>
      </c>
      <c r="B18" s="11"/>
      <c r="C18" s="11"/>
      <c r="D18" s="11"/>
      <c r="E18" s="11">
        <v>8000</v>
      </c>
      <c r="G18" s="1" t="s">
        <v>37</v>
      </c>
      <c r="H18" s="4"/>
      <c r="I18" s="4"/>
      <c r="J18" s="1"/>
      <c r="K18" s="6" t="s">
        <v>60</v>
      </c>
      <c r="L18" s="4"/>
      <c r="M18">
        <f>D12</f>
        <v>11500</v>
      </c>
    </row>
    <row r="19" spans="1:13" x14ac:dyDescent="0.35">
      <c r="A19" s="9" t="s">
        <v>13</v>
      </c>
      <c r="B19" s="11"/>
      <c r="C19" s="11"/>
      <c r="D19" s="11"/>
      <c r="E19" s="11">
        <v>9300</v>
      </c>
      <c r="G19" s="6" t="s">
        <v>38</v>
      </c>
      <c r="H19" s="4">
        <f>B24</f>
        <v>32000</v>
      </c>
      <c r="I19" s="4"/>
      <c r="J19" s="1"/>
      <c r="K19" s="1" t="s">
        <v>61</v>
      </c>
      <c r="L19" s="4"/>
    </row>
    <row r="20" spans="1:13" x14ac:dyDescent="0.35">
      <c r="A20" s="9" t="s">
        <v>14</v>
      </c>
      <c r="B20" s="11"/>
      <c r="C20" s="11">
        <v>141600</v>
      </c>
      <c r="D20" s="11"/>
      <c r="E20" s="11"/>
      <c r="G20" s="6" t="s">
        <v>39</v>
      </c>
      <c r="H20" s="4"/>
      <c r="I20" s="4"/>
      <c r="J20" s="1"/>
      <c r="K20" s="6" t="s">
        <v>62</v>
      </c>
      <c r="L20" s="5"/>
    </row>
    <row r="21" spans="1:13" x14ac:dyDescent="0.35">
      <c r="A21" s="9" t="s">
        <v>15</v>
      </c>
      <c r="B21" s="11"/>
      <c r="C21" s="11">
        <v>4500</v>
      </c>
      <c r="D21" s="11"/>
      <c r="E21" s="11"/>
      <c r="G21" s="8" t="s">
        <v>40</v>
      </c>
      <c r="H21" s="4">
        <f>B25</f>
        <v>6200</v>
      </c>
      <c r="I21" s="4"/>
      <c r="J21" s="1"/>
      <c r="K21" s="6" t="s">
        <v>7</v>
      </c>
      <c r="L21" s="5"/>
      <c r="M21">
        <f>D13</f>
        <v>6000</v>
      </c>
    </row>
    <row r="22" spans="1:13" x14ac:dyDescent="0.35">
      <c r="A22" s="9" t="s">
        <v>16</v>
      </c>
      <c r="B22" s="11">
        <v>67700</v>
      </c>
      <c r="C22" s="11"/>
      <c r="D22" s="11"/>
      <c r="E22" s="11"/>
      <c r="G22" s="8" t="s">
        <v>41</v>
      </c>
      <c r="H22" s="5">
        <f>B26</f>
        <v>900</v>
      </c>
      <c r="I22" s="5">
        <f>H19+H21+H22</f>
        <v>39100</v>
      </c>
      <c r="J22" s="1"/>
      <c r="K22" s="1" t="s">
        <v>63</v>
      </c>
      <c r="L22" s="5"/>
      <c r="M22">
        <f>D15+D14</f>
        <v>7300</v>
      </c>
    </row>
    <row r="23" spans="1:13" x14ac:dyDescent="0.35">
      <c r="A23" s="9" t="s">
        <v>17</v>
      </c>
      <c r="B23" s="11"/>
      <c r="C23" s="11">
        <v>1500</v>
      </c>
      <c r="D23" s="11"/>
      <c r="E23" s="11"/>
      <c r="G23" s="1" t="s">
        <v>42</v>
      </c>
      <c r="H23" s="4"/>
      <c r="I23" s="4"/>
      <c r="J23" s="1"/>
      <c r="K23" s="1" t="s">
        <v>70</v>
      </c>
      <c r="L23" s="4"/>
      <c r="M23" s="22">
        <f>M13+M14+M15+M18+M21+M22</f>
        <v>88800</v>
      </c>
    </row>
    <row r="24" spans="1:13" x14ac:dyDescent="0.35">
      <c r="A24" s="9" t="s">
        <v>18</v>
      </c>
      <c r="B24" s="11">
        <v>32000</v>
      </c>
      <c r="C24" s="11"/>
      <c r="D24" s="11"/>
      <c r="E24" s="11"/>
      <c r="G24" s="6" t="s">
        <v>43</v>
      </c>
      <c r="H24" s="5"/>
      <c r="I24" s="5">
        <f>B27+B28</f>
        <v>8000</v>
      </c>
      <c r="J24" s="1"/>
      <c r="L24" s="5"/>
    </row>
    <row r="25" spans="1:13" x14ac:dyDescent="0.35">
      <c r="A25" s="9" t="s">
        <v>19</v>
      </c>
      <c r="B25" s="11">
        <v>6200</v>
      </c>
      <c r="C25" s="11"/>
      <c r="D25" s="11"/>
      <c r="E25" s="11"/>
      <c r="G25" s="1" t="s">
        <v>44</v>
      </c>
      <c r="H25" s="5"/>
      <c r="I25" s="5">
        <f>B29+B30</f>
        <v>8640</v>
      </c>
      <c r="J25" s="1"/>
      <c r="K25" s="1" t="s">
        <v>64</v>
      </c>
      <c r="L25" s="5"/>
    </row>
    <row r="26" spans="1:13" ht="15" thickBot="1" x14ac:dyDescent="0.4">
      <c r="A26" s="9" t="s">
        <v>20</v>
      </c>
      <c r="B26" s="11">
        <v>900</v>
      </c>
      <c r="C26" s="11"/>
      <c r="D26" s="11"/>
      <c r="E26" s="11"/>
      <c r="G26" s="1" t="s">
        <v>45</v>
      </c>
      <c r="H26" s="5"/>
      <c r="I26" s="19">
        <f>I12+I13-I17-I22-I24-I25</f>
        <v>24160</v>
      </c>
      <c r="J26" s="20">
        <f>I26/I12</f>
        <v>0.17062146892655367</v>
      </c>
      <c r="K26" s="1" t="s">
        <v>65</v>
      </c>
      <c r="L26" s="4"/>
    </row>
    <row r="27" spans="1:13" x14ac:dyDescent="0.35">
      <c r="A27" s="9" t="s">
        <v>21</v>
      </c>
      <c r="B27" s="11">
        <v>5000</v>
      </c>
      <c r="C27" s="11"/>
      <c r="D27" s="11"/>
      <c r="E27" s="11"/>
      <c r="G27" s="1" t="s">
        <v>46</v>
      </c>
      <c r="H27" s="4"/>
      <c r="I27" s="4"/>
      <c r="J27" s="1"/>
      <c r="K27" s="6" t="s">
        <v>10</v>
      </c>
      <c r="L27" s="4">
        <f>E16</f>
        <v>28000</v>
      </c>
    </row>
    <row r="28" spans="1:13" x14ac:dyDescent="0.35">
      <c r="A28" s="9" t="s">
        <v>22</v>
      </c>
      <c r="B28" s="11">
        <v>3000</v>
      </c>
      <c r="C28" s="11"/>
      <c r="D28" s="11"/>
      <c r="E28" s="11"/>
      <c r="G28" s="6" t="s">
        <v>47</v>
      </c>
      <c r="H28" s="4"/>
      <c r="I28" s="4">
        <f>C31</f>
        <v>140</v>
      </c>
      <c r="J28" s="1"/>
      <c r="K28" s="6" t="s">
        <v>50</v>
      </c>
      <c r="L28" s="5">
        <f>E35</f>
        <v>19500</v>
      </c>
      <c r="M28" s="18">
        <f>L27+L28</f>
        <v>47500</v>
      </c>
    </row>
    <row r="29" spans="1:13" x14ac:dyDescent="0.35">
      <c r="A29" s="9" t="s">
        <v>23</v>
      </c>
      <c r="B29" s="11">
        <v>4300</v>
      </c>
      <c r="C29" s="11"/>
      <c r="D29" s="11"/>
      <c r="E29" s="11"/>
      <c r="G29" s="6" t="s">
        <v>48</v>
      </c>
      <c r="H29" s="5"/>
      <c r="I29" s="5">
        <f>B32+B33</f>
        <v>600</v>
      </c>
      <c r="J29" s="1"/>
      <c r="K29" s="1" t="s">
        <v>66</v>
      </c>
      <c r="L29" s="4"/>
    </row>
    <row r="30" spans="1:13" ht="15" thickBot="1" x14ac:dyDescent="0.4">
      <c r="A30" s="9" t="s">
        <v>24</v>
      </c>
      <c r="B30" s="11">
        <v>4340</v>
      </c>
      <c r="C30" s="11"/>
      <c r="D30" s="11"/>
      <c r="E30" s="11"/>
      <c r="G30" s="1" t="s">
        <v>49</v>
      </c>
      <c r="H30" s="5"/>
      <c r="I30" s="19">
        <f>I26+I28-I29</f>
        <v>23700</v>
      </c>
      <c r="J30" s="1"/>
      <c r="K30" s="1" t="s">
        <v>67</v>
      </c>
    </row>
    <row r="31" spans="1:13" x14ac:dyDescent="0.35">
      <c r="A31" s="9" t="s">
        <v>25</v>
      </c>
      <c r="B31" s="11"/>
      <c r="C31" s="11">
        <v>140</v>
      </c>
      <c r="D31" s="11"/>
      <c r="E31" s="11"/>
      <c r="G31" s="1" t="s">
        <v>28</v>
      </c>
      <c r="H31" s="5"/>
      <c r="I31" s="5">
        <f>B34</f>
        <v>4200</v>
      </c>
      <c r="J31" s="1"/>
      <c r="K31" s="6" t="s">
        <v>68</v>
      </c>
      <c r="L31" s="5"/>
      <c r="M31">
        <f>E17/2+E18/2</f>
        <v>16000</v>
      </c>
    </row>
    <row r="32" spans="1:13" ht="15" thickBot="1" x14ac:dyDescent="0.4">
      <c r="A32" s="9" t="s">
        <v>26</v>
      </c>
      <c r="B32" s="11">
        <v>450</v>
      </c>
      <c r="C32" s="11"/>
      <c r="D32" s="11"/>
      <c r="E32" s="11"/>
      <c r="G32" s="1" t="s">
        <v>50</v>
      </c>
      <c r="H32" s="5"/>
      <c r="I32" s="19">
        <f>I30-I31</f>
        <v>19500</v>
      </c>
      <c r="J32" s="1"/>
      <c r="K32" s="1" t="s">
        <v>69</v>
      </c>
      <c r="L32" s="5"/>
    </row>
    <row r="33" spans="1:13" x14ac:dyDescent="0.35">
      <c r="A33" s="9" t="s">
        <v>27</v>
      </c>
      <c r="B33" s="11">
        <v>150</v>
      </c>
      <c r="C33" s="11"/>
      <c r="D33" s="11"/>
      <c r="E33" s="11"/>
      <c r="G33" s="1"/>
      <c r="H33" s="4"/>
      <c r="I33" s="4"/>
      <c r="J33" s="1"/>
      <c r="K33" s="6" t="s">
        <v>68</v>
      </c>
      <c r="L33">
        <f>E17/2+E18/2</f>
        <v>16000</v>
      </c>
    </row>
    <row r="34" spans="1:13" x14ac:dyDescent="0.35">
      <c r="A34" s="9" t="s">
        <v>28</v>
      </c>
      <c r="B34" s="11">
        <v>4200</v>
      </c>
      <c r="C34" s="11"/>
      <c r="D34" s="11"/>
      <c r="E34" s="11"/>
      <c r="K34" s="6" t="s">
        <v>13</v>
      </c>
      <c r="L34">
        <f>E19</f>
        <v>9300</v>
      </c>
      <c r="M34">
        <f>L33+L34</f>
        <v>25300</v>
      </c>
    </row>
    <row r="35" spans="1:13" x14ac:dyDescent="0.35">
      <c r="A35" s="9" t="s">
        <v>29</v>
      </c>
      <c r="B35" s="11">
        <v>19500</v>
      </c>
      <c r="C35" s="11"/>
      <c r="D35" s="11"/>
      <c r="E35" s="11">
        <v>19500</v>
      </c>
      <c r="K35" s="6" t="s">
        <v>70</v>
      </c>
      <c r="M35" s="18">
        <f>M28+M31+M34</f>
        <v>88800</v>
      </c>
    </row>
    <row r="36" spans="1:13" ht="15" thickBot="1" x14ac:dyDescent="0.4">
      <c r="A36" s="10"/>
      <c r="B36" s="12">
        <v>147740</v>
      </c>
      <c r="C36" s="12">
        <v>147740</v>
      </c>
      <c r="D36" s="12">
        <v>88800</v>
      </c>
      <c r="E36" s="12">
        <v>88800</v>
      </c>
    </row>
    <row r="37" spans="1:13" x14ac:dyDescent="0.35">
      <c r="K37" s="6" t="s">
        <v>75</v>
      </c>
      <c r="L37" s="21">
        <f>(M21+M22)/M34</f>
        <v>0.52569169960474305</v>
      </c>
    </row>
    <row r="38" spans="1:13" x14ac:dyDescent="0.35">
      <c r="B38" s="1"/>
      <c r="C38" s="1"/>
      <c r="D38" s="1"/>
      <c r="E38" s="1"/>
    </row>
    <row r="39" spans="1:13" x14ac:dyDescent="0.35">
      <c r="D39" s="1"/>
      <c r="E39" s="1"/>
      <c r="K39" s="6" t="s">
        <v>76</v>
      </c>
      <c r="L39" s="23">
        <f>L27/M35</f>
        <v>0.31531531531531531</v>
      </c>
    </row>
    <row r="40" spans="1:13" x14ac:dyDescent="0.35">
      <c r="D40" s="1"/>
      <c r="E40" s="1"/>
    </row>
    <row r="41" spans="1:13" x14ac:dyDescent="0.35">
      <c r="D41" s="1"/>
      <c r="E41" s="1"/>
    </row>
    <row r="42" spans="1:13" x14ac:dyDescent="0.35">
      <c r="D42" s="1"/>
      <c r="E42" s="1"/>
    </row>
    <row r="43" spans="1:13" x14ac:dyDescent="0.35">
      <c r="D43" s="1"/>
      <c r="E43" s="1"/>
    </row>
    <row r="44" spans="1:13" x14ac:dyDescent="0.35">
      <c r="D44" s="1"/>
      <c r="E44" s="1"/>
    </row>
    <row r="45" spans="1:13" x14ac:dyDescent="0.35">
      <c r="D45" s="1"/>
      <c r="E45" s="1"/>
    </row>
    <row r="46" spans="1:13" x14ac:dyDescent="0.35">
      <c r="D46" s="1"/>
      <c r="E46" s="1"/>
    </row>
    <row r="47" spans="1:13" x14ac:dyDescent="0.35">
      <c r="D47" s="1"/>
      <c r="E47" s="1"/>
    </row>
    <row r="48" spans="1:13" x14ac:dyDescent="0.35">
      <c r="D48" s="1"/>
      <c r="E48" s="1"/>
    </row>
    <row r="49" spans="4:5" x14ac:dyDescent="0.35">
      <c r="D49" s="1"/>
      <c r="E49" s="1"/>
    </row>
    <row r="50" spans="4:5" x14ac:dyDescent="0.35">
      <c r="D50" s="1"/>
      <c r="E50" s="1"/>
    </row>
    <row r="51" spans="4:5" x14ac:dyDescent="0.35">
      <c r="D51" s="1"/>
      <c r="E51" s="1"/>
    </row>
    <row r="52" spans="4:5" x14ac:dyDescent="0.35">
      <c r="D52" s="1"/>
      <c r="E52" s="1"/>
    </row>
    <row r="53" spans="4:5" x14ac:dyDescent="0.35">
      <c r="D53" s="1"/>
      <c r="E53" s="1"/>
    </row>
    <row r="54" spans="4:5" x14ac:dyDescent="0.35">
      <c r="D54" s="1"/>
      <c r="E54" s="1"/>
    </row>
    <row r="55" spans="4:5" x14ac:dyDescent="0.35">
      <c r="D55" s="1"/>
      <c r="E55" s="1"/>
    </row>
    <row r="56" spans="4:5" x14ac:dyDescent="0.35">
      <c r="D56" s="1"/>
      <c r="E56" s="1"/>
    </row>
    <row r="57" spans="4:5" x14ac:dyDescent="0.35">
      <c r="D57" s="1"/>
      <c r="E57" s="1"/>
    </row>
    <row r="58" spans="4:5" x14ac:dyDescent="0.35">
      <c r="D58" s="1"/>
      <c r="E58" s="1"/>
    </row>
    <row r="59" spans="4:5" x14ac:dyDescent="0.35">
      <c r="D59" s="1"/>
      <c r="E59" s="1"/>
    </row>
    <row r="60" spans="4:5" x14ac:dyDescent="0.35">
      <c r="D60" s="1"/>
      <c r="E60" s="1"/>
    </row>
    <row r="61" spans="4:5" x14ac:dyDescent="0.35">
      <c r="D61" s="1"/>
      <c r="E61" s="1"/>
    </row>
    <row r="62" spans="4:5" x14ac:dyDescent="0.35">
      <c r="D62" s="1"/>
      <c r="E62" s="1"/>
    </row>
    <row r="63" spans="4:5" x14ac:dyDescent="0.35">
      <c r="D63" s="1"/>
      <c r="E63" s="4"/>
    </row>
    <row r="64" spans="4:5" x14ac:dyDescent="0.35">
      <c r="D64" s="5"/>
      <c r="E64" s="4"/>
    </row>
    <row r="65" spans="1:5" x14ac:dyDescent="0.35">
      <c r="A65" s="1"/>
      <c r="B65" s="1"/>
      <c r="C65" s="4"/>
      <c r="D65" s="1"/>
      <c r="E65" s="4"/>
    </row>
    <row r="66" spans="1:5" x14ac:dyDescent="0.35">
      <c r="A66" s="1"/>
      <c r="B66" s="1"/>
      <c r="C66" s="4"/>
      <c r="D66" s="1"/>
      <c r="E66" s="4"/>
    </row>
    <row r="67" spans="1:5" x14ac:dyDescent="0.35">
      <c r="A67" s="1"/>
      <c r="B67" s="1"/>
      <c r="C67" s="4"/>
      <c r="D67" s="1"/>
      <c r="E67" s="4"/>
    </row>
    <row r="68" spans="1:5" x14ac:dyDescent="0.35">
      <c r="A68" s="1"/>
      <c r="B68" s="4"/>
    </row>
    <row r="69" spans="1:5" x14ac:dyDescent="0.35">
      <c r="A69" s="1"/>
      <c r="B69" s="4"/>
    </row>
    <row r="70" spans="1:5" x14ac:dyDescent="0.35">
      <c r="A70" s="6"/>
      <c r="B70" s="4"/>
    </row>
    <row r="71" spans="1:5" x14ac:dyDescent="0.35">
      <c r="A71" s="6"/>
      <c r="B71" s="4"/>
    </row>
    <row r="72" spans="1:5" x14ac:dyDescent="0.35">
      <c r="A72" s="6"/>
      <c r="B72" s="5"/>
    </row>
    <row r="73" spans="1:5" x14ac:dyDescent="0.35">
      <c r="A73" s="1"/>
      <c r="B73" s="4"/>
    </row>
    <row r="74" spans="1:5" x14ac:dyDescent="0.35">
      <c r="A74" s="1"/>
      <c r="B74" s="4"/>
    </row>
    <row r="75" spans="1:5" x14ac:dyDescent="0.35">
      <c r="A75" s="6"/>
      <c r="B75" s="5"/>
    </row>
    <row r="76" spans="1:5" x14ac:dyDescent="0.35">
      <c r="A76" s="1"/>
      <c r="B76" s="4"/>
    </row>
    <row r="77" spans="1:5" x14ac:dyDescent="0.35">
      <c r="A77" s="6"/>
      <c r="B77" s="4"/>
    </row>
    <row r="78" spans="1:5" x14ac:dyDescent="0.35">
      <c r="A78" s="6"/>
      <c r="B78" s="5"/>
    </row>
    <row r="79" spans="1:5" x14ac:dyDescent="0.35">
      <c r="A79" s="1"/>
      <c r="B79" s="5"/>
    </row>
    <row r="80" spans="1:5" x14ac:dyDescent="0.35">
      <c r="A80" s="1"/>
      <c r="B80" s="5"/>
    </row>
    <row r="81" spans="1:2" x14ac:dyDescent="0.35">
      <c r="A81" s="1"/>
      <c r="B81" s="4"/>
    </row>
    <row r="82" spans="1:2" x14ac:dyDescent="0.35">
      <c r="A82" s="1"/>
      <c r="B82" s="4"/>
    </row>
    <row r="83" spans="1:2" x14ac:dyDescent="0.35">
      <c r="A83" s="6"/>
      <c r="B83" s="5"/>
    </row>
    <row r="84" spans="1:2" x14ac:dyDescent="0.35">
      <c r="A84" s="6"/>
      <c r="B84" s="5"/>
    </row>
    <row r="85" spans="1:2" x14ac:dyDescent="0.35">
      <c r="A85" s="1"/>
      <c r="B85" s="4"/>
    </row>
    <row r="86" spans="1:2" x14ac:dyDescent="0.35">
      <c r="A86" s="1"/>
      <c r="B86" s="4"/>
    </row>
    <row r="87" spans="1:2" x14ac:dyDescent="0.35">
      <c r="A87" s="6"/>
      <c r="B87" s="5"/>
    </row>
    <row r="88" spans="1:2" x14ac:dyDescent="0.35">
      <c r="A88" s="1"/>
      <c r="B88" s="4"/>
    </row>
    <row r="89" spans="1:2" x14ac:dyDescent="0.35">
      <c r="A89" s="6"/>
    </row>
    <row r="90" spans="1:2" x14ac:dyDescent="0.35">
      <c r="A90" s="6"/>
      <c r="B90" s="5"/>
    </row>
    <row r="91" spans="1:2" x14ac:dyDescent="0.35">
      <c r="A91" s="1"/>
      <c r="B91" s="5"/>
    </row>
  </sheetData>
  <mergeCells count="2">
    <mergeCell ref="B8:C8"/>
    <mergeCell ref="D8:E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8A5D2D8A6683094FBCBD360F5C450D8E" ma:contentTypeVersion="8" ma:contentTypeDescription="Luo uusi asiakirja." ma:contentTypeScope="" ma:versionID="2c4482acd1cd187d49294b92632a8ba0">
  <xsd:schema xmlns:xsd="http://www.w3.org/2001/XMLSchema" xmlns:xs="http://www.w3.org/2001/XMLSchema" xmlns:p="http://schemas.microsoft.com/office/2006/metadata/properties" xmlns:ns3="173b1da3-6b97-496a-aed7-fa69b0b95c9d" xmlns:ns4="d41718e1-8d4a-4f18-930b-05c31dfd31b5" targetNamespace="http://schemas.microsoft.com/office/2006/metadata/properties" ma:root="true" ma:fieldsID="20738d4c40a293506cc75310169cab2d" ns3:_="" ns4:_="">
    <xsd:import namespace="173b1da3-6b97-496a-aed7-fa69b0b95c9d"/>
    <xsd:import namespace="d41718e1-8d4a-4f18-930b-05c31dfd31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3b1da3-6b97-496a-aed7-fa69b0b95c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Jakamisen tiedot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Jakamisvihjeen hajautus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718e1-8d4a-4f18-930b-05c31dfd3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238471-28AD-40E2-A13B-9A97E737C4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EB9C50-7065-4A7D-B58A-227709A85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3b1da3-6b97-496a-aed7-fa69b0b95c9d"/>
    <ds:schemaRef ds:uri="d41718e1-8d4a-4f18-930b-05c31dfd31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BEF69E-4127-4440-999F-3703D7DDD72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41718e1-8d4a-4f18-930b-05c31dfd31b5"/>
    <ds:schemaRef ds:uri="http://schemas.microsoft.com/office/2006/documentManagement/types"/>
    <ds:schemaRef ds:uri="http://schemas.microsoft.com/office/2006/metadata/properties"/>
    <ds:schemaRef ds:uri="173b1da3-6b97-496a-aed7-fa69b0b95c9d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Laurea-ammattikorkeakoulu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Pilli-Sihvola</dc:creator>
  <cp:lastModifiedBy>Viljami Viinikainen</cp:lastModifiedBy>
  <dcterms:created xsi:type="dcterms:W3CDTF">2017-03-15T11:43:43Z</dcterms:created>
  <dcterms:modified xsi:type="dcterms:W3CDTF">2024-04-21T10:10:08Z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0x0101008A5D2D8A6683094FBCBD360F5C450D8E</vt:lpwstr>
  </property>
</Properties>
</file>