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y Drive\GrayLab\Projects\Plastics\Articles Publish\Active\OceanTimeTrend\TrawlData\RawFiles\"/>
    </mc:Choice>
  </mc:AlternateContent>
  <xr:revisionPtr revIDLastSave="0" documentId="13_ncr:1_{1209BD77-328F-46EB-9096-019F5569AB34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km2 calculatio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E7" i="2"/>
  <c r="G7" i="2"/>
  <c r="L7" i="2"/>
  <c r="E5" i="2"/>
  <c r="G5" i="2"/>
  <c r="L5" i="2"/>
  <c r="E4" i="2"/>
  <c r="G4" i="2"/>
  <c r="L4" i="2"/>
  <c r="Q5" i="1"/>
  <c r="Q4" i="1"/>
  <c r="E6" i="2"/>
  <c r="G6" i="2"/>
  <c r="L6" i="2"/>
  <c r="E3" i="2"/>
  <c r="G3" i="2"/>
  <c r="L3" i="2"/>
  <c r="E2" i="2"/>
  <c r="G2" i="2"/>
</calcChain>
</file>

<file path=xl/sharedStrings.xml><?xml version="1.0" encoding="utf-8"?>
<sst xmlns="http://schemas.openxmlformats.org/spreadsheetml/2006/main" count="96" uniqueCount="83">
  <si>
    <t>Sample #</t>
  </si>
  <si>
    <t>Date</t>
  </si>
  <si>
    <t>Sea state</t>
  </si>
  <si>
    <t>Current dir</t>
  </si>
  <si>
    <t>Current speed (knots)</t>
  </si>
  <si>
    <t>avg boat speed (knots)</t>
  </si>
  <si>
    <t>Course</t>
  </si>
  <si>
    <t xml:space="preserve">Wind Direction </t>
  </si>
  <si>
    <t>Wind Speed (beaufort)</t>
  </si>
  <si>
    <t>High/low speed trawl</t>
  </si>
  <si>
    <t>Start time</t>
  </si>
  <si>
    <t>start lattitude</t>
  </si>
  <si>
    <t>start Longitude</t>
  </si>
  <si>
    <t>Stop time</t>
  </si>
  <si>
    <t>Stop lattitude</t>
  </si>
  <si>
    <t>stop longitude</t>
  </si>
  <si>
    <t>total trawl time</t>
  </si>
  <si>
    <t>total trawl distance (meters)</t>
  </si>
  <si>
    <t>Pr km2 sea surface</t>
  </si>
  <si>
    <t>NE</t>
  </si>
  <si>
    <t>Nautic miles</t>
  </si>
  <si>
    <t>meters</t>
  </si>
  <si>
    <t>trawl</t>
  </si>
  <si>
    <t>m2</t>
  </si>
  <si>
    <t>&lt;5mm</t>
  </si>
  <si>
    <t>&gt;5mm</t>
  </si>
  <si>
    <t>Total</t>
  </si>
  <si>
    <t>Trawl time</t>
  </si>
  <si>
    <t>Boat Speed (Knots)</t>
  </si>
  <si>
    <t>Plastic pr km2 sea surface</t>
  </si>
  <si>
    <t>SURVEY</t>
  </si>
  <si>
    <t>21.05.2019</t>
  </si>
  <si>
    <t>1 MADEIRA OFF SHORE</t>
  </si>
  <si>
    <t>H</t>
  </si>
  <si>
    <t>31 54,63 N</t>
  </si>
  <si>
    <t>16  58,49 W</t>
  </si>
  <si>
    <t>1 H</t>
  </si>
  <si>
    <t>6NM</t>
  </si>
  <si>
    <t>2 MID ATLANTIC MADEIRA AZORES</t>
  </si>
  <si>
    <t>24.05.2019</t>
  </si>
  <si>
    <t>33 53,603 N</t>
  </si>
  <si>
    <t>18 51,49 W</t>
  </si>
  <si>
    <t>34 00,71 N</t>
  </si>
  <si>
    <t>18 59,98 W</t>
  </si>
  <si>
    <t>9.7 NM</t>
  </si>
  <si>
    <t>02.06.2019</t>
  </si>
  <si>
    <t>W</t>
  </si>
  <si>
    <t>44 45,66 N</t>
  </si>
  <si>
    <t>19 02,690 W</t>
  </si>
  <si>
    <t>44 51,306 N</t>
  </si>
  <si>
    <t>18 54,341 W</t>
  </si>
  <si>
    <t>7,7NM</t>
  </si>
  <si>
    <t>29.05.2019</t>
  </si>
  <si>
    <t>3 AZORES OFF SHORE</t>
  </si>
  <si>
    <t>26.05.2019</t>
  </si>
  <si>
    <t>36 56,53 N</t>
  </si>
  <si>
    <t>24 03,935 W</t>
  </si>
  <si>
    <t>36 59,69 N</t>
  </si>
  <si>
    <t>24 10,833 W</t>
  </si>
  <si>
    <t>6,7NM</t>
  </si>
  <si>
    <t>4 NORTH SAN MIGUEL -AZORES</t>
  </si>
  <si>
    <t>37 58.59N</t>
  </si>
  <si>
    <t>25 46,572 W</t>
  </si>
  <si>
    <t>38 01,991 N</t>
  </si>
  <si>
    <t>25 40,691W</t>
  </si>
  <si>
    <t>7 NM</t>
  </si>
  <si>
    <t>5 OFF SHORE MID ATLANTIC</t>
  </si>
  <si>
    <t>6 NEAR IRELAND</t>
  </si>
  <si>
    <t>06.06.2019</t>
  </si>
  <si>
    <t>NW</t>
  </si>
  <si>
    <t>51 17.69 N</t>
  </si>
  <si>
    <t>51 21,933 N</t>
  </si>
  <si>
    <t>008 56,297 W</t>
  </si>
  <si>
    <t>6 NM</t>
  </si>
  <si>
    <t>MANY TINY FISH</t>
  </si>
  <si>
    <t>VELELA VELELLAS</t>
  </si>
  <si>
    <t>FISH JUVENILES AND ALGAES</t>
  </si>
  <si>
    <t>SUPER JELLY, NEAR SPERM WHALES</t>
  </si>
  <si>
    <t>6 SOUTH IRELAND</t>
  </si>
  <si>
    <t>Notes</t>
  </si>
  <si>
    <t>31 51,00 N</t>
  </si>
  <si>
    <t>16 57,00 W</t>
  </si>
  <si>
    <t>09 01,62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</si>
</sst>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Trawl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D-449E-A571-620A3951C278}"/>
              </c:ext>
            </c:extLst>
          </c:dPt>
          <c:val>
            <c:numRef>
              <c:f>Data!$S$2:$S$2</c:f>
              <c:numCache>
                <c:formatCode>0</c:formatCode>
                <c:ptCount val="1"/>
                <c:pt idx="0">
                  <c:v>20840.438028115645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49E-A571-620A3951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7696"/>
        <c:axId val="166422208"/>
      </c:barChart>
      <c:catAx>
        <c:axId val="1764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2208"/>
        <c:crosses val="autoZero"/>
        <c:auto val="1"/>
        <c:lblAlgn val="ctr"/>
        <c:lblOffset val="100"/>
        <c:noMultiLvlLbl val="0"/>
      </c:catAx>
      <c:valAx>
        <c:axId val="166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Trawl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8582162523802"/>
          <c:y val="0.15102140401463901"/>
          <c:w val="0.74562544387833873"/>
          <c:h val="0.713503937007873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2-49BC-A17C-41CA660068B8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2-49BC-A17C-41CA6600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8720"/>
        <c:axId val="166424512"/>
      </c:barChart>
      <c:catAx>
        <c:axId val="17647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4512"/>
        <c:crosses val="autoZero"/>
        <c:auto val="1"/>
        <c:lblAlgn val="ctr"/>
        <c:lblOffset val="100"/>
        <c:noMultiLvlLbl val="0"/>
      </c:catAx>
      <c:valAx>
        <c:axId val="1664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561975</xdr:colOff>
      <xdr:row>4</xdr:row>
      <xdr:rowOff>66675</xdr:rowOff>
    </xdr:from>
    <xdr:to>
      <xdr:col>27</xdr:col>
      <xdr:colOff>444500</xdr:colOff>
      <xdr:row>8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8E02DE-9A75-4A2D-BAC9-E588379D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511175</xdr:colOff>
      <xdr:row>0</xdr:row>
      <xdr:rowOff>0</xdr:rowOff>
    </xdr:from>
    <xdr:to>
      <xdr:col>26</xdr:col>
      <xdr:colOff>501650</xdr:colOff>
      <xdr:row>2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DE3E23F-68C5-40C9-95F0-12B27C6E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pane ySplit="1" topLeftCell="A2" activePane="bottomLeft" state="frozen"/>
      <selection activeCell="P1" sqref="P1"/>
      <selection pane="bottomLeft" activeCell="K6" sqref="K6"/>
    </sheetView>
  </sheetViews>
  <sheetFormatPr defaultColWidth="9.109375" defaultRowHeight="14.4" x14ac:dyDescent="0.3"/>
  <cols>
    <col min="1" max="1" width="36.88671875" customWidth="1"/>
    <col min="2" max="2" width="14.109375" customWidth="1"/>
    <col min="6" max="6" width="7.88671875" customWidth="1"/>
    <col min="7" max="7" width="7.5546875" style="7" customWidth="1"/>
    <col min="8" max="8" width="8.44140625" customWidth="1"/>
    <col min="10" max="10" width="14.88671875" customWidth="1"/>
    <col min="12" max="12" width="10.88671875" customWidth="1"/>
    <col min="13" max="13" width="12.109375" customWidth="1"/>
    <col min="15" max="15" width="12" customWidth="1"/>
    <col min="16" max="16" width="10.6640625" customWidth="1"/>
    <col min="19" max="19" width="13" customWidth="1"/>
    <col min="20" max="20" width="30.5546875" customWidth="1"/>
  </cols>
  <sheetData>
    <row r="1" spans="1:20" s="1" customFormat="1" ht="42.6" customHeight="1" x14ac:dyDescent="0.3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79</v>
      </c>
    </row>
    <row r="2" spans="1:20" x14ac:dyDescent="0.3">
      <c r="A2" t="s">
        <v>32</v>
      </c>
      <c r="B2" t="s">
        <v>31</v>
      </c>
      <c r="C2">
        <v>4</v>
      </c>
      <c r="F2">
        <v>5</v>
      </c>
      <c r="G2" s="7">
        <v>133</v>
      </c>
      <c r="H2" t="s">
        <v>19</v>
      </c>
      <c r="I2" s="3">
        <v>5</v>
      </c>
      <c r="J2" t="s">
        <v>33</v>
      </c>
      <c r="K2" s="2">
        <v>0.52500000000000002</v>
      </c>
      <c r="L2" t="s">
        <v>80</v>
      </c>
      <c r="M2" t="s">
        <v>81</v>
      </c>
      <c r="N2" s="2">
        <v>0.56666666666666665</v>
      </c>
      <c r="O2" t="s">
        <v>34</v>
      </c>
      <c r="P2" t="s">
        <v>35</v>
      </c>
      <c r="Q2" s="2" t="s">
        <v>36</v>
      </c>
      <c r="R2" t="s">
        <v>37</v>
      </c>
      <c r="S2" s="9">
        <v>20840.438028115645</v>
      </c>
    </row>
    <row r="3" spans="1:20" x14ac:dyDescent="0.3">
      <c r="A3" t="s">
        <v>38</v>
      </c>
      <c r="B3" t="s">
        <v>39</v>
      </c>
      <c r="C3">
        <v>4</v>
      </c>
      <c r="F3">
        <v>6</v>
      </c>
      <c r="G3" s="7">
        <v>309</v>
      </c>
      <c r="H3" t="s">
        <v>19</v>
      </c>
      <c r="I3">
        <v>5</v>
      </c>
      <c r="J3" t="s">
        <v>33</v>
      </c>
      <c r="K3" s="2">
        <v>0.51388888888888895</v>
      </c>
      <c r="L3" t="s">
        <v>40</v>
      </c>
      <c r="M3" t="s">
        <v>41</v>
      </c>
      <c r="N3" s="2">
        <v>0.56944444444444442</v>
      </c>
      <c r="O3" t="s">
        <v>42</v>
      </c>
      <c r="P3" t="s">
        <v>43</v>
      </c>
      <c r="Q3" s="2">
        <v>5.5555555555555552E-2</v>
      </c>
      <c r="R3" t="s">
        <v>44</v>
      </c>
      <c r="S3">
        <v>3515.7252531029208</v>
      </c>
    </row>
    <row r="4" spans="1:20" x14ac:dyDescent="0.3">
      <c r="A4" t="s">
        <v>53</v>
      </c>
      <c r="B4" t="s">
        <v>54</v>
      </c>
      <c r="C4">
        <v>2</v>
      </c>
      <c r="F4">
        <v>5</v>
      </c>
      <c r="G4" s="7">
        <v>275</v>
      </c>
      <c r="H4" t="s">
        <v>19</v>
      </c>
      <c r="I4">
        <v>4</v>
      </c>
      <c r="J4" t="s">
        <v>33</v>
      </c>
      <c r="K4" s="2">
        <v>0.64027777777777783</v>
      </c>
      <c r="L4" t="s">
        <v>55</v>
      </c>
      <c r="M4" t="s">
        <v>56</v>
      </c>
      <c r="N4" s="2">
        <v>0.70138888888888884</v>
      </c>
      <c r="O4" t="s">
        <v>57</v>
      </c>
      <c r="P4" t="s">
        <v>58</v>
      </c>
      <c r="Q4" s="2">
        <f>N4-K4</f>
        <v>6.1111111111111005E-2</v>
      </c>
      <c r="R4" t="s">
        <v>59</v>
      </c>
      <c r="S4" s="1">
        <v>11028.182945678564</v>
      </c>
      <c r="T4" t="s">
        <v>74</v>
      </c>
    </row>
    <row r="5" spans="1:20" x14ac:dyDescent="0.3">
      <c r="A5" t="s">
        <v>60</v>
      </c>
      <c r="B5" t="s">
        <v>52</v>
      </c>
      <c r="C5">
        <v>2</v>
      </c>
      <c r="F5">
        <v>4.5</v>
      </c>
      <c r="G5" s="7">
        <v>40</v>
      </c>
      <c r="H5" t="s">
        <v>19</v>
      </c>
      <c r="I5">
        <v>3</v>
      </c>
      <c r="J5" t="s">
        <v>33</v>
      </c>
      <c r="K5" s="2">
        <v>0.87222222222222223</v>
      </c>
      <c r="L5" t="s">
        <v>61</v>
      </c>
      <c r="M5" t="s">
        <v>62</v>
      </c>
      <c r="N5" s="2">
        <v>0.93055555555555547</v>
      </c>
      <c r="O5" t="s">
        <v>63</v>
      </c>
      <c r="P5" t="s">
        <v>64</v>
      </c>
      <c r="Q5" s="2">
        <f>N5-K5</f>
        <v>5.8333333333333237E-2</v>
      </c>
      <c r="R5" t="s">
        <v>65</v>
      </c>
      <c r="S5">
        <v>811.96511797853168</v>
      </c>
      <c r="T5" t="s">
        <v>77</v>
      </c>
    </row>
    <row r="6" spans="1:20" x14ac:dyDescent="0.3">
      <c r="A6" s="13" t="s">
        <v>66</v>
      </c>
      <c r="B6" s="13" t="s">
        <v>45</v>
      </c>
      <c r="C6">
        <v>4</v>
      </c>
      <c r="F6">
        <v>6.3</v>
      </c>
      <c r="G6" s="7">
        <v>47</v>
      </c>
      <c r="H6" t="s">
        <v>46</v>
      </c>
      <c r="I6">
        <v>5</v>
      </c>
      <c r="J6" t="s">
        <v>33</v>
      </c>
      <c r="K6" s="2">
        <v>0.59722222222222221</v>
      </c>
      <c r="L6" t="s">
        <v>47</v>
      </c>
      <c r="M6" t="s">
        <v>48</v>
      </c>
      <c r="N6" s="2">
        <v>0.64583333333333337</v>
      </c>
      <c r="O6" t="s">
        <v>49</v>
      </c>
      <c r="P6" t="s">
        <v>50</v>
      </c>
      <c r="Q6" s="2">
        <v>4.8611111111111112E-2</v>
      </c>
      <c r="R6" t="s">
        <v>51</v>
      </c>
      <c r="S6">
        <v>5905.2008580256843</v>
      </c>
      <c r="T6" t="s">
        <v>75</v>
      </c>
    </row>
    <row r="7" spans="1:20" x14ac:dyDescent="0.3">
      <c r="A7" t="s">
        <v>78</v>
      </c>
      <c r="B7" t="s">
        <v>68</v>
      </c>
      <c r="C7">
        <v>2</v>
      </c>
      <c r="F7">
        <v>6</v>
      </c>
      <c r="G7" s="7">
        <v>50</v>
      </c>
      <c r="H7" t="s">
        <v>69</v>
      </c>
      <c r="I7">
        <v>3</v>
      </c>
      <c r="J7" t="s">
        <v>33</v>
      </c>
      <c r="K7" s="2">
        <v>0.64861111111111114</v>
      </c>
      <c r="L7" t="s">
        <v>70</v>
      </c>
      <c r="M7" t="s">
        <v>82</v>
      </c>
      <c r="N7" s="2">
        <v>0.69027777777777777</v>
      </c>
      <c r="O7" t="s">
        <v>71</v>
      </c>
      <c r="P7" t="s">
        <v>72</v>
      </c>
      <c r="Q7" s="2">
        <v>4.1666666666666664E-2</v>
      </c>
      <c r="R7" t="s">
        <v>73</v>
      </c>
      <c r="S7" s="7">
        <v>2841.8779129248601</v>
      </c>
      <c r="T7" t="s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workbookViewId="0">
      <selection activeCell="H11" sqref="H11"/>
    </sheetView>
  </sheetViews>
  <sheetFormatPr defaultColWidth="9.109375" defaultRowHeight="14.4" x14ac:dyDescent="0.3"/>
  <cols>
    <col min="1" max="1" width="35.109375" customWidth="1"/>
    <col min="2" max="2" width="16.44140625" customWidth="1"/>
    <col min="3" max="3" width="9.44140625" customWidth="1"/>
    <col min="4" max="4" width="12.109375" customWidth="1"/>
  </cols>
  <sheetData>
    <row r="1" spans="1:13" x14ac:dyDescent="0.3">
      <c r="A1" s="4" t="s">
        <v>0</v>
      </c>
      <c r="B1" s="4" t="s">
        <v>28</v>
      </c>
      <c r="C1" s="4" t="s">
        <v>27</v>
      </c>
      <c r="D1" s="4" t="s">
        <v>20</v>
      </c>
      <c r="E1" s="4" t="s">
        <v>21</v>
      </c>
      <c r="F1" s="4" t="s">
        <v>22</v>
      </c>
      <c r="G1" s="4" t="s">
        <v>23</v>
      </c>
      <c r="H1" s="4"/>
      <c r="I1" s="4" t="s">
        <v>24</v>
      </c>
      <c r="J1" s="4" t="s">
        <v>25</v>
      </c>
      <c r="K1" s="4" t="s">
        <v>26</v>
      </c>
      <c r="L1" s="4" t="s">
        <v>29</v>
      </c>
      <c r="M1" s="4"/>
    </row>
    <row r="2" spans="1:13" x14ac:dyDescent="0.3">
      <c r="A2" t="s">
        <v>32</v>
      </c>
      <c r="B2">
        <v>5</v>
      </c>
      <c r="C2" s="2">
        <v>4.1666666666666664E-2</v>
      </c>
      <c r="D2">
        <v>6</v>
      </c>
      <c r="E2" s="9">
        <f>D2*1852</f>
        <v>11112</v>
      </c>
      <c r="F2">
        <v>9.5000000000000001E-2</v>
      </c>
      <c r="G2" s="9">
        <f>E2*F2</f>
        <v>1055.6400000000001</v>
      </c>
      <c r="I2">
        <v>12</v>
      </c>
      <c r="J2">
        <v>10</v>
      </c>
      <c r="K2">
        <v>22</v>
      </c>
      <c r="L2" s="9">
        <f>K2/G2*1000000</f>
        <v>20840.438028115645</v>
      </c>
    </row>
    <row r="3" spans="1:13" x14ac:dyDescent="0.3">
      <c r="A3" t="s">
        <v>38</v>
      </c>
      <c r="B3">
        <v>6</v>
      </c>
      <c r="C3" s="2">
        <v>6.9444444444444434E-2</v>
      </c>
      <c r="D3">
        <v>9.6999999999999993</v>
      </c>
      <c r="E3" s="9">
        <f t="shared" ref="E3" si="0">D3*1852</f>
        <v>17964.399999999998</v>
      </c>
      <c r="F3">
        <v>9.5000000000000001E-2</v>
      </c>
      <c r="G3" s="9">
        <f t="shared" ref="G3" si="1">E3*F3</f>
        <v>1706.6179999999997</v>
      </c>
      <c r="I3">
        <v>2</v>
      </c>
      <c r="J3">
        <v>7</v>
      </c>
      <c r="K3">
        <v>6</v>
      </c>
      <c r="L3" s="9">
        <f t="shared" ref="L3" si="2">K3/G3*1000000</f>
        <v>3515.7252531029208</v>
      </c>
    </row>
    <row r="4" spans="1:13" x14ac:dyDescent="0.3">
      <c r="A4" t="s">
        <v>53</v>
      </c>
      <c r="B4">
        <v>5</v>
      </c>
      <c r="C4" s="2">
        <v>6.1111111111111005E-2</v>
      </c>
      <c r="D4">
        <v>6.7</v>
      </c>
      <c r="E4" s="9">
        <f>D4*1852</f>
        <v>12408.4</v>
      </c>
      <c r="F4">
        <v>9.5000000000000001E-2</v>
      </c>
      <c r="G4" s="9">
        <f>E4*F4</f>
        <v>1178.798</v>
      </c>
      <c r="I4">
        <v>2</v>
      </c>
      <c r="J4">
        <v>7</v>
      </c>
      <c r="K4">
        <v>13</v>
      </c>
      <c r="L4" s="9">
        <f>K4/G4*1000000</f>
        <v>11028.182945678564</v>
      </c>
    </row>
    <row r="5" spans="1:13" s="4" customFormat="1" x14ac:dyDescent="0.3">
      <c r="A5" t="s">
        <v>60</v>
      </c>
      <c r="B5">
        <v>4.5</v>
      </c>
      <c r="C5" s="5">
        <v>5.8333333333333237E-2</v>
      </c>
      <c r="D5" s="4">
        <v>7</v>
      </c>
      <c r="E5" s="11">
        <f>D5*1852</f>
        <v>12964</v>
      </c>
      <c r="F5">
        <v>9.5000000000000001E-2</v>
      </c>
      <c r="G5" s="11">
        <f>E5*F5</f>
        <v>1231.58</v>
      </c>
      <c r="I5">
        <v>7</v>
      </c>
      <c r="J5">
        <v>6</v>
      </c>
      <c r="K5" s="4">
        <v>1</v>
      </c>
      <c r="L5" s="11">
        <f>K5/G5*1000000</f>
        <v>811.96511797853168</v>
      </c>
    </row>
    <row r="6" spans="1:13" x14ac:dyDescent="0.3">
      <c r="A6" s="13" t="s">
        <v>66</v>
      </c>
      <c r="B6">
        <v>6.3</v>
      </c>
      <c r="C6" s="2">
        <v>4.8611111111111112E-2</v>
      </c>
      <c r="D6">
        <v>7.7</v>
      </c>
      <c r="E6" s="9">
        <f>D6*1852</f>
        <v>14260.4</v>
      </c>
      <c r="F6">
        <v>9.5000000000000001E-2</v>
      </c>
      <c r="G6" s="9">
        <f>F6*E6</f>
        <v>1354.7380000000001</v>
      </c>
      <c r="I6">
        <v>4</v>
      </c>
      <c r="J6">
        <v>4</v>
      </c>
      <c r="K6">
        <v>8</v>
      </c>
      <c r="L6" s="9">
        <f>K6/G6*1000000</f>
        <v>5905.2008580256843</v>
      </c>
    </row>
    <row r="7" spans="1:13" x14ac:dyDescent="0.3">
      <c r="A7" t="s">
        <v>67</v>
      </c>
      <c r="B7">
        <v>6</v>
      </c>
      <c r="C7" s="2">
        <v>4.1666666666666664E-2</v>
      </c>
      <c r="D7">
        <v>6</v>
      </c>
      <c r="E7" s="9">
        <f>D7*1852</f>
        <v>11112</v>
      </c>
      <c r="F7">
        <v>9.5000000000000001E-2</v>
      </c>
      <c r="G7" s="9">
        <f>E7*F7</f>
        <v>1055.6400000000001</v>
      </c>
      <c r="I7">
        <v>1</v>
      </c>
      <c r="J7">
        <v>2</v>
      </c>
      <c r="K7">
        <v>3</v>
      </c>
      <c r="L7" s="9">
        <f>K7/G7*1000000</f>
        <v>2841.8779129248601</v>
      </c>
    </row>
    <row r="8" spans="1:13" x14ac:dyDescent="0.3">
      <c r="C8" s="2"/>
      <c r="E8" s="9"/>
      <c r="G8" s="9"/>
      <c r="L8" s="9"/>
    </row>
    <row r="9" spans="1:13" x14ac:dyDescent="0.3">
      <c r="C9" s="2"/>
      <c r="E9" s="9"/>
      <c r="G9" s="9"/>
      <c r="L9" s="9"/>
    </row>
    <row r="10" spans="1:13" s="4" customFormat="1" x14ac:dyDescent="0.3">
      <c r="B10" s="10"/>
      <c r="C10" s="5"/>
      <c r="E10" s="11"/>
      <c r="G10" s="11"/>
      <c r="L10" s="11"/>
    </row>
    <row r="11" spans="1:13" x14ac:dyDescent="0.3">
      <c r="E11" s="9"/>
      <c r="G11" s="9"/>
      <c r="L11" s="9"/>
    </row>
    <row r="12" spans="1:13" x14ac:dyDescent="0.3">
      <c r="C12" s="2"/>
      <c r="E12" s="9"/>
      <c r="G12" s="9"/>
      <c r="L12" s="9"/>
    </row>
    <row r="13" spans="1:13" x14ac:dyDescent="0.3">
      <c r="C13" s="2"/>
      <c r="E13" s="9"/>
      <c r="G13" s="9"/>
      <c r="L13" s="9"/>
    </row>
    <row r="14" spans="1:13" x14ac:dyDescent="0.3">
      <c r="C14" s="2"/>
      <c r="E14" s="9"/>
      <c r="G14" s="9"/>
      <c r="L14" s="9"/>
    </row>
    <row r="15" spans="1:13" s="4" customFormat="1" x14ac:dyDescent="0.3">
      <c r="B15" s="10"/>
      <c r="C15" s="5"/>
      <c r="E15" s="11"/>
      <c r="G15" s="11"/>
      <c r="L15" s="11"/>
    </row>
    <row r="16" spans="1:13" x14ac:dyDescent="0.3">
      <c r="E16" s="9"/>
      <c r="G16" s="9"/>
      <c r="L16" s="9"/>
    </row>
    <row r="17" spans="1:13" x14ac:dyDescent="0.3">
      <c r="C17" s="2"/>
      <c r="E17" s="9"/>
      <c r="G17" s="9"/>
      <c r="L17" s="9"/>
    </row>
    <row r="18" spans="1:13" x14ac:dyDescent="0.3">
      <c r="C18" s="2"/>
      <c r="E18" s="9"/>
      <c r="G18" s="9"/>
      <c r="L18" s="9"/>
    </row>
    <row r="19" spans="1:13" x14ac:dyDescent="0.3">
      <c r="C19" s="2"/>
      <c r="E19" s="9"/>
      <c r="G19" s="9"/>
      <c r="L19" s="9"/>
    </row>
    <row r="20" spans="1:13" s="4" customFormat="1" x14ac:dyDescent="0.3">
      <c r="C20" s="5"/>
      <c r="E20" s="11"/>
      <c r="G20" s="11"/>
      <c r="L20" s="11"/>
    </row>
    <row r="21" spans="1:13" x14ac:dyDescent="0.3">
      <c r="E21" s="11"/>
      <c r="F21" s="4"/>
      <c r="G21" s="11"/>
      <c r="L21" s="11"/>
    </row>
    <row r="22" spans="1:13" x14ac:dyDescent="0.3">
      <c r="E22" s="12"/>
      <c r="F22" s="6"/>
      <c r="G22" s="12"/>
      <c r="I22" s="6"/>
      <c r="J22" s="6"/>
      <c r="K22" s="6"/>
      <c r="L22" s="12"/>
    </row>
    <row r="23" spans="1:13" x14ac:dyDescent="0.3">
      <c r="E23" s="12"/>
      <c r="F23" s="6"/>
      <c r="G23" s="12"/>
      <c r="I23" s="6"/>
      <c r="J23" s="6"/>
      <c r="K23" s="6"/>
      <c r="L23" s="12"/>
    </row>
    <row r="24" spans="1:13" x14ac:dyDescent="0.3">
      <c r="E24" s="12"/>
      <c r="F24" s="6"/>
      <c r="G24" s="12"/>
      <c r="I24" s="6"/>
      <c r="J24" s="6"/>
      <c r="K24" s="6"/>
      <c r="L24" s="12"/>
    </row>
    <row r="25" spans="1:13" x14ac:dyDescent="0.3">
      <c r="A25" s="4"/>
      <c r="D25" s="4"/>
      <c r="E25" s="11"/>
      <c r="F25" s="4"/>
      <c r="G25" s="11"/>
      <c r="I25" s="4"/>
      <c r="J25" s="4"/>
      <c r="K25" s="4"/>
      <c r="L25" s="11"/>
    </row>
    <row r="26" spans="1:13" x14ac:dyDescent="0.3">
      <c r="E26" s="11"/>
      <c r="F26" s="4"/>
      <c r="G26" s="11"/>
      <c r="L26" s="11"/>
    </row>
    <row r="27" spans="1:13" x14ac:dyDescent="0.3">
      <c r="E27" s="12"/>
      <c r="F27" s="6"/>
      <c r="G27" s="12"/>
      <c r="L27" s="12"/>
    </row>
    <row r="28" spans="1:13" x14ac:dyDescent="0.3">
      <c r="E28" s="12"/>
      <c r="F28" s="6"/>
      <c r="G28" s="12"/>
      <c r="L28" s="12"/>
    </row>
    <row r="29" spans="1:13" x14ac:dyDescent="0.3">
      <c r="E29" s="12"/>
      <c r="F29" s="6"/>
      <c r="G29" s="12"/>
      <c r="L29" s="12"/>
    </row>
    <row r="30" spans="1:13" x14ac:dyDescent="0.3">
      <c r="A30" s="4"/>
      <c r="D30" s="4"/>
      <c r="E30" s="11"/>
      <c r="F30" s="4"/>
      <c r="G30" s="11"/>
      <c r="L30" s="11"/>
    </row>
    <row r="32" spans="1:1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km2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Win Cowger</cp:lastModifiedBy>
  <dcterms:created xsi:type="dcterms:W3CDTF">2019-04-24T09:03:52Z</dcterms:created>
  <dcterms:modified xsi:type="dcterms:W3CDTF">2020-04-13T19:08:47Z</dcterms:modified>
</cp:coreProperties>
</file>