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rgxG2AieqX/B8djIGMQm3cQYv+g=="/>
    </ext>
  </extLst>
</workbook>
</file>

<file path=xl/sharedStrings.xml><?xml version="1.0" encoding="utf-8"?>
<sst xmlns="http://schemas.openxmlformats.org/spreadsheetml/2006/main" count="354" uniqueCount="274">
  <si>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</si>
  <si>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</si>
  <si>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</si>
  <si>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</si>
  <si>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</si>
  <si>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</si>
  <si>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</si>
  <si>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</si>
  <si>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</si>
  <si>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</si>
  <si>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</si>
  <si>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</si>
  <si>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</si>
  <si>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</si>
  <si>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</si>
  <si>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</si>
  <si>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</si>
  <si>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</si>
  <si>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</si>
  <si>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</si>
  <si>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</si>
  <si>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</si>
  <si>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</si>
  <si>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Paula, Job, Kent, Lisa</t>
  </si>
  <si>
    <t>18-24"</t>
  </si>
  <si>
    <t>25-36"</t>
  </si>
  <si>
    <t>Creek/Site Description:</t>
  </si>
  <si>
    <t>Pinole Ck at San Pablo Ave. Moved Trib #28 upstream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</si>
  <si>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</si>
  <si>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</si>
  <si>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</si>
  <si>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</si>
  <si>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</si>
  <si>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</si>
  <si>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</si>
  <si>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</si>
  <si>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HARD</t>
  </si>
  <si>
    <t>Channel Type (Select all that apply):</t>
  </si>
  <si>
    <t>Natural</t>
  </si>
  <si>
    <t>Earthen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</si>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</sst>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28.0</v>
      </c>
      <c r="C4" s="6"/>
      <c r="D4" s="10"/>
      <c r="E4" s="11"/>
      <c r="F4" s="12" t="s">
        <v>5</v>
      </c>
      <c r="G4" s="13">
        <v>44520.0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0.4513888888888889</v>
      </c>
      <c r="C5" s="16" t="s">
        <v>8</v>
      </c>
      <c r="D5" s="17" t="s">
        <v>9</v>
      </c>
      <c r="E5" s="15">
        <v>0.47222222222222227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38.005796</v>
      </c>
      <c r="C6" s="6"/>
      <c r="D6" s="17" t="s">
        <v>12</v>
      </c>
      <c r="E6" s="20">
        <v>-122.289154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38.005522</v>
      </c>
      <c r="C7" s="6"/>
      <c r="D7" s="17" t="s">
        <v>17</v>
      </c>
      <c r="E7" s="20">
        <v>-122.289015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36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37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39</v>
      </c>
      <c r="B16" s="38" t="s">
        <v>40</v>
      </c>
      <c r="C16" s="38" t="s">
        <v>40</v>
      </c>
      <c r="D16" s="38" t="s">
        <v>40</v>
      </c>
      <c r="E16" s="39"/>
      <c r="F16" s="40" t="s">
        <v>41</v>
      </c>
      <c r="G16" s="39"/>
      <c r="H16" s="41" t="s">
        <v>42</v>
      </c>
      <c r="I16" s="23"/>
      <c r="J16" s="10"/>
      <c r="K16" s="7" t="s">
        <v>39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43</v>
      </c>
      <c r="B17" s="43" t="s">
        <v>44</v>
      </c>
      <c r="E17" s="10"/>
      <c r="G17" s="44" t="s">
        <v>45</v>
      </c>
      <c r="H17" s="45" t="s">
        <v>46</v>
      </c>
      <c r="I17" s="19"/>
      <c r="J17" s="10"/>
      <c r="K17" s="46" t="s">
        <v>47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49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50</v>
      </c>
      <c r="B20" s="10"/>
      <c r="C20" s="16">
        <v>98.0</v>
      </c>
      <c r="D20" s="16" t="s">
        <v>51</v>
      </c>
      <c r="E20" s="48"/>
      <c r="F20" s="11"/>
      <c r="G20" s="10"/>
      <c r="H20" s="49"/>
      <c r="I20" s="19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53</v>
      </c>
      <c r="B21" s="10"/>
      <c r="C21" s="37" t="s">
        <v>54</v>
      </c>
      <c r="D21" s="50">
        <v>24.0</v>
      </c>
      <c r="E21" s="37" t="s">
        <v>55</v>
      </c>
      <c r="F21" s="50">
        <v>19.5</v>
      </c>
      <c r="G21" s="37" t="s">
        <v>56</v>
      </c>
      <c r="H21" s="50">
        <v>23.0</v>
      </c>
      <c r="I21" s="16" t="s">
        <v>51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57</v>
      </c>
      <c r="B22" s="10"/>
      <c r="C22" s="37" t="s">
        <v>54</v>
      </c>
      <c r="D22" s="50">
        <v>30.0</v>
      </c>
      <c r="E22" s="37" t="s">
        <v>55</v>
      </c>
      <c r="F22" s="50">
        <v>32.0</v>
      </c>
      <c r="G22" s="37" t="s">
        <v>56</v>
      </c>
      <c r="H22" s="50">
        <v>32.333</v>
      </c>
      <c r="I22" s="16" t="s">
        <v>51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58</v>
      </c>
      <c r="B23" s="10"/>
      <c r="C23" s="37" t="s">
        <v>54</v>
      </c>
      <c r="D23" s="50">
        <v>30.0</v>
      </c>
      <c r="E23" s="37" t="s">
        <v>55</v>
      </c>
      <c r="F23" s="50">
        <v>32.0</v>
      </c>
      <c r="G23" s="37" t="s">
        <v>56</v>
      </c>
      <c r="H23" s="50">
        <v>32.333</v>
      </c>
      <c r="I23" s="16" t="s">
        <v>51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59</v>
      </c>
      <c r="B24" s="10"/>
      <c r="C24" s="10"/>
      <c r="D24" s="45" t="s">
        <v>46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60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61</v>
      </c>
      <c r="H27" s="16">
        <v>1.0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62</v>
      </c>
      <c r="C28" s="57"/>
      <c r="D28" s="56" t="s">
        <v>63</v>
      </c>
      <c r="E28" s="57"/>
      <c r="F28" s="56" t="s">
        <v>64</v>
      </c>
      <c r="G28" s="57"/>
      <c r="H28" s="2" t="s">
        <v>65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66</v>
      </c>
      <c r="B29" s="58" t="s">
        <v>24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67</v>
      </c>
      <c r="B30" s="45" t="s">
        <v>46</v>
      </c>
      <c r="C30" s="10"/>
      <c r="D30" s="45" t="s">
        <v>68</v>
      </c>
      <c r="E30" s="10"/>
      <c r="F30" s="45" t="s">
        <v>68</v>
      </c>
      <c r="G30" s="10"/>
      <c r="H30" s="45" t="s">
        <v>68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69</v>
      </c>
      <c r="B31" s="61" t="s">
        <v>10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70</v>
      </c>
      <c r="F33" s="45" t="s">
        <v>68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71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16">
        <v>28.0</v>
      </c>
      <c r="C1" s="64" t="s">
        <v>5</v>
      </c>
      <c r="D1" s="70">
        <v>44562.0</v>
      </c>
    </row>
    <row r="2" ht="24.0" customHeight="1">
      <c r="A2" s="71" t="s">
        <v>72</v>
      </c>
      <c r="B2" s="72"/>
      <c r="C2" s="72"/>
      <c r="D2" s="72"/>
      <c r="E2" s="73"/>
    </row>
    <row r="3" ht="33.75" customHeight="1">
      <c r="A3" s="74" t="s">
        <v>73</v>
      </c>
      <c r="B3" s="75"/>
      <c r="C3" s="75"/>
      <c r="D3" s="75"/>
      <c r="E3" s="76"/>
    </row>
    <row r="4" ht="24.0" customHeight="1">
      <c r="A4" s="77" t="s">
        <v>74</v>
      </c>
      <c r="B4" s="78" t="s">
        <v>75</v>
      </c>
      <c r="C4" s="78" t="s">
        <v>76</v>
      </c>
      <c r="D4" s="78" t="s">
        <v>77</v>
      </c>
      <c r="E4" s="79"/>
    </row>
    <row r="5" ht="27.0" customHeight="1">
      <c r="A5" s="80" t="s">
        <v>78</v>
      </c>
      <c r="B5" s="80" t="s">
        <v>79</v>
      </c>
      <c r="C5" s="80" t="s">
        <v>80</v>
      </c>
      <c r="D5" s="80" t="s">
        <v>81</v>
      </c>
      <c r="E5" s="78" t="s">
        <v>82</v>
      </c>
    </row>
    <row r="6" ht="27.0" customHeight="1">
      <c r="A6" s="81"/>
      <c r="B6" s="81"/>
      <c r="C6" s="81"/>
      <c r="D6" s="81"/>
      <c r="E6" s="82" t="s">
        <v>83</v>
      </c>
    </row>
    <row r="7" ht="44.25" customHeight="1">
      <c r="A7" s="83">
        <v>0.9</v>
      </c>
      <c r="B7" s="83">
        <v>0.1</v>
      </c>
      <c r="C7" s="83">
        <v>0.0</v>
      </c>
      <c r="D7" s="83">
        <v>0.0</v>
      </c>
      <c r="E7" s="84">
        <f>SUM(A7:D7)</f>
        <v>1</v>
      </c>
    </row>
    <row r="8" ht="33.75" customHeight="1">
      <c r="A8" s="74" t="s">
        <v>84</v>
      </c>
      <c r="B8" s="75"/>
      <c r="C8" s="75"/>
      <c r="D8" s="75"/>
      <c r="E8" s="76"/>
    </row>
    <row r="9">
      <c r="A9" s="77" t="s">
        <v>85</v>
      </c>
      <c r="B9" s="78" t="s">
        <v>86</v>
      </c>
      <c r="C9" s="78" t="s">
        <v>87</v>
      </c>
      <c r="D9" s="78" t="s">
        <v>88</v>
      </c>
      <c r="E9" s="85"/>
    </row>
    <row r="10" ht="52.5" customHeight="1">
      <c r="A10" s="86" t="s">
        <v>89</v>
      </c>
      <c r="B10" s="87" t="s">
        <v>90</v>
      </c>
      <c r="C10" s="87" t="s">
        <v>91</v>
      </c>
      <c r="D10" s="87" t="s">
        <v>92</v>
      </c>
      <c r="E10" s="88" t="s">
        <v>93</v>
      </c>
    </row>
    <row r="11" ht="44.25" customHeight="1">
      <c r="A11" s="83">
        <v>0.0</v>
      </c>
      <c r="B11" s="83">
        <v>1.0</v>
      </c>
      <c r="C11" s="83">
        <v>0.0</v>
      </c>
      <c r="D11" s="83">
        <v>0.0</v>
      </c>
      <c r="E11" s="84">
        <f>SUM(A11:D11)</f>
        <v>1</v>
      </c>
    </row>
    <row r="12" ht="30.0" customHeight="1">
      <c r="A12" s="89" t="s">
        <v>94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95</v>
      </c>
      <c r="B1" s="93">
        <v>28.0</v>
      </c>
      <c r="C1" s="92" t="s">
        <v>5</v>
      </c>
      <c r="D1" s="94">
        <v>44520.0</v>
      </c>
      <c r="E1" s="92" t="s">
        <v>96</v>
      </c>
      <c r="F1" s="95" t="s">
        <v>97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98</v>
      </c>
      <c r="B2" s="98"/>
      <c r="C2" s="99" t="s">
        <v>82</v>
      </c>
      <c r="D2" s="100" t="s">
        <v>99</v>
      </c>
      <c r="E2" s="101"/>
      <c r="F2" s="102" t="s">
        <v>82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100</v>
      </c>
      <c r="B3" s="104"/>
      <c r="C3" s="105">
        <v>2.0</v>
      </c>
      <c r="D3" s="106" t="s">
        <v>101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102</v>
      </c>
      <c r="B4" s="107"/>
      <c r="C4" s="108">
        <v>4.0</v>
      </c>
      <c r="D4" s="106" t="s">
        <v>103</v>
      </c>
      <c r="E4" s="107"/>
      <c r="F4" s="108"/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104</v>
      </c>
      <c r="B5" s="107"/>
      <c r="C5" s="108">
        <v>4.0</v>
      </c>
      <c r="D5" s="106" t="s">
        <v>105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106</v>
      </c>
      <c r="B6" s="107"/>
      <c r="C6" s="108"/>
      <c r="D6" s="110" t="s">
        <v>107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108</v>
      </c>
      <c r="B7" s="107"/>
      <c r="C7" s="108">
        <v>2.0</v>
      </c>
      <c r="D7" s="97" t="s">
        <v>109</v>
      </c>
      <c r="E7" s="101"/>
      <c r="F7" s="112" t="s">
        <v>82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110</v>
      </c>
      <c r="B8" s="107"/>
      <c r="C8" s="108">
        <v>2.0</v>
      </c>
      <c r="D8" s="106" t="s">
        <v>111</v>
      </c>
      <c r="E8" s="107"/>
      <c r="F8" s="108">
        <v>1.0</v>
      </c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112</v>
      </c>
      <c r="B9" s="107"/>
      <c r="C9" s="108"/>
      <c r="D9" s="106" t="s">
        <v>113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114</v>
      </c>
      <c r="B10" s="107"/>
      <c r="C10" s="108"/>
      <c r="D10" s="106" t="s">
        <v>115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116</v>
      </c>
      <c r="B11" s="107"/>
      <c r="C11" s="108"/>
      <c r="D11" s="106" t="s">
        <v>117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118</v>
      </c>
      <c r="B12" s="107"/>
      <c r="C12" s="108"/>
      <c r="D12" s="106" t="s">
        <v>119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120</v>
      </c>
      <c r="B13" s="107"/>
      <c r="C13" s="108"/>
      <c r="D13" s="106" t="s">
        <v>121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122</v>
      </c>
      <c r="B14" s="107"/>
      <c r="C14" s="108">
        <v>1.0</v>
      </c>
      <c r="D14" s="103" t="s">
        <v>123</v>
      </c>
      <c r="E14" s="114"/>
      <c r="F14" s="108">
        <v>1.0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124</v>
      </c>
      <c r="B15" s="107"/>
      <c r="C15" s="108"/>
      <c r="D15" s="103" t="s">
        <v>125</v>
      </c>
      <c r="E15" s="114"/>
      <c r="F15" s="108">
        <v>1.0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126</v>
      </c>
      <c r="B16" s="107"/>
      <c r="C16" s="108"/>
      <c r="D16" s="97" t="s">
        <v>127</v>
      </c>
      <c r="E16" s="101"/>
      <c r="F16" s="112" t="s">
        <v>82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128</v>
      </c>
      <c r="B17" s="107"/>
      <c r="C17" s="108">
        <v>3.0</v>
      </c>
      <c r="D17" s="106" t="s">
        <v>129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130</v>
      </c>
      <c r="B18" s="107"/>
      <c r="C18" s="108"/>
      <c r="D18" s="106" t="s">
        <v>131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132</v>
      </c>
      <c r="B19" s="107"/>
      <c r="C19" s="108">
        <v>1.0</v>
      </c>
      <c r="D19" s="106" t="s">
        <v>133</v>
      </c>
      <c r="E19" s="107"/>
      <c r="F19" s="10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134</v>
      </c>
      <c r="B20" s="107"/>
      <c r="C20" s="108">
        <v>1.0</v>
      </c>
      <c r="D20" s="106" t="s">
        <v>135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136</v>
      </c>
      <c r="B21" s="107"/>
      <c r="C21" s="108"/>
      <c r="D21" s="115" t="s">
        <v>137</v>
      </c>
      <c r="E21" s="116"/>
      <c r="F21" s="11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138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139</v>
      </c>
      <c r="B23" s="107"/>
      <c r="C23" s="108"/>
      <c r="D23" s="120" t="s">
        <v>140</v>
      </c>
      <c r="E23" s="121"/>
      <c r="F23" s="112" t="s">
        <v>82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141</v>
      </c>
      <c r="B24" s="107"/>
      <c r="C24" s="108"/>
      <c r="D24" s="106" t="s">
        <v>142</v>
      </c>
      <c r="E24" s="107"/>
      <c r="F24" s="108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143</v>
      </c>
      <c r="B25" s="107"/>
      <c r="C25" s="108">
        <v>2.0</v>
      </c>
      <c r="D25" s="106" t="s">
        <v>144</v>
      </c>
      <c r="E25" s="107"/>
      <c r="F25" s="108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145</v>
      </c>
      <c r="B26" s="107"/>
      <c r="C26" s="108"/>
      <c r="D26" s="115" t="s">
        <v>146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147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148</v>
      </c>
      <c r="B28" s="107"/>
      <c r="C28" s="108"/>
      <c r="D28" s="120" t="s">
        <v>149</v>
      </c>
      <c r="E28" s="121"/>
      <c r="F28" s="102" t="s">
        <v>82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150</v>
      </c>
      <c r="B29" s="107"/>
      <c r="C29" s="108"/>
      <c r="D29" s="106" t="s">
        <v>151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152</v>
      </c>
      <c r="B30" s="107"/>
      <c r="C30" s="108">
        <v>8.0</v>
      </c>
      <c r="D30" s="106" t="s">
        <v>153</v>
      </c>
      <c r="E30" s="107"/>
      <c r="F30" s="108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154</v>
      </c>
      <c r="B31" s="107"/>
      <c r="C31" s="108">
        <v>2.0</v>
      </c>
      <c r="D31" s="106" t="s">
        <v>155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156</v>
      </c>
      <c r="B32" s="107"/>
      <c r="C32" s="108"/>
      <c r="D32" s="106" t="s">
        <v>157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158</v>
      </c>
      <c r="B33" s="107"/>
      <c r="C33" s="108"/>
      <c r="D33" s="106" t="s">
        <v>159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160</v>
      </c>
      <c r="B34" s="107"/>
      <c r="C34" s="108">
        <v>9.0</v>
      </c>
      <c r="D34" s="106" t="s">
        <v>161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162</v>
      </c>
      <c r="B35" s="116"/>
      <c r="C35" s="108"/>
      <c r="D35" s="123" t="s">
        <v>163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2"/>
      <c r="B36" s="6"/>
      <c r="C36" s="124"/>
      <c r="D36" s="123" t="s">
        <v>164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4"/>
      <c r="D37" s="123" t="s">
        <v>165</v>
      </c>
      <c r="E37" s="107"/>
      <c r="F37" s="10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166</v>
      </c>
      <c r="B38" s="101"/>
      <c r="C38" s="125" t="s">
        <v>82</v>
      </c>
      <c r="D38" s="106" t="s">
        <v>167</v>
      </c>
      <c r="E38" s="126"/>
      <c r="F38" s="11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168</v>
      </c>
      <c r="B39" s="107"/>
      <c r="C39" s="108"/>
      <c r="D39" s="115" t="s">
        <v>169</v>
      </c>
      <c r="E39" s="116"/>
      <c r="F39" s="12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170</v>
      </c>
      <c r="B40" s="107"/>
      <c r="C40" s="108"/>
      <c r="D40" s="122"/>
      <c r="E40" s="6"/>
      <c r="F40" s="124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171</v>
      </c>
      <c r="B41" s="107"/>
      <c r="C41" s="108">
        <v>3.0</v>
      </c>
      <c r="D41" s="97" t="s">
        <v>172</v>
      </c>
      <c r="E41" s="101"/>
      <c r="F41" s="112" t="s">
        <v>82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173</v>
      </c>
      <c r="B42" s="107"/>
      <c r="C42" s="117"/>
      <c r="D42" s="106" t="s">
        <v>174</v>
      </c>
      <c r="E42" s="107"/>
      <c r="F42" s="108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175</v>
      </c>
      <c r="B43" s="116"/>
      <c r="C43" s="128"/>
      <c r="D43" s="123" t="s">
        <v>176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/>
      <c r="B44" s="6"/>
      <c r="C44" s="124"/>
      <c r="D44" s="123" t="s">
        <v>177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178</v>
      </c>
      <c r="B45" s="101"/>
      <c r="C45" s="125" t="s">
        <v>82</v>
      </c>
      <c r="D45" s="106" t="s">
        <v>179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180</v>
      </c>
      <c r="B46" s="107"/>
      <c r="C46" s="108"/>
      <c r="D46" s="106" t="s">
        <v>181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182</v>
      </c>
      <c r="B47" s="107"/>
      <c r="C47" s="108"/>
      <c r="D47" s="106" t="s">
        <v>183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184</v>
      </c>
      <c r="B48" s="107"/>
      <c r="C48" s="108"/>
      <c r="D48" s="106" t="s">
        <v>185</v>
      </c>
      <c r="E48" s="107"/>
      <c r="F48" s="108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186</v>
      </c>
      <c r="B49" s="107"/>
      <c r="C49" s="108"/>
      <c r="D49" s="106" t="s">
        <v>187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29" t="s">
        <v>188</v>
      </c>
      <c r="B50" s="130"/>
      <c r="C50" s="108"/>
      <c r="D50" s="129" t="s">
        <v>189</v>
      </c>
      <c r="E50" s="111"/>
      <c r="F50" s="128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2"/>
      <c r="B51" s="6"/>
      <c r="C51" s="124"/>
      <c r="D51" s="131"/>
      <c r="E51" s="6"/>
      <c r="F51" s="124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2"/>
      <c r="B52" s="133" t="s">
        <v>190</v>
      </c>
      <c r="C52" s="134">
        <f>SUM(C3:C51)</f>
        <v>44</v>
      </c>
      <c r="D52" s="133"/>
      <c r="E52" s="133" t="s">
        <v>190</v>
      </c>
      <c r="F52" s="134">
        <f>SUM(F3:F51)</f>
        <v>3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3" t="s">
        <v>191</v>
      </c>
      <c r="C53" s="135">
        <f>COUNTIF(C3:C51,"M")</f>
        <v>0</v>
      </c>
      <c r="D53" s="136"/>
      <c r="E53" s="133" t="s">
        <v>191</v>
      </c>
      <c r="F53" s="135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7"/>
      <c r="B54" s="138" t="s">
        <v>192</v>
      </c>
      <c r="C54" s="135">
        <f>COUNTIF(C3:C51,"H")</f>
        <v>0</v>
      </c>
      <c r="D54" s="139"/>
      <c r="E54" s="138" t="s">
        <v>192</v>
      </c>
      <c r="F54" s="135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0"/>
      <c r="C55" s="140"/>
      <c r="D55" s="140"/>
      <c r="E55" s="141" t="s">
        <v>193</v>
      </c>
      <c r="F55" s="142">
        <f t="shared" ref="F55:F57" si="1">F52+C52</f>
        <v>47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194</v>
      </c>
      <c r="B56" s="140"/>
      <c r="C56" s="140"/>
      <c r="D56" s="140"/>
      <c r="E56" s="141" t="s">
        <v>195</v>
      </c>
      <c r="F56" s="143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196</v>
      </c>
      <c r="B57" s="140"/>
      <c r="C57" s="140"/>
      <c r="D57" s="140"/>
      <c r="E57" s="141" t="s">
        <v>197</v>
      </c>
      <c r="F57" s="143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198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199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28.0</v>
      </c>
      <c r="C1" s="64" t="s">
        <v>5</v>
      </c>
      <c r="D1" s="70">
        <v>44520.0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200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201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202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203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204</v>
      </c>
      <c r="B6" s="156" t="s">
        <v>205</v>
      </c>
      <c r="C6" s="5"/>
      <c r="D6" s="5"/>
      <c r="E6" s="6"/>
      <c r="F6" s="157"/>
      <c r="G6" s="157"/>
      <c r="H6" s="156" t="s">
        <v>206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207</v>
      </c>
      <c r="C7" s="159" t="s">
        <v>208</v>
      </c>
      <c r="D7" s="157" t="s">
        <v>209</v>
      </c>
      <c r="E7" s="159" t="s">
        <v>210</v>
      </c>
      <c r="F7" s="159" t="s">
        <v>211</v>
      </c>
      <c r="G7" s="159" t="s">
        <v>212</v>
      </c>
      <c r="H7" s="159" t="s">
        <v>213</v>
      </c>
      <c r="I7" s="159" t="s">
        <v>214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98</v>
      </c>
      <c r="B8" s="161">
        <v>1.9</v>
      </c>
      <c r="C8" s="162">
        <v>1.0</v>
      </c>
      <c r="D8" s="161"/>
      <c r="E8" s="162"/>
      <c r="F8" s="163">
        <f t="shared" ref="F8:F16" si="1">B8*C8+(D8*E8)</f>
        <v>1.9</v>
      </c>
      <c r="G8" s="164" t="s">
        <v>215</v>
      </c>
      <c r="H8" s="162"/>
      <c r="I8" s="165" t="s">
        <v>216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166</v>
      </c>
      <c r="B9" s="161">
        <v>0.05</v>
      </c>
      <c r="C9" s="162">
        <v>1.0</v>
      </c>
      <c r="D9" s="161"/>
      <c r="E9" s="162"/>
      <c r="F9" s="163">
        <f t="shared" si="1"/>
        <v>0.05</v>
      </c>
      <c r="G9" s="164" t="s">
        <v>215</v>
      </c>
      <c r="H9" s="162"/>
      <c r="I9" s="165" t="s">
        <v>216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109</v>
      </c>
      <c r="B10" s="161">
        <v>0.05</v>
      </c>
      <c r="C10" s="162">
        <v>1.0</v>
      </c>
      <c r="D10" s="161"/>
      <c r="E10" s="162"/>
      <c r="F10" s="163">
        <f t="shared" si="1"/>
        <v>0.05</v>
      </c>
      <c r="G10" s="164" t="s">
        <v>215</v>
      </c>
      <c r="H10" s="162"/>
      <c r="I10" s="165" t="s">
        <v>216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99</v>
      </c>
      <c r="B11" s="161">
        <v>0.0</v>
      </c>
      <c r="C11" s="162">
        <v>1.0</v>
      </c>
      <c r="D11" s="161"/>
      <c r="E11" s="162"/>
      <c r="F11" s="163">
        <f t="shared" si="1"/>
        <v>0</v>
      </c>
      <c r="G11" s="164" t="s">
        <v>215</v>
      </c>
      <c r="H11" s="162"/>
      <c r="I11" s="165" t="s">
        <v>216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127</v>
      </c>
      <c r="B12" s="161">
        <v>0.0</v>
      </c>
      <c r="C12" s="162">
        <v>1.0</v>
      </c>
      <c r="D12" s="161"/>
      <c r="E12" s="162"/>
      <c r="F12" s="163">
        <f t="shared" si="1"/>
        <v>0</v>
      </c>
      <c r="G12" s="164" t="s">
        <v>215</v>
      </c>
      <c r="H12" s="162"/>
      <c r="I12" s="165" t="s">
        <v>216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140</v>
      </c>
      <c r="B13" s="161">
        <v>0.0</v>
      </c>
      <c r="C13" s="162">
        <v>1.0</v>
      </c>
      <c r="D13" s="161"/>
      <c r="E13" s="162"/>
      <c r="F13" s="163">
        <f t="shared" si="1"/>
        <v>0</v>
      </c>
      <c r="G13" s="164" t="s">
        <v>215</v>
      </c>
      <c r="H13" s="162"/>
      <c r="I13" s="165" t="s">
        <v>216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149</v>
      </c>
      <c r="B14" s="161">
        <v>0.0</v>
      </c>
      <c r="C14" s="162">
        <v>1.0</v>
      </c>
      <c r="D14" s="161"/>
      <c r="E14" s="162"/>
      <c r="F14" s="163">
        <f t="shared" si="1"/>
        <v>0</v>
      </c>
      <c r="G14" s="164" t="s">
        <v>215</v>
      </c>
      <c r="H14" s="162"/>
      <c r="I14" s="165" t="s">
        <v>216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172</v>
      </c>
      <c r="B15" s="161">
        <v>0.0</v>
      </c>
      <c r="C15" s="162">
        <v>1.0</v>
      </c>
      <c r="D15" s="161"/>
      <c r="E15" s="162"/>
      <c r="F15" s="163">
        <f t="shared" si="1"/>
        <v>0</v>
      </c>
      <c r="G15" s="164" t="s">
        <v>215</v>
      </c>
      <c r="H15" s="162"/>
      <c r="I15" s="165" t="s">
        <v>216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178</v>
      </c>
      <c r="B16" s="161">
        <v>0.0</v>
      </c>
      <c r="C16" s="162">
        <v>1.0</v>
      </c>
      <c r="D16" s="161"/>
      <c r="E16" s="162"/>
      <c r="F16" s="163">
        <f t="shared" si="1"/>
        <v>0</v>
      </c>
      <c r="G16" s="164" t="s">
        <v>215</v>
      </c>
      <c r="H16" s="162"/>
      <c r="I16" s="165" t="s">
        <v>216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217</v>
      </c>
      <c r="B17" s="167"/>
      <c r="C17" s="167"/>
      <c r="D17" s="167"/>
      <c r="E17" s="167"/>
      <c r="F17" s="168">
        <f>SUM(F8:F16)</f>
        <v>2</v>
      </c>
      <c r="G17" s="168" t="s">
        <v>215</v>
      </c>
      <c r="H17" s="168">
        <f>SUM(H8:H16)</f>
        <v>0</v>
      </c>
      <c r="I17" s="168" t="s">
        <v>216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218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219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220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221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222</v>
      </c>
      <c r="C1" s="137"/>
      <c r="D1" s="137"/>
      <c r="H1" s="21" t="s">
        <v>223</v>
      </c>
      <c r="I1" s="137"/>
      <c r="J1" s="137"/>
    </row>
    <row r="3" ht="6.75" customHeight="1">
      <c r="B3" s="170" t="s">
        <v>224</v>
      </c>
      <c r="C3" s="111"/>
      <c r="D3" s="111"/>
      <c r="E3" s="111"/>
      <c r="F3" s="111"/>
      <c r="G3" s="111"/>
      <c r="H3" s="111"/>
      <c r="I3" s="111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225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226</v>
      </c>
      <c r="D6" s="76"/>
      <c r="E6" s="178" t="s">
        <v>227</v>
      </c>
      <c r="F6" s="76"/>
      <c r="G6" s="177" t="s">
        <v>228</v>
      </c>
      <c r="H6" s="76"/>
      <c r="I6" s="177" t="s">
        <v>229</v>
      </c>
      <c r="J6" s="76"/>
    </row>
    <row r="7" ht="56.25" customHeight="1">
      <c r="B7" s="179" t="s">
        <v>230</v>
      </c>
      <c r="C7" s="180" t="s">
        <v>231</v>
      </c>
      <c r="D7" s="171"/>
      <c r="E7" s="181" t="s">
        <v>232</v>
      </c>
      <c r="F7" s="182"/>
      <c r="G7" s="181" t="s">
        <v>233</v>
      </c>
      <c r="H7" s="182"/>
      <c r="I7" s="181" t="s">
        <v>234</v>
      </c>
      <c r="J7" s="182"/>
    </row>
    <row r="8" ht="60.75" customHeight="1">
      <c r="B8" s="183"/>
      <c r="C8" s="181" t="s">
        <v>235</v>
      </c>
      <c r="D8" s="182"/>
      <c r="E8" s="181" t="s">
        <v>236</v>
      </c>
      <c r="F8" s="182"/>
      <c r="G8" s="181" t="s">
        <v>237</v>
      </c>
      <c r="H8" s="182"/>
      <c r="I8" s="181" t="s">
        <v>238</v>
      </c>
      <c r="J8" s="182"/>
    </row>
    <row r="9" ht="78.0" customHeight="1">
      <c r="B9" s="183"/>
      <c r="C9" s="181" t="s">
        <v>239</v>
      </c>
      <c r="D9" s="182"/>
      <c r="E9" s="181" t="s">
        <v>240</v>
      </c>
      <c r="F9" s="182"/>
      <c r="G9" s="181" t="s">
        <v>241</v>
      </c>
      <c r="H9" s="182"/>
      <c r="I9" s="181" t="s">
        <v>242</v>
      </c>
      <c r="J9" s="182"/>
    </row>
    <row r="10" ht="132.0" customHeight="1">
      <c r="B10" s="183"/>
      <c r="C10" s="181" t="s">
        <v>243</v>
      </c>
      <c r="D10" s="182"/>
      <c r="E10" s="181" t="s">
        <v>244</v>
      </c>
      <c r="F10" s="182"/>
      <c r="G10" s="181" t="s">
        <v>245</v>
      </c>
      <c r="H10" s="182"/>
      <c r="I10" s="181" t="s">
        <v>246</v>
      </c>
      <c r="J10" s="182"/>
    </row>
    <row r="11" ht="120.75" customHeight="1">
      <c r="B11" s="183"/>
      <c r="C11" s="184"/>
      <c r="D11" s="182"/>
      <c r="E11" s="181" t="s">
        <v>247</v>
      </c>
      <c r="F11" s="182"/>
      <c r="G11" s="181" t="s">
        <v>248</v>
      </c>
      <c r="H11" s="182"/>
      <c r="I11" s="181" t="s">
        <v>249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250</v>
      </c>
      <c r="J12" s="174"/>
    </row>
    <row r="13" ht="33.75" customHeight="1">
      <c r="B13" s="187" t="s">
        <v>251</v>
      </c>
      <c r="C13" s="188" t="s">
        <v>252</v>
      </c>
      <c r="D13" s="76"/>
      <c r="E13" s="188" t="s">
        <v>253</v>
      </c>
      <c r="F13" s="76"/>
      <c r="G13" s="188" t="s">
        <v>254</v>
      </c>
      <c r="H13" s="76"/>
      <c r="I13" s="188" t="s">
        <v>255</v>
      </c>
      <c r="J13" s="76"/>
    </row>
    <row r="14" ht="31.5" customHeight="1">
      <c r="B14" s="187" t="s">
        <v>256</v>
      </c>
      <c r="C14" s="188" t="s">
        <v>252</v>
      </c>
      <c r="D14" s="76"/>
      <c r="E14" s="188" t="s">
        <v>253</v>
      </c>
      <c r="F14" s="76"/>
      <c r="G14" s="188" t="s">
        <v>254</v>
      </c>
      <c r="H14" s="76"/>
      <c r="I14" s="188" t="s">
        <v>255</v>
      </c>
      <c r="J14" s="76"/>
    </row>
    <row r="15">
      <c r="B15" s="189" t="s">
        <v>257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258</v>
      </c>
      <c r="C16" s="193" t="s">
        <v>259</v>
      </c>
      <c r="D16" s="194"/>
      <c r="E16" s="195" t="s">
        <v>260</v>
      </c>
      <c r="F16" s="193" t="s">
        <v>261</v>
      </c>
      <c r="G16" s="75"/>
      <c r="H16" s="75"/>
      <c r="I16" s="75"/>
      <c r="J16" s="76"/>
    </row>
    <row r="17">
      <c r="B17" s="196" t="s">
        <v>262</v>
      </c>
      <c r="C17" s="197" t="s">
        <v>263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264</v>
      </c>
      <c r="D18" s="6"/>
      <c r="E18" s="203"/>
      <c r="F18" s="200"/>
      <c r="G18" s="5"/>
      <c r="H18" s="5"/>
      <c r="I18" s="5"/>
      <c r="J18" s="6"/>
    </row>
    <row r="19">
      <c r="B19" s="204" t="s">
        <v>265</v>
      </c>
      <c r="C19" s="202" t="s">
        <v>263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264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266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267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268</v>
      </c>
      <c r="C23" s="202" t="s">
        <v>266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267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269</v>
      </c>
      <c r="C25" s="202" t="s">
        <v>270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271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272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