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JANDRA SYSTEM\GRANITE TILE HPP\80 X 80CM\"/>
    </mc:Choice>
  </mc:AlternateContent>
  <bookViews>
    <workbookView xWindow="0" yWindow="0" windowWidth="20490" windowHeight="7755"/>
  </bookViews>
  <sheets>
    <sheet name="80 X 80CM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153" i="1" l="1"/>
  <c r="CW153" i="1"/>
  <c r="CT153" i="1"/>
  <c r="CQ153" i="1"/>
  <c r="CN153" i="1"/>
  <c r="CK153" i="1"/>
  <c r="CH153" i="1"/>
  <c r="CE153" i="1"/>
  <c r="BG153" i="1"/>
  <c r="BE153" i="1"/>
  <c r="BA153" i="1"/>
  <c r="AW153" i="1"/>
  <c r="AX153" i="1" s="1"/>
  <c r="AT153" i="1"/>
  <c r="AP153" i="1"/>
  <c r="AL153" i="1"/>
  <c r="AM153" i="1" s="1"/>
  <c r="AJ153" i="1"/>
  <c r="AG153" i="1"/>
  <c r="AE153" i="1"/>
  <c r="AD153" i="1"/>
  <c r="X153" i="1"/>
  <c r="S153" i="1"/>
  <c r="AO153" i="1" s="1"/>
  <c r="Q153" i="1"/>
  <c r="O153" i="1"/>
  <c r="I153" i="1"/>
  <c r="T153" i="1" s="1"/>
  <c r="CZ152" i="1"/>
  <c r="CW152" i="1"/>
  <c r="CT152" i="1"/>
  <c r="CQ152" i="1"/>
  <c r="CN152" i="1"/>
  <c r="CK152" i="1"/>
  <c r="CH152" i="1"/>
  <c r="CE152" i="1"/>
  <c r="BG152" i="1"/>
  <c r="BE152" i="1"/>
  <c r="BA152" i="1"/>
  <c r="AW152" i="1"/>
  <c r="AX152" i="1" s="1"/>
  <c r="AT152" i="1"/>
  <c r="AP152" i="1"/>
  <c r="AL152" i="1"/>
  <c r="AM152" i="1" s="1"/>
  <c r="AJ152" i="1"/>
  <c r="AG152" i="1"/>
  <c r="AE152" i="1"/>
  <c r="AD152" i="1"/>
  <c r="X152" i="1"/>
  <c r="S152" i="1"/>
  <c r="AO152" i="1" s="1"/>
  <c r="Q152" i="1"/>
  <c r="O152" i="1"/>
  <c r="I152" i="1"/>
  <c r="T152" i="1" s="1"/>
  <c r="CZ151" i="1"/>
  <c r="CW151" i="1"/>
  <c r="CT151" i="1"/>
  <c r="CQ151" i="1"/>
  <c r="CN151" i="1"/>
  <c r="CK151" i="1"/>
  <c r="CH151" i="1"/>
  <c r="CE151" i="1"/>
  <c r="BG151" i="1"/>
  <c r="BE151" i="1"/>
  <c r="BA151" i="1"/>
  <c r="AW151" i="1"/>
  <c r="AX151" i="1" s="1"/>
  <c r="AT151" i="1"/>
  <c r="AP151" i="1"/>
  <c r="AL151" i="1"/>
  <c r="AM151" i="1" s="1"/>
  <c r="AJ151" i="1"/>
  <c r="AG151" i="1"/>
  <c r="AE151" i="1"/>
  <c r="AD151" i="1"/>
  <c r="X151" i="1"/>
  <c r="S151" i="1"/>
  <c r="AO151" i="1" s="1"/>
  <c r="Q151" i="1"/>
  <c r="O151" i="1"/>
  <c r="I151" i="1"/>
  <c r="T151" i="1" s="1"/>
  <c r="CZ150" i="1"/>
  <c r="CW150" i="1"/>
  <c r="CT150" i="1"/>
  <c r="CQ150" i="1"/>
  <c r="CN150" i="1"/>
  <c r="CK150" i="1"/>
  <c r="CH150" i="1"/>
  <c r="CE150" i="1"/>
  <c r="BG150" i="1"/>
  <c r="BE150" i="1"/>
  <c r="BA150" i="1"/>
  <c r="AW150" i="1"/>
  <c r="AT150" i="1"/>
  <c r="AP150" i="1"/>
  <c r="AL150" i="1"/>
  <c r="AM150" i="1" s="1"/>
  <c r="AJ150" i="1"/>
  <c r="AG150" i="1"/>
  <c r="AE150" i="1"/>
  <c r="AD150" i="1"/>
  <c r="X150" i="1"/>
  <c r="S150" i="1"/>
  <c r="AO150" i="1" s="1"/>
  <c r="Q150" i="1"/>
  <c r="O150" i="1"/>
  <c r="I150" i="1"/>
  <c r="T150" i="1" s="1"/>
  <c r="CZ149" i="1"/>
  <c r="CW149" i="1"/>
  <c r="CT149" i="1"/>
  <c r="CQ149" i="1"/>
  <c r="CN149" i="1"/>
  <c r="CK149" i="1"/>
  <c r="CH149" i="1"/>
  <c r="CE149" i="1"/>
  <c r="BG149" i="1"/>
  <c r="BE149" i="1"/>
  <c r="BA149" i="1"/>
  <c r="AX149" i="1"/>
  <c r="AW149" i="1"/>
  <c r="AT149" i="1"/>
  <c r="AQ149" i="1"/>
  <c r="AP149" i="1"/>
  <c r="AL149" i="1"/>
  <c r="AM149" i="1" s="1"/>
  <c r="AJ149" i="1"/>
  <c r="AG149" i="1"/>
  <c r="AE149" i="1"/>
  <c r="AD149" i="1"/>
  <c r="X149" i="1"/>
  <c r="S149" i="1"/>
  <c r="AO149" i="1" s="1"/>
  <c r="AV149" i="1" s="1"/>
  <c r="Q149" i="1"/>
  <c r="O149" i="1"/>
  <c r="I149" i="1"/>
  <c r="T149" i="1" s="1"/>
  <c r="CZ148" i="1"/>
  <c r="CW148" i="1"/>
  <c r="CT148" i="1"/>
  <c r="CQ148" i="1"/>
  <c r="CN148" i="1"/>
  <c r="CK148" i="1"/>
  <c r="CH148" i="1"/>
  <c r="CE148" i="1"/>
  <c r="BG148" i="1"/>
  <c r="BE148" i="1"/>
  <c r="BA148" i="1"/>
  <c r="AX148" i="1"/>
  <c r="AW148" i="1"/>
  <c r="AT148" i="1"/>
  <c r="AS148" i="1"/>
  <c r="AQ148" i="1"/>
  <c r="AP148" i="1"/>
  <c r="AM148" i="1"/>
  <c r="AL148" i="1"/>
  <c r="AJ148" i="1"/>
  <c r="AG148" i="1"/>
  <c r="AE148" i="1"/>
  <c r="AD148" i="1"/>
  <c r="X148" i="1"/>
  <c r="S148" i="1"/>
  <c r="AO148" i="1" s="1"/>
  <c r="AV148" i="1" s="1"/>
  <c r="Q148" i="1"/>
  <c r="O148" i="1"/>
  <c r="I148" i="1"/>
  <c r="CZ147" i="1"/>
  <c r="CW147" i="1"/>
  <c r="CT147" i="1"/>
  <c r="CQ147" i="1"/>
  <c r="CN147" i="1"/>
  <c r="CK147" i="1"/>
  <c r="CH147" i="1"/>
  <c r="CE147" i="1"/>
  <c r="BG147" i="1"/>
  <c r="BE147" i="1"/>
  <c r="BA147" i="1"/>
  <c r="AX147" i="1"/>
  <c r="AW147" i="1"/>
  <c r="AT147" i="1"/>
  <c r="AQ147" i="1"/>
  <c r="AP147" i="1"/>
  <c r="AL147" i="1"/>
  <c r="AM147" i="1" s="1"/>
  <c r="AJ147" i="1"/>
  <c r="AG147" i="1"/>
  <c r="AE147" i="1"/>
  <c r="AD147" i="1"/>
  <c r="X147" i="1"/>
  <c r="S147" i="1"/>
  <c r="AO147" i="1" s="1"/>
  <c r="AV147" i="1" s="1"/>
  <c r="Q147" i="1"/>
  <c r="O147" i="1"/>
  <c r="I147" i="1"/>
  <c r="T147" i="1" s="1"/>
  <c r="CZ146" i="1"/>
  <c r="CW146" i="1"/>
  <c r="CT146" i="1"/>
  <c r="CQ146" i="1"/>
  <c r="CN146" i="1"/>
  <c r="CK146" i="1"/>
  <c r="CH146" i="1"/>
  <c r="CE146" i="1"/>
  <c r="BG146" i="1"/>
  <c r="BE146" i="1"/>
  <c r="BA146" i="1"/>
  <c r="AY146" i="1"/>
  <c r="AX146" i="1"/>
  <c r="AZ146" i="1" s="1"/>
  <c r="AW146" i="1"/>
  <c r="AT146" i="1"/>
  <c r="AV146" i="1" s="1"/>
  <c r="AP146" i="1"/>
  <c r="AO146" i="1"/>
  <c r="AS146" i="1" s="1"/>
  <c r="AG146" i="1"/>
  <c r="AJ146" i="1" s="1"/>
  <c r="AE146" i="1"/>
  <c r="AD146" i="1"/>
  <c r="X146" i="1"/>
  <c r="AL146" i="1" s="1"/>
  <c r="AM146" i="1" s="1"/>
  <c r="S146" i="1"/>
  <c r="O146" i="1"/>
  <c r="I146" i="1"/>
  <c r="CZ145" i="1"/>
  <c r="CW145" i="1"/>
  <c r="CT145" i="1"/>
  <c r="CQ145" i="1"/>
  <c r="CN145" i="1"/>
  <c r="CK145" i="1"/>
  <c r="CH145" i="1"/>
  <c r="CE145" i="1"/>
  <c r="BG145" i="1"/>
  <c r="BE145" i="1"/>
  <c r="BA145" i="1"/>
  <c r="AY145" i="1"/>
  <c r="AX145" i="1"/>
  <c r="AZ145" i="1" s="1"/>
  <c r="AW145" i="1"/>
  <c r="AT145" i="1"/>
  <c r="AV145" i="1" s="1"/>
  <c r="AP145" i="1"/>
  <c r="AO145" i="1"/>
  <c r="AS145" i="1" s="1"/>
  <c r="AG145" i="1"/>
  <c r="AJ145" i="1" s="1"/>
  <c r="AE145" i="1"/>
  <c r="AD145" i="1"/>
  <c r="X145" i="1"/>
  <c r="AL145" i="1" s="1"/>
  <c r="AM145" i="1" s="1"/>
  <c r="S145" i="1"/>
  <c r="O145" i="1"/>
  <c r="I145" i="1"/>
  <c r="Q145" i="1" s="1"/>
  <c r="CZ144" i="1"/>
  <c r="CW144" i="1"/>
  <c r="CT144" i="1"/>
  <c r="CQ144" i="1"/>
  <c r="CN144" i="1"/>
  <c r="CK144" i="1"/>
  <c r="CH144" i="1"/>
  <c r="CE144" i="1"/>
  <c r="BG144" i="1"/>
  <c r="BE144" i="1"/>
  <c r="BA144" i="1"/>
  <c r="AY144" i="1"/>
  <c r="AX144" i="1"/>
  <c r="AW144" i="1"/>
  <c r="AT144" i="1"/>
  <c r="AP144" i="1"/>
  <c r="AG144" i="1"/>
  <c r="AJ144" i="1" s="1"/>
  <c r="AE144" i="1"/>
  <c r="AD144" i="1"/>
  <c r="X144" i="1"/>
  <c r="AL144" i="1" s="1"/>
  <c r="AM144" i="1" s="1"/>
  <c r="T144" i="1"/>
  <c r="S144" i="1"/>
  <c r="AO144" i="1" s="1"/>
  <c r="O144" i="1"/>
  <c r="I144" i="1"/>
  <c r="Q144" i="1" s="1"/>
  <c r="CZ143" i="1"/>
  <c r="CW143" i="1"/>
  <c r="CT143" i="1"/>
  <c r="CQ143" i="1"/>
  <c r="CN143" i="1"/>
  <c r="CK143" i="1"/>
  <c r="CH143" i="1"/>
  <c r="CE143" i="1"/>
  <c r="BG143" i="1"/>
  <c r="BE143" i="1"/>
  <c r="BA143" i="1"/>
  <c r="AY143" i="1"/>
  <c r="AX143" i="1"/>
  <c r="AW143" i="1"/>
  <c r="AT143" i="1"/>
  <c r="AP143" i="1"/>
  <c r="AG143" i="1"/>
  <c r="AJ143" i="1" s="1"/>
  <c r="AE143" i="1"/>
  <c r="AD143" i="1"/>
  <c r="X143" i="1"/>
  <c r="AL143" i="1" s="1"/>
  <c r="AM143" i="1" s="1"/>
  <c r="T143" i="1"/>
  <c r="S143" i="1"/>
  <c r="AO143" i="1" s="1"/>
  <c r="O143" i="1"/>
  <c r="I143" i="1"/>
  <c r="Q143" i="1" s="1"/>
  <c r="CZ142" i="1"/>
  <c r="CW142" i="1"/>
  <c r="CT142" i="1"/>
  <c r="CQ142" i="1"/>
  <c r="CN142" i="1"/>
  <c r="CK142" i="1"/>
  <c r="CH142" i="1"/>
  <c r="CE142" i="1"/>
  <c r="BG142" i="1"/>
  <c r="BE142" i="1"/>
  <c r="BA142" i="1"/>
  <c r="AY142" i="1"/>
  <c r="AX142" i="1"/>
  <c r="AZ142" i="1" s="1"/>
  <c r="AW142" i="1"/>
  <c r="AT142" i="1"/>
  <c r="AP142" i="1"/>
  <c r="AG142" i="1"/>
  <c r="AJ142" i="1" s="1"/>
  <c r="AE142" i="1"/>
  <c r="AD142" i="1"/>
  <c r="X142" i="1"/>
  <c r="AL142" i="1" s="1"/>
  <c r="AM142" i="1" s="1"/>
  <c r="S142" i="1"/>
  <c r="AO142" i="1" s="1"/>
  <c r="O142" i="1"/>
  <c r="I142" i="1"/>
  <c r="CZ141" i="1"/>
  <c r="CW141" i="1"/>
  <c r="CT141" i="1"/>
  <c r="CQ141" i="1"/>
  <c r="CN141" i="1"/>
  <c r="CK141" i="1"/>
  <c r="CH141" i="1"/>
  <c r="CE141" i="1"/>
  <c r="BG141" i="1"/>
  <c r="BE141" i="1"/>
  <c r="BA141" i="1"/>
  <c r="AY141" i="1"/>
  <c r="AX141" i="1"/>
  <c r="AW141" i="1"/>
  <c r="AZ141" i="1" s="1"/>
  <c r="AT141" i="1"/>
  <c r="AP141" i="1"/>
  <c r="AL141" i="1"/>
  <c r="AG141" i="1"/>
  <c r="AM141" i="1" s="1"/>
  <c r="AE141" i="1"/>
  <c r="AD141" i="1"/>
  <c r="X141" i="1"/>
  <c r="S141" i="1"/>
  <c r="AO141" i="1" s="1"/>
  <c r="O141" i="1"/>
  <c r="I141" i="1"/>
  <c r="CZ140" i="1"/>
  <c r="CW140" i="1"/>
  <c r="CT140" i="1"/>
  <c r="CQ140" i="1"/>
  <c r="CN140" i="1"/>
  <c r="CK140" i="1"/>
  <c r="CH140" i="1"/>
  <c r="CE140" i="1"/>
  <c r="BG140" i="1"/>
  <c r="BE140" i="1"/>
  <c r="BA140" i="1"/>
  <c r="AY140" i="1"/>
  <c r="AX140" i="1"/>
  <c r="AW140" i="1"/>
  <c r="AZ140" i="1" s="1"/>
  <c r="AT140" i="1"/>
  <c r="AP140" i="1"/>
  <c r="AL140" i="1"/>
  <c r="AG140" i="1"/>
  <c r="AM140" i="1" s="1"/>
  <c r="AE140" i="1"/>
  <c r="AD140" i="1"/>
  <c r="X140" i="1"/>
  <c r="S140" i="1"/>
  <c r="AO140" i="1" s="1"/>
  <c r="O140" i="1"/>
  <c r="I140" i="1"/>
  <c r="CZ139" i="1"/>
  <c r="CW139" i="1"/>
  <c r="CT139" i="1"/>
  <c r="CQ139" i="1"/>
  <c r="CN139" i="1"/>
  <c r="CK139" i="1"/>
  <c r="CH139" i="1"/>
  <c r="CE139" i="1"/>
  <c r="BG139" i="1"/>
  <c r="BE139" i="1"/>
  <c r="BA139" i="1"/>
  <c r="AY139" i="1"/>
  <c r="AX139" i="1"/>
  <c r="AW139" i="1"/>
  <c r="AZ139" i="1" s="1"/>
  <c r="AT139" i="1"/>
  <c r="AV139" i="1" s="1"/>
  <c r="AP139" i="1"/>
  <c r="AG139" i="1"/>
  <c r="AJ139" i="1" s="1"/>
  <c r="AE139" i="1"/>
  <c r="AD139" i="1"/>
  <c r="X139" i="1"/>
  <c r="AL139" i="1" s="1"/>
  <c r="AM139" i="1" s="1"/>
  <c r="S139" i="1"/>
  <c r="AO139" i="1" s="1"/>
  <c r="O139" i="1"/>
  <c r="I139" i="1"/>
  <c r="CZ138" i="1"/>
  <c r="CW138" i="1"/>
  <c r="CT138" i="1"/>
  <c r="CQ138" i="1"/>
  <c r="CN138" i="1"/>
  <c r="CK138" i="1"/>
  <c r="CH138" i="1"/>
  <c r="CE138" i="1"/>
  <c r="BG138" i="1"/>
  <c r="BE138" i="1"/>
  <c r="BA138" i="1"/>
  <c r="AY138" i="1"/>
  <c r="AX138" i="1"/>
  <c r="AW138" i="1"/>
  <c r="AT138" i="1"/>
  <c r="AP138" i="1"/>
  <c r="AG138" i="1"/>
  <c r="AJ138" i="1" s="1"/>
  <c r="AE138" i="1"/>
  <c r="AD138" i="1"/>
  <c r="X138" i="1"/>
  <c r="AL138" i="1" s="1"/>
  <c r="AM138" i="1" s="1"/>
  <c r="T138" i="1"/>
  <c r="S138" i="1"/>
  <c r="AO138" i="1" s="1"/>
  <c r="O138" i="1"/>
  <c r="I138" i="1"/>
  <c r="Q138" i="1" s="1"/>
  <c r="CZ137" i="1"/>
  <c r="CW137" i="1"/>
  <c r="CT137" i="1"/>
  <c r="CQ137" i="1"/>
  <c r="CN137" i="1"/>
  <c r="CK137" i="1"/>
  <c r="CH137" i="1"/>
  <c r="CE137" i="1"/>
  <c r="BG137" i="1"/>
  <c r="BE137" i="1"/>
  <c r="BA137" i="1"/>
  <c r="AY137" i="1"/>
  <c r="AX137" i="1"/>
  <c r="AW137" i="1"/>
  <c r="AT137" i="1"/>
  <c r="AP137" i="1"/>
  <c r="AM137" i="1"/>
  <c r="AL137" i="1"/>
  <c r="AG137" i="1"/>
  <c r="AJ137" i="1" s="1"/>
  <c r="AE137" i="1"/>
  <c r="AD137" i="1"/>
  <c r="X137" i="1"/>
  <c r="S137" i="1"/>
  <c r="AO137" i="1" s="1"/>
  <c r="O137" i="1"/>
  <c r="I137" i="1"/>
  <c r="Q137" i="1" s="1"/>
  <c r="CZ136" i="1"/>
  <c r="CW136" i="1"/>
  <c r="CT136" i="1"/>
  <c r="CQ136" i="1"/>
  <c r="CN136" i="1"/>
  <c r="CK136" i="1"/>
  <c r="CH136" i="1"/>
  <c r="CE136" i="1"/>
  <c r="BG136" i="1"/>
  <c r="BE136" i="1"/>
  <c r="BA136" i="1"/>
  <c r="AY136" i="1"/>
  <c r="AX136" i="1"/>
  <c r="AW136" i="1"/>
  <c r="AZ136" i="1" s="1"/>
  <c r="AT136" i="1"/>
  <c r="AP136" i="1"/>
  <c r="AO136" i="1"/>
  <c r="AQ136" i="1" s="1"/>
  <c r="AG136" i="1"/>
  <c r="AJ136" i="1" s="1"/>
  <c r="AE136" i="1"/>
  <c r="AD136" i="1"/>
  <c r="X136" i="1"/>
  <c r="AL136" i="1" s="1"/>
  <c r="AM136" i="1" s="1"/>
  <c r="S136" i="1"/>
  <c r="O136" i="1"/>
  <c r="I136" i="1"/>
  <c r="Q136" i="1" s="1"/>
  <c r="CZ135" i="1"/>
  <c r="CW135" i="1"/>
  <c r="CT135" i="1"/>
  <c r="CQ135" i="1"/>
  <c r="CN135" i="1"/>
  <c r="CK135" i="1"/>
  <c r="CH135" i="1"/>
  <c r="CE135" i="1"/>
  <c r="BG135" i="1"/>
  <c r="BE135" i="1"/>
  <c r="BA135" i="1"/>
  <c r="AY135" i="1"/>
  <c r="AX135" i="1"/>
  <c r="AW135" i="1"/>
  <c r="AZ135" i="1" s="1"/>
  <c r="AT135" i="1"/>
  <c r="AV135" i="1" s="1"/>
  <c r="AP135" i="1"/>
  <c r="AO135" i="1"/>
  <c r="AQ135" i="1" s="1"/>
  <c r="AG135" i="1"/>
  <c r="AJ135" i="1" s="1"/>
  <c r="AE135" i="1"/>
  <c r="AD135" i="1"/>
  <c r="X135" i="1"/>
  <c r="AL135" i="1" s="1"/>
  <c r="AM135" i="1" s="1"/>
  <c r="S135" i="1"/>
  <c r="O135" i="1"/>
  <c r="I135" i="1"/>
  <c r="Q135" i="1" s="1"/>
  <c r="CZ134" i="1"/>
  <c r="CW134" i="1"/>
  <c r="CT134" i="1"/>
  <c r="CQ134" i="1"/>
  <c r="CN134" i="1"/>
  <c r="CK134" i="1"/>
  <c r="CH134" i="1"/>
  <c r="CE134" i="1"/>
  <c r="BG134" i="1"/>
  <c r="BE134" i="1"/>
  <c r="BA134" i="1"/>
  <c r="AY134" i="1"/>
  <c r="AX134" i="1"/>
  <c r="AW134" i="1"/>
  <c r="AZ134" i="1" s="1"/>
  <c r="AT134" i="1"/>
  <c r="AP134" i="1"/>
  <c r="AM134" i="1"/>
  <c r="AL134" i="1"/>
  <c r="AG134" i="1"/>
  <c r="AJ134" i="1" s="1"/>
  <c r="AE134" i="1"/>
  <c r="AD134" i="1"/>
  <c r="X134" i="1"/>
  <c r="S134" i="1"/>
  <c r="AO134" i="1" s="1"/>
  <c r="O134" i="1"/>
  <c r="I134" i="1"/>
  <c r="Q134" i="1" s="1"/>
  <c r="CZ133" i="1"/>
  <c r="CW133" i="1"/>
  <c r="CT133" i="1"/>
  <c r="CQ133" i="1"/>
  <c r="CN133" i="1"/>
  <c r="CK133" i="1"/>
  <c r="CH133" i="1"/>
  <c r="CE133" i="1"/>
  <c r="BG133" i="1"/>
  <c r="BE133" i="1"/>
  <c r="BA133" i="1"/>
  <c r="AY133" i="1"/>
  <c r="AX133" i="1"/>
  <c r="AW133" i="1"/>
  <c r="AT133" i="1"/>
  <c r="AP133" i="1"/>
  <c r="AL133" i="1"/>
  <c r="AG133" i="1"/>
  <c r="AJ133" i="1" s="1"/>
  <c r="AE133" i="1"/>
  <c r="AD133" i="1"/>
  <c r="X133" i="1"/>
  <c r="T133" i="1"/>
  <c r="S133" i="1"/>
  <c r="AO133" i="1" s="1"/>
  <c r="O133" i="1"/>
  <c r="I133" i="1"/>
  <c r="Q133" i="1" s="1"/>
  <c r="CZ132" i="1"/>
  <c r="CW132" i="1"/>
  <c r="CT132" i="1"/>
  <c r="CQ132" i="1"/>
  <c r="CN132" i="1"/>
  <c r="CK132" i="1"/>
  <c r="CH132" i="1"/>
  <c r="CE132" i="1"/>
  <c r="BG132" i="1"/>
  <c r="BE132" i="1"/>
  <c r="BA132" i="1"/>
  <c r="AY132" i="1"/>
  <c r="AX132" i="1"/>
  <c r="AW132" i="1"/>
  <c r="AT132" i="1"/>
  <c r="AP132" i="1"/>
  <c r="AL132" i="1"/>
  <c r="AG132" i="1"/>
  <c r="AJ132" i="1" s="1"/>
  <c r="AE132" i="1"/>
  <c r="AD132" i="1"/>
  <c r="X132" i="1"/>
  <c r="S132" i="1"/>
  <c r="AO132" i="1" s="1"/>
  <c r="O132" i="1"/>
  <c r="I132" i="1"/>
  <c r="Q132" i="1" s="1"/>
  <c r="CZ131" i="1"/>
  <c r="CW131" i="1"/>
  <c r="CT131" i="1"/>
  <c r="CQ131" i="1"/>
  <c r="CN131" i="1"/>
  <c r="CK131" i="1"/>
  <c r="CH131" i="1"/>
  <c r="CE131" i="1"/>
  <c r="BG131" i="1"/>
  <c r="BE131" i="1"/>
  <c r="BA131" i="1"/>
  <c r="AY131" i="1"/>
  <c r="AX131" i="1"/>
  <c r="AW131" i="1"/>
  <c r="AT131" i="1"/>
  <c r="AP131" i="1"/>
  <c r="AM131" i="1"/>
  <c r="AL131" i="1"/>
  <c r="AG131" i="1"/>
  <c r="AJ131" i="1" s="1"/>
  <c r="AE131" i="1"/>
  <c r="AD131" i="1"/>
  <c r="X131" i="1"/>
  <c r="S131" i="1"/>
  <c r="AO131" i="1" s="1"/>
  <c r="O131" i="1"/>
  <c r="I131" i="1"/>
  <c r="Q131" i="1" s="1"/>
  <c r="CZ130" i="1"/>
  <c r="CW130" i="1"/>
  <c r="CT130" i="1"/>
  <c r="CQ130" i="1"/>
  <c r="CN130" i="1"/>
  <c r="CK130" i="1"/>
  <c r="CH130" i="1"/>
  <c r="CE130" i="1"/>
  <c r="BG130" i="1"/>
  <c r="BE130" i="1"/>
  <c r="BA130" i="1"/>
  <c r="AY130" i="1"/>
  <c r="AX130" i="1"/>
  <c r="AW130" i="1"/>
  <c r="AT130" i="1"/>
  <c r="AV130" i="1" s="1"/>
  <c r="AP130" i="1"/>
  <c r="AO130" i="1"/>
  <c r="AG130" i="1"/>
  <c r="AJ130" i="1" s="1"/>
  <c r="AE130" i="1"/>
  <c r="AD130" i="1"/>
  <c r="X130" i="1"/>
  <c r="AL130" i="1" s="1"/>
  <c r="O130" i="1"/>
  <c r="S130" i="1" s="1"/>
  <c r="I130" i="1"/>
  <c r="Q130" i="1" s="1"/>
  <c r="CZ129" i="1"/>
  <c r="CW129" i="1"/>
  <c r="CT129" i="1"/>
  <c r="CQ129" i="1"/>
  <c r="CN129" i="1"/>
  <c r="CK129" i="1"/>
  <c r="CH129" i="1"/>
  <c r="CE129" i="1"/>
  <c r="BG129" i="1"/>
  <c r="BE129" i="1"/>
  <c r="BA129" i="1"/>
  <c r="AY129" i="1"/>
  <c r="AZ129" i="1" s="1"/>
  <c r="AX129" i="1"/>
  <c r="AW129" i="1"/>
  <c r="AT129" i="1"/>
  <c r="AV129" i="1" s="1"/>
  <c r="AP129" i="1"/>
  <c r="AO129" i="1"/>
  <c r="AG129" i="1"/>
  <c r="AJ129" i="1" s="1"/>
  <c r="AE129" i="1"/>
  <c r="AD129" i="1"/>
  <c r="X129" i="1"/>
  <c r="AL129" i="1" s="1"/>
  <c r="O129" i="1"/>
  <c r="S129" i="1" s="1"/>
  <c r="I129" i="1"/>
  <c r="Q129" i="1" s="1"/>
  <c r="CZ128" i="1"/>
  <c r="CW128" i="1"/>
  <c r="CT128" i="1"/>
  <c r="CQ128" i="1"/>
  <c r="CN128" i="1"/>
  <c r="CK128" i="1"/>
  <c r="CH128" i="1"/>
  <c r="CE128" i="1"/>
  <c r="BG128" i="1"/>
  <c r="BE128" i="1"/>
  <c r="BA128" i="1"/>
  <c r="AY128" i="1"/>
  <c r="AZ128" i="1" s="1"/>
  <c r="AX128" i="1"/>
  <c r="AW128" i="1"/>
  <c r="AT128" i="1"/>
  <c r="AV128" i="1" s="1"/>
  <c r="AP128" i="1"/>
  <c r="AO128" i="1"/>
  <c r="AG128" i="1"/>
  <c r="AJ128" i="1" s="1"/>
  <c r="AE128" i="1"/>
  <c r="AD128" i="1"/>
  <c r="X128" i="1"/>
  <c r="AL128" i="1" s="1"/>
  <c r="AM128" i="1" s="1"/>
  <c r="T128" i="1"/>
  <c r="O128" i="1"/>
  <c r="S128" i="1" s="1"/>
  <c r="I128" i="1"/>
  <c r="Q128" i="1" s="1"/>
  <c r="CZ127" i="1"/>
  <c r="CW127" i="1"/>
  <c r="CT127" i="1"/>
  <c r="CQ127" i="1"/>
  <c r="CN127" i="1"/>
  <c r="CK127" i="1"/>
  <c r="CH127" i="1"/>
  <c r="CE127" i="1"/>
  <c r="BG127" i="1"/>
  <c r="BE127" i="1"/>
  <c r="BA127" i="1"/>
  <c r="AZ127" i="1"/>
  <c r="AY127" i="1"/>
  <c r="AW127" i="1"/>
  <c r="AX127" i="1" s="1"/>
  <c r="AT127" i="1"/>
  <c r="AV127" i="1" s="1"/>
  <c r="AP127" i="1"/>
  <c r="AG127" i="1"/>
  <c r="AJ127" i="1" s="1"/>
  <c r="AE127" i="1"/>
  <c r="AD127" i="1"/>
  <c r="X127" i="1"/>
  <c r="AL127" i="1" s="1"/>
  <c r="T127" i="1"/>
  <c r="O127" i="1"/>
  <c r="S127" i="1" s="1"/>
  <c r="AO127" i="1" s="1"/>
  <c r="I127" i="1"/>
  <c r="Q127" i="1" s="1"/>
  <c r="CZ126" i="1"/>
  <c r="CW126" i="1"/>
  <c r="CT126" i="1"/>
  <c r="CQ126" i="1"/>
  <c r="CN126" i="1"/>
  <c r="CK126" i="1"/>
  <c r="CH126" i="1"/>
  <c r="CE126" i="1"/>
  <c r="BG126" i="1"/>
  <c r="BE126" i="1"/>
  <c r="BA126" i="1"/>
  <c r="AY126" i="1"/>
  <c r="AZ126" i="1" s="1"/>
  <c r="AW126" i="1"/>
  <c r="AX126" i="1" s="1"/>
  <c r="AT126" i="1"/>
  <c r="AP126" i="1"/>
  <c r="AG126" i="1"/>
  <c r="AJ126" i="1" s="1"/>
  <c r="AE126" i="1"/>
  <c r="AD126" i="1"/>
  <c r="X126" i="1"/>
  <c r="AL126" i="1" s="1"/>
  <c r="T126" i="1"/>
  <c r="O126" i="1"/>
  <c r="S126" i="1" s="1"/>
  <c r="AO126" i="1" s="1"/>
  <c r="I126" i="1"/>
  <c r="Q126" i="1" s="1"/>
  <c r="CZ125" i="1"/>
  <c r="CW125" i="1"/>
  <c r="CT125" i="1"/>
  <c r="CQ125" i="1"/>
  <c r="CN125" i="1"/>
  <c r="CK125" i="1"/>
  <c r="CH125" i="1"/>
  <c r="CE125" i="1"/>
  <c r="BG125" i="1"/>
  <c r="BE125" i="1"/>
  <c r="BA125" i="1"/>
  <c r="AY125" i="1"/>
  <c r="AW125" i="1"/>
  <c r="AX125" i="1" s="1"/>
  <c r="AZ125" i="1" s="1"/>
  <c r="AT125" i="1"/>
  <c r="AP125" i="1"/>
  <c r="AO125" i="1"/>
  <c r="AV125" i="1" s="1"/>
  <c r="AJ125" i="1"/>
  <c r="AG125" i="1"/>
  <c r="AE125" i="1"/>
  <c r="AD125" i="1"/>
  <c r="X125" i="1"/>
  <c r="AL125" i="1" s="1"/>
  <c r="AM125" i="1" s="1"/>
  <c r="O125" i="1"/>
  <c r="S125" i="1" s="1"/>
  <c r="I125" i="1"/>
  <c r="Q125" i="1" s="1"/>
  <c r="CZ124" i="1"/>
  <c r="CW124" i="1"/>
  <c r="CT124" i="1"/>
  <c r="CQ124" i="1"/>
  <c r="CN124" i="1"/>
  <c r="CK124" i="1"/>
  <c r="CH124" i="1"/>
  <c r="CE124" i="1"/>
  <c r="BG124" i="1"/>
  <c r="BE124" i="1"/>
  <c r="BA124" i="1"/>
  <c r="AZ124" i="1"/>
  <c r="AY124" i="1"/>
  <c r="AW124" i="1"/>
  <c r="AX124" i="1" s="1"/>
  <c r="AT124" i="1"/>
  <c r="AV124" i="1" s="1"/>
  <c r="AP124" i="1"/>
  <c r="AO124" i="1"/>
  <c r="AG124" i="1"/>
  <c r="AJ124" i="1" s="1"/>
  <c r="AE124" i="1"/>
  <c r="AD124" i="1"/>
  <c r="X124" i="1"/>
  <c r="AL124" i="1" s="1"/>
  <c r="AM124" i="1" s="1"/>
  <c r="T124" i="1"/>
  <c r="O124" i="1"/>
  <c r="S124" i="1" s="1"/>
  <c r="I124" i="1"/>
  <c r="Q124" i="1" s="1"/>
  <c r="CZ123" i="1"/>
  <c r="CW123" i="1"/>
  <c r="CT123" i="1"/>
  <c r="CQ123" i="1"/>
  <c r="CN123" i="1"/>
  <c r="CK123" i="1"/>
  <c r="CH123" i="1"/>
  <c r="CE123" i="1"/>
  <c r="BG123" i="1"/>
  <c r="BE123" i="1"/>
  <c r="BA123" i="1"/>
  <c r="AZ123" i="1"/>
  <c r="AY123" i="1"/>
  <c r="AW123" i="1"/>
  <c r="AX123" i="1" s="1"/>
  <c r="AT123" i="1"/>
  <c r="AP123" i="1"/>
  <c r="AG123" i="1"/>
  <c r="AJ123" i="1" s="1"/>
  <c r="AE123" i="1"/>
  <c r="AD123" i="1"/>
  <c r="X123" i="1"/>
  <c r="AL123" i="1" s="1"/>
  <c r="T123" i="1"/>
  <c r="O123" i="1"/>
  <c r="S123" i="1" s="1"/>
  <c r="AO123" i="1" s="1"/>
  <c r="I123" i="1"/>
  <c r="Q123" i="1" s="1"/>
  <c r="CZ122" i="1"/>
  <c r="CW122" i="1"/>
  <c r="CT122" i="1"/>
  <c r="CQ122" i="1"/>
  <c r="CN122" i="1"/>
  <c r="CK122" i="1"/>
  <c r="CH122" i="1"/>
  <c r="CE122" i="1"/>
  <c r="BG122" i="1"/>
  <c r="BE122" i="1"/>
  <c r="BA122" i="1"/>
  <c r="AY122" i="1"/>
  <c r="AW122" i="1"/>
  <c r="AX122" i="1" s="1"/>
  <c r="AZ122" i="1" s="1"/>
  <c r="AT122" i="1"/>
  <c r="AP122" i="1"/>
  <c r="AG122" i="1"/>
  <c r="AJ122" i="1" s="1"/>
  <c r="AE122" i="1"/>
  <c r="AD122" i="1"/>
  <c r="X122" i="1"/>
  <c r="AL122" i="1" s="1"/>
  <c r="Q122" i="1"/>
  <c r="T122" i="1" s="1"/>
  <c r="O122" i="1"/>
  <c r="S122" i="1" s="1"/>
  <c r="AO122" i="1" s="1"/>
  <c r="I122" i="1"/>
  <c r="CZ121" i="1"/>
  <c r="CW121" i="1"/>
  <c r="CT121" i="1"/>
  <c r="CQ121" i="1"/>
  <c r="CN121" i="1"/>
  <c r="CK121" i="1"/>
  <c r="CH121" i="1"/>
  <c r="CE121" i="1"/>
  <c r="BG121" i="1"/>
  <c r="BE121" i="1"/>
  <c r="BA121" i="1"/>
  <c r="AW121" i="1"/>
  <c r="AT121" i="1"/>
  <c r="AP121" i="1"/>
  <c r="AL121" i="1"/>
  <c r="AM121" i="1" s="1"/>
  <c r="AJ121" i="1"/>
  <c r="AG121" i="1"/>
  <c r="AE121" i="1"/>
  <c r="AD121" i="1"/>
  <c r="X121" i="1"/>
  <c r="Q121" i="1"/>
  <c r="O121" i="1"/>
  <c r="S121" i="1" s="1"/>
  <c r="AO121" i="1" s="1"/>
  <c r="I121" i="1"/>
  <c r="T121" i="1" s="1"/>
  <c r="CZ120" i="1"/>
  <c r="CW120" i="1"/>
  <c r="CT120" i="1"/>
  <c r="CQ120" i="1"/>
  <c r="CN120" i="1"/>
  <c r="CK120" i="1"/>
  <c r="CH120" i="1"/>
  <c r="CE120" i="1"/>
  <c r="BG120" i="1"/>
  <c r="BE120" i="1"/>
  <c r="BA120" i="1"/>
  <c r="AW120" i="1"/>
  <c r="AT120" i="1"/>
  <c r="AP120" i="1"/>
  <c r="AL120" i="1"/>
  <c r="AM120" i="1" s="1"/>
  <c r="AJ120" i="1"/>
  <c r="AG120" i="1"/>
  <c r="AE120" i="1"/>
  <c r="AD120" i="1"/>
  <c r="X120" i="1"/>
  <c r="Q120" i="1"/>
  <c r="O120" i="1"/>
  <c r="S120" i="1" s="1"/>
  <c r="AO120" i="1" s="1"/>
  <c r="I120" i="1"/>
  <c r="T120" i="1" s="1"/>
  <c r="CZ119" i="1"/>
  <c r="CW119" i="1"/>
  <c r="CT119" i="1"/>
  <c r="CQ119" i="1"/>
  <c r="CN119" i="1"/>
  <c r="CK119" i="1"/>
  <c r="CH119" i="1"/>
  <c r="CE119" i="1"/>
  <c r="BG119" i="1"/>
  <c r="BE119" i="1"/>
  <c r="BA119" i="1"/>
  <c r="AW119" i="1"/>
  <c r="AT119" i="1"/>
  <c r="AP119" i="1"/>
  <c r="AJ119" i="1"/>
  <c r="AG119" i="1"/>
  <c r="AE119" i="1"/>
  <c r="AD119" i="1"/>
  <c r="X119" i="1"/>
  <c r="AL119" i="1" s="1"/>
  <c r="AM119" i="1" s="1"/>
  <c r="Q119" i="1"/>
  <c r="O119" i="1"/>
  <c r="S119" i="1" s="1"/>
  <c r="AO119" i="1" s="1"/>
  <c r="AS119" i="1" s="1"/>
  <c r="I119" i="1"/>
  <c r="CZ118" i="1"/>
  <c r="CW118" i="1"/>
  <c r="CT118" i="1"/>
  <c r="CQ118" i="1"/>
  <c r="CN118" i="1"/>
  <c r="CK118" i="1"/>
  <c r="CH118" i="1"/>
  <c r="CE118" i="1"/>
  <c r="BG118" i="1"/>
  <c r="BE118" i="1"/>
  <c r="BA118" i="1"/>
  <c r="AX118" i="1"/>
  <c r="AZ118" i="1" s="1"/>
  <c r="AW118" i="1"/>
  <c r="AY118" i="1" s="1"/>
  <c r="AT118" i="1"/>
  <c r="AP118" i="1"/>
  <c r="AL118" i="1"/>
  <c r="AM118" i="1" s="1"/>
  <c r="AJ118" i="1"/>
  <c r="AG118" i="1"/>
  <c r="AE118" i="1"/>
  <c r="AD118" i="1"/>
  <c r="X118" i="1"/>
  <c r="Q118" i="1"/>
  <c r="O118" i="1"/>
  <c r="S118" i="1" s="1"/>
  <c r="AO118" i="1" s="1"/>
  <c r="I118" i="1"/>
  <c r="CZ117" i="1"/>
  <c r="CW117" i="1"/>
  <c r="CT117" i="1"/>
  <c r="CQ117" i="1"/>
  <c r="CN117" i="1"/>
  <c r="CK117" i="1"/>
  <c r="CH117" i="1"/>
  <c r="CE117" i="1"/>
  <c r="BG117" i="1"/>
  <c r="BE117" i="1"/>
  <c r="BA117" i="1"/>
  <c r="AW117" i="1"/>
  <c r="AY117" i="1" s="1"/>
  <c r="AT117" i="1"/>
  <c r="AP117" i="1"/>
  <c r="AJ117" i="1"/>
  <c r="AG117" i="1"/>
  <c r="AE117" i="1"/>
  <c r="AD117" i="1"/>
  <c r="X117" i="1"/>
  <c r="AL117" i="1" s="1"/>
  <c r="AM117" i="1" s="1"/>
  <c r="S117" i="1"/>
  <c r="AO117" i="1" s="1"/>
  <c r="AS117" i="1" s="1"/>
  <c r="Q117" i="1"/>
  <c r="O117" i="1"/>
  <c r="I117" i="1"/>
  <c r="CZ116" i="1"/>
  <c r="CW116" i="1"/>
  <c r="CT116" i="1"/>
  <c r="CQ116" i="1"/>
  <c r="CN116" i="1"/>
  <c r="CK116" i="1"/>
  <c r="CH116" i="1"/>
  <c r="CE116" i="1"/>
  <c r="BG116" i="1"/>
  <c r="BE116" i="1"/>
  <c r="BA116" i="1"/>
  <c r="AY116" i="1"/>
  <c r="AW116" i="1"/>
  <c r="AX116" i="1" s="1"/>
  <c r="AZ116" i="1" s="1"/>
  <c r="AT116" i="1"/>
  <c r="AV116" i="1" s="1"/>
  <c r="AP116" i="1"/>
  <c r="AG116" i="1"/>
  <c r="AJ116" i="1" s="1"/>
  <c r="AE116" i="1"/>
  <c r="AD116" i="1"/>
  <c r="X116" i="1"/>
  <c r="AL116" i="1" s="1"/>
  <c r="AM116" i="1" s="1"/>
  <c r="O116" i="1"/>
  <c r="S116" i="1" s="1"/>
  <c r="AO116" i="1" s="1"/>
  <c r="I116" i="1"/>
  <c r="Q116" i="1" s="1"/>
  <c r="CZ115" i="1"/>
  <c r="CW115" i="1"/>
  <c r="CT115" i="1"/>
  <c r="CQ115" i="1"/>
  <c r="CN115" i="1"/>
  <c r="CK115" i="1"/>
  <c r="CH115" i="1"/>
  <c r="CE115" i="1"/>
  <c r="BG115" i="1"/>
  <c r="BE115" i="1"/>
  <c r="BA115" i="1"/>
  <c r="AW115" i="1"/>
  <c r="AX115" i="1" s="1"/>
  <c r="AT115" i="1"/>
  <c r="AP115" i="1"/>
  <c r="AL115" i="1"/>
  <c r="AM115" i="1" s="1"/>
  <c r="AG115" i="1"/>
  <c r="AJ115" i="1" s="1"/>
  <c r="AE115" i="1"/>
  <c r="AD115" i="1"/>
  <c r="X115" i="1"/>
  <c r="Q115" i="1"/>
  <c r="O115" i="1"/>
  <c r="S115" i="1" s="1"/>
  <c r="AO115" i="1" s="1"/>
  <c r="I115" i="1"/>
  <c r="T115" i="1" s="1"/>
  <c r="CZ114" i="1"/>
  <c r="CW114" i="1"/>
  <c r="CT114" i="1"/>
  <c r="CQ114" i="1"/>
  <c r="CN114" i="1"/>
  <c r="CK114" i="1"/>
  <c r="CH114" i="1"/>
  <c r="CE114" i="1"/>
  <c r="BG114" i="1"/>
  <c r="BE114" i="1"/>
  <c r="BA114" i="1"/>
  <c r="AW114" i="1"/>
  <c r="AX114" i="1" s="1"/>
  <c r="AT114" i="1"/>
  <c r="AP114" i="1"/>
  <c r="AL114" i="1"/>
  <c r="AM114" i="1" s="1"/>
  <c r="AG114" i="1"/>
  <c r="AJ114" i="1" s="1"/>
  <c r="AE114" i="1"/>
  <c r="AD114" i="1"/>
  <c r="X114" i="1"/>
  <c r="Q114" i="1"/>
  <c r="O114" i="1"/>
  <c r="S114" i="1" s="1"/>
  <c r="AO114" i="1" s="1"/>
  <c r="I114" i="1"/>
  <c r="T114" i="1" s="1"/>
  <c r="CZ113" i="1"/>
  <c r="CW113" i="1"/>
  <c r="CT113" i="1"/>
  <c r="CQ113" i="1"/>
  <c r="CN113" i="1"/>
  <c r="CK113" i="1"/>
  <c r="CH113" i="1"/>
  <c r="CE113" i="1"/>
  <c r="BG113" i="1"/>
  <c r="BE113" i="1"/>
  <c r="BA113" i="1"/>
  <c r="AW113" i="1"/>
  <c r="AT113" i="1"/>
  <c r="AP113" i="1"/>
  <c r="AL113" i="1"/>
  <c r="AM113" i="1" s="1"/>
  <c r="AG113" i="1"/>
  <c r="AJ113" i="1" s="1"/>
  <c r="AE113" i="1"/>
  <c r="AD113" i="1"/>
  <c r="X113" i="1"/>
  <c r="Q113" i="1"/>
  <c r="O113" i="1"/>
  <c r="S113" i="1" s="1"/>
  <c r="AO113" i="1" s="1"/>
  <c r="AS113" i="1" s="1"/>
  <c r="I113" i="1"/>
  <c r="T113" i="1" s="1"/>
  <c r="CZ112" i="1"/>
  <c r="CW112" i="1"/>
  <c r="CT112" i="1"/>
  <c r="CQ112" i="1"/>
  <c r="CN112" i="1"/>
  <c r="CK112" i="1"/>
  <c r="CH112" i="1"/>
  <c r="CE112" i="1"/>
  <c r="BG112" i="1"/>
  <c r="BE112" i="1"/>
  <c r="BA112" i="1"/>
  <c r="AW112" i="1"/>
  <c r="AX112" i="1" s="1"/>
  <c r="AT112" i="1"/>
  <c r="AP112" i="1"/>
  <c r="AL112" i="1"/>
  <c r="AM112" i="1" s="1"/>
  <c r="AJ112" i="1"/>
  <c r="AG112" i="1"/>
  <c r="AE112" i="1"/>
  <c r="AD112" i="1"/>
  <c r="X112" i="1"/>
  <c r="S112" i="1"/>
  <c r="AO112" i="1" s="1"/>
  <c r="Q112" i="1"/>
  <c r="O112" i="1"/>
  <c r="I112" i="1"/>
  <c r="T112" i="1" s="1"/>
  <c r="CZ111" i="1"/>
  <c r="CW111" i="1"/>
  <c r="CT111" i="1"/>
  <c r="CQ111" i="1"/>
  <c r="CN111" i="1"/>
  <c r="CK111" i="1"/>
  <c r="CH111" i="1"/>
  <c r="CE111" i="1"/>
  <c r="BG111" i="1"/>
  <c r="BE111" i="1"/>
  <c r="BA111" i="1"/>
  <c r="AW111" i="1"/>
  <c r="AX111" i="1" s="1"/>
  <c r="AT111" i="1"/>
  <c r="AP111" i="1"/>
  <c r="AL111" i="1"/>
  <c r="AM111" i="1" s="1"/>
  <c r="AJ111" i="1"/>
  <c r="AG111" i="1"/>
  <c r="AE111" i="1"/>
  <c r="AD111" i="1"/>
  <c r="X111" i="1"/>
  <c r="S111" i="1"/>
  <c r="AO111" i="1" s="1"/>
  <c r="Q111" i="1"/>
  <c r="O111" i="1"/>
  <c r="I111" i="1"/>
  <c r="T111" i="1" s="1"/>
  <c r="CZ110" i="1"/>
  <c r="CW110" i="1"/>
  <c r="CT110" i="1"/>
  <c r="CQ110" i="1"/>
  <c r="CN110" i="1"/>
  <c r="CK110" i="1"/>
  <c r="CH110" i="1"/>
  <c r="CE110" i="1"/>
  <c r="BG110" i="1"/>
  <c r="BE110" i="1"/>
  <c r="BA110" i="1"/>
  <c r="AW110" i="1"/>
  <c r="AX110" i="1" s="1"/>
  <c r="AT110" i="1"/>
  <c r="AP110" i="1"/>
  <c r="AL110" i="1"/>
  <c r="AM110" i="1" s="1"/>
  <c r="AJ110" i="1"/>
  <c r="AG110" i="1"/>
  <c r="AE110" i="1"/>
  <c r="AD110" i="1"/>
  <c r="X110" i="1"/>
  <c r="S110" i="1"/>
  <c r="AO110" i="1" s="1"/>
  <c r="Q110" i="1"/>
  <c r="O110" i="1"/>
  <c r="I110" i="1"/>
  <c r="T110" i="1" s="1"/>
  <c r="CZ109" i="1"/>
  <c r="CW109" i="1"/>
  <c r="CT109" i="1"/>
  <c r="CQ109" i="1"/>
  <c r="CN109" i="1"/>
  <c r="CK109" i="1"/>
  <c r="CH109" i="1"/>
  <c r="CE109" i="1"/>
  <c r="BG109" i="1"/>
  <c r="BE109" i="1"/>
  <c r="BA109" i="1"/>
  <c r="AW109" i="1"/>
  <c r="AX109" i="1" s="1"/>
  <c r="AT109" i="1"/>
  <c r="AP109" i="1"/>
  <c r="AL109" i="1"/>
  <c r="AM109" i="1" s="1"/>
  <c r="AJ109" i="1"/>
  <c r="AG109" i="1"/>
  <c r="AE109" i="1"/>
  <c r="AD109" i="1"/>
  <c r="X109" i="1"/>
  <c r="S109" i="1"/>
  <c r="AO109" i="1" s="1"/>
  <c r="Q109" i="1"/>
  <c r="O109" i="1"/>
  <c r="I109" i="1"/>
  <c r="T109" i="1" s="1"/>
  <c r="CZ108" i="1"/>
  <c r="CW108" i="1"/>
  <c r="CT108" i="1"/>
  <c r="CQ108" i="1"/>
  <c r="CN108" i="1"/>
  <c r="CK108" i="1"/>
  <c r="CH108" i="1"/>
  <c r="CE108" i="1"/>
  <c r="BG108" i="1"/>
  <c r="BE108" i="1"/>
  <c r="BA108" i="1"/>
  <c r="AW108" i="1"/>
  <c r="AX108" i="1" s="1"/>
  <c r="AT108" i="1"/>
  <c r="AP108" i="1"/>
  <c r="AL108" i="1"/>
  <c r="AM108" i="1" s="1"/>
  <c r="AJ108" i="1"/>
  <c r="AG108" i="1"/>
  <c r="AE108" i="1"/>
  <c r="AD108" i="1"/>
  <c r="X108" i="1"/>
  <c r="S108" i="1"/>
  <c r="AO108" i="1" s="1"/>
  <c r="Q108" i="1"/>
  <c r="O108" i="1"/>
  <c r="I108" i="1"/>
  <c r="T108" i="1" s="1"/>
  <c r="CZ107" i="1"/>
  <c r="CW107" i="1"/>
  <c r="CT107" i="1"/>
  <c r="CQ107" i="1"/>
  <c r="CN107" i="1"/>
  <c r="CK107" i="1"/>
  <c r="CH107" i="1"/>
  <c r="CE107" i="1"/>
  <c r="BG107" i="1"/>
  <c r="BE107" i="1"/>
  <c r="BA107" i="1"/>
  <c r="AW107" i="1"/>
  <c r="AX107" i="1" s="1"/>
  <c r="AT107" i="1"/>
  <c r="AP107" i="1"/>
  <c r="AL107" i="1"/>
  <c r="AM107" i="1" s="1"/>
  <c r="AJ107" i="1"/>
  <c r="AG107" i="1"/>
  <c r="AE107" i="1"/>
  <c r="AD107" i="1"/>
  <c r="X107" i="1"/>
  <c r="S107" i="1"/>
  <c r="AO107" i="1" s="1"/>
  <c r="Q107" i="1"/>
  <c r="O107" i="1"/>
  <c r="I107" i="1"/>
  <c r="T107" i="1" s="1"/>
  <c r="CZ106" i="1"/>
  <c r="CW106" i="1"/>
  <c r="CT106" i="1"/>
  <c r="CQ106" i="1"/>
  <c r="CN106" i="1"/>
  <c r="CK106" i="1"/>
  <c r="CH106" i="1"/>
  <c r="CE106" i="1"/>
  <c r="BG106" i="1"/>
  <c r="BE106" i="1"/>
  <c r="BA106" i="1"/>
  <c r="AW106" i="1"/>
  <c r="AX106" i="1" s="1"/>
  <c r="AT106" i="1"/>
  <c r="AP106" i="1"/>
  <c r="AL106" i="1"/>
  <c r="AM106" i="1" s="1"/>
  <c r="AJ106" i="1"/>
  <c r="AG106" i="1"/>
  <c r="AE106" i="1"/>
  <c r="AD106" i="1"/>
  <c r="X106" i="1"/>
  <c r="S106" i="1"/>
  <c r="AO106" i="1" s="1"/>
  <c r="Q106" i="1"/>
  <c r="O106" i="1"/>
  <c r="I106" i="1"/>
  <c r="T106" i="1" s="1"/>
  <c r="CZ105" i="1"/>
  <c r="CW105" i="1"/>
  <c r="CT105" i="1"/>
  <c r="CQ105" i="1"/>
  <c r="CN105" i="1"/>
  <c r="CK105" i="1"/>
  <c r="CH105" i="1"/>
  <c r="CE105" i="1"/>
  <c r="BG105" i="1"/>
  <c r="BE105" i="1"/>
  <c r="BA105" i="1"/>
  <c r="AW105" i="1"/>
  <c r="AX105" i="1" s="1"/>
  <c r="AT105" i="1"/>
  <c r="AP105" i="1"/>
  <c r="AL105" i="1"/>
  <c r="AM105" i="1" s="1"/>
  <c r="AJ105" i="1"/>
  <c r="AG105" i="1"/>
  <c r="AE105" i="1"/>
  <c r="AD105" i="1"/>
  <c r="X105" i="1"/>
  <c r="S105" i="1"/>
  <c r="AO105" i="1" s="1"/>
  <c r="Q105" i="1"/>
  <c r="O105" i="1"/>
  <c r="I105" i="1"/>
  <c r="T105" i="1" s="1"/>
  <c r="CZ104" i="1"/>
  <c r="CW104" i="1"/>
  <c r="CT104" i="1"/>
  <c r="CQ104" i="1"/>
  <c r="CN104" i="1"/>
  <c r="CK104" i="1"/>
  <c r="CH104" i="1"/>
  <c r="CE104" i="1"/>
  <c r="BG104" i="1"/>
  <c r="BE104" i="1"/>
  <c r="BA104" i="1"/>
  <c r="AW104" i="1"/>
  <c r="AX104" i="1" s="1"/>
  <c r="AT104" i="1"/>
  <c r="AP104" i="1"/>
  <c r="AL104" i="1"/>
  <c r="AM104" i="1" s="1"/>
  <c r="AJ104" i="1"/>
  <c r="AG104" i="1"/>
  <c r="AE104" i="1"/>
  <c r="AD104" i="1"/>
  <c r="X104" i="1"/>
  <c r="S104" i="1"/>
  <c r="AO104" i="1" s="1"/>
  <c r="Q104" i="1"/>
  <c r="O104" i="1"/>
  <c r="I104" i="1"/>
  <c r="T104" i="1" s="1"/>
  <c r="CZ103" i="1"/>
  <c r="CW103" i="1"/>
  <c r="CT103" i="1"/>
  <c r="CQ103" i="1"/>
  <c r="CN103" i="1"/>
  <c r="CK103" i="1"/>
  <c r="CH103" i="1"/>
  <c r="CE103" i="1"/>
  <c r="BG103" i="1"/>
  <c r="BE103" i="1"/>
  <c r="BA103" i="1"/>
  <c r="AW103" i="1"/>
  <c r="AX103" i="1" s="1"/>
  <c r="AT103" i="1"/>
  <c r="AP103" i="1"/>
  <c r="AL103" i="1"/>
  <c r="AM103" i="1" s="1"/>
  <c r="AJ103" i="1"/>
  <c r="AG103" i="1"/>
  <c r="AE103" i="1"/>
  <c r="AD103" i="1"/>
  <c r="X103" i="1"/>
  <c r="S103" i="1"/>
  <c r="AO103" i="1" s="1"/>
  <c r="Q103" i="1"/>
  <c r="O103" i="1"/>
  <c r="I103" i="1"/>
  <c r="T103" i="1" s="1"/>
  <c r="CZ102" i="1"/>
  <c r="CW102" i="1"/>
  <c r="CT102" i="1"/>
  <c r="CQ102" i="1"/>
  <c r="CN102" i="1"/>
  <c r="CK102" i="1"/>
  <c r="CH102" i="1"/>
  <c r="CE102" i="1"/>
  <c r="BG102" i="1"/>
  <c r="BE102" i="1"/>
  <c r="BA102" i="1"/>
  <c r="AW102" i="1"/>
  <c r="AX102" i="1" s="1"/>
  <c r="AT102" i="1"/>
  <c r="AP102" i="1"/>
  <c r="AL102" i="1"/>
  <c r="AM102" i="1" s="1"/>
  <c r="AJ102" i="1"/>
  <c r="AG102" i="1"/>
  <c r="AE102" i="1"/>
  <c r="AD102" i="1"/>
  <c r="X102" i="1"/>
  <c r="S102" i="1"/>
  <c r="AO102" i="1" s="1"/>
  <c r="Q102" i="1"/>
  <c r="O102" i="1"/>
  <c r="I102" i="1"/>
  <c r="T102" i="1" s="1"/>
  <c r="CZ101" i="1"/>
  <c r="CW101" i="1"/>
  <c r="CT101" i="1"/>
  <c r="CQ101" i="1"/>
  <c r="CN101" i="1"/>
  <c r="CK101" i="1"/>
  <c r="CH101" i="1"/>
  <c r="CE101" i="1"/>
  <c r="BG101" i="1"/>
  <c r="BE101" i="1"/>
  <c r="BA101" i="1"/>
  <c r="AW101" i="1"/>
  <c r="AX101" i="1" s="1"/>
  <c r="AT101" i="1"/>
  <c r="AP101" i="1"/>
  <c r="AL101" i="1"/>
  <c r="AM101" i="1" s="1"/>
  <c r="AG101" i="1"/>
  <c r="AJ101" i="1" s="1"/>
  <c r="AE101" i="1"/>
  <c r="AD101" i="1"/>
  <c r="X101" i="1"/>
  <c r="S101" i="1"/>
  <c r="AO101" i="1" s="1"/>
  <c r="Q101" i="1"/>
  <c r="O101" i="1"/>
  <c r="I101" i="1"/>
  <c r="T101" i="1" s="1"/>
  <c r="CZ100" i="1"/>
  <c r="CW100" i="1"/>
  <c r="CT100" i="1"/>
  <c r="CQ100" i="1"/>
  <c r="CN100" i="1"/>
  <c r="CK100" i="1"/>
  <c r="CH100" i="1"/>
  <c r="CE100" i="1"/>
  <c r="BG100" i="1"/>
  <c r="BE100" i="1"/>
  <c r="BA100" i="1"/>
  <c r="AW100" i="1"/>
  <c r="AT100" i="1"/>
  <c r="AP100" i="1"/>
  <c r="AL100" i="1"/>
  <c r="AM100" i="1" s="1"/>
  <c r="AG100" i="1"/>
  <c r="AJ100" i="1" s="1"/>
  <c r="AE100" i="1"/>
  <c r="AD100" i="1"/>
  <c r="X100" i="1"/>
  <c r="S100" i="1"/>
  <c r="AO100" i="1" s="1"/>
  <c r="AS100" i="1" s="1"/>
  <c r="Q100" i="1"/>
  <c r="O100" i="1"/>
  <c r="I100" i="1"/>
  <c r="T100" i="1" s="1"/>
  <c r="CZ99" i="1"/>
  <c r="CW99" i="1"/>
  <c r="CT99" i="1"/>
  <c r="CQ99" i="1"/>
  <c r="CN99" i="1"/>
  <c r="CK99" i="1"/>
  <c r="CH99" i="1"/>
  <c r="CE99" i="1"/>
  <c r="BG99" i="1"/>
  <c r="BE99" i="1"/>
  <c r="BA99" i="1"/>
  <c r="AX99" i="1"/>
  <c r="AW99" i="1"/>
  <c r="AT99" i="1"/>
  <c r="AV99" i="1" s="1"/>
  <c r="AS99" i="1"/>
  <c r="AP99" i="1"/>
  <c r="AM99" i="1"/>
  <c r="AL99" i="1"/>
  <c r="AG99" i="1"/>
  <c r="AJ99" i="1" s="1"/>
  <c r="AE99" i="1"/>
  <c r="AD99" i="1"/>
  <c r="X99" i="1"/>
  <c r="S99" i="1"/>
  <c r="AO99" i="1" s="1"/>
  <c r="AQ99" i="1" s="1"/>
  <c r="Q99" i="1"/>
  <c r="O99" i="1"/>
  <c r="I99" i="1"/>
  <c r="T99" i="1" s="1"/>
  <c r="CZ98" i="1"/>
  <c r="CW98" i="1"/>
  <c r="CT98" i="1"/>
  <c r="CQ98" i="1"/>
  <c r="CN98" i="1"/>
  <c r="CK98" i="1"/>
  <c r="CH98" i="1"/>
  <c r="CE98" i="1"/>
  <c r="BG98" i="1"/>
  <c r="BE98" i="1"/>
  <c r="BA98" i="1"/>
  <c r="AZ98" i="1"/>
  <c r="AY98" i="1"/>
  <c r="AX98" i="1"/>
  <c r="AW98" i="1"/>
  <c r="AT98" i="1"/>
  <c r="AP98" i="1"/>
  <c r="AJ98" i="1"/>
  <c r="AG98" i="1"/>
  <c r="AE98" i="1"/>
  <c r="AD98" i="1"/>
  <c r="X98" i="1"/>
  <c r="AL98" i="1" s="1"/>
  <c r="AM98" i="1" s="1"/>
  <c r="O98" i="1"/>
  <c r="S98" i="1" s="1"/>
  <c r="AO98" i="1" s="1"/>
  <c r="I98" i="1"/>
  <c r="CZ97" i="1"/>
  <c r="CW97" i="1"/>
  <c r="CT97" i="1"/>
  <c r="CQ97" i="1"/>
  <c r="CN97" i="1"/>
  <c r="CK97" i="1"/>
  <c r="CH97" i="1"/>
  <c r="CE97" i="1"/>
  <c r="BG97" i="1"/>
  <c r="BE97" i="1"/>
  <c r="BA97" i="1"/>
  <c r="AZ97" i="1"/>
  <c r="AY97" i="1"/>
  <c r="AX97" i="1"/>
  <c r="AW97" i="1"/>
  <c r="AT97" i="1"/>
  <c r="AP97" i="1"/>
  <c r="AJ97" i="1"/>
  <c r="AG97" i="1"/>
  <c r="AE97" i="1"/>
  <c r="AD97" i="1"/>
  <c r="X97" i="1"/>
  <c r="AL97" i="1" s="1"/>
  <c r="AM97" i="1" s="1"/>
  <c r="O97" i="1"/>
  <c r="S97" i="1" s="1"/>
  <c r="AO97" i="1" s="1"/>
  <c r="I97" i="1"/>
  <c r="CZ96" i="1"/>
  <c r="CW96" i="1"/>
  <c r="CT96" i="1"/>
  <c r="CQ96" i="1"/>
  <c r="CN96" i="1"/>
  <c r="CK96" i="1"/>
  <c r="CH96" i="1"/>
  <c r="CE96" i="1"/>
  <c r="BG96" i="1"/>
  <c r="BE96" i="1"/>
  <c r="BA96" i="1"/>
  <c r="AZ96" i="1"/>
  <c r="AY96" i="1"/>
  <c r="AX96" i="1"/>
  <c r="AW96" i="1"/>
  <c r="AT96" i="1"/>
  <c r="AP96" i="1"/>
  <c r="AJ96" i="1"/>
  <c r="AG96" i="1"/>
  <c r="AE96" i="1"/>
  <c r="AD96" i="1"/>
  <c r="X96" i="1"/>
  <c r="AL96" i="1" s="1"/>
  <c r="AM96" i="1" s="1"/>
  <c r="O96" i="1"/>
  <c r="S96" i="1" s="1"/>
  <c r="AO96" i="1" s="1"/>
  <c r="I96" i="1"/>
  <c r="CZ95" i="1"/>
  <c r="CW95" i="1"/>
  <c r="CT95" i="1"/>
  <c r="CQ95" i="1"/>
  <c r="CN95" i="1"/>
  <c r="CK95" i="1"/>
  <c r="CH95" i="1"/>
  <c r="CE95" i="1"/>
  <c r="BG95" i="1"/>
  <c r="BE95" i="1"/>
  <c r="BA95" i="1"/>
  <c r="AZ95" i="1"/>
  <c r="AY95" i="1"/>
  <c r="AX95" i="1"/>
  <c r="AW95" i="1"/>
  <c r="AT95" i="1"/>
  <c r="AP95" i="1"/>
  <c r="AJ95" i="1"/>
  <c r="AG95" i="1"/>
  <c r="AE95" i="1"/>
  <c r="AD95" i="1"/>
  <c r="X95" i="1"/>
  <c r="AL95" i="1" s="1"/>
  <c r="AM95" i="1" s="1"/>
  <c r="O95" i="1"/>
  <c r="S95" i="1" s="1"/>
  <c r="AO95" i="1" s="1"/>
  <c r="I95" i="1"/>
  <c r="CZ94" i="1"/>
  <c r="CW94" i="1"/>
  <c r="CT94" i="1"/>
  <c r="CQ94" i="1"/>
  <c r="CN94" i="1"/>
  <c r="CK94" i="1"/>
  <c r="CH94" i="1"/>
  <c r="CE94" i="1"/>
  <c r="BG94" i="1"/>
  <c r="BE94" i="1"/>
  <c r="BA94" i="1"/>
  <c r="AZ94" i="1"/>
  <c r="AY94" i="1"/>
  <c r="AX94" i="1"/>
  <c r="AW94" i="1"/>
  <c r="AT94" i="1"/>
  <c r="AP94" i="1"/>
  <c r="AJ94" i="1"/>
  <c r="AG94" i="1"/>
  <c r="AE94" i="1"/>
  <c r="AD94" i="1"/>
  <c r="X94" i="1"/>
  <c r="AL94" i="1" s="1"/>
  <c r="AM94" i="1" s="1"/>
  <c r="O94" i="1"/>
  <c r="S94" i="1" s="1"/>
  <c r="AO94" i="1" s="1"/>
  <c r="I94" i="1"/>
  <c r="CZ93" i="1"/>
  <c r="CW93" i="1"/>
  <c r="CT93" i="1"/>
  <c r="CQ93" i="1"/>
  <c r="CN93" i="1"/>
  <c r="CK93" i="1"/>
  <c r="CH93" i="1"/>
  <c r="CE93" i="1"/>
  <c r="BG93" i="1"/>
  <c r="BE93" i="1"/>
  <c r="BA93" i="1"/>
  <c r="AY93" i="1"/>
  <c r="AZ93" i="1" s="1"/>
  <c r="AX93" i="1"/>
  <c r="AW93" i="1"/>
  <c r="AT93" i="1"/>
  <c r="AP93" i="1"/>
  <c r="AJ93" i="1"/>
  <c r="AG93" i="1"/>
  <c r="AE93" i="1"/>
  <c r="AD93" i="1"/>
  <c r="X93" i="1"/>
  <c r="AL93" i="1" s="1"/>
  <c r="AM93" i="1" s="1"/>
  <c r="O93" i="1"/>
  <c r="S93" i="1" s="1"/>
  <c r="AO93" i="1" s="1"/>
  <c r="I93" i="1"/>
  <c r="CZ92" i="1"/>
  <c r="CW92" i="1"/>
  <c r="CT92" i="1"/>
  <c r="CQ92" i="1"/>
  <c r="CN92" i="1"/>
  <c r="CK92" i="1"/>
  <c r="CH92" i="1"/>
  <c r="CE92" i="1"/>
  <c r="BG92" i="1"/>
  <c r="BE92" i="1"/>
  <c r="BA92" i="1"/>
  <c r="AZ92" i="1"/>
  <c r="AY92" i="1"/>
  <c r="AX92" i="1"/>
  <c r="AW92" i="1"/>
  <c r="AT92" i="1"/>
  <c r="AP92" i="1"/>
  <c r="AJ92" i="1"/>
  <c r="AG92" i="1"/>
  <c r="AE92" i="1"/>
  <c r="AD92" i="1"/>
  <c r="X92" i="1"/>
  <c r="AL92" i="1" s="1"/>
  <c r="AM92" i="1" s="1"/>
  <c r="O92" i="1"/>
  <c r="S92" i="1" s="1"/>
  <c r="AO92" i="1" s="1"/>
  <c r="I92" i="1"/>
  <c r="CZ91" i="1"/>
  <c r="CW91" i="1"/>
  <c r="CT91" i="1"/>
  <c r="CQ91" i="1"/>
  <c r="CN91" i="1"/>
  <c r="CK91" i="1"/>
  <c r="CH91" i="1"/>
  <c r="CE91" i="1"/>
  <c r="BG91" i="1"/>
  <c r="BE91" i="1"/>
  <c r="BA91" i="1"/>
  <c r="AY91" i="1"/>
  <c r="AZ91" i="1" s="1"/>
  <c r="AX91" i="1"/>
  <c r="AW91" i="1"/>
  <c r="AT91" i="1"/>
  <c r="AP91" i="1"/>
  <c r="AJ91" i="1"/>
  <c r="AG91" i="1"/>
  <c r="AE91" i="1"/>
  <c r="AD91" i="1"/>
  <c r="X91" i="1"/>
  <c r="AL91" i="1" s="1"/>
  <c r="AM91" i="1" s="1"/>
  <c r="O91" i="1"/>
  <c r="S91" i="1" s="1"/>
  <c r="AO91" i="1" s="1"/>
  <c r="I91" i="1"/>
  <c r="CZ90" i="1"/>
  <c r="CW90" i="1"/>
  <c r="CT90" i="1"/>
  <c r="CQ90" i="1"/>
  <c r="CN90" i="1"/>
  <c r="CK90" i="1"/>
  <c r="CH90" i="1"/>
  <c r="CE90" i="1"/>
  <c r="BG90" i="1"/>
  <c r="BE90" i="1"/>
  <c r="BA90" i="1"/>
  <c r="AY90" i="1"/>
  <c r="AZ90" i="1" s="1"/>
  <c r="AX90" i="1"/>
  <c r="AW90" i="1"/>
  <c r="AT90" i="1"/>
  <c r="AP90" i="1"/>
  <c r="AJ90" i="1"/>
  <c r="AG90" i="1"/>
  <c r="AE90" i="1"/>
  <c r="AD90" i="1"/>
  <c r="X90" i="1"/>
  <c r="AL90" i="1" s="1"/>
  <c r="AM90" i="1" s="1"/>
  <c r="O90" i="1"/>
  <c r="S90" i="1" s="1"/>
  <c r="AO90" i="1" s="1"/>
  <c r="I90" i="1"/>
  <c r="CZ89" i="1"/>
  <c r="CW89" i="1"/>
  <c r="CT89" i="1"/>
  <c r="CQ89" i="1"/>
  <c r="CN89" i="1"/>
  <c r="CK89" i="1"/>
  <c r="CH89" i="1"/>
  <c r="CE89" i="1"/>
  <c r="BG89" i="1"/>
  <c r="BE89" i="1"/>
  <c r="BA89" i="1"/>
  <c r="AY89" i="1"/>
  <c r="AZ89" i="1" s="1"/>
  <c r="AX89" i="1"/>
  <c r="AW89" i="1"/>
  <c r="AT89" i="1"/>
  <c r="AP89" i="1"/>
  <c r="AJ89" i="1"/>
  <c r="AG89" i="1"/>
  <c r="AE89" i="1"/>
  <c r="AD89" i="1"/>
  <c r="X89" i="1"/>
  <c r="AL89" i="1" s="1"/>
  <c r="AM89" i="1" s="1"/>
  <c r="O89" i="1"/>
  <c r="S89" i="1" s="1"/>
  <c r="AO89" i="1" s="1"/>
  <c r="I89" i="1"/>
  <c r="CZ88" i="1"/>
  <c r="CW88" i="1"/>
  <c r="CT88" i="1"/>
  <c r="CQ88" i="1"/>
  <c r="CN88" i="1"/>
  <c r="CK88" i="1"/>
  <c r="CH88" i="1"/>
  <c r="CE88" i="1"/>
  <c r="BG88" i="1"/>
  <c r="BE88" i="1"/>
  <c r="BA88" i="1"/>
  <c r="AY88" i="1"/>
  <c r="AZ88" i="1" s="1"/>
  <c r="AX88" i="1"/>
  <c r="AW88" i="1"/>
  <c r="AT88" i="1"/>
  <c r="AP88" i="1"/>
  <c r="AJ88" i="1"/>
  <c r="AG88" i="1"/>
  <c r="AE88" i="1"/>
  <c r="AD88" i="1"/>
  <c r="X88" i="1"/>
  <c r="AL88" i="1" s="1"/>
  <c r="AM88" i="1" s="1"/>
  <c r="O88" i="1"/>
  <c r="S88" i="1" s="1"/>
  <c r="AO88" i="1" s="1"/>
  <c r="I88" i="1"/>
  <c r="CZ87" i="1"/>
  <c r="CW87" i="1"/>
  <c r="CT87" i="1"/>
  <c r="CQ87" i="1"/>
  <c r="CN87" i="1"/>
  <c r="CK87" i="1"/>
  <c r="CH87" i="1"/>
  <c r="CE87" i="1"/>
  <c r="BG87" i="1"/>
  <c r="BE87" i="1"/>
  <c r="BA87" i="1"/>
  <c r="AY87" i="1"/>
  <c r="AZ87" i="1" s="1"/>
  <c r="AX87" i="1"/>
  <c r="AW87" i="1"/>
  <c r="AT87" i="1"/>
  <c r="AP87" i="1"/>
  <c r="AJ87" i="1"/>
  <c r="AG87" i="1"/>
  <c r="AE87" i="1"/>
  <c r="AD87" i="1"/>
  <c r="X87" i="1"/>
  <c r="AL87" i="1" s="1"/>
  <c r="AM87" i="1" s="1"/>
  <c r="O87" i="1"/>
  <c r="S87" i="1" s="1"/>
  <c r="AO87" i="1" s="1"/>
  <c r="I87" i="1"/>
  <c r="CZ86" i="1"/>
  <c r="CW86" i="1"/>
  <c r="CT86" i="1"/>
  <c r="CQ86" i="1"/>
  <c r="CN86" i="1"/>
  <c r="CK86" i="1"/>
  <c r="CH86" i="1"/>
  <c r="CE86" i="1"/>
  <c r="BG86" i="1"/>
  <c r="BE86" i="1"/>
  <c r="BA86" i="1"/>
  <c r="AY86" i="1"/>
  <c r="AZ86" i="1" s="1"/>
  <c r="AX86" i="1"/>
  <c r="AW86" i="1"/>
  <c r="AT86" i="1"/>
  <c r="AP86" i="1"/>
  <c r="AJ86" i="1"/>
  <c r="AG86" i="1"/>
  <c r="AE86" i="1"/>
  <c r="AD86" i="1"/>
  <c r="X86" i="1"/>
  <c r="AL86" i="1" s="1"/>
  <c r="AM86" i="1" s="1"/>
  <c r="O86" i="1"/>
  <c r="S86" i="1" s="1"/>
  <c r="AO86" i="1" s="1"/>
  <c r="I86" i="1"/>
  <c r="CZ85" i="1"/>
  <c r="CW85" i="1"/>
  <c r="CT85" i="1"/>
  <c r="CQ85" i="1"/>
  <c r="CN85" i="1"/>
  <c r="CK85" i="1"/>
  <c r="CH85" i="1"/>
  <c r="CE85" i="1"/>
  <c r="BG85" i="1"/>
  <c r="BE85" i="1"/>
  <c r="BA85" i="1"/>
  <c r="AZ85" i="1"/>
  <c r="AY85" i="1"/>
  <c r="AX85" i="1"/>
  <c r="AW85" i="1"/>
  <c r="AT85" i="1"/>
  <c r="AP85" i="1"/>
  <c r="AJ85" i="1"/>
  <c r="AG85" i="1"/>
  <c r="AE85" i="1"/>
  <c r="AD85" i="1"/>
  <c r="X85" i="1"/>
  <c r="AL85" i="1" s="1"/>
  <c r="AM85" i="1" s="1"/>
  <c r="O85" i="1"/>
  <c r="S85" i="1" s="1"/>
  <c r="AO85" i="1" s="1"/>
  <c r="I85" i="1"/>
  <c r="CZ84" i="1"/>
  <c r="CW84" i="1"/>
  <c r="CT84" i="1"/>
  <c r="CQ84" i="1"/>
  <c r="CN84" i="1"/>
  <c r="CK84" i="1"/>
  <c r="CH84" i="1"/>
  <c r="CE84" i="1"/>
  <c r="BG84" i="1"/>
  <c r="BE84" i="1"/>
  <c r="BA84" i="1"/>
  <c r="AZ84" i="1"/>
  <c r="AY84" i="1"/>
  <c r="AX84" i="1"/>
  <c r="AW84" i="1"/>
  <c r="AT84" i="1"/>
  <c r="AP84" i="1"/>
  <c r="AJ84" i="1"/>
  <c r="AG84" i="1"/>
  <c r="AE84" i="1"/>
  <c r="AD84" i="1"/>
  <c r="X84" i="1"/>
  <c r="AL84" i="1" s="1"/>
  <c r="AM84" i="1" s="1"/>
  <c r="T84" i="1"/>
  <c r="O84" i="1"/>
  <c r="S84" i="1" s="1"/>
  <c r="AO84" i="1" s="1"/>
  <c r="I84" i="1"/>
  <c r="Q84" i="1" s="1"/>
  <c r="CZ83" i="1"/>
  <c r="CW83" i="1"/>
  <c r="CT83" i="1"/>
  <c r="CQ83" i="1"/>
  <c r="CN83" i="1"/>
  <c r="CK83" i="1"/>
  <c r="CH83" i="1"/>
  <c r="CE83" i="1"/>
  <c r="BG83" i="1"/>
  <c r="BE83" i="1"/>
  <c r="BA83" i="1"/>
  <c r="AZ83" i="1"/>
  <c r="AY83" i="1"/>
  <c r="AX83" i="1"/>
  <c r="AW83" i="1"/>
  <c r="AT83" i="1"/>
  <c r="AP83" i="1"/>
  <c r="AJ83" i="1"/>
  <c r="AG83" i="1"/>
  <c r="AE83" i="1"/>
  <c r="AD83" i="1"/>
  <c r="X83" i="1"/>
  <c r="AL83" i="1" s="1"/>
  <c r="AM83" i="1" s="1"/>
  <c r="T83" i="1"/>
  <c r="O83" i="1"/>
  <c r="S83" i="1" s="1"/>
  <c r="AO83" i="1" s="1"/>
  <c r="I83" i="1"/>
  <c r="Q83" i="1" s="1"/>
  <c r="CZ82" i="1"/>
  <c r="CW82" i="1"/>
  <c r="CT82" i="1"/>
  <c r="CQ82" i="1"/>
  <c r="CN82" i="1"/>
  <c r="CK82" i="1"/>
  <c r="CH82" i="1"/>
  <c r="CE82" i="1"/>
  <c r="BG82" i="1"/>
  <c r="BE82" i="1"/>
  <c r="BA82" i="1"/>
  <c r="AZ82" i="1"/>
  <c r="AY82" i="1"/>
  <c r="AX82" i="1"/>
  <c r="AW82" i="1"/>
  <c r="AT82" i="1"/>
  <c r="AP82" i="1"/>
  <c r="AJ82" i="1"/>
  <c r="AG82" i="1"/>
  <c r="AE82" i="1"/>
  <c r="AD82" i="1"/>
  <c r="X82" i="1"/>
  <c r="AL82" i="1" s="1"/>
  <c r="AM82" i="1" s="1"/>
  <c r="T82" i="1"/>
  <c r="O82" i="1"/>
  <c r="S82" i="1" s="1"/>
  <c r="AO82" i="1" s="1"/>
  <c r="I82" i="1"/>
  <c r="Q82" i="1" s="1"/>
  <c r="CZ81" i="1"/>
  <c r="CW81" i="1"/>
  <c r="CT81" i="1"/>
  <c r="CQ81" i="1"/>
  <c r="CN81" i="1"/>
  <c r="CK81" i="1"/>
  <c r="CH81" i="1"/>
  <c r="CE81" i="1"/>
  <c r="BG81" i="1"/>
  <c r="BE81" i="1"/>
  <c r="BA81" i="1"/>
  <c r="AZ81" i="1"/>
  <c r="AY81" i="1"/>
  <c r="AX81" i="1"/>
  <c r="AW81" i="1"/>
  <c r="AT81" i="1"/>
  <c r="AP81" i="1"/>
  <c r="AJ81" i="1"/>
  <c r="AG81" i="1"/>
  <c r="AE81" i="1"/>
  <c r="AD81" i="1"/>
  <c r="X81" i="1"/>
  <c r="AL81" i="1" s="1"/>
  <c r="AM81" i="1" s="1"/>
  <c r="T81" i="1"/>
  <c r="O81" i="1"/>
  <c r="S81" i="1" s="1"/>
  <c r="AO81" i="1" s="1"/>
  <c r="I81" i="1"/>
  <c r="Q81" i="1" s="1"/>
  <c r="CZ80" i="1"/>
  <c r="CW80" i="1"/>
  <c r="CT80" i="1"/>
  <c r="CQ80" i="1"/>
  <c r="CN80" i="1"/>
  <c r="CK80" i="1"/>
  <c r="CH80" i="1"/>
  <c r="CE80" i="1"/>
  <c r="BG80" i="1"/>
  <c r="BE80" i="1"/>
  <c r="BA80" i="1"/>
  <c r="AZ80" i="1"/>
  <c r="AY80" i="1"/>
  <c r="AX80" i="1"/>
  <c r="AW80" i="1"/>
  <c r="AT80" i="1"/>
  <c r="AP80" i="1"/>
  <c r="AJ80" i="1"/>
  <c r="AG80" i="1"/>
  <c r="AE80" i="1"/>
  <c r="AD80" i="1"/>
  <c r="X80" i="1"/>
  <c r="AL80" i="1" s="1"/>
  <c r="AM80" i="1" s="1"/>
  <c r="T80" i="1"/>
  <c r="O80" i="1"/>
  <c r="S80" i="1" s="1"/>
  <c r="AO80" i="1" s="1"/>
  <c r="I80" i="1"/>
  <c r="Q80" i="1" s="1"/>
  <c r="CZ79" i="1"/>
  <c r="CW79" i="1"/>
  <c r="CT79" i="1"/>
  <c r="CQ79" i="1"/>
  <c r="CN79" i="1"/>
  <c r="CK79" i="1"/>
  <c r="CH79" i="1"/>
  <c r="CE79" i="1"/>
  <c r="BG79" i="1"/>
  <c r="BE79" i="1"/>
  <c r="BA79" i="1"/>
  <c r="AZ79" i="1"/>
  <c r="AY79" i="1"/>
  <c r="AX79" i="1"/>
  <c r="AW79" i="1"/>
  <c r="AT79" i="1"/>
  <c r="AP79" i="1"/>
  <c r="AJ79" i="1"/>
  <c r="AG79" i="1"/>
  <c r="AE79" i="1"/>
  <c r="AD79" i="1"/>
  <c r="X79" i="1"/>
  <c r="AL79" i="1" s="1"/>
  <c r="AM79" i="1" s="1"/>
  <c r="S79" i="1"/>
  <c r="AO79" i="1" s="1"/>
  <c r="O79" i="1"/>
  <c r="I79" i="1"/>
  <c r="Q79" i="1" s="1"/>
  <c r="CZ78" i="1"/>
  <c r="CW78" i="1"/>
  <c r="CT78" i="1"/>
  <c r="CQ78" i="1"/>
  <c r="CN78" i="1"/>
  <c r="CK78" i="1"/>
  <c r="CH78" i="1"/>
  <c r="CE78" i="1"/>
  <c r="BG78" i="1"/>
  <c r="BE78" i="1"/>
  <c r="BA78" i="1"/>
  <c r="AX78" i="1"/>
  <c r="AW78" i="1"/>
  <c r="AY78" i="1" s="1"/>
  <c r="AZ78" i="1" s="1"/>
  <c r="AT78" i="1"/>
  <c r="AP78" i="1"/>
  <c r="AJ78" i="1"/>
  <c r="AG78" i="1"/>
  <c r="AE78" i="1"/>
  <c r="AD78" i="1"/>
  <c r="X78" i="1"/>
  <c r="AL78" i="1" s="1"/>
  <c r="AM78" i="1" s="1"/>
  <c r="Q78" i="1"/>
  <c r="O78" i="1"/>
  <c r="S78" i="1" s="1"/>
  <c r="AO78" i="1" s="1"/>
  <c r="I78" i="1"/>
  <c r="T78" i="1" s="1"/>
  <c r="CZ77" i="1"/>
  <c r="CW77" i="1"/>
  <c r="CT77" i="1"/>
  <c r="CQ77" i="1"/>
  <c r="CN77" i="1"/>
  <c r="CK77" i="1"/>
  <c r="CH77" i="1"/>
  <c r="CE77" i="1"/>
  <c r="BG77" i="1"/>
  <c r="BE77" i="1"/>
  <c r="BA77" i="1"/>
  <c r="AX77" i="1"/>
  <c r="AW77" i="1"/>
  <c r="AY77" i="1" s="1"/>
  <c r="AZ77" i="1" s="1"/>
  <c r="AT77" i="1"/>
  <c r="AP77" i="1"/>
  <c r="AJ77" i="1"/>
  <c r="AG77" i="1"/>
  <c r="AE77" i="1"/>
  <c r="AD77" i="1"/>
  <c r="X77" i="1"/>
  <c r="AL77" i="1" s="1"/>
  <c r="AM77" i="1" s="1"/>
  <c r="Q77" i="1"/>
  <c r="O77" i="1"/>
  <c r="S77" i="1" s="1"/>
  <c r="AO77" i="1" s="1"/>
  <c r="I77" i="1"/>
  <c r="T77" i="1" s="1"/>
  <c r="CZ76" i="1"/>
  <c r="CW76" i="1"/>
  <c r="CT76" i="1"/>
  <c r="CQ76" i="1"/>
  <c r="CN76" i="1"/>
  <c r="CK76" i="1"/>
  <c r="CH76" i="1"/>
  <c r="CE76" i="1"/>
  <c r="BG76" i="1"/>
  <c r="BE76" i="1"/>
  <c r="BA76" i="1"/>
  <c r="AX76" i="1"/>
  <c r="AW76" i="1"/>
  <c r="AY76" i="1" s="1"/>
  <c r="AZ76" i="1" s="1"/>
  <c r="AT76" i="1"/>
  <c r="AP76" i="1"/>
  <c r="AJ76" i="1"/>
  <c r="AG76" i="1"/>
  <c r="AE76" i="1"/>
  <c r="AD76" i="1"/>
  <c r="X76" i="1"/>
  <c r="AL76" i="1" s="1"/>
  <c r="AM76" i="1" s="1"/>
  <c r="Q76" i="1"/>
  <c r="O76" i="1"/>
  <c r="S76" i="1" s="1"/>
  <c r="AO76" i="1" s="1"/>
  <c r="I76" i="1"/>
  <c r="T76" i="1" s="1"/>
  <c r="CZ75" i="1"/>
  <c r="CW75" i="1"/>
  <c r="CT75" i="1"/>
  <c r="CQ75" i="1"/>
  <c r="CN75" i="1"/>
  <c r="CK75" i="1"/>
  <c r="CH75" i="1"/>
  <c r="CE75" i="1"/>
  <c r="BG75" i="1"/>
  <c r="BE75" i="1"/>
  <c r="BA75" i="1"/>
  <c r="AX75" i="1"/>
  <c r="AW75" i="1"/>
  <c r="AY75" i="1" s="1"/>
  <c r="AZ75" i="1" s="1"/>
  <c r="AT75" i="1"/>
  <c r="AP75" i="1"/>
  <c r="AJ75" i="1"/>
  <c r="AG75" i="1"/>
  <c r="AE75" i="1"/>
  <c r="AD75" i="1"/>
  <c r="X75" i="1"/>
  <c r="AL75" i="1" s="1"/>
  <c r="AM75" i="1" s="1"/>
  <c r="Q75" i="1"/>
  <c r="O75" i="1"/>
  <c r="S75" i="1" s="1"/>
  <c r="AO75" i="1" s="1"/>
  <c r="I75" i="1"/>
  <c r="T75" i="1" s="1"/>
  <c r="CZ74" i="1"/>
  <c r="CW74" i="1"/>
  <c r="CT74" i="1"/>
  <c r="CQ74" i="1"/>
  <c r="CN74" i="1"/>
  <c r="CK74" i="1"/>
  <c r="CH74" i="1"/>
  <c r="CE74" i="1"/>
  <c r="BG74" i="1"/>
  <c r="BE74" i="1"/>
  <c r="BA74" i="1"/>
  <c r="AX74" i="1"/>
  <c r="AZ74" i="1" s="1"/>
  <c r="AW74" i="1"/>
  <c r="AY74" i="1" s="1"/>
  <c r="AT74" i="1"/>
  <c r="AP74" i="1"/>
  <c r="AJ74" i="1"/>
  <c r="AG74" i="1"/>
  <c r="AE74" i="1"/>
  <c r="AD74" i="1"/>
  <c r="X74" i="1"/>
  <c r="AL74" i="1" s="1"/>
  <c r="AM74" i="1" s="1"/>
  <c r="O74" i="1"/>
  <c r="S74" i="1" s="1"/>
  <c r="AO74" i="1" s="1"/>
  <c r="I74" i="1"/>
  <c r="CZ73" i="1"/>
  <c r="CW73" i="1"/>
  <c r="CT73" i="1"/>
  <c r="CQ73" i="1"/>
  <c r="CN73" i="1"/>
  <c r="CK73" i="1"/>
  <c r="CH73" i="1"/>
  <c r="CE73" i="1"/>
  <c r="BG73" i="1"/>
  <c r="BE73" i="1"/>
  <c r="BA73" i="1"/>
  <c r="AY73" i="1"/>
  <c r="AX73" i="1"/>
  <c r="AZ73" i="1" s="1"/>
  <c r="AW73" i="1"/>
  <c r="AT73" i="1"/>
  <c r="AP73" i="1"/>
  <c r="AJ73" i="1"/>
  <c r="AG73" i="1"/>
  <c r="AE73" i="1"/>
  <c r="AD73" i="1"/>
  <c r="X73" i="1"/>
  <c r="AL73" i="1" s="1"/>
  <c r="AM73" i="1" s="1"/>
  <c r="S73" i="1"/>
  <c r="AO73" i="1" s="1"/>
  <c r="O73" i="1"/>
  <c r="I73" i="1"/>
  <c r="CZ72" i="1"/>
  <c r="CW72" i="1"/>
  <c r="CT72" i="1"/>
  <c r="CQ72" i="1"/>
  <c r="CN72" i="1"/>
  <c r="CK72" i="1"/>
  <c r="CH72" i="1"/>
  <c r="CE72" i="1"/>
  <c r="BG72" i="1"/>
  <c r="BE72" i="1"/>
  <c r="BA72" i="1"/>
  <c r="AY72" i="1"/>
  <c r="AX72" i="1"/>
  <c r="AZ72" i="1" s="1"/>
  <c r="AW72" i="1"/>
  <c r="AT72" i="1"/>
  <c r="AP72" i="1"/>
  <c r="AJ72" i="1"/>
  <c r="AG72" i="1"/>
  <c r="AE72" i="1"/>
  <c r="AD72" i="1"/>
  <c r="X72" i="1"/>
  <c r="AL72" i="1" s="1"/>
  <c r="AM72" i="1" s="1"/>
  <c r="S72" i="1"/>
  <c r="AO72" i="1" s="1"/>
  <c r="O72" i="1"/>
  <c r="I72" i="1"/>
  <c r="CZ71" i="1"/>
  <c r="CW71" i="1"/>
  <c r="CT71" i="1"/>
  <c r="CQ71" i="1"/>
  <c r="CN71" i="1"/>
  <c r="CK71" i="1"/>
  <c r="CH71" i="1"/>
  <c r="CE71" i="1"/>
  <c r="BG71" i="1"/>
  <c r="BE71" i="1"/>
  <c r="BA71" i="1"/>
  <c r="AY71" i="1"/>
  <c r="AX71" i="1"/>
  <c r="AZ71" i="1" s="1"/>
  <c r="AW71" i="1"/>
  <c r="AT71" i="1"/>
  <c r="AP71" i="1"/>
  <c r="AJ71" i="1"/>
  <c r="AG71" i="1"/>
  <c r="AE71" i="1"/>
  <c r="AD71" i="1"/>
  <c r="X71" i="1"/>
  <c r="AL71" i="1" s="1"/>
  <c r="AM71" i="1" s="1"/>
  <c r="S71" i="1"/>
  <c r="AO71" i="1" s="1"/>
  <c r="O71" i="1"/>
  <c r="I71" i="1"/>
  <c r="CZ70" i="1"/>
  <c r="CW70" i="1"/>
  <c r="CT70" i="1"/>
  <c r="CQ70" i="1"/>
  <c r="CN70" i="1"/>
  <c r="CK70" i="1"/>
  <c r="CH70" i="1"/>
  <c r="CE70" i="1"/>
  <c r="BG70" i="1"/>
  <c r="BE70" i="1"/>
  <c r="BA70" i="1"/>
  <c r="AY70" i="1"/>
  <c r="AX70" i="1"/>
  <c r="AZ70" i="1" s="1"/>
  <c r="AW70" i="1"/>
  <c r="AT70" i="1"/>
  <c r="AP70" i="1"/>
  <c r="AJ70" i="1"/>
  <c r="AG70" i="1"/>
  <c r="AE70" i="1"/>
  <c r="AD70" i="1"/>
  <c r="X70" i="1"/>
  <c r="AL70" i="1" s="1"/>
  <c r="AM70" i="1" s="1"/>
  <c r="S70" i="1"/>
  <c r="AO70" i="1" s="1"/>
  <c r="O70" i="1"/>
  <c r="I70" i="1"/>
  <c r="CZ69" i="1"/>
  <c r="CW69" i="1"/>
  <c r="CT69" i="1"/>
  <c r="CQ69" i="1"/>
  <c r="CN69" i="1"/>
  <c r="CK69" i="1"/>
  <c r="CH69" i="1"/>
  <c r="CE69" i="1"/>
  <c r="BG69" i="1"/>
  <c r="BE69" i="1"/>
  <c r="BA69" i="1"/>
  <c r="AY69" i="1"/>
  <c r="AX69" i="1"/>
  <c r="AZ69" i="1" s="1"/>
  <c r="AW69" i="1"/>
  <c r="AT69" i="1"/>
  <c r="AP69" i="1"/>
  <c r="AJ69" i="1"/>
  <c r="AG69" i="1"/>
  <c r="AE69" i="1"/>
  <c r="AD69" i="1"/>
  <c r="X69" i="1"/>
  <c r="AL69" i="1" s="1"/>
  <c r="AM69" i="1" s="1"/>
  <c r="S69" i="1"/>
  <c r="AO69" i="1" s="1"/>
  <c r="O69" i="1"/>
  <c r="I69" i="1"/>
  <c r="CZ68" i="1"/>
  <c r="CW68" i="1"/>
  <c r="CT68" i="1"/>
  <c r="CQ68" i="1"/>
  <c r="CN68" i="1"/>
  <c r="CK68" i="1"/>
  <c r="CH68" i="1"/>
  <c r="CE68" i="1"/>
  <c r="BG68" i="1"/>
  <c r="BE68" i="1"/>
  <c r="BA68" i="1"/>
  <c r="AY68" i="1"/>
  <c r="AX68" i="1"/>
  <c r="AZ68" i="1" s="1"/>
  <c r="AW68" i="1"/>
  <c r="AT68" i="1"/>
  <c r="AP68" i="1"/>
  <c r="AJ68" i="1"/>
  <c r="AG68" i="1"/>
  <c r="AE68" i="1"/>
  <c r="AD68" i="1"/>
  <c r="X68" i="1"/>
  <c r="AL68" i="1" s="1"/>
  <c r="AM68" i="1" s="1"/>
  <c r="S68" i="1"/>
  <c r="AO68" i="1" s="1"/>
  <c r="O68" i="1"/>
  <c r="I68" i="1"/>
  <c r="CZ67" i="1"/>
  <c r="CW67" i="1"/>
  <c r="CT67" i="1"/>
  <c r="CQ67" i="1"/>
  <c r="CN67" i="1"/>
  <c r="CK67" i="1"/>
  <c r="CH67" i="1"/>
  <c r="CE67" i="1"/>
  <c r="BG67" i="1"/>
  <c r="BE67" i="1"/>
  <c r="BA67" i="1"/>
  <c r="AY67" i="1"/>
  <c r="AX67" i="1"/>
  <c r="AZ67" i="1" s="1"/>
  <c r="AW67" i="1"/>
  <c r="AT67" i="1"/>
  <c r="AP67" i="1"/>
  <c r="AJ67" i="1"/>
  <c r="AG67" i="1"/>
  <c r="AE67" i="1"/>
  <c r="AD67" i="1"/>
  <c r="X67" i="1"/>
  <c r="AL67" i="1" s="1"/>
  <c r="AM67" i="1" s="1"/>
  <c r="S67" i="1"/>
  <c r="AO67" i="1" s="1"/>
  <c r="O67" i="1"/>
  <c r="I67" i="1"/>
  <c r="CZ66" i="1"/>
  <c r="CW66" i="1"/>
  <c r="CT66" i="1"/>
  <c r="CQ66" i="1"/>
  <c r="CN66" i="1"/>
  <c r="CK66" i="1"/>
  <c r="CH66" i="1"/>
  <c r="CE66" i="1"/>
  <c r="BG66" i="1"/>
  <c r="BE66" i="1"/>
  <c r="BA66" i="1"/>
  <c r="AY66" i="1"/>
  <c r="AX66" i="1"/>
  <c r="AZ66" i="1" s="1"/>
  <c r="AW66" i="1"/>
  <c r="AT66" i="1"/>
  <c r="AP66" i="1"/>
  <c r="AJ66" i="1"/>
  <c r="AG66" i="1"/>
  <c r="AE66" i="1"/>
  <c r="AD66" i="1"/>
  <c r="X66" i="1"/>
  <c r="AL66" i="1" s="1"/>
  <c r="AM66" i="1" s="1"/>
  <c r="S66" i="1"/>
  <c r="AO66" i="1" s="1"/>
  <c r="O66" i="1"/>
  <c r="I66" i="1"/>
  <c r="CZ65" i="1"/>
  <c r="CW65" i="1"/>
  <c r="CT65" i="1"/>
  <c r="CQ65" i="1"/>
  <c r="CN65" i="1"/>
  <c r="CK65" i="1"/>
  <c r="CH65" i="1"/>
  <c r="CE65" i="1"/>
  <c r="BG65" i="1"/>
  <c r="BE65" i="1"/>
  <c r="BA65" i="1"/>
  <c r="AY65" i="1"/>
  <c r="AX65" i="1"/>
  <c r="AZ65" i="1" s="1"/>
  <c r="AW65" i="1"/>
  <c r="AT65" i="1"/>
  <c r="AP65" i="1"/>
  <c r="AJ65" i="1"/>
  <c r="AG65" i="1"/>
  <c r="AE65" i="1"/>
  <c r="AD65" i="1"/>
  <c r="X65" i="1"/>
  <c r="AL65" i="1" s="1"/>
  <c r="AM65" i="1" s="1"/>
  <c r="S65" i="1"/>
  <c r="AO65" i="1" s="1"/>
  <c r="O65" i="1"/>
  <c r="I65" i="1"/>
  <c r="CZ64" i="1"/>
  <c r="CW64" i="1"/>
  <c r="CT64" i="1"/>
  <c r="CQ64" i="1"/>
  <c r="CN64" i="1"/>
  <c r="CK64" i="1"/>
  <c r="CH64" i="1"/>
  <c r="CE64" i="1"/>
  <c r="BG64" i="1"/>
  <c r="BE64" i="1"/>
  <c r="BA64" i="1"/>
  <c r="AY64" i="1"/>
  <c r="AX64" i="1"/>
  <c r="AZ64" i="1" s="1"/>
  <c r="AW64" i="1"/>
  <c r="AT64" i="1"/>
  <c r="AP64" i="1"/>
  <c r="AJ64" i="1"/>
  <c r="AG64" i="1"/>
  <c r="AE64" i="1"/>
  <c r="AD64" i="1"/>
  <c r="X64" i="1"/>
  <c r="AL64" i="1" s="1"/>
  <c r="AM64" i="1" s="1"/>
  <c r="S64" i="1"/>
  <c r="AO64" i="1" s="1"/>
  <c r="O64" i="1"/>
  <c r="I64" i="1"/>
  <c r="CZ63" i="1"/>
  <c r="CW63" i="1"/>
  <c r="CT63" i="1"/>
  <c r="CQ63" i="1"/>
  <c r="CN63" i="1"/>
  <c r="CK63" i="1"/>
  <c r="CH63" i="1"/>
  <c r="CE63" i="1"/>
  <c r="BG63" i="1"/>
  <c r="BE63" i="1"/>
  <c r="BA63" i="1"/>
  <c r="AY63" i="1"/>
  <c r="AX63" i="1"/>
  <c r="AZ63" i="1" s="1"/>
  <c r="AW63" i="1"/>
  <c r="AT63" i="1"/>
  <c r="AP63" i="1"/>
  <c r="AJ63" i="1"/>
  <c r="AG63" i="1"/>
  <c r="AE63" i="1"/>
  <c r="AD63" i="1"/>
  <c r="X63" i="1"/>
  <c r="AL63" i="1" s="1"/>
  <c r="AM63" i="1" s="1"/>
  <c r="S63" i="1"/>
  <c r="AO63" i="1" s="1"/>
  <c r="O63" i="1"/>
  <c r="I63" i="1"/>
  <c r="CZ62" i="1"/>
  <c r="CW62" i="1"/>
  <c r="CT62" i="1"/>
  <c r="CQ62" i="1"/>
  <c r="CN62" i="1"/>
  <c r="CK62" i="1"/>
  <c r="CH62" i="1"/>
  <c r="CE62" i="1"/>
  <c r="BG62" i="1"/>
  <c r="BE62" i="1"/>
  <c r="BA62" i="1"/>
  <c r="AY62" i="1"/>
  <c r="AX62" i="1"/>
  <c r="AZ62" i="1" s="1"/>
  <c r="AW62" i="1"/>
  <c r="AT62" i="1"/>
  <c r="AP62" i="1"/>
  <c r="AJ62" i="1"/>
  <c r="AG62" i="1"/>
  <c r="AE62" i="1"/>
  <c r="AD62" i="1"/>
  <c r="X62" i="1"/>
  <c r="AL62" i="1" s="1"/>
  <c r="AM62" i="1" s="1"/>
  <c r="S62" i="1"/>
  <c r="AO62" i="1" s="1"/>
  <c r="O62" i="1"/>
  <c r="I62" i="1"/>
  <c r="CZ61" i="1"/>
  <c r="CW61" i="1"/>
  <c r="CT61" i="1"/>
  <c r="CQ61" i="1"/>
  <c r="CN61" i="1"/>
  <c r="CK61" i="1"/>
  <c r="CH61" i="1"/>
  <c r="CE61" i="1"/>
  <c r="BG61" i="1"/>
  <c r="BE61" i="1"/>
  <c r="BA61" i="1"/>
  <c r="AY61" i="1"/>
  <c r="AX61" i="1"/>
  <c r="AZ61" i="1" s="1"/>
  <c r="AW61" i="1"/>
  <c r="AT61" i="1"/>
  <c r="AP61" i="1"/>
  <c r="AJ61" i="1"/>
  <c r="AG61" i="1"/>
  <c r="AE61" i="1"/>
  <c r="AD61" i="1"/>
  <c r="X61" i="1"/>
  <c r="AL61" i="1" s="1"/>
  <c r="AM61" i="1" s="1"/>
  <c r="S61" i="1"/>
  <c r="AO61" i="1" s="1"/>
  <c r="O61" i="1"/>
  <c r="I61" i="1"/>
  <c r="CZ60" i="1"/>
  <c r="CW60" i="1"/>
  <c r="CT60" i="1"/>
  <c r="CQ60" i="1"/>
  <c r="CN60" i="1"/>
  <c r="CK60" i="1"/>
  <c r="CH60" i="1"/>
  <c r="CE60" i="1"/>
  <c r="BG60" i="1"/>
  <c r="BE60" i="1"/>
  <c r="BA60" i="1"/>
  <c r="AY60" i="1"/>
  <c r="AX60" i="1"/>
  <c r="AZ60" i="1" s="1"/>
  <c r="AW60" i="1"/>
  <c r="AT60" i="1"/>
  <c r="AP60" i="1"/>
  <c r="AJ60" i="1"/>
  <c r="AG60" i="1"/>
  <c r="AE60" i="1"/>
  <c r="AD60" i="1"/>
  <c r="X60" i="1"/>
  <c r="AL60" i="1" s="1"/>
  <c r="AM60" i="1" s="1"/>
  <c r="S60" i="1"/>
  <c r="AO60" i="1" s="1"/>
  <c r="O60" i="1"/>
  <c r="I60" i="1"/>
  <c r="CZ59" i="1"/>
  <c r="CW59" i="1"/>
  <c r="CT59" i="1"/>
  <c r="CQ59" i="1"/>
  <c r="CN59" i="1"/>
  <c r="CK59" i="1"/>
  <c r="CH59" i="1"/>
  <c r="CE59" i="1"/>
  <c r="BG59" i="1"/>
  <c r="BE59" i="1"/>
  <c r="BA59" i="1"/>
  <c r="AY59" i="1"/>
  <c r="AX59" i="1"/>
  <c r="AZ59" i="1" s="1"/>
  <c r="AW59" i="1"/>
  <c r="AT59" i="1"/>
  <c r="AP59" i="1"/>
  <c r="AG59" i="1"/>
  <c r="AJ59" i="1" s="1"/>
  <c r="AE59" i="1"/>
  <c r="AD59" i="1"/>
  <c r="X59" i="1"/>
  <c r="AL59" i="1" s="1"/>
  <c r="AM59" i="1" s="1"/>
  <c r="S59" i="1"/>
  <c r="AO59" i="1" s="1"/>
  <c r="O59" i="1"/>
  <c r="I59" i="1"/>
  <c r="CZ58" i="1"/>
  <c r="CW58" i="1"/>
  <c r="CT58" i="1"/>
  <c r="CQ58" i="1"/>
  <c r="CN58" i="1"/>
  <c r="CK58" i="1"/>
  <c r="CH58" i="1"/>
  <c r="CE58" i="1"/>
  <c r="BG58" i="1"/>
  <c r="BE58" i="1"/>
  <c r="BA58" i="1"/>
  <c r="AY58" i="1"/>
  <c r="AX58" i="1"/>
  <c r="AZ58" i="1" s="1"/>
  <c r="AW58" i="1"/>
  <c r="AT58" i="1"/>
  <c r="AS58" i="1"/>
  <c r="AP58" i="1"/>
  <c r="AG58" i="1"/>
  <c r="AJ58" i="1" s="1"/>
  <c r="AE58" i="1"/>
  <c r="AD58" i="1"/>
  <c r="X58" i="1"/>
  <c r="AL58" i="1" s="1"/>
  <c r="AM58" i="1" s="1"/>
  <c r="S58" i="1"/>
  <c r="AO58" i="1" s="1"/>
  <c r="AQ58" i="1" s="1"/>
  <c r="O58" i="1"/>
  <c r="I58" i="1"/>
  <c r="CZ57" i="1"/>
  <c r="CW57" i="1"/>
  <c r="CT57" i="1"/>
  <c r="CQ57" i="1"/>
  <c r="CN57" i="1"/>
  <c r="CK57" i="1"/>
  <c r="CH57" i="1"/>
  <c r="CE57" i="1"/>
  <c r="BG57" i="1"/>
  <c r="BE57" i="1"/>
  <c r="BA57" i="1"/>
  <c r="AY57" i="1"/>
  <c r="AX57" i="1"/>
  <c r="AZ57" i="1" s="1"/>
  <c r="AW57" i="1"/>
  <c r="AT57" i="1"/>
  <c r="AS57" i="1"/>
  <c r="AP57" i="1"/>
  <c r="AG57" i="1"/>
  <c r="AJ57" i="1" s="1"/>
  <c r="AE57" i="1"/>
  <c r="AD57" i="1"/>
  <c r="X57" i="1"/>
  <c r="AL57" i="1" s="1"/>
  <c r="AM57" i="1" s="1"/>
  <c r="S57" i="1"/>
  <c r="AO57" i="1" s="1"/>
  <c r="AQ57" i="1" s="1"/>
  <c r="O57" i="1"/>
  <c r="I57" i="1"/>
  <c r="CZ56" i="1"/>
  <c r="CW56" i="1"/>
  <c r="CT56" i="1"/>
  <c r="CQ56" i="1"/>
  <c r="CN56" i="1"/>
  <c r="CK56" i="1"/>
  <c r="CH56" i="1"/>
  <c r="CE56" i="1"/>
  <c r="BG56" i="1"/>
  <c r="BE56" i="1"/>
  <c r="BA56" i="1"/>
  <c r="AY56" i="1"/>
  <c r="AX56" i="1"/>
  <c r="AZ56" i="1" s="1"/>
  <c r="AW56" i="1"/>
  <c r="AT56" i="1"/>
  <c r="AS56" i="1"/>
  <c r="AP56" i="1"/>
  <c r="AG56" i="1"/>
  <c r="AJ56" i="1" s="1"/>
  <c r="AE56" i="1"/>
  <c r="AD56" i="1"/>
  <c r="X56" i="1"/>
  <c r="AL56" i="1" s="1"/>
  <c r="AM56" i="1" s="1"/>
  <c r="S56" i="1"/>
  <c r="AO56" i="1" s="1"/>
  <c r="AQ56" i="1" s="1"/>
  <c r="O56" i="1"/>
  <c r="I56" i="1"/>
  <c r="CZ55" i="1"/>
  <c r="CW55" i="1"/>
  <c r="CT55" i="1"/>
  <c r="CQ55" i="1"/>
  <c r="CN55" i="1"/>
  <c r="CK55" i="1"/>
  <c r="CH55" i="1"/>
  <c r="CE55" i="1"/>
  <c r="BG55" i="1"/>
  <c r="BE55" i="1"/>
  <c r="BA55" i="1"/>
  <c r="AY55" i="1"/>
  <c r="AX55" i="1"/>
  <c r="AZ55" i="1" s="1"/>
  <c r="AW55" i="1"/>
  <c r="AT55" i="1"/>
  <c r="AP55" i="1"/>
  <c r="AG55" i="1"/>
  <c r="AJ55" i="1" s="1"/>
  <c r="AE55" i="1"/>
  <c r="AD55" i="1"/>
  <c r="X55" i="1"/>
  <c r="AL55" i="1" s="1"/>
  <c r="AM55" i="1" s="1"/>
  <c r="S55" i="1"/>
  <c r="AO55" i="1" s="1"/>
  <c r="O55" i="1"/>
  <c r="I55" i="1"/>
  <c r="Q55" i="1" s="1"/>
  <c r="CZ54" i="1"/>
  <c r="CW54" i="1"/>
  <c r="CT54" i="1"/>
  <c r="CQ54" i="1"/>
  <c r="CN54" i="1"/>
  <c r="CK54" i="1"/>
  <c r="CH54" i="1"/>
  <c r="CE54" i="1"/>
  <c r="BG54" i="1"/>
  <c r="BE54" i="1"/>
  <c r="BA54" i="1"/>
  <c r="AZ54" i="1"/>
  <c r="AY54" i="1"/>
  <c r="AX54" i="1"/>
  <c r="AW54" i="1"/>
  <c r="AT54" i="1"/>
  <c r="AP54" i="1"/>
  <c r="AJ54" i="1"/>
  <c r="AG54" i="1"/>
  <c r="AE54" i="1"/>
  <c r="AD54" i="1"/>
  <c r="X54" i="1"/>
  <c r="AL54" i="1" s="1"/>
  <c r="AM54" i="1" s="1"/>
  <c r="O54" i="1"/>
  <c r="S54" i="1" s="1"/>
  <c r="AO54" i="1" s="1"/>
  <c r="I54" i="1"/>
  <c r="CZ53" i="1"/>
  <c r="CW53" i="1"/>
  <c r="CT53" i="1"/>
  <c r="CQ53" i="1"/>
  <c r="CN53" i="1"/>
  <c r="CK53" i="1"/>
  <c r="CH53" i="1"/>
  <c r="CE53" i="1"/>
  <c r="BG53" i="1"/>
  <c r="BE53" i="1"/>
  <c r="BA53" i="1"/>
  <c r="AX53" i="1"/>
  <c r="AW53" i="1"/>
  <c r="AY53" i="1" s="1"/>
  <c r="AZ53" i="1" s="1"/>
  <c r="AT53" i="1"/>
  <c r="AP53" i="1"/>
  <c r="AJ53" i="1"/>
  <c r="AG53" i="1"/>
  <c r="AE53" i="1"/>
  <c r="AD53" i="1"/>
  <c r="X53" i="1"/>
  <c r="AL53" i="1" s="1"/>
  <c r="AM53" i="1" s="1"/>
  <c r="Q53" i="1"/>
  <c r="O53" i="1"/>
  <c r="S53" i="1" s="1"/>
  <c r="AO53" i="1" s="1"/>
  <c r="I53" i="1"/>
  <c r="T53" i="1" s="1"/>
  <c r="CZ52" i="1"/>
  <c r="CW52" i="1"/>
  <c r="CT52" i="1"/>
  <c r="CQ52" i="1"/>
  <c r="CN52" i="1"/>
  <c r="CK52" i="1"/>
  <c r="CH52" i="1"/>
  <c r="CE52" i="1"/>
  <c r="BG52" i="1"/>
  <c r="BE52" i="1"/>
  <c r="BA52" i="1"/>
  <c r="AX52" i="1"/>
  <c r="AW52" i="1"/>
  <c r="AY52" i="1" s="1"/>
  <c r="AZ52" i="1" s="1"/>
  <c r="AT52" i="1"/>
  <c r="AP52" i="1"/>
  <c r="AJ52" i="1"/>
  <c r="AG52" i="1"/>
  <c r="AE52" i="1"/>
  <c r="AD52" i="1"/>
  <c r="X52" i="1"/>
  <c r="AL52" i="1" s="1"/>
  <c r="AM52" i="1" s="1"/>
  <c r="Q52" i="1"/>
  <c r="O52" i="1"/>
  <c r="S52" i="1" s="1"/>
  <c r="AO52" i="1" s="1"/>
  <c r="I52" i="1"/>
  <c r="T52" i="1" s="1"/>
  <c r="CZ51" i="1"/>
  <c r="CW51" i="1"/>
  <c r="CT51" i="1"/>
  <c r="CQ51" i="1"/>
  <c r="CN51" i="1"/>
  <c r="CK51" i="1"/>
  <c r="CH51" i="1"/>
  <c r="CE51" i="1"/>
  <c r="BG51" i="1"/>
  <c r="BE51" i="1"/>
  <c r="BA51" i="1"/>
  <c r="AX51" i="1"/>
  <c r="AW51" i="1"/>
  <c r="AY51" i="1" s="1"/>
  <c r="AZ51" i="1" s="1"/>
  <c r="AT51" i="1"/>
  <c r="AP51" i="1"/>
  <c r="AJ51" i="1"/>
  <c r="AG51" i="1"/>
  <c r="AE51" i="1"/>
  <c r="AD51" i="1"/>
  <c r="X51" i="1"/>
  <c r="AL51" i="1" s="1"/>
  <c r="AM51" i="1" s="1"/>
  <c r="O51" i="1"/>
  <c r="S51" i="1" s="1"/>
  <c r="AO51" i="1" s="1"/>
  <c r="I51" i="1"/>
  <c r="CZ50" i="1"/>
  <c r="CW50" i="1"/>
  <c r="CT50" i="1"/>
  <c r="CQ50" i="1"/>
  <c r="CN50" i="1"/>
  <c r="CK50" i="1"/>
  <c r="CH50" i="1"/>
  <c r="CE50" i="1"/>
  <c r="BG50" i="1"/>
  <c r="BE50" i="1"/>
  <c r="BA50" i="1"/>
  <c r="AX50" i="1"/>
  <c r="AW50" i="1"/>
  <c r="AY50" i="1" s="1"/>
  <c r="AZ50" i="1" s="1"/>
  <c r="AT50" i="1"/>
  <c r="AP50" i="1"/>
  <c r="AJ50" i="1"/>
  <c r="AG50" i="1"/>
  <c r="AE50" i="1"/>
  <c r="AD50" i="1"/>
  <c r="X50" i="1"/>
  <c r="AL50" i="1" s="1"/>
  <c r="AM50" i="1" s="1"/>
  <c r="O50" i="1"/>
  <c r="S50" i="1" s="1"/>
  <c r="AO50" i="1" s="1"/>
  <c r="I50" i="1"/>
  <c r="CZ49" i="1"/>
  <c r="CW49" i="1"/>
  <c r="CT49" i="1"/>
  <c r="CQ49" i="1"/>
  <c r="CN49" i="1"/>
  <c r="CK49" i="1"/>
  <c r="CH49" i="1"/>
  <c r="CE49" i="1"/>
  <c r="BG49" i="1"/>
  <c r="BE49" i="1"/>
  <c r="BA49" i="1"/>
  <c r="AZ49" i="1"/>
  <c r="AY49" i="1"/>
  <c r="AX49" i="1"/>
  <c r="AW49" i="1"/>
  <c r="AT49" i="1"/>
  <c r="AP49" i="1"/>
  <c r="AJ49" i="1"/>
  <c r="AG49" i="1"/>
  <c r="AE49" i="1"/>
  <c r="AD49" i="1"/>
  <c r="X49" i="1"/>
  <c r="AL49" i="1" s="1"/>
  <c r="AM49" i="1" s="1"/>
  <c r="O49" i="1"/>
  <c r="S49" i="1" s="1"/>
  <c r="AO49" i="1" s="1"/>
  <c r="I49" i="1"/>
  <c r="CZ48" i="1"/>
  <c r="CW48" i="1"/>
  <c r="CT48" i="1"/>
  <c r="CQ48" i="1"/>
  <c r="CN48" i="1"/>
  <c r="CK48" i="1"/>
  <c r="CH48" i="1"/>
  <c r="CE48" i="1"/>
  <c r="BG48" i="1"/>
  <c r="BE48" i="1"/>
  <c r="BA48" i="1"/>
  <c r="AZ48" i="1"/>
  <c r="AY48" i="1"/>
  <c r="AX48" i="1"/>
  <c r="AW48" i="1"/>
  <c r="AT48" i="1"/>
  <c r="AP48" i="1"/>
  <c r="AJ48" i="1"/>
  <c r="AG48" i="1"/>
  <c r="AE48" i="1"/>
  <c r="AD48" i="1"/>
  <c r="X48" i="1"/>
  <c r="AL48" i="1" s="1"/>
  <c r="AM48" i="1" s="1"/>
  <c r="O48" i="1"/>
  <c r="S48" i="1" s="1"/>
  <c r="AO48" i="1" s="1"/>
  <c r="I48" i="1"/>
  <c r="CZ47" i="1"/>
  <c r="CW47" i="1"/>
  <c r="CT47" i="1"/>
  <c r="CQ47" i="1"/>
  <c r="CN47" i="1"/>
  <c r="CK47" i="1"/>
  <c r="CH47" i="1"/>
  <c r="CE47" i="1"/>
  <c r="BG47" i="1"/>
  <c r="BE47" i="1"/>
  <c r="BA47" i="1"/>
  <c r="AZ47" i="1"/>
  <c r="AY47" i="1"/>
  <c r="AX47" i="1"/>
  <c r="AW47" i="1"/>
  <c r="AT47" i="1"/>
  <c r="AP47" i="1"/>
  <c r="AJ47" i="1"/>
  <c r="AG47" i="1"/>
  <c r="AE47" i="1"/>
  <c r="AD47" i="1"/>
  <c r="X47" i="1"/>
  <c r="AL47" i="1" s="1"/>
  <c r="AM47" i="1" s="1"/>
  <c r="O47" i="1"/>
  <c r="S47" i="1" s="1"/>
  <c r="AO47" i="1" s="1"/>
  <c r="I47" i="1"/>
  <c r="CZ46" i="1"/>
  <c r="CW46" i="1"/>
  <c r="CT46" i="1"/>
  <c r="CQ46" i="1"/>
  <c r="CN46" i="1"/>
  <c r="CK46" i="1"/>
  <c r="CH46" i="1"/>
  <c r="CE46" i="1"/>
  <c r="BG46" i="1"/>
  <c r="BE46" i="1"/>
  <c r="BA46" i="1"/>
  <c r="AZ46" i="1"/>
  <c r="AY46" i="1"/>
  <c r="AX46" i="1"/>
  <c r="AW46" i="1"/>
  <c r="AT46" i="1"/>
  <c r="AP46" i="1"/>
  <c r="AJ46" i="1"/>
  <c r="AG46" i="1"/>
  <c r="AE46" i="1"/>
  <c r="AD46" i="1"/>
  <c r="X46" i="1"/>
  <c r="AL46" i="1" s="1"/>
  <c r="AM46" i="1" s="1"/>
  <c r="O46" i="1"/>
  <c r="S46" i="1" s="1"/>
  <c r="AO46" i="1" s="1"/>
  <c r="I46" i="1"/>
  <c r="CZ45" i="1"/>
  <c r="CW45" i="1"/>
  <c r="CT45" i="1"/>
  <c r="CQ45" i="1"/>
  <c r="CN45" i="1"/>
  <c r="CK45" i="1"/>
  <c r="CH45" i="1"/>
  <c r="CE45" i="1"/>
  <c r="BG45" i="1"/>
  <c r="BE45" i="1"/>
  <c r="BA45" i="1"/>
  <c r="AZ45" i="1"/>
  <c r="AY45" i="1"/>
  <c r="AX45" i="1"/>
  <c r="AW45" i="1"/>
  <c r="AT45" i="1"/>
  <c r="AP45" i="1"/>
  <c r="AJ45" i="1"/>
  <c r="AG45" i="1"/>
  <c r="AE45" i="1"/>
  <c r="AD45" i="1"/>
  <c r="X45" i="1"/>
  <c r="AL45" i="1" s="1"/>
  <c r="AM45" i="1" s="1"/>
  <c r="O45" i="1"/>
  <c r="S45" i="1" s="1"/>
  <c r="AO45" i="1" s="1"/>
  <c r="I45" i="1"/>
  <c r="CZ44" i="1"/>
  <c r="CW44" i="1"/>
  <c r="CT44" i="1"/>
  <c r="CQ44" i="1"/>
  <c r="CN44" i="1"/>
  <c r="CK44" i="1"/>
  <c r="CH44" i="1"/>
  <c r="CE44" i="1"/>
  <c r="BG44" i="1"/>
  <c r="BE44" i="1"/>
  <c r="BA44" i="1"/>
  <c r="AZ44" i="1"/>
  <c r="AY44" i="1"/>
  <c r="AX44" i="1"/>
  <c r="AW44" i="1"/>
  <c r="AT44" i="1"/>
  <c r="AP44" i="1"/>
  <c r="AJ44" i="1"/>
  <c r="AG44" i="1"/>
  <c r="AE44" i="1"/>
  <c r="AD44" i="1"/>
  <c r="X44" i="1"/>
  <c r="AL44" i="1" s="1"/>
  <c r="AM44" i="1" s="1"/>
  <c r="O44" i="1"/>
  <c r="S44" i="1" s="1"/>
  <c r="AO44" i="1" s="1"/>
  <c r="I44" i="1"/>
  <c r="CZ43" i="1"/>
  <c r="CW43" i="1"/>
  <c r="CT43" i="1"/>
  <c r="CQ43" i="1"/>
  <c r="CN43" i="1"/>
  <c r="CK43" i="1"/>
  <c r="CH43" i="1"/>
  <c r="CE43" i="1"/>
  <c r="BG43" i="1"/>
  <c r="BE43" i="1"/>
  <c r="BA43" i="1"/>
  <c r="AZ43" i="1"/>
  <c r="AY43" i="1"/>
  <c r="AX43" i="1"/>
  <c r="AW43" i="1"/>
  <c r="AT43" i="1"/>
  <c r="AP43" i="1"/>
  <c r="AJ43" i="1"/>
  <c r="AG43" i="1"/>
  <c r="AE43" i="1"/>
  <c r="AD43" i="1"/>
  <c r="X43" i="1"/>
  <c r="AL43" i="1" s="1"/>
  <c r="AM43" i="1" s="1"/>
  <c r="O43" i="1"/>
  <c r="S43" i="1" s="1"/>
  <c r="AO43" i="1" s="1"/>
  <c r="I43" i="1"/>
  <c r="CZ42" i="1"/>
  <c r="CW42" i="1"/>
  <c r="CT42" i="1"/>
  <c r="CQ42" i="1"/>
  <c r="CN42" i="1"/>
  <c r="CK42" i="1"/>
  <c r="CH42" i="1"/>
  <c r="CE42" i="1"/>
  <c r="BG42" i="1"/>
  <c r="BE42" i="1"/>
  <c r="BA42" i="1"/>
  <c r="AZ42" i="1"/>
  <c r="AY42" i="1"/>
  <c r="AX42" i="1"/>
  <c r="AW42" i="1"/>
  <c r="AT42" i="1"/>
  <c r="AP42" i="1"/>
  <c r="AJ42" i="1"/>
  <c r="AG42" i="1"/>
  <c r="AE42" i="1"/>
  <c r="AD42" i="1"/>
  <c r="X42" i="1"/>
  <c r="AL42" i="1" s="1"/>
  <c r="AM42" i="1" s="1"/>
  <c r="O42" i="1"/>
  <c r="S42" i="1" s="1"/>
  <c r="AO42" i="1" s="1"/>
  <c r="I42" i="1"/>
  <c r="CZ41" i="1"/>
  <c r="CW41" i="1"/>
  <c r="CT41" i="1"/>
  <c r="CQ41" i="1"/>
  <c r="CN41" i="1"/>
  <c r="CK41" i="1"/>
  <c r="CH41" i="1"/>
  <c r="CE41" i="1"/>
  <c r="BG41" i="1"/>
  <c r="BE41" i="1"/>
  <c r="BA41" i="1"/>
  <c r="AZ41" i="1"/>
  <c r="AY41" i="1"/>
  <c r="AX41" i="1"/>
  <c r="AW41" i="1"/>
  <c r="AT41" i="1"/>
  <c r="AP41" i="1"/>
  <c r="AJ41" i="1"/>
  <c r="AG41" i="1"/>
  <c r="AE41" i="1"/>
  <c r="AD41" i="1"/>
  <c r="X41" i="1"/>
  <c r="AL41" i="1" s="1"/>
  <c r="AM41" i="1" s="1"/>
  <c r="O41" i="1"/>
  <c r="S41" i="1" s="1"/>
  <c r="AO41" i="1" s="1"/>
  <c r="I41" i="1"/>
  <c r="CZ40" i="1"/>
  <c r="CW40" i="1"/>
  <c r="CT40" i="1"/>
  <c r="CQ40" i="1"/>
  <c r="CN40" i="1"/>
  <c r="CK40" i="1"/>
  <c r="CH40" i="1"/>
  <c r="CE40" i="1"/>
  <c r="BG40" i="1"/>
  <c r="BE40" i="1"/>
  <c r="BA40" i="1"/>
  <c r="AZ40" i="1"/>
  <c r="AY40" i="1"/>
  <c r="AX40" i="1"/>
  <c r="AW40" i="1"/>
  <c r="AT40" i="1"/>
  <c r="AP40" i="1"/>
  <c r="AJ40" i="1"/>
  <c r="AG40" i="1"/>
  <c r="AE40" i="1"/>
  <c r="AD40" i="1"/>
  <c r="X40" i="1"/>
  <c r="AL40" i="1" s="1"/>
  <c r="AM40" i="1" s="1"/>
  <c r="O40" i="1"/>
  <c r="S40" i="1" s="1"/>
  <c r="AO40" i="1" s="1"/>
  <c r="I40" i="1"/>
  <c r="CZ39" i="1"/>
  <c r="CW39" i="1"/>
  <c r="CT39" i="1"/>
  <c r="CQ39" i="1"/>
  <c r="CN39" i="1"/>
  <c r="CK39" i="1"/>
  <c r="CH39" i="1"/>
  <c r="CE39" i="1"/>
  <c r="BG39" i="1"/>
  <c r="BE39" i="1"/>
  <c r="BA39" i="1"/>
  <c r="AZ39" i="1"/>
  <c r="AY39" i="1"/>
  <c r="AX39" i="1"/>
  <c r="AW39" i="1"/>
  <c r="AT39" i="1"/>
  <c r="AP39" i="1"/>
  <c r="AJ39" i="1"/>
  <c r="AG39" i="1"/>
  <c r="AE39" i="1"/>
  <c r="AD39" i="1"/>
  <c r="X39" i="1"/>
  <c r="AL39" i="1" s="1"/>
  <c r="AM39" i="1" s="1"/>
  <c r="O39" i="1"/>
  <c r="S39" i="1" s="1"/>
  <c r="AO39" i="1" s="1"/>
  <c r="I39" i="1"/>
  <c r="CZ38" i="1"/>
  <c r="CW38" i="1"/>
  <c r="CT38" i="1"/>
  <c r="CQ38" i="1"/>
  <c r="CN38" i="1"/>
  <c r="CK38" i="1"/>
  <c r="CH38" i="1"/>
  <c r="CE38" i="1"/>
  <c r="BG38" i="1"/>
  <c r="BE38" i="1"/>
  <c r="BA38" i="1"/>
  <c r="AZ38" i="1"/>
  <c r="AY38" i="1"/>
  <c r="AX38" i="1"/>
  <c r="AW38" i="1"/>
  <c r="AT38" i="1"/>
  <c r="AP38" i="1"/>
  <c r="AJ38" i="1"/>
  <c r="AG38" i="1"/>
  <c r="AE38" i="1"/>
  <c r="AD38" i="1"/>
  <c r="X38" i="1"/>
  <c r="AL38" i="1" s="1"/>
  <c r="AM38" i="1" s="1"/>
  <c r="O38" i="1"/>
  <c r="S38" i="1" s="1"/>
  <c r="AO38" i="1" s="1"/>
  <c r="I38" i="1"/>
  <c r="CZ37" i="1"/>
  <c r="CW37" i="1"/>
  <c r="CT37" i="1"/>
  <c r="CQ37" i="1"/>
  <c r="CN37" i="1"/>
  <c r="CK37" i="1"/>
  <c r="CH37" i="1"/>
  <c r="CE37" i="1"/>
  <c r="BG37" i="1"/>
  <c r="BE37" i="1"/>
  <c r="BA37" i="1"/>
  <c r="AZ37" i="1"/>
  <c r="AY37" i="1"/>
  <c r="AX37" i="1"/>
  <c r="AW37" i="1"/>
  <c r="AT37" i="1"/>
  <c r="AP37" i="1"/>
  <c r="AJ37" i="1"/>
  <c r="AG37" i="1"/>
  <c r="AE37" i="1"/>
  <c r="AD37" i="1"/>
  <c r="X37" i="1"/>
  <c r="AL37" i="1" s="1"/>
  <c r="AM37" i="1" s="1"/>
  <c r="O37" i="1"/>
  <c r="S37" i="1" s="1"/>
  <c r="AO37" i="1" s="1"/>
  <c r="I37" i="1"/>
  <c r="CZ36" i="1"/>
  <c r="CW36" i="1"/>
  <c r="CT36" i="1"/>
  <c r="CQ36" i="1"/>
  <c r="CN36" i="1"/>
  <c r="CK36" i="1"/>
  <c r="CH36" i="1"/>
  <c r="CE36" i="1"/>
  <c r="BG36" i="1"/>
  <c r="BE36" i="1"/>
  <c r="BA36" i="1"/>
  <c r="AZ36" i="1"/>
  <c r="AY36" i="1"/>
  <c r="AX36" i="1"/>
  <c r="AW36" i="1"/>
  <c r="AT36" i="1"/>
  <c r="AP36" i="1"/>
  <c r="AJ36" i="1"/>
  <c r="AG36" i="1"/>
  <c r="AE36" i="1"/>
  <c r="AD36" i="1"/>
  <c r="X36" i="1"/>
  <c r="AL36" i="1" s="1"/>
  <c r="AM36" i="1" s="1"/>
  <c r="O36" i="1"/>
  <c r="S36" i="1" s="1"/>
  <c r="AO36" i="1" s="1"/>
  <c r="I36" i="1"/>
  <c r="CZ35" i="1"/>
  <c r="CW35" i="1"/>
  <c r="CT35" i="1"/>
  <c r="CQ35" i="1"/>
  <c r="CN35" i="1"/>
  <c r="CK35" i="1"/>
  <c r="CH35" i="1"/>
  <c r="CE35" i="1"/>
  <c r="BG35" i="1"/>
  <c r="BE35" i="1"/>
  <c r="BA35" i="1"/>
  <c r="AZ35" i="1"/>
  <c r="AY35" i="1"/>
  <c r="AX35" i="1"/>
  <c r="AW35" i="1"/>
  <c r="AT35" i="1"/>
  <c r="AP35" i="1"/>
  <c r="AJ35" i="1"/>
  <c r="AG35" i="1"/>
  <c r="AE35" i="1"/>
  <c r="AD35" i="1"/>
  <c r="X35" i="1"/>
  <c r="AL35" i="1" s="1"/>
  <c r="AM35" i="1" s="1"/>
  <c r="O35" i="1"/>
  <c r="S35" i="1" s="1"/>
  <c r="AO35" i="1" s="1"/>
  <c r="I35" i="1"/>
  <c r="CZ34" i="1"/>
  <c r="CW34" i="1"/>
  <c r="CT34" i="1"/>
  <c r="CQ34" i="1"/>
  <c r="CN34" i="1"/>
  <c r="CK34" i="1"/>
  <c r="CH34" i="1"/>
  <c r="CE34" i="1"/>
  <c r="BG34" i="1"/>
  <c r="BE34" i="1"/>
  <c r="BA34" i="1"/>
  <c r="AZ34" i="1"/>
  <c r="AY34" i="1"/>
  <c r="AX34" i="1"/>
  <c r="AW34" i="1"/>
  <c r="AT34" i="1"/>
  <c r="AP34" i="1"/>
  <c r="AJ34" i="1"/>
  <c r="AG34" i="1"/>
  <c r="AE34" i="1"/>
  <c r="AD34" i="1"/>
  <c r="X34" i="1"/>
  <c r="AL34" i="1" s="1"/>
  <c r="AM34" i="1" s="1"/>
  <c r="O34" i="1"/>
  <c r="S34" i="1" s="1"/>
  <c r="AO34" i="1" s="1"/>
  <c r="I34" i="1"/>
  <c r="CZ33" i="1"/>
  <c r="CW33" i="1"/>
  <c r="CT33" i="1"/>
  <c r="CQ33" i="1"/>
  <c r="CN33" i="1"/>
  <c r="CK33" i="1"/>
  <c r="CH33" i="1"/>
  <c r="CE33" i="1"/>
  <c r="BG33" i="1"/>
  <c r="BE33" i="1"/>
  <c r="BA33" i="1"/>
  <c r="AZ33" i="1"/>
  <c r="AY33" i="1"/>
  <c r="AX33" i="1"/>
  <c r="AW33" i="1"/>
  <c r="AT33" i="1"/>
  <c r="AP33" i="1"/>
  <c r="AJ33" i="1"/>
  <c r="AG33" i="1"/>
  <c r="AE33" i="1"/>
  <c r="AD33" i="1"/>
  <c r="X33" i="1"/>
  <c r="AL33" i="1" s="1"/>
  <c r="AM33" i="1" s="1"/>
  <c r="O33" i="1"/>
  <c r="S33" i="1" s="1"/>
  <c r="AO33" i="1" s="1"/>
  <c r="I33" i="1"/>
  <c r="CZ32" i="1"/>
  <c r="CW32" i="1"/>
  <c r="CT32" i="1"/>
  <c r="CQ32" i="1"/>
  <c r="CN32" i="1"/>
  <c r="CK32" i="1"/>
  <c r="CH32" i="1"/>
  <c r="CE32" i="1"/>
  <c r="BG32" i="1"/>
  <c r="BE32" i="1"/>
  <c r="BA32" i="1"/>
  <c r="AZ32" i="1"/>
  <c r="AY32" i="1"/>
  <c r="AX32" i="1"/>
  <c r="AW32" i="1"/>
  <c r="AT32" i="1"/>
  <c r="AP32" i="1"/>
  <c r="AJ32" i="1"/>
  <c r="AG32" i="1"/>
  <c r="AE32" i="1"/>
  <c r="AD32" i="1"/>
  <c r="X32" i="1"/>
  <c r="AL32" i="1" s="1"/>
  <c r="AM32" i="1" s="1"/>
  <c r="O32" i="1"/>
  <c r="S32" i="1" s="1"/>
  <c r="AO32" i="1" s="1"/>
  <c r="I32" i="1"/>
  <c r="CZ31" i="1"/>
  <c r="CW31" i="1"/>
  <c r="CT31" i="1"/>
  <c r="CQ31" i="1"/>
  <c r="CN31" i="1"/>
  <c r="CK31" i="1"/>
  <c r="CH31" i="1"/>
  <c r="CE31" i="1"/>
  <c r="BG31" i="1"/>
  <c r="BE31" i="1"/>
  <c r="BA31" i="1"/>
  <c r="AZ31" i="1"/>
  <c r="AY31" i="1"/>
  <c r="AX31" i="1"/>
  <c r="AW31" i="1"/>
  <c r="AT31" i="1"/>
  <c r="AP31" i="1"/>
  <c r="AG31" i="1"/>
  <c r="AM31" i="1" s="1"/>
  <c r="AE31" i="1"/>
  <c r="AD31" i="1"/>
  <c r="X31" i="1"/>
  <c r="AL31" i="1" s="1"/>
  <c r="T31" i="1"/>
  <c r="S31" i="1"/>
  <c r="AO31" i="1" s="1"/>
  <c r="O31" i="1"/>
  <c r="I31" i="1"/>
  <c r="Q31" i="1" s="1"/>
  <c r="CZ30" i="1"/>
  <c r="CW30" i="1"/>
  <c r="CT30" i="1"/>
  <c r="CQ30" i="1"/>
  <c r="CN30" i="1"/>
  <c r="CK30" i="1"/>
  <c r="CH30" i="1"/>
  <c r="CE30" i="1"/>
  <c r="BG30" i="1"/>
  <c r="BE30" i="1"/>
  <c r="BA30" i="1"/>
  <c r="AW30" i="1"/>
  <c r="AY30" i="1" s="1"/>
  <c r="AT30" i="1"/>
  <c r="AP30" i="1"/>
  <c r="AJ30" i="1"/>
  <c r="AG30" i="1"/>
  <c r="AE30" i="1"/>
  <c r="AD30" i="1"/>
  <c r="X30" i="1"/>
  <c r="AL30" i="1" s="1"/>
  <c r="AM30" i="1" s="1"/>
  <c r="Q30" i="1"/>
  <c r="O30" i="1"/>
  <c r="S30" i="1" s="1"/>
  <c r="AO30" i="1" s="1"/>
  <c r="I30" i="1"/>
  <c r="T30" i="1" s="1"/>
  <c r="CZ29" i="1"/>
  <c r="CW29" i="1"/>
  <c r="CT29" i="1"/>
  <c r="CQ29" i="1"/>
  <c r="CN29" i="1"/>
  <c r="CK29" i="1"/>
  <c r="CH29" i="1"/>
  <c r="CE29" i="1"/>
  <c r="BG29" i="1"/>
  <c r="BE29" i="1"/>
  <c r="BA29" i="1"/>
  <c r="AW29" i="1"/>
  <c r="AY29" i="1" s="1"/>
  <c r="AT29" i="1"/>
  <c r="AP29" i="1"/>
  <c r="AJ29" i="1"/>
  <c r="AG29" i="1"/>
  <c r="AE29" i="1"/>
  <c r="AD29" i="1"/>
  <c r="X29" i="1"/>
  <c r="AL29" i="1" s="1"/>
  <c r="AM29" i="1" s="1"/>
  <c r="Q29" i="1"/>
  <c r="O29" i="1"/>
  <c r="S29" i="1" s="1"/>
  <c r="AO29" i="1" s="1"/>
  <c r="I29" i="1"/>
  <c r="T29" i="1" s="1"/>
  <c r="CZ28" i="1"/>
  <c r="CW28" i="1"/>
  <c r="CT28" i="1"/>
  <c r="CQ28" i="1"/>
  <c r="CN28" i="1"/>
  <c r="CK28" i="1"/>
  <c r="CH28" i="1"/>
  <c r="CE28" i="1"/>
  <c r="BG28" i="1"/>
  <c r="BE28" i="1"/>
  <c r="BA28" i="1"/>
  <c r="AW28" i="1"/>
  <c r="AT28" i="1"/>
  <c r="AP28" i="1"/>
  <c r="AJ28" i="1"/>
  <c r="AG28" i="1"/>
  <c r="AE28" i="1"/>
  <c r="AD28" i="1"/>
  <c r="X28" i="1"/>
  <c r="AL28" i="1" s="1"/>
  <c r="AM28" i="1" s="1"/>
  <c r="Q28" i="1"/>
  <c r="O28" i="1"/>
  <c r="S28" i="1" s="1"/>
  <c r="AO28" i="1" s="1"/>
  <c r="I28" i="1"/>
  <c r="T28" i="1" s="1"/>
  <c r="CZ27" i="1"/>
  <c r="CW27" i="1"/>
  <c r="CT27" i="1"/>
  <c r="CQ27" i="1"/>
  <c r="CN27" i="1"/>
  <c r="CK27" i="1"/>
  <c r="CH27" i="1"/>
  <c r="CE27" i="1"/>
  <c r="BG27" i="1"/>
  <c r="BE27" i="1"/>
  <c r="BA27" i="1"/>
  <c r="AW27" i="1"/>
  <c r="AT27" i="1"/>
  <c r="AP27" i="1"/>
  <c r="AJ27" i="1"/>
  <c r="AG27" i="1"/>
  <c r="AE27" i="1"/>
  <c r="AD27" i="1"/>
  <c r="X27" i="1"/>
  <c r="AL27" i="1" s="1"/>
  <c r="AM27" i="1" s="1"/>
  <c r="Q27" i="1"/>
  <c r="O27" i="1"/>
  <c r="S27" i="1" s="1"/>
  <c r="AO27" i="1" s="1"/>
  <c r="I27" i="1"/>
  <c r="T27" i="1" s="1"/>
  <c r="CZ26" i="1"/>
  <c r="CW26" i="1"/>
  <c r="CT26" i="1"/>
  <c r="CQ26" i="1"/>
  <c r="CN26" i="1"/>
  <c r="CK26" i="1"/>
  <c r="CH26" i="1"/>
  <c r="CE26" i="1"/>
  <c r="BG26" i="1"/>
  <c r="BE26" i="1"/>
  <c r="BA26" i="1"/>
  <c r="AW26" i="1"/>
  <c r="AT26" i="1"/>
  <c r="AP26" i="1"/>
  <c r="AJ26" i="1"/>
  <c r="AG26" i="1"/>
  <c r="AE26" i="1"/>
  <c r="AD26" i="1"/>
  <c r="X26" i="1"/>
  <c r="AL26" i="1" s="1"/>
  <c r="AM26" i="1" s="1"/>
  <c r="Q26" i="1"/>
  <c r="O26" i="1"/>
  <c r="S26" i="1" s="1"/>
  <c r="AO26" i="1" s="1"/>
  <c r="I26" i="1"/>
  <c r="T26" i="1" s="1"/>
  <c r="CZ25" i="1"/>
  <c r="CW25" i="1"/>
  <c r="CT25" i="1"/>
  <c r="CQ25" i="1"/>
  <c r="CN25" i="1"/>
  <c r="CK25" i="1"/>
  <c r="CH25" i="1"/>
  <c r="CE25" i="1"/>
  <c r="BG25" i="1"/>
  <c r="BE25" i="1"/>
  <c r="BA25" i="1"/>
  <c r="AW25" i="1"/>
  <c r="AT25" i="1"/>
  <c r="AP25" i="1"/>
  <c r="AJ25" i="1"/>
  <c r="AG25" i="1"/>
  <c r="AE25" i="1"/>
  <c r="AD25" i="1"/>
  <c r="X25" i="1"/>
  <c r="AL25" i="1" s="1"/>
  <c r="AM25" i="1" s="1"/>
  <c r="Q25" i="1"/>
  <c r="O25" i="1"/>
  <c r="S25" i="1" s="1"/>
  <c r="AO25" i="1" s="1"/>
  <c r="I25" i="1"/>
  <c r="T25" i="1" s="1"/>
  <c r="CZ24" i="1"/>
  <c r="CW24" i="1"/>
  <c r="CT24" i="1"/>
  <c r="CQ24" i="1"/>
  <c r="CN24" i="1"/>
  <c r="CK24" i="1"/>
  <c r="CH24" i="1"/>
  <c r="CE24" i="1"/>
  <c r="BG24" i="1"/>
  <c r="BE24" i="1"/>
  <c r="BA24" i="1"/>
  <c r="AW24" i="1"/>
  <c r="AT24" i="1"/>
  <c r="AP24" i="1"/>
  <c r="AL24" i="1"/>
  <c r="AM24" i="1" s="1"/>
  <c r="AJ24" i="1"/>
  <c r="AG24" i="1"/>
  <c r="AE24" i="1"/>
  <c r="AD24" i="1"/>
  <c r="X24" i="1"/>
  <c r="Q24" i="1"/>
  <c r="O24" i="1"/>
  <c r="S24" i="1" s="1"/>
  <c r="AO24" i="1" s="1"/>
  <c r="I24" i="1"/>
  <c r="T24" i="1" s="1"/>
  <c r="CZ23" i="1"/>
  <c r="CW23" i="1"/>
  <c r="CT23" i="1"/>
  <c r="CQ23" i="1"/>
  <c r="CN23" i="1"/>
  <c r="CK23" i="1"/>
  <c r="CH23" i="1"/>
  <c r="CE23" i="1"/>
  <c r="BG23" i="1"/>
  <c r="BE23" i="1"/>
  <c r="BA23" i="1"/>
  <c r="AW23" i="1"/>
  <c r="AT23" i="1"/>
  <c r="AP23" i="1"/>
  <c r="AL23" i="1"/>
  <c r="AM23" i="1" s="1"/>
  <c r="AJ23" i="1"/>
  <c r="AG23" i="1"/>
  <c r="AE23" i="1"/>
  <c r="AD23" i="1"/>
  <c r="X23" i="1"/>
  <c r="Q23" i="1"/>
  <c r="O23" i="1"/>
  <c r="S23" i="1" s="1"/>
  <c r="AO23" i="1" s="1"/>
  <c r="I23" i="1"/>
  <c r="T23" i="1" s="1"/>
  <c r="CZ22" i="1"/>
  <c r="CW22" i="1"/>
  <c r="CT22" i="1"/>
  <c r="CQ22" i="1"/>
  <c r="CN22" i="1"/>
  <c r="CK22" i="1"/>
  <c r="CH22" i="1"/>
  <c r="CE22" i="1"/>
  <c r="BG22" i="1"/>
  <c r="BE22" i="1"/>
  <c r="BA22" i="1"/>
  <c r="AW22" i="1"/>
  <c r="AT22" i="1"/>
  <c r="AP22" i="1"/>
  <c r="AL22" i="1"/>
  <c r="AM22" i="1" s="1"/>
  <c r="AJ22" i="1"/>
  <c r="AG22" i="1"/>
  <c r="AE22" i="1"/>
  <c r="AD22" i="1"/>
  <c r="X22" i="1"/>
  <c r="Q22" i="1"/>
  <c r="O22" i="1"/>
  <c r="S22" i="1" s="1"/>
  <c r="AO22" i="1" s="1"/>
  <c r="I22" i="1"/>
  <c r="T22" i="1" s="1"/>
  <c r="CZ21" i="1"/>
  <c r="CW21" i="1"/>
  <c r="CT21" i="1"/>
  <c r="CQ21" i="1"/>
  <c r="CN21" i="1"/>
  <c r="CK21" i="1"/>
  <c r="CH21" i="1"/>
  <c r="CE21" i="1"/>
  <c r="BG21" i="1"/>
  <c r="BE21" i="1"/>
  <c r="BA21" i="1"/>
  <c r="AW21" i="1"/>
  <c r="AY21" i="1" s="1"/>
  <c r="AT21" i="1"/>
  <c r="AP21" i="1"/>
  <c r="AJ21" i="1"/>
  <c r="AG21" i="1"/>
  <c r="AE21" i="1"/>
  <c r="AD21" i="1"/>
  <c r="X21" i="1"/>
  <c r="AL21" i="1" s="1"/>
  <c r="AM21" i="1" s="1"/>
  <c r="Q21" i="1"/>
  <c r="O21" i="1"/>
  <c r="S21" i="1" s="1"/>
  <c r="AO21" i="1" s="1"/>
  <c r="I21" i="1"/>
  <c r="T21" i="1" s="1"/>
  <c r="CZ20" i="1"/>
  <c r="CW20" i="1"/>
  <c r="CT20" i="1"/>
  <c r="CQ20" i="1"/>
  <c r="CN20" i="1"/>
  <c r="CK20" i="1"/>
  <c r="CH20" i="1"/>
  <c r="CE20" i="1"/>
  <c r="BG20" i="1"/>
  <c r="BE20" i="1"/>
  <c r="BA20" i="1"/>
  <c r="AW20" i="1"/>
  <c r="AY20" i="1" s="1"/>
  <c r="AT20" i="1"/>
  <c r="AP20" i="1"/>
  <c r="AJ20" i="1"/>
  <c r="AG20" i="1"/>
  <c r="AE20" i="1"/>
  <c r="AD20" i="1"/>
  <c r="X20" i="1"/>
  <c r="AL20" i="1" s="1"/>
  <c r="AM20" i="1" s="1"/>
  <c r="Q20" i="1"/>
  <c r="O20" i="1"/>
  <c r="S20" i="1" s="1"/>
  <c r="AO20" i="1" s="1"/>
  <c r="I20" i="1"/>
  <c r="T20" i="1" s="1"/>
  <c r="CZ19" i="1"/>
  <c r="CW19" i="1"/>
  <c r="CT19" i="1"/>
  <c r="CQ19" i="1"/>
  <c r="CN19" i="1"/>
  <c r="CK19" i="1"/>
  <c r="CH19" i="1"/>
  <c r="CE19" i="1"/>
  <c r="BG19" i="1"/>
  <c r="BE19" i="1"/>
  <c r="BA19" i="1"/>
  <c r="AW19" i="1"/>
  <c r="AY19" i="1" s="1"/>
  <c r="AT19" i="1"/>
  <c r="AP19" i="1"/>
  <c r="AJ19" i="1"/>
  <c r="AG19" i="1"/>
  <c r="AE19" i="1"/>
  <c r="AD19" i="1"/>
  <c r="X19" i="1"/>
  <c r="AL19" i="1" s="1"/>
  <c r="AM19" i="1" s="1"/>
  <c r="Q19" i="1"/>
  <c r="O19" i="1"/>
  <c r="S19" i="1" s="1"/>
  <c r="AO19" i="1" s="1"/>
  <c r="I19" i="1"/>
  <c r="T19" i="1" s="1"/>
  <c r="CZ18" i="1"/>
  <c r="CW18" i="1"/>
  <c r="CT18" i="1"/>
  <c r="CQ18" i="1"/>
  <c r="CN18" i="1"/>
  <c r="CK18" i="1"/>
  <c r="CH18" i="1"/>
  <c r="CE18" i="1"/>
  <c r="BG18" i="1"/>
  <c r="BE18" i="1"/>
  <c r="BA18" i="1"/>
  <c r="AW18" i="1"/>
  <c r="AY18" i="1" s="1"/>
  <c r="AT18" i="1"/>
  <c r="AP18" i="1"/>
  <c r="AJ18" i="1"/>
  <c r="AG18" i="1"/>
  <c r="AE18" i="1"/>
  <c r="AD18" i="1"/>
  <c r="X18" i="1"/>
  <c r="AL18" i="1" s="1"/>
  <c r="AM18" i="1" s="1"/>
  <c r="Q18" i="1"/>
  <c r="O18" i="1"/>
  <c r="S18" i="1" s="1"/>
  <c r="AO18" i="1" s="1"/>
  <c r="I18" i="1"/>
  <c r="T18" i="1" s="1"/>
  <c r="CZ17" i="1"/>
  <c r="CW17" i="1"/>
  <c r="CT17" i="1"/>
  <c r="CQ17" i="1"/>
  <c r="CN17" i="1"/>
  <c r="CK17" i="1"/>
  <c r="CH17" i="1"/>
  <c r="CE17" i="1"/>
  <c r="BG17" i="1"/>
  <c r="BE17" i="1"/>
  <c r="BA17" i="1"/>
  <c r="AW17" i="1"/>
  <c r="AY17" i="1" s="1"/>
  <c r="AT17" i="1"/>
  <c r="AP17" i="1"/>
  <c r="AJ17" i="1"/>
  <c r="AG17" i="1"/>
  <c r="AE17" i="1"/>
  <c r="AD17" i="1"/>
  <c r="X17" i="1"/>
  <c r="AL17" i="1" s="1"/>
  <c r="AM17" i="1" s="1"/>
  <c r="Q17" i="1"/>
  <c r="O17" i="1"/>
  <c r="S17" i="1" s="1"/>
  <c r="AO17" i="1" s="1"/>
  <c r="I17" i="1"/>
  <c r="T17" i="1" s="1"/>
  <c r="CZ16" i="1"/>
  <c r="CW16" i="1"/>
  <c r="CT16" i="1"/>
  <c r="CQ16" i="1"/>
  <c r="CN16" i="1"/>
  <c r="CK16" i="1"/>
  <c r="CH16" i="1"/>
  <c r="CE16" i="1"/>
  <c r="BG16" i="1"/>
  <c r="BE16" i="1"/>
  <c r="BA16" i="1"/>
  <c r="AW16" i="1"/>
  <c r="AY16" i="1" s="1"/>
  <c r="AT16" i="1"/>
  <c r="AP16" i="1"/>
  <c r="AJ16" i="1"/>
  <c r="AG16" i="1"/>
  <c r="AE16" i="1"/>
  <c r="AD16" i="1"/>
  <c r="X16" i="1"/>
  <c r="AL16" i="1" s="1"/>
  <c r="AM16" i="1" s="1"/>
  <c r="Q16" i="1"/>
  <c r="O16" i="1"/>
  <c r="S16" i="1" s="1"/>
  <c r="AO16" i="1" s="1"/>
  <c r="I16" i="1"/>
  <c r="T16" i="1" s="1"/>
  <c r="CZ15" i="1"/>
  <c r="CW15" i="1"/>
  <c r="CT15" i="1"/>
  <c r="CQ15" i="1"/>
  <c r="CN15" i="1"/>
  <c r="CK15" i="1"/>
  <c r="CH15" i="1"/>
  <c r="CE15" i="1"/>
  <c r="BG15" i="1"/>
  <c r="BE15" i="1"/>
  <c r="BA15" i="1"/>
  <c r="AW15" i="1"/>
  <c r="AY15" i="1" s="1"/>
  <c r="AT15" i="1"/>
  <c r="AP15" i="1"/>
  <c r="AJ15" i="1"/>
  <c r="AG15" i="1"/>
  <c r="AE15" i="1"/>
  <c r="AD15" i="1"/>
  <c r="X15" i="1"/>
  <c r="AL15" i="1" s="1"/>
  <c r="AM15" i="1" s="1"/>
  <c r="Q15" i="1"/>
  <c r="O15" i="1"/>
  <c r="S15" i="1" s="1"/>
  <c r="AO15" i="1" s="1"/>
  <c r="I15" i="1"/>
  <c r="T15" i="1" s="1"/>
  <c r="AV20" i="1" l="1"/>
  <c r="AS20" i="1"/>
  <c r="AQ20" i="1"/>
  <c r="AQ25" i="1"/>
  <c r="AV25" i="1"/>
  <c r="AS25" i="1"/>
  <c r="AQ27" i="1"/>
  <c r="AV27" i="1"/>
  <c r="AS27" i="1"/>
  <c r="AQ29" i="1"/>
  <c r="AV29" i="1"/>
  <c r="AS29" i="1"/>
  <c r="AQ16" i="1"/>
  <c r="AS16" i="1"/>
  <c r="AV16" i="1"/>
  <c r="AV18" i="1"/>
  <c r="AQ18" i="1"/>
  <c r="AS18" i="1"/>
  <c r="AQ22" i="1"/>
  <c r="AV22" i="1"/>
  <c r="AS22" i="1"/>
  <c r="AQ15" i="1"/>
  <c r="BL15" i="1" s="1"/>
  <c r="BM15" i="1" s="1"/>
  <c r="BN15" i="1" s="1"/>
  <c r="CC15" i="1" s="1"/>
  <c r="AV15" i="1"/>
  <c r="AS15" i="1"/>
  <c r="AV17" i="1"/>
  <c r="AS17" i="1"/>
  <c r="AQ17" i="1"/>
  <c r="BL17" i="1" s="1"/>
  <c r="BM17" i="1" s="1"/>
  <c r="BN17" i="1" s="1"/>
  <c r="CC17" i="1" s="1"/>
  <c r="AQ19" i="1"/>
  <c r="BL19" i="1" s="1"/>
  <c r="BM19" i="1" s="1"/>
  <c r="BN19" i="1" s="1"/>
  <c r="CC19" i="1" s="1"/>
  <c r="AV19" i="1"/>
  <c r="AS19" i="1"/>
  <c r="AQ21" i="1"/>
  <c r="BL21" i="1" s="1"/>
  <c r="BM21" i="1" s="1"/>
  <c r="BN21" i="1" s="1"/>
  <c r="CC21" i="1" s="1"/>
  <c r="AV21" i="1"/>
  <c r="AS21" i="1"/>
  <c r="AQ24" i="1"/>
  <c r="BL24" i="1" s="1"/>
  <c r="BM24" i="1" s="1"/>
  <c r="BN24" i="1" s="1"/>
  <c r="CC24" i="1" s="1"/>
  <c r="AV24" i="1"/>
  <c r="AS24" i="1"/>
  <c r="AQ31" i="1"/>
  <c r="AV31" i="1"/>
  <c r="AS31" i="1"/>
  <c r="AQ26" i="1"/>
  <c r="AV26" i="1"/>
  <c r="AS26" i="1"/>
  <c r="AQ28" i="1"/>
  <c r="BL28" i="1" s="1"/>
  <c r="BM28" i="1" s="1"/>
  <c r="BN28" i="1" s="1"/>
  <c r="CC28" i="1" s="1"/>
  <c r="AV28" i="1"/>
  <c r="AS28" i="1"/>
  <c r="AQ30" i="1"/>
  <c r="BL30" i="1" s="1"/>
  <c r="BM30" i="1" s="1"/>
  <c r="BN30" i="1" s="1"/>
  <c r="CC30" i="1" s="1"/>
  <c r="AV30" i="1"/>
  <c r="AS30" i="1"/>
  <c r="AQ23" i="1"/>
  <c r="AV23" i="1"/>
  <c r="AS23" i="1"/>
  <c r="AX15" i="1"/>
  <c r="AZ15" i="1" s="1"/>
  <c r="AX16" i="1"/>
  <c r="AZ16" i="1" s="1"/>
  <c r="BL16" i="1" s="1"/>
  <c r="BM16" i="1" s="1"/>
  <c r="BN16" i="1" s="1"/>
  <c r="CC16" i="1" s="1"/>
  <c r="AX17" i="1"/>
  <c r="AZ17" i="1" s="1"/>
  <c r="AX18" i="1"/>
  <c r="AZ18" i="1" s="1"/>
  <c r="BL18" i="1" s="1"/>
  <c r="BM18" i="1" s="1"/>
  <c r="BN18" i="1" s="1"/>
  <c r="CC18" i="1" s="1"/>
  <c r="AX19" i="1"/>
  <c r="AZ19" i="1" s="1"/>
  <c r="AX20" i="1"/>
  <c r="AZ20" i="1" s="1"/>
  <c r="BL20" i="1" s="1"/>
  <c r="BM20" i="1" s="1"/>
  <c r="BN20" i="1" s="1"/>
  <c r="CC20" i="1" s="1"/>
  <c r="AX21" i="1"/>
  <c r="AZ21" i="1" s="1"/>
  <c r="AX22" i="1"/>
  <c r="AZ22" i="1" s="1"/>
  <c r="AX23" i="1"/>
  <c r="AZ23" i="1" s="1"/>
  <c r="AX24" i="1"/>
  <c r="AZ24" i="1" s="1"/>
  <c r="AX25" i="1"/>
  <c r="AZ25" i="1" s="1"/>
  <c r="BL25" i="1" s="1"/>
  <c r="BM25" i="1" s="1"/>
  <c r="BN25" i="1" s="1"/>
  <c r="CC25" i="1" s="1"/>
  <c r="AX26" i="1"/>
  <c r="AZ26" i="1" s="1"/>
  <c r="AX27" i="1"/>
  <c r="AZ27" i="1" s="1"/>
  <c r="BL27" i="1" s="1"/>
  <c r="BM27" i="1" s="1"/>
  <c r="BN27" i="1" s="1"/>
  <c r="CC27" i="1" s="1"/>
  <c r="AX28" i="1"/>
  <c r="AZ28" i="1" s="1"/>
  <c r="AX29" i="1"/>
  <c r="AZ29" i="1" s="1"/>
  <c r="BL29" i="1" s="1"/>
  <c r="BM29" i="1" s="1"/>
  <c r="BN29" i="1" s="1"/>
  <c r="CC29" i="1" s="1"/>
  <c r="AX30" i="1"/>
  <c r="AZ30" i="1" s="1"/>
  <c r="AJ31" i="1"/>
  <c r="BL31" i="1" s="1"/>
  <c r="BM31" i="1" s="1"/>
  <c r="BN31" i="1" s="1"/>
  <c r="CC31" i="1" s="1"/>
  <c r="AV53" i="1"/>
  <c r="AS53" i="1"/>
  <c r="AQ53" i="1"/>
  <c r="AQ55" i="1"/>
  <c r="AS55" i="1"/>
  <c r="AY22" i="1"/>
  <c r="AY23" i="1"/>
  <c r="AY24" i="1"/>
  <c r="AY25" i="1"/>
  <c r="AY26" i="1"/>
  <c r="AY27" i="1"/>
  <c r="AY28" i="1"/>
  <c r="AS32" i="1"/>
  <c r="AQ32" i="1"/>
  <c r="BL32" i="1" s="1"/>
  <c r="BM32" i="1" s="1"/>
  <c r="BN32" i="1" s="1"/>
  <c r="CC32" i="1" s="1"/>
  <c r="AV32" i="1"/>
  <c r="AS34" i="1"/>
  <c r="AQ34" i="1"/>
  <c r="BL34" i="1" s="1"/>
  <c r="BM34" i="1" s="1"/>
  <c r="BN34" i="1" s="1"/>
  <c r="CC34" i="1" s="1"/>
  <c r="AV34" i="1"/>
  <c r="AV36" i="1"/>
  <c r="AS36" i="1"/>
  <c r="AQ36" i="1"/>
  <c r="AV37" i="1"/>
  <c r="AS37" i="1"/>
  <c r="AQ37" i="1"/>
  <c r="AV38" i="1"/>
  <c r="AS38" i="1"/>
  <c r="AQ38" i="1"/>
  <c r="AV39" i="1"/>
  <c r="AS39" i="1"/>
  <c r="AQ39" i="1"/>
  <c r="AV40" i="1"/>
  <c r="AS40" i="1"/>
  <c r="AQ40" i="1"/>
  <c r="AV41" i="1"/>
  <c r="AS41" i="1"/>
  <c r="AQ41" i="1"/>
  <c r="AV42" i="1"/>
  <c r="AS42" i="1"/>
  <c r="AQ42" i="1"/>
  <c r="AV43" i="1"/>
  <c r="AS43" i="1"/>
  <c r="AQ43" i="1"/>
  <c r="AV44" i="1"/>
  <c r="AS44" i="1"/>
  <c r="AQ44" i="1"/>
  <c r="AV45" i="1"/>
  <c r="AS45" i="1"/>
  <c r="AQ45" i="1"/>
  <c r="AV46" i="1"/>
  <c r="AS46" i="1"/>
  <c r="AQ46" i="1"/>
  <c r="AV47" i="1"/>
  <c r="AS47" i="1"/>
  <c r="AQ47" i="1"/>
  <c r="AV48" i="1"/>
  <c r="AS48" i="1"/>
  <c r="AQ48" i="1"/>
  <c r="AV49" i="1"/>
  <c r="AS49" i="1"/>
  <c r="AQ49" i="1"/>
  <c r="AV50" i="1"/>
  <c r="AS50" i="1"/>
  <c r="AQ50" i="1"/>
  <c r="AV52" i="1"/>
  <c r="AS52" i="1"/>
  <c r="AQ52" i="1"/>
  <c r="BL36" i="1"/>
  <c r="BM36" i="1" s="1"/>
  <c r="BN36" i="1" s="1"/>
  <c r="CC36" i="1" s="1"/>
  <c r="BL37" i="1"/>
  <c r="BM37" i="1" s="1"/>
  <c r="BN37" i="1" s="1"/>
  <c r="CC37" i="1" s="1"/>
  <c r="BL38" i="1"/>
  <c r="BM38" i="1" s="1"/>
  <c r="BN38" i="1" s="1"/>
  <c r="CC38" i="1" s="1"/>
  <c r="BL39" i="1"/>
  <c r="BM39" i="1" s="1"/>
  <c r="BN39" i="1" s="1"/>
  <c r="CC39" i="1" s="1"/>
  <c r="BL40" i="1"/>
  <c r="BM40" i="1" s="1"/>
  <c r="BN40" i="1" s="1"/>
  <c r="CC40" i="1" s="1"/>
  <c r="BL41" i="1"/>
  <c r="BM41" i="1" s="1"/>
  <c r="BN41" i="1" s="1"/>
  <c r="CC41" i="1" s="1"/>
  <c r="BL42" i="1"/>
  <c r="BM42" i="1" s="1"/>
  <c r="BN42" i="1" s="1"/>
  <c r="CC42" i="1" s="1"/>
  <c r="BL43" i="1"/>
  <c r="BM43" i="1" s="1"/>
  <c r="BN43" i="1" s="1"/>
  <c r="CC43" i="1" s="1"/>
  <c r="BL44" i="1"/>
  <c r="BM44" i="1" s="1"/>
  <c r="BN44" i="1" s="1"/>
  <c r="CC44" i="1" s="1"/>
  <c r="BL45" i="1"/>
  <c r="BM45" i="1" s="1"/>
  <c r="BN45" i="1" s="1"/>
  <c r="CC45" i="1" s="1"/>
  <c r="BL46" i="1"/>
  <c r="BM46" i="1" s="1"/>
  <c r="BN46" i="1" s="1"/>
  <c r="CC46" i="1" s="1"/>
  <c r="BL47" i="1"/>
  <c r="BM47" i="1" s="1"/>
  <c r="BN47" i="1" s="1"/>
  <c r="CC47" i="1" s="1"/>
  <c r="BL48" i="1"/>
  <c r="BM48" i="1" s="1"/>
  <c r="BN48" i="1" s="1"/>
  <c r="CC48" i="1" s="1"/>
  <c r="BL49" i="1"/>
  <c r="BM49" i="1" s="1"/>
  <c r="BN49" i="1" s="1"/>
  <c r="CC49" i="1" s="1"/>
  <c r="BL50" i="1"/>
  <c r="BM50" i="1" s="1"/>
  <c r="BN50" i="1" s="1"/>
  <c r="CC50" i="1" s="1"/>
  <c r="BL53" i="1"/>
  <c r="BM53" i="1" s="1"/>
  <c r="BN53" i="1" s="1"/>
  <c r="CC53" i="1" s="1"/>
  <c r="AS33" i="1"/>
  <c r="AQ33" i="1"/>
  <c r="AV33" i="1"/>
  <c r="AS35" i="1"/>
  <c r="AQ35" i="1"/>
  <c r="AV35" i="1"/>
  <c r="AV51" i="1"/>
  <c r="AS51" i="1"/>
  <c r="AQ51" i="1"/>
  <c r="BL51" i="1" s="1"/>
  <c r="BM51" i="1" s="1"/>
  <c r="BN51" i="1" s="1"/>
  <c r="CC51" i="1" s="1"/>
  <c r="BL52" i="1"/>
  <c r="BM52" i="1" s="1"/>
  <c r="BN52" i="1" s="1"/>
  <c r="CC52" i="1" s="1"/>
  <c r="AV54" i="1"/>
  <c r="AS54" i="1"/>
  <c r="AQ54" i="1"/>
  <c r="BL54" i="1" s="1"/>
  <c r="BM54" i="1" s="1"/>
  <c r="BN54" i="1" s="1"/>
  <c r="CC54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4" i="1"/>
  <c r="T54" i="1" s="1"/>
  <c r="T55" i="1"/>
  <c r="BL56" i="1"/>
  <c r="BM56" i="1" s="1"/>
  <c r="BN56" i="1" s="1"/>
  <c r="CC56" i="1" s="1"/>
  <c r="AV56" i="1"/>
  <c r="AV58" i="1"/>
  <c r="BL58" i="1" s="1"/>
  <c r="BM58" i="1" s="1"/>
  <c r="BN58" i="1" s="1"/>
  <c r="CC58" i="1" s="1"/>
  <c r="AS78" i="1"/>
  <c r="AQ78" i="1"/>
  <c r="AV78" i="1"/>
  <c r="AQ79" i="1"/>
  <c r="AS79" i="1"/>
  <c r="AV79" i="1"/>
  <c r="AS80" i="1"/>
  <c r="AQ80" i="1"/>
  <c r="AV80" i="1"/>
  <c r="AS84" i="1"/>
  <c r="AQ84" i="1"/>
  <c r="AV84" i="1"/>
  <c r="AV55" i="1"/>
  <c r="BL55" i="1" s="1"/>
  <c r="BM55" i="1" s="1"/>
  <c r="BN55" i="1" s="1"/>
  <c r="CC55" i="1" s="1"/>
  <c r="AV59" i="1"/>
  <c r="AS74" i="1"/>
  <c r="AQ74" i="1"/>
  <c r="AV74" i="1"/>
  <c r="AS77" i="1"/>
  <c r="AQ77" i="1"/>
  <c r="AV77" i="1"/>
  <c r="BL79" i="1"/>
  <c r="BM79" i="1" s="1"/>
  <c r="BN79" i="1" s="1"/>
  <c r="CC79" i="1" s="1"/>
  <c r="AS81" i="1"/>
  <c r="AQ81" i="1"/>
  <c r="AV81" i="1"/>
  <c r="BL57" i="1"/>
  <c r="BM57" i="1" s="1"/>
  <c r="BN57" i="1" s="1"/>
  <c r="CC57" i="1" s="1"/>
  <c r="AV57" i="1"/>
  <c r="AS60" i="1"/>
  <c r="AQ60" i="1"/>
  <c r="AV60" i="1"/>
  <c r="AS61" i="1"/>
  <c r="AQ61" i="1"/>
  <c r="AV61" i="1"/>
  <c r="AS62" i="1"/>
  <c r="AQ62" i="1"/>
  <c r="AV62" i="1"/>
  <c r="AS63" i="1"/>
  <c r="AQ63" i="1"/>
  <c r="AV63" i="1"/>
  <c r="AS64" i="1"/>
  <c r="AQ64" i="1"/>
  <c r="AV64" i="1"/>
  <c r="AS65" i="1"/>
  <c r="AQ65" i="1"/>
  <c r="AV65" i="1"/>
  <c r="AS66" i="1"/>
  <c r="AQ66" i="1"/>
  <c r="AV66" i="1"/>
  <c r="AS67" i="1"/>
  <c r="AQ67" i="1"/>
  <c r="AV67" i="1"/>
  <c r="AS68" i="1"/>
  <c r="AQ68" i="1"/>
  <c r="AV68" i="1"/>
  <c r="AS69" i="1"/>
  <c r="AQ69" i="1"/>
  <c r="AV69" i="1"/>
  <c r="AS70" i="1"/>
  <c r="AQ70" i="1"/>
  <c r="AV70" i="1"/>
  <c r="AS71" i="1"/>
  <c r="AQ71" i="1"/>
  <c r="AV71" i="1"/>
  <c r="AS72" i="1"/>
  <c r="AQ72" i="1"/>
  <c r="AV72" i="1"/>
  <c r="AS73" i="1"/>
  <c r="AQ73" i="1"/>
  <c r="AV73" i="1"/>
  <c r="BL74" i="1"/>
  <c r="BM74" i="1" s="1"/>
  <c r="BN74" i="1" s="1"/>
  <c r="CC74" i="1" s="1"/>
  <c r="AS76" i="1"/>
  <c r="AQ76" i="1"/>
  <c r="BL76" i="1" s="1"/>
  <c r="BM76" i="1" s="1"/>
  <c r="BN76" i="1" s="1"/>
  <c r="CC76" i="1" s="1"/>
  <c r="AV76" i="1"/>
  <c r="BL78" i="1"/>
  <c r="BM78" i="1" s="1"/>
  <c r="BN78" i="1" s="1"/>
  <c r="CC78" i="1" s="1"/>
  <c r="BL80" i="1"/>
  <c r="BM80" i="1" s="1"/>
  <c r="BN80" i="1" s="1"/>
  <c r="CC80" i="1" s="1"/>
  <c r="AS82" i="1"/>
  <c r="AQ82" i="1"/>
  <c r="BL82" i="1" s="1"/>
  <c r="BM82" i="1" s="1"/>
  <c r="BN82" i="1" s="1"/>
  <c r="CC82" i="1" s="1"/>
  <c r="AV82" i="1"/>
  <c r="BL84" i="1"/>
  <c r="BM84" i="1" s="1"/>
  <c r="BN84" i="1" s="1"/>
  <c r="CC84" i="1" s="1"/>
  <c r="AS59" i="1"/>
  <c r="AQ59" i="1"/>
  <c r="BL59" i="1" s="1"/>
  <c r="BM59" i="1" s="1"/>
  <c r="BN59" i="1" s="1"/>
  <c r="CC59" i="1" s="1"/>
  <c r="BL60" i="1"/>
  <c r="BM60" i="1" s="1"/>
  <c r="BN60" i="1" s="1"/>
  <c r="CC60" i="1" s="1"/>
  <c r="BL61" i="1"/>
  <c r="BM61" i="1" s="1"/>
  <c r="BN61" i="1" s="1"/>
  <c r="CC61" i="1" s="1"/>
  <c r="BL62" i="1"/>
  <c r="BM62" i="1" s="1"/>
  <c r="BN62" i="1" s="1"/>
  <c r="CC62" i="1" s="1"/>
  <c r="BL63" i="1"/>
  <c r="BM63" i="1" s="1"/>
  <c r="BN63" i="1" s="1"/>
  <c r="CC63" i="1" s="1"/>
  <c r="BL64" i="1"/>
  <c r="BM64" i="1" s="1"/>
  <c r="BN64" i="1" s="1"/>
  <c r="CC64" i="1" s="1"/>
  <c r="BL65" i="1"/>
  <c r="BM65" i="1" s="1"/>
  <c r="BN65" i="1" s="1"/>
  <c r="CC65" i="1" s="1"/>
  <c r="BL66" i="1"/>
  <c r="BM66" i="1" s="1"/>
  <c r="BN66" i="1" s="1"/>
  <c r="CC66" i="1" s="1"/>
  <c r="BL67" i="1"/>
  <c r="BM67" i="1" s="1"/>
  <c r="BN67" i="1" s="1"/>
  <c r="CC67" i="1" s="1"/>
  <c r="BL68" i="1"/>
  <c r="BM68" i="1" s="1"/>
  <c r="BN68" i="1" s="1"/>
  <c r="CC68" i="1" s="1"/>
  <c r="BL69" i="1"/>
  <c r="BM69" i="1" s="1"/>
  <c r="BN69" i="1" s="1"/>
  <c r="CC69" i="1" s="1"/>
  <c r="BL70" i="1"/>
  <c r="BM70" i="1" s="1"/>
  <c r="BN70" i="1" s="1"/>
  <c r="CC70" i="1" s="1"/>
  <c r="BL71" i="1"/>
  <c r="BM71" i="1" s="1"/>
  <c r="BN71" i="1" s="1"/>
  <c r="CC71" i="1" s="1"/>
  <c r="BL72" i="1"/>
  <c r="BM72" i="1" s="1"/>
  <c r="BN72" i="1" s="1"/>
  <c r="CC72" i="1" s="1"/>
  <c r="BL73" i="1"/>
  <c r="BM73" i="1" s="1"/>
  <c r="BN73" i="1" s="1"/>
  <c r="CC73" i="1" s="1"/>
  <c r="AS75" i="1"/>
  <c r="AQ75" i="1"/>
  <c r="BL75" i="1" s="1"/>
  <c r="BM75" i="1" s="1"/>
  <c r="BN75" i="1" s="1"/>
  <c r="CC75" i="1" s="1"/>
  <c r="AV75" i="1"/>
  <c r="BL77" i="1"/>
  <c r="BM77" i="1" s="1"/>
  <c r="BN77" i="1" s="1"/>
  <c r="CC77" i="1" s="1"/>
  <c r="BL81" i="1"/>
  <c r="BM81" i="1" s="1"/>
  <c r="BN81" i="1" s="1"/>
  <c r="CC81" i="1" s="1"/>
  <c r="AS83" i="1"/>
  <c r="AQ83" i="1"/>
  <c r="BL83" i="1" s="1"/>
  <c r="BM83" i="1" s="1"/>
  <c r="BN83" i="1" s="1"/>
  <c r="CC83" i="1" s="1"/>
  <c r="AV83" i="1"/>
  <c r="AV87" i="1"/>
  <c r="AS87" i="1"/>
  <c r="AQ87" i="1"/>
  <c r="AV91" i="1"/>
  <c r="AS91" i="1"/>
  <c r="AQ91" i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7" i="1"/>
  <c r="T67" i="1" s="1"/>
  <c r="Q68" i="1"/>
  <c r="T68" i="1" s="1"/>
  <c r="Q69" i="1"/>
  <c r="T69" i="1" s="1"/>
  <c r="Q70" i="1"/>
  <c r="T70" i="1" s="1"/>
  <c r="Q71" i="1"/>
  <c r="T71" i="1" s="1"/>
  <c r="Q72" i="1"/>
  <c r="T72" i="1" s="1"/>
  <c r="Q73" i="1"/>
  <c r="T73" i="1" s="1"/>
  <c r="Q74" i="1"/>
  <c r="T74" i="1" s="1"/>
  <c r="T79" i="1"/>
  <c r="AV85" i="1"/>
  <c r="AS85" i="1"/>
  <c r="AQ85" i="1"/>
  <c r="BL85" i="1" s="1"/>
  <c r="BM85" i="1" s="1"/>
  <c r="BN85" i="1" s="1"/>
  <c r="CC85" i="1" s="1"/>
  <c r="AV86" i="1"/>
  <c r="AS86" i="1"/>
  <c r="AQ86" i="1"/>
  <c r="BL87" i="1"/>
  <c r="BM87" i="1" s="1"/>
  <c r="BN87" i="1" s="1"/>
  <c r="CC87" i="1" s="1"/>
  <c r="AV90" i="1"/>
  <c r="BL90" i="1" s="1"/>
  <c r="BM90" i="1" s="1"/>
  <c r="BN90" i="1" s="1"/>
  <c r="CC90" i="1" s="1"/>
  <c r="AS90" i="1"/>
  <c r="AQ90" i="1"/>
  <c r="BL91" i="1"/>
  <c r="BM91" i="1" s="1"/>
  <c r="BN91" i="1" s="1"/>
  <c r="CC91" i="1" s="1"/>
  <c r="T94" i="1"/>
  <c r="T98" i="1"/>
  <c r="BL86" i="1"/>
  <c r="BM86" i="1" s="1"/>
  <c r="BN86" i="1" s="1"/>
  <c r="CC86" i="1" s="1"/>
  <c r="AV89" i="1"/>
  <c r="AS89" i="1"/>
  <c r="BL89" i="1" s="1"/>
  <c r="BM89" i="1" s="1"/>
  <c r="BN89" i="1" s="1"/>
  <c r="CC89" i="1" s="1"/>
  <c r="AQ89" i="1"/>
  <c r="AV94" i="1"/>
  <c r="AS94" i="1"/>
  <c r="AQ94" i="1"/>
  <c r="AV95" i="1"/>
  <c r="AS95" i="1"/>
  <c r="AQ95" i="1"/>
  <c r="AV96" i="1"/>
  <c r="AS96" i="1"/>
  <c r="AQ96" i="1"/>
  <c r="BL96" i="1" s="1"/>
  <c r="BM96" i="1" s="1"/>
  <c r="BN96" i="1" s="1"/>
  <c r="CC96" i="1" s="1"/>
  <c r="AV97" i="1"/>
  <c r="BL97" i="1" s="1"/>
  <c r="BM97" i="1" s="1"/>
  <c r="BN97" i="1" s="1"/>
  <c r="CC97" i="1" s="1"/>
  <c r="AS97" i="1"/>
  <c r="AQ97" i="1"/>
  <c r="AV98" i="1"/>
  <c r="AS98" i="1"/>
  <c r="AQ98" i="1"/>
  <c r="AV88" i="1"/>
  <c r="AS88" i="1"/>
  <c r="AQ88" i="1"/>
  <c r="BL88" i="1" s="1"/>
  <c r="BM88" i="1" s="1"/>
  <c r="BN88" i="1" s="1"/>
  <c r="CC88" i="1" s="1"/>
  <c r="T91" i="1"/>
  <c r="AV92" i="1"/>
  <c r="AS92" i="1"/>
  <c r="AQ92" i="1"/>
  <c r="BL92" i="1" s="1"/>
  <c r="BM92" i="1" s="1"/>
  <c r="BN92" i="1" s="1"/>
  <c r="CC92" i="1" s="1"/>
  <c r="AV93" i="1"/>
  <c r="AS93" i="1"/>
  <c r="AQ93" i="1"/>
  <c r="BL93" i="1" s="1"/>
  <c r="BM93" i="1" s="1"/>
  <c r="BN93" i="1" s="1"/>
  <c r="CC93" i="1" s="1"/>
  <c r="BL94" i="1"/>
  <c r="BM94" i="1" s="1"/>
  <c r="BN94" i="1" s="1"/>
  <c r="CC94" i="1" s="1"/>
  <c r="BL95" i="1"/>
  <c r="BM95" i="1" s="1"/>
  <c r="BN95" i="1" s="1"/>
  <c r="CC95" i="1" s="1"/>
  <c r="BL98" i="1"/>
  <c r="BM98" i="1" s="1"/>
  <c r="BN98" i="1" s="1"/>
  <c r="CC98" i="1" s="1"/>
  <c r="Q85" i="1"/>
  <c r="T85" i="1" s="1"/>
  <c r="Q86" i="1"/>
  <c r="T86" i="1" s="1"/>
  <c r="Q87" i="1"/>
  <c r="T87" i="1" s="1"/>
  <c r="Q88" i="1"/>
  <c r="T88" i="1" s="1"/>
  <c r="Q89" i="1"/>
  <c r="T89" i="1" s="1"/>
  <c r="Q90" i="1"/>
  <c r="T90" i="1" s="1"/>
  <c r="Q91" i="1"/>
  <c r="Q92" i="1"/>
  <c r="T92" i="1" s="1"/>
  <c r="Q93" i="1"/>
  <c r="T93" i="1" s="1"/>
  <c r="Q94" i="1"/>
  <c r="Q95" i="1"/>
  <c r="T95" i="1" s="1"/>
  <c r="Q96" i="1"/>
  <c r="T96" i="1" s="1"/>
  <c r="Q97" i="1"/>
  <c r="T97" i="1" s="1"/>
  <c r="Q98" i="1"/>
  <c r="AZ99" i="1"/>
  <c r="AY99" i="1"/>
  <c r="AQ100" i="1"/>
  <c r="BL100" i="1" s="1"/>
  <c r="BM100" i="1" s="1"/>
  <c r="BN100" i="1" s="1"/>
  <c r="CC100" i="1" s="1"/>
  <c r="AS102" i="1"/>
  <c r="AQ102" i="1"/>
  <c r="AV102" i="1"/>
  <c r="AS103" i="1"/>
  <c r="AQ103" i="1"/>
  <c r="AV103" i="1"/>
  <c r="AS104" i="1"/>
  <c r="AQ104" i="1"/>
  <c r="AV104" i="1"/>
  <c r="AS105" i="1"/>
  <c r="AQ105" i="1"/>
  <c r="BL105" i="1" s="1"/>
  <c r="BM105" i="1" s="1"/>
  <c r="BN105" i="1" s="1"/>
  <c r="CC105" i="1" s="1"/>
  <c r="AV105" i="1"/>
  <c r="AS106" i="1"/>
  <c r="AQ106" i="1"/>
  <c r="AV106" i="1"/>
  <c r="AS107" i="1"/>
  <c r="AQ107" i="1"/>
  <c r="AV107" i="1"/>
  <c r="AS108" i="1"/>
  <c r="AQ108" i="1"/>
  <c r="AV108" i="1"/>
  <c r="AS109" i="1"/>
  <c r="AQ109" i="1"/>
  <c r="BL109" i="1" s="1"/>
  <c r="BM109" i="1" s="1"/>
  <c r="BN109" i="1" s="1"/>
  <c r="CC109" i="1" s="1"/>
  <c r="AV109" i="1"/>
  <c r="AS110" i="1"/>
  <c r="AQ110" i="1"/>
  <c r="AV110" i="1"/>
  <c r="AS111" i="1"/>
  <c r="AQ111" i="1"/>
  <c r="AV111" i="1"/>
  <c r="AS112" i="1"/>
  <c r="AQ112" i="1"/>
  <c r="AV112" i="1"/>
  <c r="BL99" i="1"/>
  <c r="BM99" i="1" s="1"/>
  <c r="BN99" i="1" s="1"/>
  <c r="CC99" i="1" s="1"/>
  <c r="AV100" i="1"/>
  <c r="AS101" i="1"/>
  <c r="AQ101" i="1"/>
  <c r="BL101" i="1" s="1"/>
  <c r="BM101" i="1" s="1"/>
  <c r="BN101" i="1" s="1"/>
  <c r="CC101" i="1" s="1"/>
  <c r="AV101" i="1"/>
  <c r="AX100" i="1"/>
  <c r="AZ100" i="1" s="1"/>
  <c r="AY100" i="1"/>
  <c r="AY101" i="1"/>
  <c r="AY102" i="1"/>
  <c r="AY103" i="1"/>
  <c r="AY104" i="1"/>
  <c r="AZ104" i="1" s="1"/>
  <c r="AY105" i="1"/>
  <c r="AY106" i="1"/>
  <c r="AY107" i="1"/>
  <c r="AY108" i="1"/>
  <c r="AZ108" i="1" s="1"/>
  <c r="AY109" i="1"/>
  <c r="AY110" i="1"/>
  <c r="AY111" i="1"/>
  <c r="AY112" i="1"/>
  <c r="AZ112" i="1" s="1"/>
  <c r="AV113" i="1"/>
  <c r="AS114" i="1"/>
  <c r="AQ114" i="1"/>
  <c r="AV114" i="1"/>
  <c r="AS116" i="1"/>
  <c r="AQ116" i="1"/>
  <c r="BL116" i="1" s="1"/>
  <c r="BM116" i="1" s="1"/>
  <c r="BN116" i="1" s="1"/>
  <c r="CC116" i="1" s="1"/>
  <c r="AQ118" i="1"/>
  <c r="BL118" i="1" s="1"/>
  <c r="BM118" i="1" s="1"/>
  <c r="BN118" i="1" s="1"/>
  <c r="CC118" i="1" s="1"/>
  <c r="AV118" i="1"/>
  <c r="AS118" i="1"/>
  <c r="AZ101" i="1"/>
  <c r="AZ102" i="1"/>
  <c r="BL102" i="1" s="1"/>
  <c r="BM102" i="1" s="1"/>
  <c r="BN102" i="1" s="1"/>
  <c r="CC102" i="1" s="1"/>
  <c r="AZ103" i="1"/>
  <c r="BL103" i="1" s="1"/>
  <c r="BM103" i="1" s="1"/>
  <c r="BN103" i="1" s="1"/>
  <c r="CC103" i="1" s="1"/>
  <c r="AZ105" i="1"/>
  <c r="AZ106" i="1"/>
  <c r="BL106" i="1" s="1"/>
  <c r="BM106" i="1" s="1"/>
  <c r="BN106" i="1" s="1"/>
  <c r="CC106" i="1" s="1"/>
  <c r="AZ107" i="1"/>
  <c r="BL107" i="1" s="1"/>
  <c r="BM107" i="1" s="1"/>
  <c r="BN107" i="1" s="1"/>
  <c r="CC107" i="1" s="1"/>
  <c r="AZ109" i="1"/>
  <c r="AZ110" i="1"/>
  <c r="BL110" i="1" s="1"/>
  <c r="BM110" i="1" s="1"/>
  <c r="BN110" i="1" s="1"/>
  <c r="CC110" i="1" s="1"/>
  <c r="AZ111" i="1"/>
  <c r="BL111" i="1" s="1"/>
  <c r="BM111" i="1" s="1"/>
  <c r="BN111" i="1" s="1"/>
  <c r="CC111" i="1" s="1"/>
  <c r="AX113" i="1"/>
  <c r="AZ113" i="1"/>
  <c r="AY113" i="1"/>
  <c r="AS115" i="1"/>
  <c r="AQ115" i="1"/>
  <c r="BL115" i="1" s="1"/>
  <c r="BM115" i="1" s="1"/>
  <c r="BN115" i="1" s="1"/>
  <c r="CC115" i="1" s="1"/>
  <c r="AV115" i="1"/>
  <c r="AQ113" i="1"/>
  <c r="BL113" i="1" s="1"/>
  <c r="BM113" i="1" s="1"/>
  <c r="BN113" i="1" s="1"/>
  <c r="CC113" i="1" s="1"/>
  <c r="AY114" i="1"/>
  <c r="AY115" i="1"/>
  <c r="T116" i="1"/>
  <c r="AY119" i="1"/>
  <c r="AZ119" i="1" s="1"/>
  <c r="AX119" i="1"/>
  <c r="AZ120" i="1"/>
  <c r="AS122" i="1"/>
  <c r="AQ122" i="1"/>
  <c r="AS126" i="1"/>
  <c r="AQ126" i="1"/>
  <c r="BL130" i="1"/>
  <c r="BM130" i="1" s="1"/>
  <c r="BN130" i="1" s="1"/>
  <c r="CC130" i="1" s="1"/>
  <c r="AZ114" i="1"/>
  <c r="BL114" i="1" s="1"/>
  <c r="BM114" i="1" s="1"/>
  <c r="BN114" i="1" s="1"/>
  <c r="CC114" i="1" s="1"/>
  <c r="AZ115" i="1"/>
  <c r="AV117" i="1"/>
  <c r="AQ119" i="1"/>
  <c r="AQ121" i="1"/>
  <c r="AV121" i="1"/>
  <c r="AS121" i="1"/>
  <c r="AV123" i="1"/>
  <c r="T117" i="1"/>
  <c r="AQ117" i="1"/>
  <c r="BL117" i="1" s="1"/>
  <c r="BM117" i="1" s="1"/>
  <c r="BN117" i="1" s="1"/>
  <c r="CC117" i="1" s="1"/>
  <c r="AQ120" i="1"/>
  <c r="BL120" i="1" s="1"/>
  <c r="BM120" i="1" s="1"/>
  <c r="BN120" i="1" s="1"/>
  <c r="CC120" i="1" s="1"/>
  <c r="AV120" i="1"/>
  <c r="AS120" i="1"/>
  <c r="AS123" i="1"/>
  <c r="AQ123" i="1"/>
  <c r="AS127" i="1"/>
  <c r="AQ127" i="1"/>
  <c r="AX117" i="1"/>
  <c r="AZ117" i="1" s="1"/>
  <c r="T118" i="1"/>
  <c r="T119" i="1"/>
  <c r="AV119" i="1"/>
  <c r="AV122" i="1"/>
  <c r="BL123" i="1"/>
  <c r="BM123" i="1" s="1"/>
  <c r="BN123" i="1" s="1"/>
  <c r="CC123" i="1" s="1"/>
  <c r="AV126" i="1"/>
  <c r="AX120" i="1"/>
  <c r="AX121" i="1"/>
  <c r="AZ121" i="1" s="1"/>
  <c r="AM123" i="1"/>
  <c r="AS124" i="1"/>
  <c r="AQ124" i="1"/>
  <c r="BL124" i="1" s="1"/>
  <c r="BM124" i="1" s="1"/>
  <c r="BN124" i="1" s="1"/>
  <c r="CC124" i="1" s="1"/>
  <c r="AM127" i="1"/>
  <c r="BL127" i="1" s="1"/>
  <c r="BM127" i="1" s="1"/>
  <c r="BN127" i="1" s="1"/>
  <c r="CC127" i="1" s="1"/>
  <c r="AS128" i="1"/>
  <c r="AQ128" i="1"/>
  <c r="BL128" i="1" s="1"/>
  <c r="BM128" i="1" s="1"/>
  <c r="BN128" i="1" s="1"/>
  <c r="CC128" i="1" s="1"/>
  <c r="AS129" i="1"/>
  <c r="AQ129" i="1"/>
  <c r="AS130" i="1"/>
  <c r="AQ130" i="1"/>
  <c r="AQ131" i="1"/>
  <c r="AS131" i="1"/>
  <c r="AV131" i="1"/>
  <c r="AQ138" i="1"/>
  <c r="AS138" i="1"/>
  <c r="AY120" i="1"/>
  <c r="AY121" i="1"/>
  <c r="AM122" i="1"/>
  <c r="BL122" i="1" s="1"/>
  <c r="BM122" i="1" s="1"/>
  <c r="BN122" i="1" s="1"/>
  <c r="CC122" i="1" s="1"/>
  <c r="T125" i="1"/>
  <c r="AM126" i="1"/>
  <c r="BL126" i="1" s="1"/>
  <c r="BM126" i="1" s="1"/>
  <c r="BN126" i="1" s="1"/>
  <c r="CC126" i="1" s="1"/>
  <c r="AQ132" i="1"/>
  <c r="AS132" i="1"/>
  <c r="AQ133" i="1"/>
  <c r="BL133" i="1" s="1"/>
  <c r="BM133" i="1" s="1"/>
  <c r="BN133" i="1" s="1"/>
  <c r="CC133" i="1" s="1"/>
  <c r="AS133" i="1"/>
  <c r="T129" i="1"/>
  <c r="T130" i="1"/>
  <c r="AQ134" i="1"/>
  <c r="AS134" i="1"/>
  <c r="AS125" i="1"/>
  <c r="AQ125" i="1"/>
  <c r="BL125" i="1" s="1"/>
  <c r="BM125" i="1" s="1"/>
  <c r="BN125" i="1" s="1"/>
  <c r="CC125" i="1" s="1"/>
  <c r="AM129" i="1"/>
  <c r="BL129" i="1" s="1"/>
  <c r="BM129" i="1" s="1"/>
  <c r="BN129" i="1" s="1"/>
  <c r="CC129" i="1" s="1"/>
  <c r="AM130" i="1"/>
  <c r="AQ137" i="1"/>
  <c r="BL137" i="1" s="1"/>
  <c r="BM137" i="1" s="1"/>
  <c r="BN137" i="1" s="1"/>
  <c r="CC137" i="1" s="1"/>
  <c r="AS137" i="1"/>
  <c r="AZ130" i="1"/>
  <c r="AZ131" i="1"/>
  <c r="AM132" i="1"/>
  <c r="BL132" i="1" s="1"/>
  <c r="BM132" i="1" s="1"/>
  <c r="BN132" i="1" s="1"/>
  <c r="CC132" i="1" s="1"/>
  <c r="AV132" i="1"/>
  <c r="T134" i="1"/>
  <c r="AZ137" i="1"/>
  <c r="AZ138" i="1"/>
  <c r="AS139" i="1"/>
  <c r="AQ139" i="1"/>
  <c r="BL139" i="1" s="1"/>
  <c r="BM139" i="1" s="1"/>
  <c r="BN139" i="1" s="1"/>
  <c r="CC139" i="1" s="1"/>
  <c r="T131" i="1"/>
  <c r="BL131" i="1"/>
  <c r="BM131" i="1" s="1"/>
  <c r="BN131" i="1" s="1"/>
  <c r="CC131" i="1" s="1"/>
  <c r="AZ132" i="1"/>
  <c r="AM133" i="1"/>
  <c r="AV133" i="1"/>
  <c r="T135" i="1"/>
  <c r="AS135" i="1"/>
  <c r="BL135" i="1" s="1"/>
  <c r="BM135" i="1" s="1"/>
  <c r="BN135" i="1" s="1"/>
  <c r="CC135" i="1" s="1"/>
  <c r="T136" i="1"/>
  <c r="AS136" i="1"/>
  <c r="BL136" i="1" s="1"/>
  <c r="BM136" i="1" s="1"/>
  <c r="BN136" i="1" s="1"/>
  <c r="CC136" i="1" s="1"/>
  <c r="T137" i="1"/>
  <c r="T140" i="1"/>
  <c r="AV142" i="1"/>
  <c r="T132" i="1"/>
  <c r="AZ133" i="1"/>
  <c r="AV134" i="1"/>
  <c r="BL134" i="1" s="1"/>
  <c r="BM134" i="1" s="1"/>
  <c r="BN134" i="1" s="1"/>
  <c r="CC134" i="1" s="1"/>
  <c r="AV136" i="1"/>
  <c r="BL138" i="1"/>
  <c r="BM138" i="1" s="1"/>
  <c r="BN138" i="1" s="1"/>
  <c r="CC138" i="1" s="1"/>
  <c r="AV140" i="1"/>
  <c r="AV141" i="1"/>
  <c r="AQ143" i="1"/>
  <c r="BL143" i="1" s="1"/>
  <c r="BM143" i="1" s="1"/>
  <c r="BN143" i="1" s="1"/>
  <c r="CC143" i="1" s="1"/>
  <c r="AS143" i="1"/>
  <c r="AQ144" i="1"/>
  <c r="AS144" i="1"/>
  <c r="AV137" i="1"/>
  <c r="AV138" i="1"/>
  <c r="AS140" i="1"/>
  <c r="AQ140" i="1"/>
  <c r="AS141" i="1"/>
  <c r="AQ141" i="1"/>
  <c r="AS142" i="1"/>
  <c r="AQ142" i="1"/>
  <c r="BL142" i="1" s="1"/>
  <c r="BM142" i="1" s="1"/>
  <c r="BN142" i="1" s="1"/>
  <c r="CC142" i="1" s="1"/>
  <c r="AJ140" i="1"/>
  <c r="AJ141" i="1"/>
  <c r="BL141" i="1" s="1"/>
  <c r="BM141" i="1" s="1"/>
  <c r="BN141" i="1" s="1"/>
  <c r="CC141" i="1" s="1"/>
  <c r="AV143" i="1"/>
  <c r="AV144" i="1"/>
  <c r="Q139" i="1"/>
  <c r="T139" i="1" s="1"/>
  <c r="Q140" i="1"/>
  <c r="Q141" i="1"/>
  <c r="T141" i="1" s="1"/>
  <c r="Q142" i="1"/>
  <c r="T142" i="1" s="1"/>
  <c r="AZ143" i="1"/>
  <c r="AZ144" i="1"/>
  <c r="BL144" i="1" s="1"/>
  <c r="BM144" i="1" s="1"/>
  <c r="BN144" i="1" s="1"/>
  <c r="CC144" i="1" s="1"/>
  <c r="T145" i="1"/>
  <c r="BL146" i="1"/>
  <c r="BM146" i="1" s="1"/>
  <c r="BN146" i="1" s="1"/>
  <c r="CC146" i="1" s="1"/>
  <c r="AS147" i="1"/>
  <c r="BL147" i="1" s="1"/>
  <c r="BM147" i="1" s="1"/>
  <c r="BN147" i="1" s="1"/>
  <c r="CC147" i="1" s="1"/>
  <c r="AZ148" i="1"/>
  <c r="BL148" i="1" s="1"/>
  <c r="BM148" i="1" s="1"/>
  <c r="BN148" i="1" s="1"/>
  <c r="CC148" i="1" s="1"/>
  <c r="AY148" i="1"/>
  <c r="AS149" i="1"/>
  <c r="AQ145" i="1"/>
  <c r="BL145" i="1" s="1"/>
  <c r="BM145" i="1" s="1"/>
  <c r="BN145" i="1" s="1"/>
  <c r="CC145" i="1" s="1"/>
  <c r="Q146" i="1"/>
  <c r="T146" i="1" s="1"/>
  <c r="AQ146" i="1"/>
  <c r="T148" i="1"/>
  <c r="AS150" i="1"/>
  <c r="AV150" i="1"/>
  <c r="AQ150" i="1"/>
  <c r="AZ147" i="1"/>
  <c r="AY147" i="1"/>
  <c r="AY149" i="1"/>
  <c r="AZ149" i="1" s="1"/>
  <c r="BL149" i="1" s="1"/>
  <c r="BM149" i="1" s="1"/>
  <c r="BN149" i="1" s="1"/>
  <c r="CC149" i="1" s="1"/>
  <c r="AX150" i="1"/>
  <c r="AZ150" i="1" s="1"/>
  <c r="AY150" i="1"/>
  <c r="AS151" i="1"/>
  <c r="BL151" i="1" s="1"/>
  <c r="BM151" i="1" s="1"/>
  <c r="BN151" i="1" s="1"/>
  <c r="CC151" i="1" s="1"/>
  <c r="AQ151" i="1"/>
  <c r="AV151" i="1"/>
  <c r="AS152" i="1"/>
  <c r="AQ152" i="1"/>
  <c r="BL152" i="1" s="1"/>
  <c r="BM152" i="1" s="1"/>
  <c r="BN152" i="1" s="1"/>
  <c r="CC152" i="1" s="1"/>
  <c r="AV152" i="1"/>
  <c r="AS153" i="1"/>
  <c r="AQ153" i="1"/>
  <c r="AV153" i="1"/>
  <c r="AY151" i="1"/>
  <c r="AY152" i="1"/>
  <c r="AY153" i="1"/>
  <c r="AZ153" i="1" s="1"/>
  <c r="AZ151" i="1"/>
  <c r="AZ152" i="1"/>
  <c r="CB149" i="1" l="1"/>
  <c r="BX149" i="1"/>
  <c r="BP149" i="1"/>
  <c r="CA149" i="1"/>
  <c r="BW149" i="1"/>
  <c r="BS149" i="1"/>
  <c r="BO149" i="1"/>
  <c r="BU149" i="1"/>
  <c r="BZ149" i="1"/>
  <c r="BR149" i="1"/>
  <c r="BY149" i="1"/>
  <c r="BQ149" i="1"/>
  <c r="BV149" i="1"/>
  <c r="CB148" i="1"/>
  <c r="BX148" i="1"/>
  <c r="BP148" i="1"/>
  <c r="CA148" i="1"/>
  <c r="BW148" i="1"/>
  <c r="BS148" i="1"/>
  <c r="BO148" i="1"/>
  <c r="BY148" i="1"/>
  <c r="BQ148" i="1"/>
  <c r="BV148" i="1"/>
  <c r="BU148" i="1"/>
  <c r="BZ148" i="1"/>
  <c r="BR148" i="1"/>
  <c r="BY144" i="1"/>
  <c r="BU144" i="1"/>
  <c r="BQ144" i="1"/>
  <c r="CB144" i="1"/>
  <c r="BX144" i="1"/>
  <c r="BP144" i="1"/>
  <c r="BV144" i="1"/>
  <c r="CA144" i="1"/>
  <c r="BS144" i="1"/>
  <c r="BZ144" i="1"/>
  <c r="BR144" i="1"/>
  <c r="BW144" i="1"/>
  <c r="BO144" i="1"/>
  <c r="BY136" i="1"/>
  <c r="BU136" i="1"/>
  <c r="BQ136" i="1"/>
  <c r="CB136" i="1"/>
  <c r="BX136" i="1"/>
  <c r="BP136" i="1"/>
  <c r="BZ136" i="1"/>
  <c r="BR136" i="1"/>
  <c r="BW136" i="1"/>
  <c r="BO136" i="1"/>
  <c r="BV136" i="1"/>
  <c r="CA136" i="1"/>
  <c r="BS136" i="1"/>
  <c r="BT136" i="1" s="1"/>
  <c r="CD136" i="1" s="1"/>
  <c r="BZ126" i="1"/>
  <c r="BV126" i="1"/>
  <c r="BR126" i="1"/>
  <c r="BY126" i="1"/>
  <c r="BU126" i="1"/>
  <c r="BQ126" i="1"/>
  <c r="CA126" i="1"/>
  <c r="BS126" i="1"/>
  <c r="BX126" i="1"/>
  <c r="BP126" i="1"/>
  <c r="BW126" i="1"/>
  <c r="BO126" i="1"/>
  <c r="CB126" i="1"/>
  <c r="BZ127" i="1"/>
  <c r="BV127" i="1"/>
  <c r="BR127" i="1"/>
  <c r="BY127" i="1"/>
  <c r="BU127" i="1"/>
  <c r="BQ127" i="1"/>
  <c r="CB127" i="1"/>
  <c r="CA127" i="1"/>
  <c r="BS127" i="1"/>
  <c r="BX127" i="1"/>
  <c r="BP127" i="1"/>
  <c r="BW127" i="1"/>
  <c r="BO127" i="1"/>
  <c r="CA117" i="1"/>
  <c r="BW117" i="1"/>
  <c r="BS117" i="1"/>
  <c r="BO117" i="1"/>
  <c r="BZ117" i="1"/>
  <c r="BU117" i="1"/>
  <c r="BP117" i="1"/>
  <c r="BY117" i="1"/>
  <c r="BX117" i="1"/>
  <c r="BR117" i="1"/>
  <c r="CB117" i="1"/>
  <c r="BV117" i="1"/>
  <c r="BQ117" i="1"/>
  <c r="BZ111" i="1"/>
  <c r="BV111" i="1"/>
  <c r="BR111" i="1"/>
  <c r="BY111" i="1"/>
  <c r="BU111" i="1"/>
  <c r="BQ111" i="1"/>
  <c r="CB111" i="1"/>
  <c r="BX111" i="1"/>
  <c r="BP111" i="1"/>
  <c r="CA111" i="1"/>
  <c r="BW111" i="1"/>
  <c r="BS111" i="1"/>
  <c r="BO111" i="1"/>
  <c r="BZ106" i="1"/>
  <c r="BV106" i="1"/>
  <c r="BR106" i="1"/>
  <c r="BY106" i="1"/>
  <c r="BU106" i="1"/>
  <c r="BQ106" i="1"/>
  <c r="CB106" i="1"/>
  <c r="BX106" i="1"/>
  <c r="BP106" i="1"/>
  <c r="CA106" i="1"/>
  <c r="BW106" i="1"/>
  <c r="BS106" i="1"/>
  <c r="BT106" i="1" s="1"/>
  <c r="CD106" i="1" s="1"/>
  <c r="BO106" i="1"/>
  <c r="BZ116" i="1"/>
  <c r="BV116" i="1"/>
  <c r="BR116" i="1"/>
  <c r="BY116" i="1"/>
  <c r="BU116" i="1"/>
  <c r="BQ116" i="1"/>
  <c r="CB116" i="1"/>
  <c r="BX116" i="1"/>
  <c r="BP116" i="1"/>
  <c r="CA116" i="1"/>
  <c r="BW116" i="1"/>
  <c r="BS116" i="1"/>
  <c r="BO116" i="1"/>
  <c r="CB89" i="1"/>
  <c r="BX89" i="1"/>
  <c r="BP89" i="1"/>
  <c r="CA89" i="1"/>
  <c r="BW89" i="1"/>
  <c r="BS89" i="1"/>
  <c r="BO89" i="1"/>
  <c r="BZ89" i="1"/>
  <c r="BV89" i="1"/>
  <c r="BR89" i="1"/>
  <c r="BY89" i="1"/>
  <c r="BU89" i="1"/>
  <c r="BQ89" i="1"/>
  <c r="CB90" i="1"/>
  <c r="BX90" i="1"/>
  <c r="BP90" i="1"/>
  <c r="CA90" i="1"/>
  <c r="BW90" i="1"/>
  <c r="BS90" i="1"/>
  <c r="BO90" i="1"/>
  <c r="BZ90" i="1"/>
  <c r="BV90" i="1"/>
  <c r="BR90" i="1"/>
  <c r="BY90" i="1"/>
  <c r="BU90" i="1"/>
  <c r="BQ90" i="1"/>
  <c r="CA75" i="1"/>
  <c r="BW75" i="1"/>
  <c r="BS75" i="1"/>
  <c r="BO75" i="1"/>
  <c r="BZ75" i="1"/>
  <c r="BV75" i="1"/>
  <c r="BR75" i="1"/>
  <c r="BY75" i="1"/>
  <c r="BU75" i="1"/>
  <c r="BQ75" i="1"/>
  <c r="CB75" i="1"/>
  <c r="BX75" i="1"/>
  <c r="BP75" i="1"/>
  <c r="CA59" i="1"/>
  <c r="BW59" i="1"/>
  <c r="BS59" i="1"/>
  <c r="BO59" i="1"/>
  <c r="BZ59" i="1"/>
  <c r="BV59" i="1"/>
  <c r="BR59" i="1"/>
  <c r="BY59" i="1"/>
  <c r="BU59" i="1"/>
  <c r="BQ59" i="1"/>
  <c r="CB59" i="1"/>
  <c r="BX59" i="1"/>
  <c r="BP59" i="1"/>
  <c r="BZ82" i="1"/>
  <c r="BV82" i="1"/>
  <c r="BR82" i="1"/>
  <c r="BY82" i="1"/>
  <c r="BU82" i="1"/>
  <c r="BQ82" i="1"/>
  <c r="CA82" i="1"/>
  <c r="BS82" i="1"/>
  <c r="BX82" i="1"/>
  <c r="BP82" i="1"/>
  <c r="BW82" i="1"/>
  <c r="BO82" i="1"/>
  <c r="CB82" i="1"/>
  <c r="CA58" i="1"/>
  <c r="BW58" i="1"/>
  <c r="BS58" i="1"/>
  <c r="BO58" i="1"/>
  <c r="BZ58" i="1"/>
  <c r="BV58" i="1"/>
  <c r="BY58" i="1"/>
  <c r="BU58" i="1"/>
  <c r="BQ58" i="1"/>
  <c r="CB58" i="1"/>
  <c r="BX58" i="1"/>
  <c r="BP58" i="1"/>
  <c r="BR58" i="1"/>
  <c r="BY27" i="1"/>
  <c r="BU27" i="1"/>
  <c r="BQ27" i="1"/>
  <c r="CB27" i="1"/>
  <c r="BX27" i="1"/>
  <c r="BP27" i="1"/>
  <c r="CA27" i="1"/>
  <c r="BW27" i="1"/>
  <c r="BS27" i="1"/>
  <c r="BO27" i="1"/>
  <c r="BZ27" i="1"/>
  <c r="BV27" i="1"/>
  <c r="BR27" i="1"/>
  <c r="BL26" i="1"/>
  <c r="BM26" i="1" s="1"/>
  <c r="BN26" i="1" s="1"/>
  <c r="CC26" i="1" s="1"/>
  <c r="CB19" i="1"/>
  <c r="BX19" i="1"/>
  <c r="BP19" i="1"/>
  <c r="CA19" i="1"/>
  <c r="BW19" i="1"/>
  <c r="BS19" i="1"/>
  <c r="BT19" i="1" s="1"/>
  <c r="BO19" i="1"/>
  <c r="BU19" i="1"/>
  <c r="BZ19" i="1"/>
  <c r="BV19" i="1"/>
  <c r="BR19" i="1"/>
  <c r="BY19" i="1"/>
  <c r="BQ19" i="1"/>
  <c r="BZ152" i="1"/>
  <c r="BV152" i="1"/>
  <c r="BR152" i="1"/>
  <c r="BY152" i="1"/>
  <c r="BU152" i="1"/>
  <c r="BQ152" i="1"/>
  <c r="CB152" i="1"/>
  <c r="BX152" i="1"/>
  <c r="BP152" i="1"/>
  <c r="CA152" i="1"/>
  <c r="BW152" i="1"/>
  <c r="BS152" i="1"/>
  <c r="BO152" i="1"/>
  <c r="CB147" i="1"/>
  <c r="BX147" i="1"/>
  <c r="BP147" i="1"/>
  <c r="CA147" i="1"/>
  <c r="BW147" i="1"/>
  <c r="BS147" i="1"/>
  <c r="BO147" i="1"/>
  <c r="BU147" i="1"/>
  <c r="BZ147" i="1"/>
  <c r="BR147" i="1"/>
  <c r="BY147" i="1"/>
  <c r="BQ147" i="1"/>
  <c r="BV147" i="1"/>
  <c r="BY143" i="1"/>
  <c r="BU143" i="1"/>
  <c r="BQ143" i="1"/>
  <c r="CB143" i="1"/>
  <c r="BX143" i="1"/>
  <c r="BP143" i="1"/>
  <c r="BV143" i="1"/>
  <c r="CA143" i="1"/>
  <c r="BS143" i="1"/>
  <c r="BZ143" i="1"/>
  <c r="BR143" i="1"/>
  <c r="BW143" i="1"/>
  <c r="BO143" i="1"/>
  <c r="CA139" i="1"/>
  <c r="BW139" i="1"/>
  <c r="BS139" i="1"/>
  <c r="BO139" i="1"/>
  <c r="BZ139" i="1"/>
  <c r="BV139" i="1"/>
  <c r="BR139" i="1"/>
  <c r="BY139" i="1"/>
  <c r="BU139" i="1"/>
  <c r="BQ139" i="1"/>
  <c r="CB139" i="1"/>
  <c r="BX139" i="1"/>
  <c r="BP139" i="1"/>
  <c r="BZ129" i="1"/>
  <c r="BV129" i="1"/>
  <c r="BR129" i="1"/>
  <c r="BY129" i="1"/>
  <c r="BU129" i="1"/>
  <c r="BQ129" i="1"/>
  <c r="CB129" i="1"/>
  <c r="CA129" i="1"/>
  <c r="BS129" i="1"/>
  <c r="BX129" i="1"/>
  <c r="BP129" i="1"/>
  <c r="BW129" i="1"/>
  <c r="BO129" i="1"/>
  <c r="BY133" i="1"/>
  <c r="BU133" i="1"/>
  <c r="BQ133" i="1"/>
  <c r="CB133" i="1"/>
  <c r="BX133" i="1"/>
  <c r="BP133" i="1"/>
  <c r="CA133" i="1"/>
  <c r="BS133" i="1"/>
  <c r="BZ133" i="1"/>
  <c r="BR133" i="1"/>
  <c r="BW133" i="1"/>
  <c r="BO133" i="1"/>
  <c r="BV133" i="1"/>
  <c r="BZ124" i="1"/>
  <c r="BV124" i="1"/>
  <c r="BR124" i="1"/>
  <c r="BY124" i="1"/>
  <c r="BU124" i="1"/>
  <c r="BQ124" i="1"/>
  <c r="BW124" i="1"/>
  <c r="BO124" i="1"/>
  <c r="CB124" i="1"/>
  <c r="CA124" i="1"/>
  <c r="BS124" i="1"/>
  <c r="BX124" i="1"/>
  <c r="BP124" i="1"/>
  <c r="BL121" i="1"/>
  <c r="BM121" i="1" s="1"/>
  <c r="BN121" i="1" s="1"/>
  <c r="CC121" i="1" s="1"/>
  <c r="BZ114" i="1"/>
  <c r="BV114" i="1"/>
  <c r="BR114" i="1"/>
  <c r="BY114" i="1"/>
  <c r="BU114" i="1"/>
  <c r="BQ114" i="1"/>
  <c r="CB114" i="1"/>
  <c r="BX114" i="1"/>
  <c r="BP114" i="1"/>
  <c r="CA114" i="1"/>
  <c r="BW114" i="1"/>
  <c r="BS114" i="1"/>
  <c r="BO114" i="1"/>
  <c r="BZ113" i="1"/>
  <c r="BV113" i="1"/>
  <c r="BR113" i="1"/>
  <c r="CB113" i="1"/>
  <c r="BX113" i="1"/>
  <c r="BP113" i="1"/>
  <c r="CA113" i="1"/>
  <c r="BW113" i="1"/>
  <c r="BS113" i="1"/>
  <c r="BO113" i="1"/>
  <c r="BU113" i="1"/>
  <c r="BQ113" i="1"/>
  <c r="BY113" i="1"/>
  <c r="BZ110" i="1"/>
  <c r="BV110" i="1"/>
  <c r="BR110" i="1"/>
  <c r="BY110" i="1"/>
  <c r="BU110" i="1"/>
  <c r="BQ110" i="1"/>
  <c r="CB110" i="1"/>
  <c r="BX110" i="1"/>
  <c r="BP110" i="1"/>
  <c r="CA110" i="1"/>
  <c r="BW110" i="1"/>
  <c r="BS110" i="1"/>
  <c r="BO110" i="1"/>
  <c r="BZ101" i="1"/>
  <c r="BV101" i="1"/>
  <c r="BR101" i="1"/>
  <c r="BY101" i="1"/>
  <c r="BU101" i="1"/>
  <c r="BQ101" i="1"/>
  <c r="CB101" i="1"/>
  <c r="BX101" i="1"/>
  <c r="BP101" i="1"/>
  <c r="CA101" i="1"/>
  <c r="BW101" i="1"/>
  <c r="BS101" i="1"/>
  <c r="BT101" i="1" s="1"/>
  <c r="CD101" i="1" s="1"/>
  <c r="BO101" i="1"/>
  <c r="CB92" i="1"/>
  <c r="BX92" i="1"/>
  <c r="BP92" i="1"/>
  <c r="CA92" i="1"/>
  <c r="BW92" i="1"/>
  <c r="BS92" i="1"/>
  <c r="BO92" i="1"/>
  <c r="BZ92" i="1"/>
  <c r="BV92" i="1"/>
  <c r="BR92" i="1"/>
  <c r="BY92" i="1"/>
  <c r="BU92" i="1"/>
  <c r="BQ92" i="1"/>
  <c r="CB88" i="1"/>
  <c r="BX88" i="1"/>
  <c r="BP88" i="1"/>
  <c r="CA88" i="1"/>
  <c r="BW88" i="1"/>
  <c r="BS88" i="1"/>
  <c r="BO88" i="1"/>
  <c r="BZ88" i="1"/>
  <c r="BV88" i="1"/>
  <c r="BR88" i="1"/>
  <c r="BY88" i="1"/>
  <c r="BU88" i="1"/>
  <c r="BQ88" i="1"/>
  <c r="CB97" i="1"/>
  <c r="BX97" i="1"/>
  <c r="BP97" i="1"/>
  <c r="CA97" i="1"/>
  <c r="BW97" i="1"/>
  <c r="BS97" i="1"/>
  <c r="BO97" i="1"/>
  <c r="BZ97" i="1"/>
  <c r="BV97" i="1"/>
  <c r="BR97" i="1"/>
  <c r="BY97" i="1"/>
  <c r="BU97" i="1"/>
  <c r="BQ97" i="1"/>
  <c r="CB85" i="1"/>
  <c r="BX85" i="1"/>
  <c r="BP85" i="1"/>
  <c r="CA85" i="1"/>
  <c r="BW85" i="1"/>
  <c r="BS85" i="1"/>
  <c r="BO85" i="1"/>
  <c r="BZ85" i="1"/>
  <c r="BV85" i="1"/>
  <c r="BR85" i="1"/>
  <c r="BY85" i="1"/>
  <c r="BU85" i="1"/>
  <c r="BQ85" i="1"/>
  <c r="CA76" i="1"/>
  <c r="BW76" i="1"/>
  <c r="BS76" i="1"/>
  <c r="BO76" i="1"/>
  <c r="BZ76" i="1"/>
  <c r="BV76" i="1"/>
  <c r="BR76" i="1"/>
  <c r="BY76" i="1"/>
  <c r="BU76" i="1"/>
  <c r="BQ76" i="1"/>
  <c r="CB76" i="1"/>
  <c r="BX76" i="1"/>
  <c r="BP76" i="1"/>
  <c r="BY54" i="1"/>
  <c r="BU54" i="1"/>
  <c r="BQ54" i="1"/>
  <c r="CB54" i="1"/>
  <c r="BW54" i="1"/>
  <c r="BR54" i="1"/>
  <c r="CA54" i="1"/>
  <c r="BV54" i="1"/>
  <c r="BP54" i="1"/>
  <c r="BZ54" i="1"/>
  <c r="BO54" i="1"/>
  <c r="BX54" i="1"/>
  <c r="BS54" i="1"/>
  <c r="CB51" i="1"/>
  <c r="BX51" i="1"/>
  <c r="BP51" i="1"/>
  <c r="CA51" i="1"/>
  <c r="BW51" i="1"/>
  <c r="BS51" i="1"/>
  <c r="BO51" i="1"/>
  <c r="BZ51" i="1"/>
  <c r="BV51" i="1"/>
  <c r="BR51" i="1"/>
  <c r="BY51" i="1"/>
  <c r="BU51" i="1"/>
  <c r="BQ51" i="1"/>
  <c r="CB18" i="1"/>
  <c r="BX18" i="1"/>
  <c r="BP18" i="1"/>
  <c r="CA18" i="1"/>
  <c r="BW18" i="1"/>
  <c r="BS18" i="1"/>
  <c r="BT18" i="1" s="1"/>
  <c r="BO18" i="1"/>
  <c r="BU18" i="1"/>
  <c r="BZ18" i="1"/>
  <c r="BV18" i="1"/>
  <c r="BR18" i="1"/>
  <c r="BY18" i="1"/>
  <c r="BQ18" i="1"/>
  <c r="BY28" i="1"/>
  <c r="BU28" i="1"/>
  <c r="BQ28" i="1"/>
  <c r="CB28" i="1"/>
  <c r="BX28" i="1"/>
  <c r="BP28" i="1"/>
  <c r="CA28" i="1"/>
  <c r="BW28" i="1"/>
  <c r="BS28" i="1"/>
  <c r="BO28" i="1"/>
  <c r="BZ28" i="1"/>
  <c r="BV28" i="1"/>
  <c r="BR28" i="1"/>
  <c r="CB21" i="1"/>
  <c r="BX21" i="1"/>
  <c r="BP21" i="1"/>
  <c r="CA21" i="1"/>
  <c r="BW21" i="1"/>
  <c r="BS21" i="1"/>
  <c r="BT21" i="1" s="1"/>
  <c r="BO21" i="1"/>
  <c r="BU21" i="1"/>
  <c r="BZ21" i="1"/>
  <c r="BV21" i="1"/>
  <c r="BR21" i="1"/>
  <c r="BY21" i="1"/>
  <c r="BQ21" i="1"/>
  <c r="BQ17" i="1"/>
  <c r="BP17" i="1"/>
  <c r="CA17" i="1"/>
  <c r="BW17" i="1"/>
  <c r="BS17" i="1"/>
  <c r="BT17" i="1" s="1"/>
  <c r="BO17" i="1"/>
  <c r="BU17" i="1"/>
  <c r="BZ17" i="1"/>
  <c r="BV17" i="1"/>
  <c r="BR17" i="1"/>
  <c r="BY17" i="1"/>
  <c r="CB17" i="1"/>
  <c r="BX17" i="1"/>
  <c r="BL22" i="1"/>
  <c r="BM22" i="1" s="1"/>
  <c r="BN22" i="1" s="1"/>
  <c r="CC22" i="1" s="1"/>
  <c r="BZ151" i="1"/>
  <c r="BV151" i="1"/>
  <c r="BR151" i="1"/>
  <c r="BY151" i="1"/>
  <c r="BU151" i="1"/>
  <c r="BQ151" i="1"/>
  <c r="CB151" i="1"/>
  <c r="BX151" i="1"/>
  <c r="BP151" i="1"/>
  <c r="CA151" i="1"/>
  <c r="BW151" i="1"/>
  <c r="BS151" i="1"/>
  <c r="BO151" i="1"/>
  <c r="BY142" i="1"/>
  <c r="BU142" i="1"/>
  <c r="CB142" i="1"/>
  <c r="BX142" i="1"/>
  <c r="BP142" i="1"/>
  <c r="BV142" i="1"/>
  <c r="BO142" i="1"/>
  <c r="CA142" i="1"/>
  <c r="BS142" i="1"/>
  <c r="BZ142" i="1"/>
  <c r="BR142" i="1"/>
  <c r="BW142" i="1"/>
  <c r="BQ142" i="1"/>
  <c r="BY134" i="1"/>
  <c r="BU134" i="1"/>
  <c r="BQ134" i="1"/>
  <c r="CB134" i="1"/>
  <c r="BX134" i="1"/>
  <c r="BP134" i="1"/>
  <c r="BZ134" i="1"/>
  <c r="BR134" i="1"/>
  <c r="BW134" i="1"/>
  <c r="BO134" i="1"/>
  <c r="BV134" i="1"/>
  <c r="CA134" i="1"/>
  <c r="BS134" i="1"/>
  <c r="BT134" i="1" s="1"/>
  <c r="CD134" i="1" s="1"/>
  <c r="BY135" i="1"/>
  <c r="BU135" i="1"/>
  <c r="BQ135" i="1"/>
  <c r="CB135" i="1"/>
  <c r="BX135" i="1"/>
  <c r="BP135" i="1"/>
  <c r="BZ135" i="1"/>
  <c r="BR135" i="1"/>
  <c r="BW135" i="1"/>
  <c r="BO135" i="1"/>
  <c r="BV135" i="1"/>
  <c r="CA135" i="1"/>
  <c r="BS135" i="1"/>
  <c r="BZ125" i="1"/>
  <c r="BV125" i="1"/>
  <c r="BR125" i="1"/>
  <c r="BY125" i="1"/>
  <c r="BU125" i="1"/>
  <c r="BQ125" i="1"/>
  <c r="BX125" i="1"/>
  <c r="BP125" i="1"/>
  <c r="BW125" i="1"/>
  <c r="BO125" i="1"/>
  <c r="CB125" i="1"/>
  <c r="CA125" i="1"/>
  <c r="BS125" i="1"/>
  <c r="BZ122" i="1"/>
  <c r="BV122" i="1"/>
  <c r="BR122" i="1"/>
  <c r="BY122" i="1"/>
  <c r="BU122" i="1"/>
  <c r="BQ122" i="1"/>
  <c r="CA122" i="1"/>
  <c r="BS122" i="1"/>
  <c r="BX122" i="1"/>
  <c r="BP122" i="1"/>
  <c r="BW122" i="1"/>
  <c r="BO122" i="1"/>
  <c r="CB122" i="1"/>
  <c r="BZ128" i="1"/>
  <c r="BV128" i="1"/>
  <c r="BR128" i="1"/>
  <c r="BY128" i="1"/>
  <c r="BU128" i="1"/>
  <c r="BQ128" i="1"/>
  <c r="CB128" i="1"/>
  <c r="CA128" i="1"/>
  <c r="BS128" i="1"/>
  <c r="BX128" i="1"/>
  <c r="BP128" i="1"/>
  <c r="BW128" i="1"/>
  <c r="BO128" i="1"/>
  <c r="BL119" i="1"/>
  <c r="BM119" i="1" s="1"/>
  <c r="BN119" i="1" s="1"/>
  <c r="CC119" i="1" s="1"/>
  <c r="BZ103" i="1"/>
  <c r="BV103" i="1"/>
  <c r="BR103" i="1"/>
  <c r="BY103" i="1"/>
  <c r="BU103" i="1"/>
  <c r="BQ103" i="1"/>
  <c r="CB103" i="1"/>
  <c r="BX103" i="1"/>
  <c r="BP103" i="1"/>
  <c r="CA103" i="1"/>
  <c r="BW103" i="1"/>
  <c r="BS103" i="1"/>
  <c r="BO103" i="1"/>
  <c r="BZ100" i="1"/>
  <c r="BV100" i="1"/>
  <c r="BR100" i="1"/>
  <c r="CB100" i="1"/>
  <c r="BX100" i="1"/>
  <c r="BP100" i="1"/>
  <c r="CA100" i="1"/>
  <c r="BW100" i="1"/>
  <c r="BS100" i="1"/>
  <c r="BO100" i="1"/>
  <c r="BQ100" i="1"/>
  <c r="BY100" i="1"/>
  <c r="BU100" i="1"/>
  <c r="CB93" i="1"/>
  <c r="BX93" i="1"/>
  <c r="BP93" i="1"/>
  <c r="CA93" i="1"/>
  <c r="BW93" i="1"/>
  <c r="BS93" i="1"/>
  <c r="BO93" i="1"/>
  <c r="BZ93" i="1"/>
  <c r="BV93" i="1"/>
  <c r="BR93" i="1"/>
  <c r="BY93" i="1"/>
  <c r="BU93" i="1"/>
  <c r="BQ93" i="1"/>
  <c r="CB96" i="1"/>
  <c r="BX96" i="1"/>
  <c r="BP96" i="1"/>
  <c r="CA96" i="1"/>
  <c r="BW96" i="1"/>
  <c r="BS96" i="1"/>
  <c r="BO96" i="1"/>
  <c r="BZ96" i="1"/>
  <c r="BV96" i="1"/>
  <c r="BR96" i="1"/>
  <c r="BY96" i="1"/>
  <c r="BU96" i="1"/>
  <c r="BQ96" i="1"/>
  <c r="CA32" i="1"/>
  <c r="BW32" i="1"/>
  <c r="BS32" i="1"/>
  <c r="BO32" i="1"/>
  <c r="BZ32" i="1"/>
  <c r="BV32" i="1"/>
  <c r="BR32" i="1"/>
  <c r="BY32" i="1"/>
  <c r="BU32" i="1"/>
  <c r="BQ32" i="1"/>
  <c r="BP32" i="1"/>
  <c r="CB32" i="1"/>
  <c r="BX32" i="1"/>
  <c r="BY29" i="1"/>
  <c r="BU29" i="1"/>
  <c r="BQ29" i="1"/>
  <c r="CB29" i="1"/>
  <c r="BX29" i="1"/>
  <c r="BP29" i="1"/>
  <c r="CA29" i="1"/>
  <c r="BW29" i="1"/>
  <c r="BS29" i="1"/>
  <c r="BO29" i="1"/>
  <c r="BZ29" i="1"/>
  <c r="BV29" i="1"/>
  <c r="BR29" i="1"/>
  <c r="BY25" i="1"/>
  <c r="BU25" i="1"/>
  <c r="BQ25" i="1"/>
  <c r="CB25" i="1"/>
  <c r="BX25" i="1"/>
  <c r="BP25" i="1"/>
  <c r="CA25" i="1"/>
  <c r="BW25" i="1"/>
  <c r="BS25" i="1"/>
  <c r="BO25" i="1"/>
  <c r="BZ25" i="1"/>
  <c r="BV25" i="1"/>
  <c r="BR25" i="1"/>
  <c r="BY30" i="1"/>
  <c r="BU30" i="1"/>
  <c r="BQ30" i="1"/>
  <c r="BX30" i="1"/>
  <c r="BS30" i="1"/>
  <c r="CB30" i="1"/>
  <c r="BW30" i="1"/>
  <c r="BR30" i="1"/>
  <c r="CA30" i="1"/>
  <c r="BV30" i="1"/>
  <c r="BP30" i="1"/>
  <c r="BZ30" i="1"/>
  <c r="BO30" i="1"/>
  <c r="BY24" i="1"/>
  <c r="BU24" i="1"/>
  <c r="BQ24" i="1"/>
  <c r="CB24" i="1"/>
  <c r="BX24" i="1"/>
  <c r="BP24" i="1"/>
  <c r="CA24" i="1"/>
  <c r="BW24" i="1"/>
  <c r="BS24" i="1"/>
  <c r="BO24" i="1"/>
  <c r="BZ24" i="1"/>
  <c r="BV24" i="1"/>
  <c r="BR24" i="1"/>
  <c r="CA15" i="1"/>
  <c r="BW15" i="1"/>
  <c r="BS15" i="1"/>
  <c r="BO15" i="1"/>
  <c r="BY15" i="1"/>
  <c r="BQ15" i="1"/>
  <c r="CB15" i="1"/>
  <c r="BP15" i="1"/>
  <c r="BZ15" i="1"/>
  <c r="BV15" i="1"/>
  <c r="BR15" i="1"/>
  <c r="BU15" i="1"/>
  <c r="BX15" i="1"/>
  <c r="CA145" i="1"/>
  <c r="BW145" i="1"/>
  <c r="BS145" i="1"/>
  <c r="BO145" i="1"/>
  <c r="BZ145" i="1"/>
  <c r="BV145" i="1"/>
  <c r="BR145" i="1"/>
  <c r="BY145" i="1"/>
  <c r="BU145" i="1"/>
  <c r="BQ145" i="1"/>
  <c r="CB145" i="1"/>
  <c r="BX145" i="1"/>
  <c r="BP145" i="1"/>
  <c r="BL153" i="1"/>
  <c r="BM153" i="1" s="1"/>
  <c r="BN153" i="1" s="1"/>
  <c r="CC153" i="1" s="1"/>
  <c r="BL150" i="1"/>
  <c r="BM150" i="1" s="1"/>
  <c r="BN150" i="1" s="1"/>
  <c r="CC150" i="1" s="1"/>
  <c r="BY132" i="1"/>
  <c r="BU132" i="1"/>
  <c r="BQ132" i="1"/>
  <c r="CB132" i="1"/>
  <c r="BX132" i="1"/>
  <c r="BP132" i="1"/>
  <c r="BV132" i="1"/>
  <c r="CA132" i="1"/>
  <c r="BS132" i="1"/>
  <c r="BZ132" i="1"/>
  <c r="BR132" i="1"/>
  <c r="BW132" i="1"/>
  <c r="BO132" i="1"/>
  <c r="BY137" i="1"/>
  <c r="BU137" i="1"/>
  <c r="BQ137" i="1"/>
  <c r="CB137" i="1"/>
  <c r="BX137" i="1"/>
  <c r="BP137" i="1"/>
  <c r="BW137" i="1"/>
  <c r="BO137" i="1"/>
  <c r="BV137" i="1"/>
  <c r="CA137" i="1"/>
  <c r="BS137" i="1"/>
  <c r="BZ137" i="1"/>
  <c r="BR137" i="1"/>
  <c r="BY120" i="1"/>
  <c r="BU120" i="1"/>
  <c r="BQ120" i="1"/>
  <c r="CB120" i="1"/>
  <c r="BX120" i="1"/>
  <c r="BP120" i="1"/>
  <c r="CA120" i="1"/>
  <c r="BW120" i="1"/>
  <c r="BS120" i="1"/>
  <c r="BO120" i="1"/>
  <c r="BZ120" i="1"/>
  <c r="BV120" i="1"/>
  <c r="BR120" i="1"/>
  <c r="BZ115" i="1"/>
  <c r="BV115" i="1"/>
  <c r="BR115" i="1"/>
  <c r="BY115" i="1"/>
  <c r="BU115" i="1"/>
  <c r="BQ115" i="1"/>
  <c r="CB115" i="1"/>
  <c r="BX115" i="1"/>
  <c r="BP115" i="1"/>
  <c r="CA115" i="1"/>
  <c r="BW115" i="1"/>
  <c r="BS115" i="1"/>
  <c r="BO115" i="1"/>
  <c r="BZ107" i="1"/>
  <c r="BV107" i="1"/>
  <c r="BR107" i="1"/>
  <c r="BY107" i="1"/>
  <c r="BU107" i="1"/>
  <c r="BQ107" i="1"/>
  <c r="CB107" i="1"/>
  <c r="BX107" i="1"/>
  <c r="BP107" i="1"/>
  <c r="CA107" i="1"/>
  <c r="BW107" i="1"/>
  <c r="BS107" i="1"/>
  <c r="BO107" i="1"/>
  <c r="BZ102" i="1"/>
  <c r="BV102" i="1"/>
  <c r="BR102" i="1"/>
  <c r="BY102" i="1"/>
  <c r="BU102" i="1"/>
  <c r="BQ102" i="1"/>
  <c r="CB102" i="1"/>
  <c r="BX102" i="1"/>
  <c r="BP102" i="1"/>
  <c r="CA102" i="1"/>
  <c r="BW102" i="1"/>
  <c r="BS102" i="1"/>
  <c r="BO102" i="1"/>
  <c r="CA118" i="1"/>
  <c r="BW118" i="1"/>
  <c r="BS118" i="1"/>
  <c r="BO118" i="1"/>
  <c r="BZ118" i="1"/>
  <c r="BV118" i="1"/>
  <c r="BR118" i="1"/>
  <c r="BX118" i="1"/>
  <c r="BP118" i="1"/>
  <c r="BU118" i="1"/>
  <c r="CB118" i="1"/>
  <c r="BY118" i="1"/>
  <c r="BQ118" i="1"/>
  <c r="BL112" i="1"/>
  <c r="BM112" i="1" s="1"/>
  <c r="BN112" i="1" s="1"/>
  <c r="CC112" i="1" s="1"/>
  <c r="BZ109" i="1"/>
  <c r="BV109" i="1"/>
  <c r="BR109" i="1"/>
  <c r="BY109" i="1"/>
  <c r="BU109" i="1"/>
  <c r="BQ109" i="1"/>
  <c r="CB109" i="1"/>
  <c r="BX109" i="1"/>
  <c r="BP109" i="1"/>
  <c r="CA109" i="1"/>
  <c r="BW109" i="1"/>
  <c r="BS109" i="1"/>
  <c r="BT109" i="1" s="1"/>
  <c r="CD109" i="1" s="1"/>
  <c r="BO109" i="1"/>
  <c r="BL108" i="1"/>
  <c r="BM108" i="1" s="1"/>
  <c r="BN108" i="1" s="1"/>
  <c r="CC108" i="1" s="1"/>
  <c r="BZ105" i="1"/>
  <c r="BV105" i="1"/>
  <c r="BR105" i="1"/>
  <c r="BY105" i="1"/>
  <c r="BU105" i="1"/>
  <c r="BQ105" i="1"/>
  <c r="CB105" i="1"/>
  <c r="BX105" i="1"/>
  <c r="BP105" i="1"/>
  <c r="CA105" i="1"/>
  <c r="BW105" i="1"/>
  <c r="BS105" i="1"/>
  <c r="BT105" i="1" s="1"/>
  <c r="CD105" i="1" s="1"/>
  <c r="BO105" i="1"/>
  <c r="BL104" i="1"/>
  <c r="BM104" i="1" s="1"/>
  <c r="BN104" i="1" s="1"/>
  <c r="CC104" i="1" s="1"/>
  <c r="BZ83" i="1"/>
  <c r="BV83" i="1"/>
  <c r="BR83" i="1"/>
  <c r="BY83" i="1"/>
  <c r="BU83" i="1"/>
  <c r="BQ83" i="1"/>
  <c r="CA83" i="1"/>
  <c r="BS83" i="1"/>
  <c r="BX83" i="1"/>
  <c r="BP83" i="1"/>
  <c r="BW83" i="1"/>
  <c r="BO83" i="1"/>
  <c r="CB83" i="1"/>
  <c r="CA55" i="1"/>
  <c r="BW55" i="1"/>
  <c r="BS55" i="1"/>
  <c r="BY55" i="1"/>
  <c r="BU55" i="1"/>
  <c r="BQ55" i="1"/>
  <c r="CB55" i="1"/>
  <c r="BX55" i="1"/>
  <c r="BP55" i="1"/>
  <c r="BV55" i="1"/>
  <c r="BR55" i="1"/>
  <c r="BO55" i="1"/>
  <c r="BZ55" i="1"/>
  <c r="CA34" i="1"/>
  <c r="BW34" i="1"/>
  <c r="BS34" i="1"/>
  <c r="BO34" i="1"/>
  <c r="BZ34" i="1"/>
  <c r="BV34" i="1"/>
  <c r="BR34" i="1"/>
  <c r="BY34" i="1"/>
  <c r="BU34" i="1"/>
  <c r="BQ34" i="1"/>
  <c r="BP34" i="1"/>
  <c r="CB34" i="1"/>
  <c r="BX34" i="1"/>
  <c r="BU20" i="1"/>
  <c r="CB20" i="1"/>
  <c r="BX20" i="1"/>
  <c r="BP20" i="1"/>
  <c r="CA20" i="1"/>
  <c r="BW20" i="1"/>
  <c r="BS20" i="1"/>
  <c r="BT20" i="1" s="1"/>
  <c r="BO20" i="1"/>
  <c r="BY20" i="1"/>
  <c r="BZ20" i="1"/>
  <c r="BV20" i="1"/>
  <c r="BR20" i="1"/>
  <c r="BQ20" i="1"/>
  <c r="BY16" i="1"/>
  <c r="BX16" i="1"/>
  <c r="CB16" i="1"/>
  <c r="CA16" i="1"/>
  <c r="BW16" i="1"/>
  <c r="BS16" i="1"/>
  <c r="BT16" i="1" s="1"/>
  <c r="BO16" i="1"/>
  <c r="BU16" i="1"/>
  <c r="BP16" i="1"/>
  <c r="BZ16" i="1"/>
  <c r="BV16" i="1"/>
  <c r="BR16" i="1"/>
  <c r="BQ16" i="1"/>
  <c r="BL23" i="1"/>
  <c r="BM23" i="1" s="1"/>
  <c r="BN23" i="1" s="1"/>
  <c r="CC23" i="1" s="1"/>
  <c r="CA146" i="1"/>
  <c r="BW146" i="1"/>
  <c r="BS146" i="1"/>
  <c r="BO146" i="1"/>
  <c r="BZ146" i="1"/>
  <c r="BU146" i="1"/>
  <c r="BP146" i="1"/>
  <c r="BY146" i="1"/>
  <c r="BX146" i="1"/>
  <c r="BR146" i="1"/>
  <c r="CB146" i="1"/>
  <c r="BV146" i="1"/>
  <c r="BQ146" i="1"/>
  <c r="CA138" i="1"/>
  <c r="BW138" i="1"/>
  <c r="BS138" i="1"/>
  <c r="BO138" i="1"/>
  <c r="BZ138" i="1"/>
  <c r="BV138" i="1"/>
  <c r="BR138" i="1"/>
  <c r="BY138" i="1"/>
  <c r="BU138" i="1"/>
  <c r="BQ138" i="1"/>
  <c r="CB138" i="1"/>
  <c r="BX138" i="1"/>
  <c r="BP138" i="1"/>
  <c r="CA70" i="1"/>
  <c r="BW70" i="1"/>
  <c r="BS70" i="1"/>
  <c r="BO70" i="1"/>
  <c r="BZ70" i="1"/>
  <c r="BV70" i="1"/>
  <c r="BR70" i="1"/>
  <c r="BY70" i="1"/>
  <c r="BU70" i="1"/>
  <c r="BQ70" i="1"/>
  <c r="CB70" i="1"/>
  <c r="BX70" i="1"/>
  <c r="BP70" i="1"/>
  <c r="CA66" i="1"/>
  <c r="BW66" i="1"/>
  <c r="BS66" i="1"/>
  <c r="BO66" i="1"/>
  <c r="BZ66" i="1"/>
  <c r="BV66" i="1"/>
  <c r="BR66" i="1"/>
  <c r="BY66" i="1"/>
  <c r="BU66" i="1"/>
  <c r="BQ66" i="1"/>
  <c r="CB66" i="1"/>
  <c r="BX66" i="1"/>
  <c r="BP66" i="1"/>
  <c r="CA62" i="1"/>
  <c r="BW62" i="1"/>
  <c r="BS62" i="1"/>
  <c r="BO62" i="1"/>
  <c r="BZ62" i="1"/>
  <c r="BV62" i="1"/>
  <c r="BR62" i="1"/>
  <c r="BY62" i="1"/>
  <c r="BU62" i="1"/>
  <c r="BQ62" i="1"/>
  <c r="CB62" i="1"/>
  <c r="BX62" i="1"/>
  <c r="BP62" i="1"/>
  <c r="CA78" i="1"/>
  <c r="BW78" i="1"/>
  <c r="BS78" i="1"/>
  <c r="BO78" i="1"/>
  <c r="BZ78" i="1"/>
  <c r="BV78" i="1"/>
  <c r="BR78" i="1"/>
  <c r="BY78" i="1"/>
  <c r="BU78" i="1"/>
  <c r="BQ78" i="1"/>
  <c r="CB78" i="1"/>
  <c r="BX78" i="1"/>
  <c r="BP78" i="1"/>
  <c r="CA74" i="1"/>
  <c r="BW74" i="1"/>
  <c r="BS74" i="1"/>
  <c r="BO74" i="1"/>
  <c r="BZ74" i="1"/>
  <c r="BV74" i="1"/>
  <c r="BR74" i="1"/>
  <c r="BY74" i="1"/>
  <c r="BU74" i="1"/>
  <c r="BQ74" i="1"/>
  <c r="CB74" i="1"/>
  <c r="BX74" i="1"/>
  <c r="BP74" i="1"/>
  <c r="BL35" i="1"/>
  <c r="BM35" i="1" s="1"/>
  <c r="BN35" i="1" s="1"/>
  <c r="CC35" i="1" s="1"/>
  <c r="CB48" i="1"/>
  <c r="BX48" i="1"/>
  <c r="BP48" i="1"/>
  <c r="CA48" i="1"/>
  <c r="BW48" i="1"/>
  <c r="BS48" i="1"/>
  <c r="BO48" i="1"/>
  <c r="BZ48" i="1"/>
  <c r="BV48" i="1"/>
  <c r="BR48" i="1"/>
  <c r="BY48" i="1"/>
  <c r="BU48" i="1"/>
  <c r="BQ48" i="1"/>
  <c r="CB44" i="1"/>
  <c r="BX44" i="1"/>
  <c r="BP44" i="1"/>
  <c r="CA44" i="1"/>
  <c r="BW44" i="1"/>
  <c r="BS44" i="1"/>
  <c r="BO44" i="1"/>
  <c r="BZ44" i="1"/>
  <c r="BV44" i="1"/>
  <c r="BR44" i="1"/>
  <c r="BY44" i="1"/>
  <c r="BU44" i="1"/>
  <c r="BQ44" i="1"/>
  <c r="CB40" i="1"/>
  <c r="BX40" i="1"/>
  <c r="BP40" i="1"/>
  <c r="CA40" i="1"/>
  <c r="BW40" i="1"/>
  <c r="BS40" i="1"/>
  <c r="BO40" i="1"/>
  <c r="BZ40" i="1"/>
  <c r="BV40" i="1"/>
  <c r="BR40" i="1"/>
  <c r="BY40" i="1"/>
  <c r="BU40" i="1"/>
  <c r="BQ40" i="1"/>
  <c r="CB36" i="1"/>
  <c r="BX36" i="1"/>
  <c r="BP36" i="1"/>
  <c r="CA36" i="1"/>
  <c r="BW36" i="1"/>
  <c r="BS36" i="1"/>
  <c r="BO36" i="1"/>
  <c r="BZ36" i="1"/>
  <c r="BV36" i="1"/>
  <c r="BR36" i="1"/>
  <c r="BY36" i="1"/>
  <c r="BU36" i="1"/>
  <c r="BQ36" i="1"/>
  <c r="CA77" i="1"/>
  <c r="BW77" i="1"/>
  <c r="BS77" i="1"/>
  <c r="BO77" i="1"/>
  <c r="BZ77" i="1"/>
  <c r="BV77" i="1"/>
  <c r="BR77" i="1"/>
  <c r="BY77" i="1"/>
  <c r="BU77" i="1"/>
  <c r="BQ77" i="1"/>
  <c r="CB77" i="1"/>
  <c r="BX77" i="1"/>
  <c r="BP77" i="1"/>
  <c r="CA71" i="1"/>
  <c r="BW71" i="1"/>
  <c r="BS71" i="1"/>
  <c r="BO71" i="1"/>
  <c r="BZ71" i="1"/>
  <c r="BV71" i="1"/>
  <c r="BR71" i="1"/>
  <c r="BY71" i="1"/>
  <c r="BU71" i="1"/>
  <c r="BQ71" i="1"/>
  <c r="CB71" i="1"/>
  <c r="BX71" i="1"/>
  <c r="BP71" i="1"/>
  <c r="CA67" i="1"/>
  <c r="BW67" i="1"/>
  <c r="BS67" i="1"/>
  <c r="BO67" i="1"/>
  <c r="BZ67" i="1"/>
  <c r="BV67" i="1"/>
  <c r="BR67" i="1"/>
  <c r="BY67" i="1"/>
  <c r="BU67" i="1"/>
  <c r="BQ67" i="1"/>
  <c r="CB67" i="1"/>
  <c r="BX67" i="1"/>
  <c r="BP67" i="1"/>
  <c r="CA63" i="1"/>
  <c r="BW63" i="1"/>
  <c r="BS63" i="1"/>
  <c r="BO63" i="1"/>
  <c r="BZ63" i="1"/>
  <c r="BV63" i="1"/>
  <c r="BR63" i="1"/>
  <c r="BY63" i="1"/>
  <c r="BU63" i="1"/>
  <c r="BQ63" i="1"/>
  <c r="CB63" i="1"/>
  <c r="BX63" i="1"/>
  <c r="BP63" i="1"/>
  <c r="BZ84" i="1"/>
  <c r="BV84" i="1"/>
  <c r="BR84" i="1"/>
  <c r="BY84" i="1"/>
  <c r="BU84" i="1"/>
  <c r="BQ84" i="1"/>
  <c r="CA84" i="1"/>
  <c r="BS84" i="1"/>
  <c r="BX84" i="1"/>
  <c r="BP84" i="1"/>
  <c r="BW84" i="1"/>
  <c r="BO84" i="1"/>
  <c r="CB84" i="1"/>
  <c r="BZ80" i="1"/>
  <c r="BV80" i="1"/>
  <c r="BR80" i="1"/>
  <c r="BY80" i="1"/>
  <c r="BU80" i="1"/>
  <c r="BQ80" i="1"/>
  <c r="CA80" i="1"/>
  <c r="BS80" i="1"/>
  <c r="BX80" i="1"/>
  <c r="BP80" i="1"/>
  <c r="BW80" i="1"/>
  <c r="BO80" i="1"/>
  <c r="CB80" i="1"/>
  <c r="CA57" i="1"/>
  <c r="BW57" i="1"/>
  <c r="BS57" i="1"/>
  <c r="BO57" i="1"/>
  <c r="BY57" i="1"/>
  <c r="BU57" i="1"/>
  <c r="BQ57" i="1"/>
  <c r="CB57" i="1"/>
  <c r="BX57" i="1"/>
  <c r="BP57" i="1"/>
  <c r="BV57" i="1"/>
  <c r="BR57" i="1"/>
  <c r="BZ57" i="1"/>
  <c r="CB52" i="1"/>
  <c r="BX52" i="1"/>
  <c r="BP52" i="1"/>
  <c r="CA52" i="1"/>
  <c r="BW52" i="1"/>
  <c r="BS52" i="1"/>
  <c r="BO52" i="1"/>
  <c r="BZ52" i="1"/>
  <c r="BV52" i="1"/>
  <c r="BR52" i="1"/>
  <c r="BY52" i="1"/>
  <c r="BU52" i="1"/>
  <c r="BQ52" i="1"/>
  <c r="BL33" i="1"/>
  <c r="BM33" i="1" s="1"/>
  <c r="BN33" i="1" s="1"/>
  <c r="CC33" i="1" s="1"/>
  <c r="CB47" i="1"/>
  <c r="BX47" i="1"/>
  <c r="BP47" i="1"/>
  <c r="CA47" i="1"/>
  <c r="BW47" i="1"/>
  <c r="BS47" i="1"/>
  <c r="BO47" i="1"/>
  <c r="BZ47" i="1"/>
  <c r="BV47" i="1"/>
  <c r="BR47" i="1"/>
  <c r="BY47" i="1"/>
  <c r="BU47" i="1"/>
  <c r="BQ47" i="1"/>
  <c r="CB43" i="1"/>
  <c r="BX43" i="1"/>
  <c r="BP43" i="1"/>
  <c r="CA43" i="1"/>
  <c r="BW43" i="1"/>
  <c r="BS43" i="1"/>
  <c r="BO43" i="1"/>
  <c r="BZ43" i="1"/>
  <c r="BV43" i="1"/>
  <c r="BR43" i="1"/>
  <c r="BY43" i="1"/>
  <c r="BU43" i="1"/>
  <c r="BQ43" i="1"/>
  <c r="CB39" i="1"/>
  <c r="BX39" i="1"/>
  <c r="BP39" i="1"/>
  <c r="CA39" i="1"/>
  <c r="BW39" i="1"/>
  <c r="BS39" i="1"/>
  <c r="BO39" i="1"/>
  <c r="BZ39" i="1"/>
  <c r="BV39" i="1"/>
  <c r="BR39" i="1"/>
  <c r="BY39" i="1"/>
  <c r="BU39" i="1"/>
  <c r="BQ39" i="1"/>
  <c r="BZ31" i="1"/>
  <c r="BV31" i="1"/>
  <c r="BY31" i="1"/>
  <c r="BU31" i="1"/>
  <c r="BQ31" i="1"/>
  <c r="CA31" i="1"/>
  <c r="BS31" i="1"/>
  <c r="BX31" i="1"/>
  <c r="BR31" i="1"/>
  <c r="BW31" i="1"/>
  <c r="BP31" i="1"/>
  <c r="CB31" i="1"/>
  <c r="BO31" i="1"/>
  <c r="CA141" i="1"/>
  <c r="BW141" i="1"/>
  <c r="BS141" i="1"/>
  <c r="BO141" i="1"/>
  <c r="BZ141" i="1"/>
  <c r="BV141" i="1"/>
  <c r="BR141" i="1"/>
  <c r="BY141" i="1"/>
  <c r="BU141" i="1"/>
  <c r="BQ141" i="1"/>
  <c r="CB141" i="1"/>
  <c r="BX141" i="1"/>
  <c r="BP141" i="1"/>
  <c r="BY131" i="1"/>
  <c r="BU131" i="1"/>
  <c r="BQ131" i="1"/>
  <c r="CB131" i="1"/>
  <c r="BX131" i="1"/>
  <c r="BP131" i="1"/>
  <c r="BW131" i="1"/>
  <c r="BO131" i="1"/>
  <c r="BV131" i="1"/>
  <c r="CA131" i="1"/>
  <c r="BS131" i="1"/>
  <c r="BZ131" i="1"/>
  <c r="BR131" i="1"/>
  <c r="BZ123" i="1"/>
  <c r="BV123" i="1"/>
  <c r="BR123" i="1"/>
  <c r="BY123" i="1"/>
  <c r="BU123" i="1"/>
  <c r="BQ123" i="1"/>
  <c r="CB123" i="1"/>
  <c r="CA123" i="1"/>
  <c r="BS123" i="1"/>
  <c r="BX123" i="1"/>
  <c r="BP123" i="1"/>
  <c r="BW123" i="1"/>
  <c r="BO123" i="1"/>
  <c r="CB95" i="1"/>
  <c r="BX95" i="1"/>
  <c r="BP95" i="1"/>
  <c r="CA95" i="1"/>
  <c r="BW95" i="1"/>
  <c r="BS95" i="1"/>
  <c r="BO95" i="1"/>
  <c r="BZ95" i="1"/>
  <c r="BV95" i="1"/>
  <c r="BR95" i="1"/>
  <c r="BY95" i="1"/>
  <c r="BU95" i="1"/>
  <c r="BQ95" i="1"/>
  <c r="CB87" i="1"/>
  <c r="BX87" i="1"/>
  <c r="BP87" i="1"/>
  <c r="CA87" i="1"/>
  <c r="BW87" i="1"/>
  <c r="BS87" i="1"/>
  <c r="BO87" i="1"/>
  <c r="BZ87" i="1"/>
  <c r="BV87" i="1"/>
  <c r="BR87" i="1"/>
  <c r="BY87" i="1"/>
  <c r="BU87" i="1"/>
  <c r="BQ87" i="1"/>
  <c r="BZ81" i="1"/>
  <c r="BV81" i="1"/>
  <c r="BR81" i="1"/>
  <c r="BY81" i="1"/>
  <c r="BU81" i="1"/>
  <c r="BQ81" i="1"/>
  <c r="CA81" i="1"/>
  <c r="BS81" i="1"/>
  <c r="BX81" i="1"/>
  <c r="BP81" i="1"/>
  <c r="BW81" i="1"/>
  <c r="BO81" i="1"/>
  <c r="CB81" i="1"/>
  <c r="CA72" i="1"/>
  <c r="BW72" i="1"/>
  <c r="BS72" i="1"/>
  <c r="BO72" i="1"/>
  <c r="BZ72" i="1"/>
  <c r="BV72" i="1"/>
  <c r="BR72" i="1"/>
  <c r="BY72" i="1"/>
  <c r="BU72" i="1"/>
  <c r="BQ72" i="1"/>
  <c r="CB72" i="1"/>
  <c r="BX72" i="1"/>
  <c r="BP72" i="1"/>
  <c r="CA68" i="1"/>
  <c r="BW68" i="1"/>
  <c r="BS68" i="1"/>
  <c r="BO68" i="1"/>
  <c r="BZ68" i="1"/>
  <c r="BV68" i="1"/>
  <c r="BR68" i="1"/>
  <c r="BY68" i="1"/>
  <c r="BU68" i="1"/>
  <c r="BQ68" i="1"/>
  <c r="CB68" i="1"/>
  <c r="BX68" i="1"/>
  <c r="BP68" i="1"/>
  <c r="CA64" i="1"/>
  <c r="BW64" i="1"/>
  <c r="BS64" i="1"/>
  <c r="BO64" i="1"/>
  <c r="BZ64" i="1"/>
  <c r="BV64" i="1"/>
  <c r="BR64" i="1"/>
  <c r="BY64" i="1"/>
  <c r="BU64" i="1"/>
  <c r="BQ64" i="1"/>
  <c r="CB64" i="1"/>
  <c r="BX64" i="1"/>
  <c r="BP64" i="1"/>
  <c r="CA60" i="1"/>
  <c r="BW60" i="1"/>
  <c r="BS60" i="1"/>
  <c r="BO60" i="1"/>
  <c r="BZ60" i="1"/>
  <c r="BV60" i="1"/>
  <c r="BR60" i="1"/>
  <c r="BY60" i="1"/>
  <c r="BU60" i="1"/>
  <c r="BQ60" i="1"/>
  <c r="CB60" i="1"/>
  <c r="BX60" i="1"/>
  <c r="BP60" i="1"/>
  <c r="CA56" i="1"/>
  <c r="BW56" i="1"/>
  <c r="BS56" i="1"/>
  <c r="BO56" i="1"/>
  <c r="BY56" i="1"/>
  <c r="BU56" i="1"/>
  <c r="BQ56" i="1"/>
  <c r="CB56" i="1"/>
  <c r="BX56" i="1"/>
  <c r="BP56" i="1"/>
  <c r="BZ56" i="1"/>
  <c r="BV56" i="1"/>
  <c r="BR56" i="1"/>
  <c r="CB53" i="1"/>
  <c r="BX53" i="1"/>
  <c r="BP53" i="1"/>
  <c r="CA53" i="1"/>
  <c r="BW53" i="1"/>
  <c r="BS53" i="1"/>
  <c r="BO53" i="1"/>
  <c r="BZ53" i="1"/>
  <c r="BV53" i="1"/>
  <c r="BR53" i="1"/>
  <c r="BY53" i="1"/>
  <c r="BU53" i="1"/>
  <c r="BQ53" i="1"/>
  <c r="CB50" i="1"/>
  <c r="BX50" i="1"/>
  <c r="BP50" i="1"/>
  <c r="CA50" i="1"/>
  <c r="BW50" i="1"/>
  <c r="BS50" i="1"/>
  <c r="BO50" i="1"/>
  <c r="BZ50" i="1"/>
  <c r="BV50" i="1"/>
  <c r="BR50" i="1"/>
  <c r="BY50" i="1"/>
  <c r="BU50" i="1"/>
  <c r="BQ50" i="1"/>
  <c r="CB46" i="1"/>
  <c r="BX46" i="1"/>
  <c r="BP46" i="1"/>
  <c r="CA46" i="1"/>
  <c r="BW46" i="1"/>
  <c r="BS46" i="1"/>
  <c r="BO46" i="1"/>
  <c r="BZ46" i="1"/>
  <c r="BV46" i="1"/>
  <c r="BR46" i="1"/>
  <c r="BY46" i="1"/>
  <c r="BU46" i="1"/>
  <c r="BQ46" i="1"/>
  <c r="CB42" i="1"/>
  <c r="BX42" i="1"/>
  <c r="BP42" i="1"/>
  <c r="CA42" i="1"/>
  <c r="BW42" i="1"/>
  <c r="BS42" i="1"/>
  <c r="BO42" i="1"/>
  <c r="BZ42" i="1"/>
  <c r="BV42" i="1"/>
  <c r="BR42" i="1"/>
  <c r="BY42" i="1"/>
  <c r="BU42" i="1"/>
  <c r="BQ42" i="1"/>
  <c r="CB38" i="1"/>
  <c r="BX38" i="1"/>
  <c r="BP38" i="1"/>
  <c r="CA38" i="1"/>
  <c r="BW38" i="1"/>
  <c r="BS38" i="1"/>
  <c r="BO38" i="1"/>
  <c r="BZ38" i="1"/>
  <c r="BV38" i="1"/>
  <c r="BR38" i="1"/>
  <c r="BY38" i="1"/>
  <c r="BU38" i="1"/>
  <c r="BQ38" i="1"/>
  <c r="BL140" i="1"/>
  <c r="BM140" i="1" s="1"/>
  <c r="BN140" i="1" s="1"/>
  <c r="CC140" i="1" s="1"/>
  <c r="CB130" i="1"/>
  <c r="BX130" i="1"/>
  <c r="BP130" i="1"/>
  <c r="CA130" i="1"/>
  <c r="BV130" i="1"/>
  <c r="BQ130" i="1"/>
  <c r="BZ130" i="1"/>
  <c r="BU130" i="1"/>
  <c r="BO130" i="1"/>
  <c r="BY130" i="1"/>
  <c r="BW130" i="1"/>
  <c r="BS130" i="1"/>
  <c r="BR130" i="1"/>
  <c r="CB99" i="1"/>
  <c r="BX99" i="1"/>
  <c r="BP99" i="1"/>
  <c r="CA99" i="1"/>
  <c r="BW99" i="1"/>
  <c r="BS99" i="1"/>
  <c r="BO99" i="1"/>
  <c r="BY99" i="1"/>
  <c r="BQ99" i="1"/>
  <c r="BV99" i="1"/>
  <c r="BU99" i="1"/>
  <c r="BZ99" i="1"/>
  <c r="BR99" i="1"/>
  <c r="CB98" i="1"/>
  <c r="BX98" i="1"/>
  <c r="BP98" i="1"/>
  <c r="CA98" i="1"/>
  <c r="BW98" i="1"/>
  <c r="BS98" i="1"/>
  <c r="BO98" i="1"/>
  <c r="BZ98" i="1"/>
  <c r="BV98" i="1"/>
  <c r="BR98" i="1"/>
  <c r="BY98" i="1"/>
  <c r="BU98" i="1"/>
  <c r="BQ98" i="1"/>
  <c r="CB94" i="1"/>
  <c r="BX94" i="1"/>
  <c r="BP94" i="1"/>
  <c r="CA94" i="1"/>
  <c r="BW94" i="1"/>
  <c r="BS94" i="1"/>
  <c r="BO94" i="1"/>
  <c r="BZ94" i="1"/>
  <c r="BV94" i="1"/>
  <c r="BR94" i="1"/>
  <c r="BY94" i="1"/>
  <c r="BU94" i="1"/>
  <c r="BQ94" i="1"/>
  <c r="CB86" i="1"/>
  <c r="BX86" i="1"/>
  <c r="BP86" i="1"/>
  <c r="CA86" i="1"/>
  <c r="BW86" i="1"/>
  <c r="BS86" i="1"/>
  <c r="BO86" i="1"/>
  <c r="BZ86" i="1"/>
  <c r="BV86" i="1"/>
  <c r="BR86" i="1"/>
  <c r="BY86" i="1"/>
  <c r="BU86" i="1"/>
  <c r="BQ86" i="1"/>
  <c r="CB91" i="1"/>
  <c r="BX91" i="1"/>
  <c r="BP91" i="1"/>
  <c r="CA91" i="1"/>
  <c r="BW91" i="1"/>
  <c r="BS91" i="1"/>
  <c r="BO91" i="1"/>
  <c r="BZ91" i="1"/>
  <c r="BV91" i="1"/>
  <c r="BR91" i="1"/>
  <c r="BY91" i="1"/>
  <c r="BU91" i="1"/>
  <c r="BQ91" i="1"/>
  <c r="CA73" i="1"/>
  <c r="BW73" i="1"/>
  <c r="BS73" i="1"/>
  <c r="BO73" i="1"/>
  <c r="BZ73" i="1"/>
  <c r="BV73" i="1"/>
  <c r="BR73" i="1"/>
  <c r="BY73" i="1"/>
  <c r="BU73" i="1"/>
  <c r="BQ73" i="1"/>
  <c r="CB73" i="1"/>
  <c r="BX73" i="1"/>
  <c r="BP73" i="1"/>
  <c r="CA69" i="1"/>
  <c r="BW69" i="1"/>
  <c r="BS69" i="1"/>
  <c r="BO69" i="1"/>
  <c r="BZ69" i="1"/>
  <c r="BV69" i="1"/>
  <c r="BR69" i="1"/>
  <c r="BY69" i="1"/>
  <c r="BU69" i="1"/>
  <c r="BQ69" i="1"/>
  <c r="CB69" i="1"/>
  <c r="BX69" i="1"/>
  <c r="BP69" i="1"/>
  <c r="CA65" i="1"/>
  <c r="BW65" i="1"/>
  <c r="BS65" i="1"/>
  <c r="BO65" i="1"/>
  <c r="BZ65" i="1"/>
  <c r="BV65" i="1"/>
  <c r="BR65" i="1"/>
  <c r="BY65" i="1"/>
  <c r="BU65" i="1"/>
  <c r="BQ65" i="1"/>
  <c r="CB65" i="1"/>
  <c r="BX65" i="1"/>
  <c r="BP65" i="1"/>
  <c r="CA61" i="1"/>
  <c r="BW61" i="1"/>
  <c r="BS61" i="1"/>
  <c r="BO61" i="1"/>
  <c r="BZ61" i="1"/>
  <c r="BV61" i="1"/>
  <c r="BR61" i="1"/>
  <c r="BY61" i="1"/>
  <c r="BU61" i="1"/>
  <c r="BQ61" i="1"/>
  <c r="CB61" i="1"/>
  <c r="BX61" i="1"/>
  <c r="BP61" i="1"/>
  <c r="BZ79" i="1"/>
  <c r="BV79" i="1"/>
  <c r="BR79" i="1"/>
  <c r="BY79" i="1"/>
  <c r="BU79" i="1"/>
  <c r="BQ79" i="1"/>
  <c r="CA79" i="1"/>
  <c r="BS79" i="1"/>
  <c r="BT79" i="1" s="1"/>
  <c r="CD79" i="1" s="1"/>
  <c r="BX79" i="1"/>
  <c r="BP79" i="1"/>
  <c r="BW79" i="1"/>
  <c r="BO79" i="1"/>
  <c r="CB79" i="1"/>
  <c r="CB49" i="1"/>
  <c r="BX49" i="1"/>
  <c r="BP49" i="1"/>
  <c r="CA49" i="1"/>
  <c r="BW49" i="1"/>
  <c r="BS49" i="1"/>
  <c r="BO49" i="1"/>
  <c r="BZ49" i="1"/>
  <c r="BV49" i="1"/>
  <c r="BR49" i="1"/>
  <c r="BY49" i="1"/>
  <c r="BU49" i="1"/>
  <c r="BQ49" i="1"/>
  <c r="CB45" i="1"/>
  <c r="BX45" i="1"/>
  <c r="BP45" i="1"/>
  <c r="CA45" i="1"/>
  <c r="BW45" i="1"/>
  <c r="BS45" i="1"/>
  <c r="BO45" i="1"/>
  <c r="BZ45" i="1"/>
  <c r="BV45" i="1"/>
  <c r="BR45" i="1"/>
  <c r="BY45" i="1"/>
  <c r="BU45" i="1"/>
  <c r="BQ45" i="1"/>
  <c r="CB41" i="1"/>
  <c r="BX41" i="1"/>
  <c r="BP41" i="1"/>
  <c r="CA41" i="1"/>
  <c r="BW41" i="1"/>
  <c r="BS41" i="1"/>
  <c r="BO41" i="1"/>
  <c r="BZ41" i="1"/>
  <c r="BV41" i="1"/>
  <c r="BR41" i="1"/>
  <c r="BY41" i="1"/>
  <c r="BU41" i="1"/>
  <c r="BQ41" i="1"/>
  <c r="CB37" i="1"/>
  <c r="BX37" i="1"/>
  <c r="BP37" i="1"/>
  <c r="CA37" i="1"/>
  <c r="BW37" i="1"/>
  <c r="BS37" i="1"/>
  <c r="BT37" i="1" s="1"/>
  <c r="BO37" i="1"/>
  <c r="BZ37" i="1"/>
  <c r="BV37" i="1"/>
  <c r="BR37" i="1"/>
  <c r="BY37" i="1"/>
  <c r="BU37" i="1"/>
  <c r="BQ37" i="1"/>
  <c r="CD37" i="1" l="1"/>
  <c r="BT98" i="1"/>
  <c r="CD98" i="1" s="1"/>
  <c r="BT130" i="1"/>
  <c r="CD130" i="1" s="1"/>
  <c r="CA140" i="1"/>
  <c r="BW140" i="1"/>
  <c r="BS140" i="1"/>
  <c r="BO140" i="1"/>
  <c r="BZ140" i="1"/>
  <c r="BV140" i="1"/>
  <c r="BR140" i="1"/>
  <c r="BY140" i="1"/>
  <c r="BU140" i="1"/>
  <c r="BQ140" i="1"/>
  <c r="CB140" i="1"/>
  <c r="BX140" i="1"/>
  <c r="BP140" i="1"/>
  <c r="BT38" i="1"/>
  <c r="CD38" i="1" s="1"/>
  <c r="BT53" i="1"/>
  <c r="CD53" i="1" s="1"/>
  <c r="BT56" i="1"/>
  <c r="CD56" i="1" s="1"/>
  <c r="BT72" i="1"/>
  <c r="CD72" i="1" s="1"/>
  <c r="BT81" i="1"/>
  <c r="CD81" i="1" s="1"/>
  <c r="BT95" i="1"/>
  <c r="CD95" i="1" s="1"/>
  <c r="BT63" i="1"/>
  <c r="CD63" i="1" s="1"/>
  <c r="BT48" i="1"/>
  <c r="CD48" i="1" s="1"/>
  <c r="BT66" i="1"/>
  <c r="CD66" i="1" s="1"/>
  <c r="BT55" i="1"/>
  <c r="CD55" i="1" s="1"/>
  <c r="BT83" i="1"/>
  <c r="CD83" i="1" s="1"/>
  <c r="BZ104" i="1"/>
  <c r="BV104" i="1"/>
  <c r="BR104" i="1"/>
  <c r="BY104" i="1"/>
  <c r="BU104" i="1"/>
  <c r="BQ104" i="1"/>
  <c r="CB104" i="1"/>
  <c r="BX104" i="1"/>
  <c r="BP104" i="1"/>
  <c r="CA104" i="1"/>
  <c r="BW104" i="1"/>
  <c r="BS104" i="1"/>
  <c r="BT104" i="1" s="1"/>
  <c r="CD104" i="1" s="1"/>
  <c r="BO104" i="1"/>
  <c r="DA109" i="1"/>
  <c r="DB109" i="1" s="1"/>
  <c r="CO109" i="1"/>
  <c r="CP109" i="1" s="1"/>
  <c r="CR109" i="1"/>
  <c r="CS109" i="1" s="1"/>
  <c r="CF109" i="1"/>
  <c r="CG109" i="1" s="1"/>
  <c r="CU109" i="1"/>
  <c r="CV109" i="1" s="1"/>
  <c r="CL109" i="1"/>
  <c r="CM109" i="1" s="1"/>
  <c r="CX109" i="1"/>
  <c r="CY109" i="1" s="1"/>
  <c r="CI109" i="1"/>
  <c r="CJ109" i="1" s="1"/>
  <c r="CB112" i="1"/>
  <c r="BZ112" i="1"/>
  <c r="BV112" i="1"/>
  <c r="BR112" i="1"/>
  <c r="BY112" i="1"/>
  <c r="BU112" i="1"/>
  <c r="BQ112" i="1"/>
  <c r="BX112" i="1"/>
  <c r="BP112" i="1"/>
  <c r="CA112" i="1"/>
  <c r="BW112" i="1"/>
  <c r="BS112" i="1"/>
  <c r="BO112" i="1"/>
  <c r="BT107" i="1"/>
  <c r="CD107" i="1" s="1"/>
  <c r="BT137" i="1"/>
  <c r="CD137" i="1" s="1"/>
  <c r="BZ150" i="1"/>
  <c r="BV150" i="1"/>
  <c r="BR150" i="1"/>
  <c r="CB150" i="1"/>
  <c r="BX150" i="1"/>
  <c r="BP150" i="1"/>
  <c r="CA150" i="1"/>
  <c r="BW150" i="1"/>
  <c r="BS150" i="1"/>
  <c r="BO150" i="1"/>
  <c r="BY150" i="1"/>
  <c r="BU150" i="1"/>
  <c r="BQ150" i="1"/>
  <c r="BT145" i="1"/>
  <c r="CD145" i="1" s="1"/>
  <c r="BT24" i="1"/>
  <c r="CD24" i="1" s="1"/>
  <c r="BT96" i="1"/>
  <c r="CD96" i="1" s="1"/>
  <c r="BT122" i="1"/>
  <c r="CD122" i="1" s="1"/>
  <c r="BT125" i="1"/>
  <c r="CD125" i="1" s="1"/>
  <c r="BT28" i="1"/>
  <c r="CD28" i="1" s="1"/>
  <c r="CD18" i="1"/>
  <c r="BT85" i="1"/>
  <c r="CD85" i="1" s="1"/>
  <c r="BT124" i="1"/>
  <c r="CD124" i="1" s="1"/>
  <c r="BT133" i="1"/>
  <c r="CD133" i="1" s="1"/>
  <c r="BT129" i="1"/>
  <c r="CD129" i="1" s="1"/>
  <c r="CD19" i="1"/>
  <c r="BT59" i="1"/>
  <c r="CD59" i="1" s="1"/>
  <c r="BT89" i="1"/>
  <c r="CD89" i="1" s="1"/>
  <c r="DA106" i="1"/>
  <c r="DB106" i="1" s="1"/>
  <c r="CO106" i="1"/>
  <c r="CP106" i="1" s="1"/>
  <c r="CR106" i="1"/>
  <c r="CS106" i="1" s="1"/>
  <c r="CF106" i="1"/>
  <c r="CG106" i="1" s="1"/>
  <c r="CI106" i="1"/>
  <c r="CJ106" i="1" s="1"/>
  <c r="CU106" i="1"/>
  <c r="CV106" i="1" s="1"/>
  <c r="CL106" i="1"/>
  <c r="CM106" i="1" s="1"/>
  <c r="CX106" i="1"/>
  <c r="CY106" i="1" s="1"/>
  <c r="BT126" i="1"/>
  <c r="CD126" i="1" s="1"/>
  <c r="DA136" i="1"/>
  <c r="DB136" i="1" s="1"/>
  <c r="CO136" i="1"/>
  <c r="CP136" i="1" s="1"/>
  <c r="CX136" i="1"/>
  <c r="CY136" i="1" s="1"/>
  <c r="CL136" i="1"/>
  <c r="CM136" i="1" s="1"/>
  <c r="CI136" i="1"/>
  <c r="CJ136" i="1" s="1"/>
  <c r="CU136" i="1"/>
  <c r="CV136" i="1" s="1"/>
  <c r="CF136" i="1"/>
  <c r="CG136" i="1" s="1"/>
  <c r="CR136" i="1"/>
  <c r="CS136" i="1" s="1"/>
  <c r="BT61" i="1"/>
  <c r="CD61" i="1" s="1"/>
  <c r="BT41" i="1"/>
  <c r="CD41" i="1" s="1"/>
  <c r="BT65" i="1"/>
  <c r="CD65" i="1" s="1"/>
  <c r="BT91" i="1"/>
  <c r="CD91" i="1" s="1"/>
  <c r="BT99" i="1"/>
  <c r="CD99" i="1" s="1"/>
  <c r="BT42" i="1"/>
  <c r="CD42" i="1" s="1"/>
  <c r="BT60" i="1"/>
  <c r="CD60" i="1" s="1"/>
  <c r="BT131" i="1"/>
  <c r="CD131" i="1" s="1"/>
  <c r="BT39" i="1"/>
  <c r="CD39" i="1" s="1"/>
  <c r="CA33" i="1"/>
  <c r="BW33" i="1"/>
  <c r="BS33" i="1"/>
  <c r="BO33" i="1"/>
  <c r="BZ33" i="1"/>
  <c r="BV33" i="1"/>
  <c r="BR33" i="1"/>
  <c r="BY33" i="1"/>
  <c r="BU33" i="1"/>
  <c r="BQ33" i="1"/>
  <c r="CB33" i="1"/>
  <c r="BX33" i="1"/>
  <c r="BP33" i="1"/>
  <c r="BT52" i="1"/>
  <c r="CD52" i="1" s="1"/>
  <c r="BT57" i="1"/>
  <c r="CD57" i="1" s="1"/>
  <c r="BT80" i="1"/>
  <c r="CD80" i="1" s="1"/>
  <c r="BT67" i="1"/>
  <c r="CD67" i="1" s="1"/>
  <c r="BT36" i="1"/>
  <c r="CD36" i="1" s="1"/>
  <c r="BT74" i="1"/>
  <c r="CD74" i="1" s="1"/>
  <c r="BT70" i="1"/>
  <c r="CD70" i="1" s="1"/>
  <c r="BT115" i="1"/>
  <c r="CD115" i="1" s="1"/>
  <c r="BT120" i="1"/>
  <c r="CD120" i="1" s="1"/>
  <c r="BZ153" i="1"/>
  <c r="BV153" i="1"/>
  <c r="BR153" i="1"/>
  <c r="BY153" i="1"/>
  <c r="BU153" i="1"/>
  <c r="BQ153" i="1"/>
  <c r="CB153" i="1"/>
  <c r="BX153" i="1"/>
  <c r="BP153" i="1"/>
  <c r="CA153" i="1"/>
  <c r="BW153" i="1"/>
  <c r="BS153" i="1"/>
  <c r="BT153" i="1" s="1"/>
  <c r="CD153" i="1" s="1"/>
  <c r="BO153" i="1"/>
  <c r="BT15" i="1"/>
  <c r="CD15" i="1" s="1"/>
  <c r="BT30" i="1"/>
  <c r="CD30" i="1" s="1"/>
  <c r="BT93" i="1"/>
  <c r="CD93" i="1" s="1"/>
  <c r="BT103" i="1"/>
  <c r="CD103" i="1" s="1"/>
  <c r="CB119" i="1"/>
  <c r="BX119" i="1"/>
  <c r="BP119" i="1"/>
  <c r="CA119" i="1"/>
  <c r="BW119" i="1"/>
  <c r="BS119" i="1"/>
  <c r="BO119" i="1"/>
  <c r="BZ119" i="1"/>
  <c r="BV119" i="1"/>
  <c r="BR119" i="1"/>
  <c r="BY119" i="1"/>
  <c r="BU119" i="1"/>
  <c r="BQ119" i="1"/>
  <c r="BT135" i="1"/>
  <c r="CD135" i="1" s="1"/>
  <c r="BT151" i="1"/>
  <c r="CD151" i="1" s="1"/>
  <c r="BY22" i="1"/>
  <c r="BU22" i="1"/>
  <c r="BQ22" i="1"/>
  <c r="CB22" i="1"/>
  <c r="BX22" i="1"/>
  <c r="BP22" i="1"/>
  <c r="CA22" i="1"/>
  <c r="BW22" i="1"/>
  <c r="BS22" i="1"/>
  <c r="BO22" i="1"/>
  <c r="BZ22" i="1"/>
  <c r="BV22" i="1"/>
  <c r="BR22" i="1"/>
  <c r="BT51" i="1"/>
  <c r="CD51" i="1" s="1"/>
  <c r="BT97" i="1"/>
  <c r="CD97" i="1" s="1"/>
  <c r="BT114" i="1"/>
  <c r="CD114" i="1" s="1"/>
  <c r="BY121" i="1"/>
  <c r="BU121" i="1"/>
  <c r="BQ121" i="1"/>
  <c r="CB121" i="1"/>
  <c r="BX121" i="1"/>
  <c r="BP121" i="1"/>
  <c r="CA121" i="1"/>
  <c r="BW121" i="1"/>
  <c r="BS121" i="1"/>
  <c r="BO121" i="1"/>
  <c r="BZ121" i="1"/>
  <c r="BV121" i="1"/>
  <c r="BR121" i="1"/>
  <c r="BT152" i="1"/>
  <c r="CD152" i="1" s="1"/>
  <c r="BT75" i="1"/>
  <c r="CD75" i="1" s="1"/>
  <c r="BT111" i="1"/>
  <c r="CD111" i="1" s="1"/>
  <c r="BT144" i="1"/>
  <c r="CD144" i="1" s="1"/>
  <c r="BT148" i="1"/>
  <c r="CD148" i="1" s="1"/>
  <c r="BT45" i="1"/>
  <c r="CD45" i="1" s="1"/>
  <c r="BT69" i="1"/>
  <c r="CD69" i="1" s="1"/>
  <c r="BT86" i="1"/>
  <c r="CD86" i="1" s="1"/>
  <c r="BT46" i="1"/>
  <c r="CD46" i="1" s="1"/>
  <c r="BT64" i="1"/>
  <c r="CD64" i="1" s="1"/>
  <c r="BT123" i="1"/>
  <c r="CD123" i="1" s="1"/>
  <c r="BT141" i="1"/>
  <c r="CD141" i="1" s="1"/>
  <c r="BT43" i="1"/>
  <c r="CD43" i="1" s="1"/>
  <c r="BT84" i="1"/>
  <c r="CD84" i="1" s="1"/>
  <c r="BT71" i="1"/>
  <c r="CD71" i="1" s="1"/>
  <c r="BT40" i="1"/>
  <c r="CD40" i="1" s="1"/>
  <c r="CA35" i="1"/>
  <c r="BW35" i="1"/>
  <c r="BS35" i="1"/>
  <c r="BO35" i="1"/>
  <c r="BZ35" i="1"/>
  <c r="BV35" i="1"/>
  <c r="BR35" i="1"/>
  <c r="BY35" i="1"/>
  <c r="BU35" i="1"/>
  <c r="BQ35" i="1"/>
  <c r="CB35" i="1"/>
  <c r="BX35" i="1"/>
  <c r="BP35" i="1"/>
  <c r="BT78" i="1"/>
  <c r="CD78" i="1" s="1"/>
  <c r="BT138" i="1"/>
  <c r="CD138" i="1" s="1"/>
  <c r="BY23" i="1"/>
  <c r="BU23" i="1"/>
  <c r="BQ23" i="1"/>
  <c r="CB23" i="1"/>
  <c r="BX23" i="1"/>
  <c r="BP23" i="1"/>
  <c r="CA23" i="1"/>
  <c r="BW23" i="1"/>
  <c r="BS23" i="1"/>
  <c r="BO23" i="1"/>
  <c r="BZ23" i="1"/>
  <c r="BV23" i="1"/>
  <c r="BR23" i="1"/>
  <c r="CD16" i="1"/>
  <c r="CD20" i="1"/>
  <c r="DA105" i="1"/>
  <c r="DB105" i="1" s="1"/>
  <c r="CO105" i="1"/>
  <c r="CP105" i="1" s="1"/>
  <c r="CR105" i="1"/>
  <c r="CS105" i="1" s="1"/>
  <c r="CF105" i="1"/>
  <c r="CG105" i="1" s="1"/>
  <c r="CU105" i="1"/>
  <c r="CV105" i="1" s="1"/>
  <c r="CL105" i="1"/>
  <c r="CM105" i="1" s="1"/>
  <c r="CX105" i="1"/>
  <c r="CY105" i="1" s="1"/>
  <c r="CI105" i="1"/>
  <c r="CJ105" i="1" s="1"/>
  <c r="BZ108" i="1"/>
  <c r="BV108" i="1"/>
  <c r="BR108" i="1"/>
  <c r="BY108" i="1"/>
  <c r="BU108" i="1"/>
  <c r="BQ108" i="1"/>
  <c r="CB108" i="1"/>
  <c r="BX108" i="1"/>
  <c r="BP108" i="1"/>
  <c r="CA108" i="1"/>
  <c r="BW108" i="1"/>
  <c r="BS108" i="1"/>
  <c r="BO108" i="1"/>
  <c r="BT25" i="1"/>
  <c r="CD25" i="1" s="1"/>
  <c r="BT32" i="1"/>
  <c r="CD32" i="1" s="1"/>
  <c r="BT128" i="1"/>
  <c r="CD128" i="1" s="1"/>
  <c r="DA134" i="1"/>
  <c r="DB134" i="1" s="1"/>
  <c r="CO134" i="1"/>
  <c r="CP134" i="1" s="1"/>
  <c r="CX134" i="1"/>
  <c r="CY134" i="1" s="1"/>
  <c r="CL134" i="1"/>
  <c r="CM134" i="1" s="1"/>
  <c r="CI134" i="1"/>
  <c r="CJ134" i="1" s="1"/>
  <c r="CU134" i="1"/>
  <c r="CV134" i="1" s="1"/>
  <c r="CF134" i="1"/>
  <c r="CG134" i="1" s="1"/>
  <c r="CR134" i="1"/>
  <c r="CS134" i="1" s="1"/>
  <c r="CD17" i="1"/>
  <c r="CD21" i="1"/>
  <c r="BT76" i="1"/>
  <c r="CD76" i="1" s="1"/>
  <c r="BT88" i="1"/>
  <c r="CD88" i="1" s="1"/>
  <c r="DA101" i="1"/>
  <c r="DB101" i="1" s="1"/>
  <c r="CO101" i="1"/>
  <c r="CP101" i="1" s="1"/>
  <c r="CR101" i="1"/>
  <c r="CS101" i="1" s="1"/>
  <c r="CF101" i="1"/>
  <c r="CG101" i="1" s="1"/>
  <c r="CU101" i="1"/>
  <c r="CV101" i="1" s="1"/>
  <c r="CL101" i="1"/>
  <c r="CM101" i="1" s="1"/>
  <c r="CX101" i="1"/>
  <c r="CY101" i="1" s="1"/>
  <c r="CI101" i="1"/>
  <c r="CJ101" i="1" s="1"/>
  <c r="BT143" i="1"/>
  <c r="CD143" i="1" s="1"/>
  <c r="BT147" i="1"/>
  <c r="CD147" i="1" s="1"/>
  <c r="BY26" i="1"/>
  <c r="BU26" i="1"/>
  <c r="BQ26" i="1"/>
  <c r="CB26" i="1"/>
  <c r="BX26" i="1"/>
  <c r="BP26" i="1"/>
  <c r="CA26" i="1"/>
  <c r="BW26" i="1"/>
  <c r="BS26" i="1"/>
  <c r="BO26" i="1"/>
  <c r="BZ26" i="1"/>
  <c r="BV26" i="1"/>
  <c r="BR26" i="1"/>
  <c r="BT58" i="1"/>
  <c r="CD58" i="1" s="1"/>
  <c r="BT82" i="1"/>
  <c r="CD82" i="1" s="1"/>
  <c r="BT127" i="1"/>
  <c r="CD127" i="1" s="1"/>
  <c r="BT149" i="1"/>
  <c r="CD149" i="1" s="1"/>
  <c r="CX79" i="1"/>
  <c r="CY79" i="1" s="1"/>
  <c r="CL79" i="1"/>
  <c r="CM79" i="1" s="1"/>
  <c r="CR79" i="1"/>
  <c r="CS79" i="1" s="1"/>
  <c r="CF79" i="1"/>
  <c r="CG79" i="1" s="1"/>
  <c r="CU79" i="1"/>
  <c r="CV79" i="1" s="1"/>
  <c r="CI79" i="1"/>
  <c r="CJ79" i="1" s="1"/>
  <c r="CO79" i="1"/>
  <c r="CP79" i="1" s="1"/>
  <c r="DA79" i="1"/>
  <c r="DB79" i="1" s="1"/>
  <c r="BT49" i="1"/>
  <c r="CD49" i="1" s="1"/>
  <c r="BT73" i="1"/>
  <c r="CD73" i="1" s="1"/>
  <c r="BT94" i="1"/>
  <c r="CD94" i="1" s="1"/>
  <c r="BT50" i="1"/>
  <c r="CD50" i="1" s="1"/>
  <c r="BT68" i="1"/>
  <c r="CD68" i="1" s="1"/>
  <c r="BT87" i="1"/>
  <c r="CD87" i="1" s="1"/>
  <c r="BT31" i="1"/>
  <c r="CD31" i="1" s="1"/>
  <c r="BT47" i="1"/>
  <c r="CD47" i="1" s="1"/>
  <c r="BT77" i="1"/>
  <c r="CD77" i="1" s="1"/>
  <c r="BT44" i="1"/>
  <c r="CD44" i="1" s="1"/>
  <c r="BT62" i="1"/>
  <c r="CD62" i="1" s="1"/>
  <c r="BT146" i="1"/>
  <c r="CD146" i="1" s="1"/>
  <c r="BT34" i="1"/>
  <c r="CD34" i="1" s="1"/>
  <c r="BT118" i="1"/>
  <c r="CD118" i="1" s="1"/>
  <c r="BT102" i="1"/>
  <c r="CD102" i="1" s="1"/>
  <c r="BT132" i="1"/>
  <c r="CD132" i="1" s="1"/>
  <c r="BT29" i="1"/>
  <c r="CD29" i="1" s="1"/>
  <c r="BT100" i="1"/>
  <c r="CD100" i="1" s="1"/>
  <c r="BT142" i="1"/>
  <c r="CD142" i="1" s="1"/>
  <c r="BT54" i="1"/>
  <c r="CD54" i="1" s="1"/>
  <c r="BT92" i="1"/>
  <c r="CD92" i="1" s="1"/>
  <c r="BT110" i="1"/>
  <c r="CD110" i="1" s="1"/>
  <c r="BT113" i="1"/>
  <c r="CD113" i="1" s="1"/>
  <c r="BT139" i="1"/>
  <c r="CD139" i="1" s="1"/>
  <c r="BT27" i="1"/>
  <c r="CD27" i="1" s="1"/>
  <c r="BT90" i="1"/>
  <c r="CD90" i="1" s="1"/>
  <c r="BT116" i="1"/>
  <c r="CD116" i="1" s="1"/>
  <c r="BT117" i="1"/>
  <c r="CD117" i="1" s="1"/>
  <c r="DA100" i="1" l="1"/>
  <c r="DB100" i="1" s="1"/>
  <c r="CO100" i="1"/>
  <c r="CP100" i="1" s="1"/>
  <c r="CL100" i="1"/>
  <c r="CM100" i="1" s="1"/>
  <c r="CF100" i="1"/>
  <c r="CG100" i="1" s="1"/>
  <c r="CX100" i="1"/>
  <c r="CY100" i="1" s="1"/>
  <c r="CR100" i="1"/>
  <c r="CS100" i="1" s="1"/>
  <c r="CI100" i="1"/>
  <c r="CJ100" i="1" s="1"/>
  <c r="CU100" i="1"/>
  <c r="CV100" i="1" s="1"/>
  <c r="CR92" i="1"/>
  <c r="CS92" i="1" s="1"/>
  <c r="CF92" i="1"/>
  <c r="CG92" i="1" s="1"/>
  <c r="CU92" i="1"/>
  <c r="CV92" i="1" s="1"/>
  <c r="CI92" i="1"/>
  <c r="CJ92" i="1" s="1"/>
  <c r="CX92" i="1"/>
  <c r="CY92" i="1" s="1"/>
  <c r="CL92" i="1"/>
  <c r="CM92" i="1" s="1"/>
  <c r="DA92" i="1"/>
  <c r="DB92" i="1" s="1"/>
  <c r="CO92" i="1"/>
  <c r="CP92" i="1" s="1"/>
  <c r="CR117" i="1"/>
  <c r="CS117" i="1" s="1"/>
  <c r="CF117" i="1"/>
  <c r="CG117" i="1" s="1"/>
  <c r="CL117" i="1"/>
  <c r="CM117" i="1" s="1"/>
  <c r="CO117" i="1"/>
  <c r="CP117" i="1" s="1"/>
  <c r="CU117" i="1"/>
  <c r="CV117" i="1" s="1"/>
  <c r="CX117" i="1"/>
  <c r="CY117" i="1" s="1"/>
  <c r="DA117" i="1"/>
  <c r="DB117" i="1" s="1"/>
  <c r="CI117" i="1"/>
  <c r="CJ117" i="1" s="1"/>
  <c r="CX139" i="1"/>
  <c r="CY139" i="1" s="1"/>
  <c r="CL139" i="1"/>
  <c r="CM139" i="1" s="1"/>
  <c r="DA139" i="1"/>
  <c r="DB139" i="1" s="1"/>
  <c r="CO139" i="1"/>
  <c r="CP139" i="1" s="1"/>
  <c r="CI139" i="1"/>
  <c r="CJ139" i="1" s="1"/>
  <c r="CU139" i="1"/>
  <c r="CV139" i="1" s="1"/>
  <c r="CR139" i="1"/>
  <c r="CS139" i="1" s="1"/>
  <c r="CF139" i="1"/>
  <c r="CG139" i="1" s="1"/>
  <c r="CU54" i="1"/>
  <c r="CV54" i="1" s="1"/>
  <c r="CI54" i="1"/>
  <c r="CJ54" i="1" s="1"/>
  <c r="CX54" i="1"/>
  <c r="CY54" i="1" s="1"/>
  <c r="CL54" i="1"/>
  <c r="CM54" i="1" s="1"/>
  <c r="DA54" i="1"/>
  <c r="DB54" i="1" s="1"/>
  <c r="CF54" i="1"/>
  <c r="CG54" i="1" s="1"/>
  <c r="CR54" i="1"/>
  <c r="CS54" i="1" s="1"/>
  <c r="CO54" i="1"/>
  <c r="CP54" i="1" s="1"/>
  <c r="DA132" i="1"/>
  <c r="DB132" i="1" s="1"/>
  <c r="CO132" i="1"/>
  <c r="CP132" i="1" s="1"/>
  <c r="CU132" i="1"/>
  <c r="CV132" i="1" s="1"/>
  <c r="CI132" i="1"/>
  <c r="CJ132" i="1" s="1"/>
  <c r="CX132" i="1"/>
  <c r="CY132" i="1" s="1"/>
  <c r="CL132" i="1"/>
  <c r="CM132" i="1" s="1"/>
  <c r="CR132" i="1"/>
  <c r="CS132" i="1" s="1"/>
  <c r="CF132" i="1"/>
  <c r="CG132" i="1" s="1"/>
  <c r="CX146" i="1"/>
  <c r="CY146" i="1" s="1"/>
  <c r="CO146" i="1"/>
  <c r="CP146" i="1" s="1"/>
  <c r="CR146" i="1"/>
  <c r="CS146" i="1" s="1"/>
  <c r="DA146" i="1"/>
  <c r="DB146" i="1" s="1"/>
  <c r="CF146" i="1"/>
  <c r="CG146" i="1" s="1"/>
  <c r="CL146" i="1"/>
  <c r="CM146" i="1" s="1"/>
  <c r="CU146" i="1"/>
  <c r="CV146" i="1" s="1"/>
  <c r="CI146" i="1"/>
  <c r="CJ146" i="1" s="1"/>
  <c r="CR47" i="1"/>
  <c r="CS47" i="1" s="1"/>
  <c r="CF47" i="1"/>
  <c r="CG47" i="1" s="1"/>
  <c r="CX47" i="1"/>
  <c r="CY47" i="1" s="1"/>
  <c r="CL47" i="1"/>
  <c r="CM47" i="1" s="1"/>
  <c r="CU47" i="1"/>
  <c r="CV47" i="1" s="1"/>
  <c r="CO47" i="1"/>
  <c r="CP47" i="1" s="1"/>
  <c r="DA47" i="1"/>
  <c r="DB47" i="1" s="1"/>
  <c r="CI47" i="1"/>
  <c r="CJ47" i="1" s="1"/>
  <c r="CR50" i="1"/>
  <c r="CS50" i="1" s="1"/>
  <c r="CF50" i="1"/>
  <c r="CG50" i="1" s="1"/>
  <c r="CX50" i="1"/>
  <c r="CY50" i="1" s="1"/>
  <c r="CL50" i="1"/>
  <c r="CM50" i="1" s="1"/>
  <c r="CU50" i="1"/>
  <c r="CV50" i="1" s="1"/>
  <c r="CO50" i="1"/>
  <c r="CP50" i="1" s="1"/>
  <c r="DA50" i="1"/>
  <c r="DB50" i="1" s="1"/>
  <c r="CI50" i="1"/>
  <c r="CJ50" i="1" s="1"/>
  <c r="CR149" i="1"/>
  <c r="CS149" i="1" s="1"/>
  <c r="CF149" i="1"/>
  <c r="CG149" i="1" s="1"/>
  <c r="CO149" i="1"/>
  <c r="CP149" i="1" s="1"/>
  <c r="DA149" i="1"/>
  <c r="DB149" i="1" s="1"/>
  <c r="CL149" i="1"/>
  <c r="CM149" i="1" s="1"/>
  <c r="CU149" i="1"/>
  <c r="CV149" i="1" s="1"/>
  <c r="CX149" i="1"/>
  <c r="CY149" i="1" s="1"/>
  <c r="CI149" i="1"/>
  <c r="CJ149" i="1" s="1"/>
  <c r="BT26" i="1"/>
  <c r="CD26" i="1" s="1"/>
  <c r="CX76" i="1"/>
  <c r="CY76" i="1" s="1"/>
  <c r="CL76" i="1"/>
  <c r="CM76" i="1" s="1"/>
  <c r="CR76" i="1"/>
  <c r="CS76" i="1" s="1"/>
  <c r="CF76" i="1"/>
  <c r="CG76" i="1" s="1"/>
  <c r="CU76" i="1"/>
  <c r="CV76" i="1" s="1"/>
  <c r="CO76" i="1"/>
  <c r="CP76" i="1" s="1"/>
  <c r="DA76" i="1"/>
  <c r="DB76" i="1" s="1"/>
  <c r="CI76" i="1"/>
  <c r="CJ76" i="1" s="1"/>
  <c r="CU32" i="1"/>
  <c r="CV32" i="1" s="1"/>
  <c r="CI32" i="1"/>
  <c r="CJ32" i="1" s="1"/>
  <c r="CX32" i="1"/>
  <c r="CY32" i="1" s="1"/>
  <c r="CL32" i="1"/>
  <c r="CM32" i="1" s="1"/>
  <c r="CF32" i="1"/>
  <c r="CG32" i="1" s="1"/>
  <c r="CR32" i="1"/>
  <c r="CS32" i="1" s="1"/>
  <c r="CO32" i="1"/>
  <c r="CP32" i="1" s="1"/>
  <c r="DA32" i="1"/>
  <c r="DB32" i="1" s="1"/>
  <c r="CR16" i="1"/>
  <c r="CS16" i="1" s="1"/>
  <c r="CU16" i="1"/>
  <c r="CV16" i="1" s="1"/>
  <c r="CI16" i="1"/>
  <c r="CJ16" i="1" s="1"/>
  <c r="CF16" i="1"/>
  <c r="CG16" i="1" s="1"/>
  <c r="DA16" i="1"/>
  <c r="DB16" i="1" s="1"/>
  <c r="CO16" i="1"/>
  <c r="CP16" i="1" s="1"/>
  <c r="CL16" i="1"/>
  <c r="CM16" i="1" s="1"/>
  <c r="CX16" i="1"/>
  <c r="CY16" i="1" s="1"/>
  <c r="CR43" i="1"/>
  <c r="CS43" i="1" s="1"/>
  <c r="CF43" i="1"/>
  <c r="CG43" i="1" s="1"/>
  <c r="CX43" i="1"/>
  <c r="CY43" i="1" s="1"/>
  <c r="CL43" i="1"/>
  <c r="CM43" i="1" s="1"/>
  <c r="CU43" i="1"/>
  <c r="CV43" i="1" s="1"/>
  <c r="CO43" i="1"/>
  <c r="CP43" i="1" s="1"/>
  <c r="DA43" i="1"/>
  <c r="DB43" i="1" s="1"/>
  <c r="CI43" i="1"/>
  <c r="CJ43" i="1" s="1"/>
  <c r="CR46" i="1"/>
  <c r="CS46" i="1" s="1"/>
  <c r="CF46" i="1"/>
  <c r="CG46" i="1" s="1"/>
  <c r="CX46" i="1"/>
  <c r="CY46" i="1" s="1"/>
  <c r="CL46" i="1"/>
  <c r="CM46" i="1" s="1"/>
  <c r="DA46" i="1"/>
  <c r="DB46" i="1" s="1"/>
  <c r="CI46" i="1"/>
  <c r="CJ46" i="1" s="1"/>
  <c r="CU46" i="1"/>
  <c r="CV46" i="1" s="1"/>
  <c r="CO46" i="1"/>
  <c r="CP46" i="1" s="1"/>
  <c r="CR148" i="1"/>
  <c r="CS148" i="1" s="1"/>
  <c r="CF148" i="1"/>
  <c r="CG148" i="1" s="1"/>
  <c r="CX148" i="1"/>
  <c r="CY148" i="1" s="1"/>
  <c r="CL148" i="1"/>
  <c r="CM148" i="1" s="1"/>
  <c r="DA148" i="1"/>
  <c r="DB148" i="1" s="1"/>
  <c r="CO148" i="1"/>
  <c r="CP148" i="1" s="1"/>
  <c r="CU148" i="1"/>
  <c r="CV148" i="1" s="1"/>
  <c r="CI148" i="1"/>
  <c r="CJ148" i="1" s="1"/>
  <c r="DA152" i="1"/>
  <c r="DB152" i="1" s="1"/>
  <c r="CO152" i="1"/>
  <c r="CP152" i="1" s="1"/>
  <c r="CR152" i="1"/>
  <c r="CS152" i="1" s="1"/>
  <c r="CF152" i="1"/>
  <c r="CG152" i="1" s="1"/>
  <c r="CI152" i="1"/>
  <c r="CJ152" i="1" s="1"/>
  <c r="CU152" i="1"/>
  <c r="CV152" i="1" s="1"/>
  <c r="CX152" i="1"/>
  <c r="CY152" i="1" s="1"/>
  <c r="CL152" i="1"/>
  <c r="CM152" i="1" s="1"/>
  <c r="CR51" i="1"/>
  <c r="CS51" i="1" s="1"/>
  <c r="CF51" i="1"/>
  <c r="CG51" i="1" s="1"/>
  <c r="CX51" i="1"/>
  <c r="CY51" i="1" s="1"/>
  <c r="CL51" i="1"/>
  <c r="CM51" i="1" s="1"/>
  <c r="CI51" i="1"/>
  <c r="CJ51" i="1" s="1"/>
  <c r="CO51" i="1"/>
  <c r="CP51" i="1" s="1"/>
  <c r="CU51" i="1"/>
  <c r="CV51" i="1" s="1"/>
  <c r="DA51" i="1"/>
  <c r="DB51" i="1" s="1"/>
  <c r="CR15" i="1"/>
  <c r="CS15" i="1" s="1"/>
  <c r="CF15" i="1"/>
  <c r="CG15" i="1" s="1"/>
  <c r="CU15" i="1"/>
  <c r="CV15" i="1" s="1"/>
  <c r="CI15" i="1"/>
  <c r="CJ15" i="1" s="1"/>
  <c r="CL15" i="1"/>
  <c r="CM15" i="1" s="1"/>
  <c r="CO15" i="1"/>
  <c r="CP15" i="1" s="1"/>
  <c r="CX15" i="1"/>
  <c r="CY15" i="1" s="1"/>
  <c r="DA15" i="1"/>
  <c r="DB15" i="1" s="1"/>
  <c r="CX70" i="1"/>
  <c r="CY70" i="1" s="1"/>
  <c r="CL70" i="1"/>
  <c r="CM70" i="1" s="1"/>
  <c r="CR70" i="1"/>
  <c r="CS70" i="1" s="1"/>
  <c r="CF70" i="1"/>
  <c r="CG70" i="1" s="1"/>
  <c r="CO70" i="1"/>
  <c r="CP70" i="1" s="1"/>
  <c r="CI70" i="1"/>
  <c r="CJ70" i="1" s="1"/>
  <c r="DA70" i="1"/>
  <c r="DB70" i="1" s="1"/>
  <c r="CU70" i="1"/>
  <c r="CV70" i="1" s="1"/>
  <c r="CX80" i="1"/>
  <c r="CY80" i="1" s="1"/>
  <c r="CL80" i="1"/>
  <c r="CM80" i="1" s="1"/>
  <c r="CR80" i="1"/>
  <c r="CS80" i="1" s="1"/>
  <c r="CF80" i="1"/>
  <c r="CG80" i="1" s="1"/>
  <c r="CU80" i="1"/>
  <c r="CV80" i="1" s="1"/>
  <c r="CI80" i="1"/>
  <c r="CJ80" i="1" s="1"/>
  <c r="CO80" i="1"/>
  <c r="CP80" i="1" s="1"/>
  <c r="DA80" i="1"/>
  <c r="DB80" i="1" s="1"/>
  <c r="CR39" i="1"/>
  <c r="CS39" i="1" s="1"/>
  <c r="CF39" i="1"/>
  <c r="CG39" i="1" s="1"/>
  <c r="CX39" i="1"/>
  <c r="CY39" i="1" s="1"/>
  <c r="CL39" i="1"/>
  <c r="CM39" i="1" s="1"/>
  <c r="CU39" i="1"/>
  <c r="CV39" i="1" s="1"/>
  <c r="CO39" i="1"/>
  <c r="CP39" i="1" s="1"/>
  <c r="DA39" i="1"/>
  <c r="DB39" i="1" s="1"/>
  <c r="CI39" i="1"/>
  <c r="CJ39" i="1" s="1"/>
  <c r="CO99" i="1"/>
  <c r="CP99" i="1" s="1"/>
  <c r="DA99" i="1"/>
  <c r="DB99" i="1" s="1"/>
  <c r="CF99" i="1"/>
  <c r="CG99" i="1" s="1"/>
  <c r="CL99" i="1"/>
  <c r="CM99" i="1" s="1"/>
  <c r="CU99" i="1"/>
  <c r="CV99" i="1" s="1"/>
  <c r="CX99" i="1"/>
  <c r="CY99" i="1" s="1"/>
  <c r="CI99" i="1"/>
  <c r="CJ99" i="1" s="1"/>
  <c r="CR99" i="1"/>
  <c r="CS99" i="1" s="1"/>
  <c r="CX61" i="1"/>
  <c r="CY61" i="1" s="1"/>
  <c r="CL61" i="1"/>
  <c r="CM61" i="1" s="1"/>
  <c r="CR61" i="1"/>
  <c r="CS61" i="1" s="1"/>
  <c r="CF61" i="1"/>
  <c r="CG61" i="1" s="1"/>
  <c r="CU61" i="1"/>
  <c r="CV61" i="1" s="1"/>
  <c r="CO61" i="1"/>
  <c r="CP61" i="1" s="1"/>
  <c r="DA61" i="1"/>
  <c r="DB61" i="1" s="1"/>
  <c r="CI61" i="1"/>
  <c r="CJ61" i="1" s="1"/>
  <c r="CR19" i="1"/>
  <c r="CS19" i="1" s="1"/>
  <c r="CF19" i="1"/>
  <c r="CG19" i="1" s="1"/>
  <c r="CU19" i="1"/>
  <c r="CV19" i="1" s="1"/>
  <c r="CI19" i="1"/>
  <c r="CJ19" i="1" s="1"/>
  <c r="CL19" i="1"/>
  <c r="CM19" i="1" s="1"/>
  <c r="CO19" i="1"/>
  <c r="CP19" i="1" s="1"/>
  <c r="CX19" i="1"/>
  <c r="CY19" i="1" s="1"/>
  <c r="DA19" i="1"/>
  <c r="DB19" i="1" s="1"/>
  <c r="CR85" i="1"/>
  <c r="CS85" i="1" s="1"/>
  <c r="CF85" i="1"/>
  <c r="CG85" i="1" s="1"/>
  <c r="CU85" i="1"/>
  <c r="CV85" i="1" s="1"/>
  <c r="CI85" i="1"/>
  <c r="CJ85" i="1" s="1"/>
  <c r="CX85" i="1"/>
  <c r="CY85" i="1" s="1"/>
  <c r="CL85" i="1"/>
  <c r="CM85" i="1" s="1"/>
  <c r="CO85" i="1"/>
  <c r="CP85" i="1" s="1"/>
  <c r="DA85" i="1"/>
  <c r="DB85" i="1" s="1"/>
  <c r="CR122" i="1"/>
  <c r="CS122" i="1" s="1"/>
  <c r="CF122" i="1"/>
  <c r="CG122" i="1" s="1"/>
  <c r="CU122" i="1"/>
  <c r="CV122" i="1" s="1"/>
  <c r="CI122" i="1"/>
  <c r="CJ122" i="1" s="1"/>
  <c r="CO122" i="1"/>
  <c r="CP122" i="1" s="1"/>
  <c r="DA122" i="1"/>
  <c r="DB122" i="1" s="1"/>
  <c r="CL122" i="1"/>
  <c r="CM122" i="1" s="1"/>
  <c r="CX122" i="1"/>
  <c r="CY122" i="1" s="1"/>
  <c r="BT150" i="1"/>
  <c r="CD150" i="1" s="1"/>
  <c r="BT112" i="1"/>
  <c r="CD112" i="1" s="1"/>
  <c r="CR48" i="1"/>
  <c r="CS48" i="1" s="1"/>
  <c r="CF48" i="1"/>
  <c r="CG48" i="1" s="1"/>
  <c r="CX48" i="1"/>
  <c r="CY48" i="1" s="1"/>
  <c r="CL48" i="1"/>
  <c r="CM48" i="1" s="1"/>
  <c r="CI48" i="1"/>
  <c r="CJ48" i="1" s="1"/>
  <c r="DA48" i="1"/>
  <c r="DB48" i="1" s="1"/>
  <c r="CU48" i="1"/>
  <c r="CV48" i="1" s="1"/>
  <c r="CO48" i="1"/>
  <c r="CP48" i="1" s="1"/>
  <c r="CX72" i="1"/>
  <c r="CY72" i="1" s="1"/>
  <c r="CL72" i="1"/>
  <c r="CM72" i="1" s="1"/>
  <c r="CR72" i="1"/>
  <c r="CS72" i="1" s="1"/>
  <c r="CF72" i="1"/>
  <c r="CG72" i="1" s="1"/>
  <c r="CI72" i="1"/>
  <c r="CJ72" i="1" s="1"/>
  <c r="CU72" i="1"/>
  <c r="CV72" i="1" s="1"/>
  <c r="CO72" i="1"/>
  <c r="CP72" i="1" s="1"/>
  <c r="DA72" i="1"/>
  <c r="DB72" i="1" s="1"/>
  <c r="CR90" i="1"/>
  <c r="CS90" i="1" s="1"/>
  <c r="CF90" i="1"/>
  <c r="CG90" i="1" s="1"/>
  <c r="CU90" i="1"/>
  <c r="CV90" i="1" s="1"/>
  <c r="CI90" i="1"/>
  <c r="CJ90" i="1" s="1"/>
  <c r="CX90" i="1"/>
  <c r="CY90" i="1" s="1"/>
  <c r="CL90" i="1"/>
  <c r="CM90" i="1" s="1"/>
  <c r="CO90" i="1"/>
  <c r="CP90" i="1" s="1"/>
  <c r="DA90" i="1"/>
  <c r="DB90" i="1" s="1"/>
  <c r="CR116" i="1"/>
  <c r="CS116" i="1" s="1"/>
  <c r="DA116" i="1"/>
  <c r="DB116" i="1" s="1"/>
  <c r="CI116" i="1"/>
  <c r="CJ116" i="1" s="1"/>
  <c r="CX116" i="1"/>
  <c r="CY116" i="1" s="1"/>
  <c r="CU116" i="1"/>
  <c r="CV116" i="1" s="1"/>
  <c r="CO116" i="1"/>
  <c r="CP116" i="1" s="1"/>
  <c r="CF116" i="1"/>
  <c r="CG116" i="1" s="1"/>
  <c r="CL116" i="1"/>
  <c r="CM116" i="1" s="1"/>
  <c r="DA113" i="1"/>
  <c r="DB113" i="1" s="1"/>
  <c r="CO113" i="1"/>
  <c r="CP113" i="1" s="1"/>
  <c r="CU113" i="1"/>
  <c r="CV113" i="1" s="1"/>
  <c r="CI113" i="1"/>
  <c r="CJ113" i="1" s="1"/>
  <c r="CL113" i="1"/>
  <c r="CM113" i="1" s="1"/>
  <c r="CX113" i="1"/>
  <c r="CY113" i="1" s="1"/>
  <c r="CF113" i="1"/>
  <c r="CG113" i="1" s="1"/>
  <c r="CR113" i="1"/>
  <c r="CS113" i="1" s="1"/>
  <c r="CU142" i="1"/>
  <c r="CV142" i="1" s="1"/>
  <c r="CI142" i="1"/>
  <c r="CJ142" i="1" s="1"/>
  <c r="CX142" i="1"/>
  <c r="CY142" i="1" s="1"/>
  <c r="CL142" i="1"/>
  <c r="CM142" i="1" s="1"/>
  <c r="CO142" i="1"/>
  <c r="CP142" i="1" s="1"/>
  <c r="CF142" i="1"/>
  <c r="CG142" i="1" s="1"/>
  <c r="DA142" i="1"/>
  <c r="DB142" i="1" s="1"/>
  <c r="CR142" i="1"/>
  <c r="CS142" i="1" s="1"/>
  <c r="DA102" i="1"/>
  <c r="DB102" i="1" s="1"/>
  <c r="CO102" i="1"/>
  <c r="CP102" i="1" s="1"/>
  <c r="CR102" i="1"/>
  <c r="CS102" i="1" s="1"/>
  <c r="CF102" i="1"/>
  <c r="CG102" i="1" s="1"/>
  <c r="CI102" i="1"/>
  <c r="CJ102" i="1" s="1"/>
  <c r="CU102" i="1"/>
  <c r="CV102" i="1" s="1"/>
  <c r="CL102" i="1"/>
  <c r="CM102" i="1" s="1"/>
  <c r="CX102" i="1"/>
  <c r="CY102" i="1" s="1"/>
  <c r="CX62" i="1"/>
  <c r="CY62" i="1" s="1"/>
  <c r="CL62" i="1"/>
  <c r="CM62" i="1" s="1"/>
  <c r="CR62" i="1"/>
  <c r="CS62" i="1" s="1"/>
  <c r="CF62" i="1"/>
  <c r="CG62" i="1" s="1"/>
  <c r="CO62" i="1"/>
  <c r="CP62" i="1" s="1"/>
  <c r="CI62" i="1"/>
  <c r="CJ62" i="1" s="1"/>
  <c r="DA62" i="1"/>
  <c r="DB62" i="1" s="1"/>
  <c r="CU62" i="1"/>
  <c r="CV62" i="1" s="1"/>
  <c r="CX31" i="1"/>
  <c r="CY31" i="1" s="1"/>
  <c r="CL31" i="1"/>
  <c r="CM31" i="1" s="1"/>
  <c r="CR31" i="1"/>
  <c r="CS31" i="1" s="1"/>
  <c r="CF31" i="1"/>
  <c r="CG31" i="1" s="1"/>
  <c r="CU31" i="1"/>
  <c r="CV31" i="1" s="1"/>
  <c r="CI31" i="1"/>
  <c r="CJ31" i="1" s="1"/>
  <c r="CO31" i="1"/>
  <c r="CP31" i="1" s="1"/>
  <c r="DA31" i="1"/>
  <c r="DB31" i="1" s="1"/>
  <c r="CR94" i="1"/>
  <c r="CS94" i="1" s="1"/>
  <c r="CF94" i="1"/>
  <c r="CG94" i="1" s="1"/>
  <c r="CU94" i="1"/>
  <c r="CV94" i="1" s="1"/>
  <c r="CI94" i="1"/>
  <c r="CJ94" i="1" s="1"/>
  <c r="CX94" i="1"/>
  <c r="CY94" i="1" s="1"/>
  <c r="CL94" i="1"/>
  <c r="CM94" i="1" s="1"/>
  <c r="DA94" i="1"/>
  <c r="DB94" i="1" s="1"/>
  <c r="CO94" i="1"/>
  <c r="CP94" i="1" s="1"/>
  <c r="CU127" i="1"/>
  <c r="CV127" i="1" s="1"/>
  <c r="CI127" i="1"/>
  <c r="CJ127" i="1" s="1"/>
  <c r="CF127" i="1"/>
  <c r="CG127" i="1" s="1"/>
  <c r="CX127" i="1"/>
  <c r="CY127" i="1" s="1"/>
  <c r="CO127" i="1"/>
  <c r="CP127" i="1" s="1"/>
  <c r="CR127" i="1"/>
  <c r="CS127" i="1" s="1"/>
  <c r="DA127" i="1"/>
  <c r="DB127" i="1" s="1"/>
  <c r="CL127" i="1"/>
  <c r="CM127" i="1" s="1"/>
  <c r="CR147" i="1"/>
  <c r="CS147" i="1" s="1"/>
  <c r="CF147" i="1"/>
  <c r="CG147" i="1" s="1"/>
  <c r="DA147" i="1"/>
  <c r="DB147" i="1" s="1"/>
  <c r="CO147" i="1"/>
  <c r="CP147" i="1" s="1"/>
  <c r="CU147" i="1"/>
  <c r="CV147" i="1" s="1"/>
  <c r="CL147" i="1"/>
  <c r="CM147" i="1" s="1"/>
  <c r="CI147" i="1"/>
  <c r="CJ147" i="1" s="1"/>
  <c r="CX147" i="1"/>
  <c r="CY147" i="1" s="1"/>
  <c r="CR21" i="1"/>
  <c r="CS21" i="1" s="1"/>
  <c r="CF21" i="1"/>
  <c r="CG21" i="1" s="1"/>
  <c r="CU21" i="1"/>
  <c r="CV21" i="1" s="1"/>
  <c r="CI21" i="1"/>
  <c r="CJ21" i="1" s="1"/>
  <c r="DA21" i="1"/>
  <c r="DB21" i="1" s="1"/>
  <c r="CL21" i="1"/>
  <c r="CM21" i="1" s="1"/>
  <c r="CO21" i="1"/>
  <c r="CP21" i="1" s="1"/>
  <c r="CX21" i="1"/>
  <c r="CY21" i="1" s="1"/>
  <c r="DA25" i="1"/>
  <c r="DB25" i="1" s="1"/>
  <c r="CO25" i="1"/>
  <c r="CP25" i="1" s="1"/>
  <c r="CR25" i="1"/>
  <c r="CS25" i="1" s="1"/>
  <c r="CF25" i="1"/>
  <c r="CG25" i="1" s="1"/>
  <c r="CU25" i="1"/>
  <c r="CV25" i="1" s="1"/>
  <c r="CI25" i="1"/>
  <c r="CJ25" i="1" s="1"/>
  <c r="CL25" i="1"/>
  <c r="CM25" i="1" s="1"/>
  <c r="CX25" i="1"/>
  <c r="CY25" i="1" s="1"/>
  <c r="BT23" i="1"/>
  <c r="CD23" i="1" s="1"/>
  <c r="CR40" i="1"/>
  <c r="CS40" i="1" s="1"/>
  <c r="CF40" i="1"/>
  <c r="CG40" i="1" s="1"/>
  <c r="CX40" i="1"/>
  <c r="CY40" i="1" s="1"/>
  <c r="CL40" i="1"/>
  <c r="CM40" i="1" s="1"/>
  <c r="CI40" i="1"/>
  <c r="CJ40" i="1" s="1"/>
  <c r="DA40" i="1"/>
  <c r="DB40" i="1" s="1"/>
  <c r="CU40" i="1"/>
  <c r="CV40" i="1" s="1"/>
  <c r="CO40" i="1"/>
  <c r="CP40" i="1" s="1"/>
  <c r="CX141" i="1"/>
  <c r="CY141" i="1" s="1"/>
  <c r="CL141" i="1"/>
  <c r="CM141" i="1" s="1"/>
  <c r="DA141" i="1"/>
  <c r="DB141" i="1" s="1"/>
  <c r="CO141" i="1"/>
  <c r="CP141" i="1" s="1"/>
  <c r="CF141" i="1"/>
  <c r="CG141" i="1" s="1"/>
  <c r="CR141" i="1"/>
  <c r="CS141" i="1" s="1"/>
  <c r="CI141" i="1"/>
  <c r="CJ141" i="1" s="1"/>
  <c r="CU141" i="1"/>
  <c r="CV141" i="1" s="1"/>
  <c r="CR86" i="1"/>
  <c r="CS86" i="1" s="1"/>
  <c r="CF86" i="1"/>
  <c r="CG86" i="1" s="1"/>
  <c r="CU86" i="1"/>
  <c r="CV86" i="1" s="1"/>
  <c r="CI86" i="1"/>
  <c r="CJ86" i="1" s="1"/>
  <c r="CX86" i="1"/>
  <c r="CY86" i="1" s="1"/>
  <c r="CL86" i="1"/>
  <c r="CM86" i="1" s="1"/>
  <c r="CO86" i="1"/>
  <c r="CP86" i="1" s="1"/>
  <c r="DA86" i="1"/>
  <c r="DB86" i="1" s="1"/>
  <c r="CX144" i="1"/>
  <c r="CY144" i="1" s="1"/>
  <c r="CL144" i="1"/>
  <c r="CM144" i="1" s="1"/>
  <c r="CU144" i="1"/>
  <c r="CV144" i="1" s="1"/>
  <c r="CI144" i="1"/>
  <c r="CJ144" i="1" s="1"/>
  <c r="CF144" i="1"/>
  <c r="CG144" i="1" s="1"/>
  <c r="CO144" i="1"/>
  <c r="CP144" i="1" s="1"/>
  <c r="CR144" i="1"/>
  <c r="CS144" i="1" s="1"/>
  <c r="DA144" i="1"/>
  <c r="DB144" i="1" s="1"/>
  <c r="BT121" i="1"/>
  <c r="CD121" i="1" s="1"/>
  <c r="BT22" i="1"/>
  <c r="CD22" i="1" s="1"/>
  <c r="DA103" i="1"/>
  <c r="DB103" i="1" s="1"/>
  <c r="CO103" i="1"/>
  <c r="CP103" i="1" s="1"/>
  <c r="CR103" i="1"/>
  <c r="CS103" i="1" s="1"/>
  <c r="CF103" i="1"/>
  <c r="CG103" i="1" s="1"/>
  <c r="CU103" i="1"/>
  <c r="CV103" i="1" s="1"/>
  <c r="CL103" i="1"/>
  <c r="CM103" i="1" s="1"/>
  <c r="CX103" i="1"/>
  <c r="CY103" i="1" s="1"/>
  <c r="CI103" i="1"/>
  <c r="CJ103" i="1" s="1"/>
  <c r="CX74" i="1"/>
  <c r="CY74" i="1" s="1"/>
  <c r="CL74" i="1"/>
  <c r="CM74" i="1" s="1"/>
  <c r="CR74" i="1"/>
  <c r="CS74" i="1" s="1"/>
  <c r="CF74" i="1"/>
  <c r="CG74" i="1" s="1"/>
  <c r="CO74" i="1"/>
  <c r="CP74" i="1" s="1"/>
  <c r="CU74" i="1"/>
  <c r="CV74" i="1" s="1"/>
  <c r="DA74" i="1"/>
  <c r="DB74" i="1" s="1"/>
  <c r="CI74" i="1"/>
  <c r="CJ74" i="1" s="1"/>
  <c r="CX57" i="1"/>
  <c r="CY57" i="1" s="1"/>
  <c r="CL57" i="1"/>
  <c r="CM57" i="1" s="1"/>
  <c r="CF57" i="1"/>
  <c r="CG57" i="1" s="1"/>
  <c r="CO57" i="1"/>
  <c r="CP57" i="1" s="1"/>
  <c r="CR57" i="1"/>
  <c r="CS57" i="1" s="1"/>
  <c r="CU57" i="1"/>
  <c r="CV57" i="1" s="1"/>
  <c r="DA57" i="1"/>
  <c r="DB57" i="1" s="1"/>
  <c r="CI57" i="1"/>
  <c r="CJ57" i="1" s="1"/>
  <c r="BT33" i="1"/>
  <c r="CD33" i="1" s="1"/>
  <c r="DA131" i="1"/>
  <c r="DB131" i="1" s="1"/>
  <c r="CO131" i="1"/>
  <c r="CP131" i="1" s="1"/>
  <c r="CX131" i="1"/>
  <c r="CY131" i="1" s="1"/>
  <c r="CL131" i="1"/>
  <c r="CM131" i="1" s="1"/>
  <c r="CU131" i="1"/>
  <c r="CV131" i="1" s="1"/>
  <c r="CI131" i="1"/>
  <c r="CJ131" i="1" s="1"/>
  <c r="CF131" i="1"/>
  <c r="CG131" i="1" s="1"/>
  <c r="CR131" i="1"/>
  <c r="CS131" i="1" s="1"/>
  <c r="CR91" i="1"/>
  <c r="CS91" i="1" s="1"/>
  <c r="CF91" i="1"/>
  <c r="CG91" i="1" s="1"/>
  <c r="CU91" i="1"/>
  <c r="CV91" i="1" s="1"/>
  <c r="CI91" i="1"/>
  <c r="CJ91" i="1" s="1"/>
  <c r="CX91" i="1"/>
  <c r="CY91" i="1" s="1"/>
  <c r="CL91" i="1"/>
  <c r="CM91" i="1" s="1"/>
  <c r="CO91" i="1"/>
  <c r="CP91" i="1" s="1"/>
  <c r="DA91" i="1"/>
  <c r="DB91" i="1" s="1"/>
  <c r="CR126" i="1"/>
  <c r="CS126" i="1" s="1"/>
  <c r="CF126" i="1"/>
  <c r="CG126" i="1" s="1"/>
  <c r="CU126" i="1"/>
  <c r="CV126" i="1" s="1"/>
  <c r="CI126" i="1"/>
  <c r="CJ126" i="1" s="1"/>
  <c r="DA126" i="1"/>
  <c r="DB126" i="1" s="1"/>
  <c r="CL126" i="1"/>
  <c r="CM126" i="1" s="1"/>
  <c r="CO126" i="1"/>
  <c r="CP126" i="1" s="1"/>
  <c r="CX126" i="1"/>
  <c r="CY126" i="1" s="1"/>
  <c r="CX129" i="1"/>
  <c r="CY129" i="1" s="1"/>
  <c r="CL129" i="1"/>
  <c r="CM129" i="1" s="1"/>
  <c r="CU129" i="1"/>
  <c r="CV129" i="1" s="1"/>
  <c r="CI129" i="1"/>
  <c r="CJ129" i="1" s="1"/>
  <c r="CF129" i="1"/>
  <c r="CG129" i="1" s="1"/>
  <c r="CR129" i="1"/>
  <c r="CS129" i="1" s="1"/>
  <c r="CO129" i="1"/>
  <c r="CP129" i="1" s="1"/>
  <c r="DA129" i="1"/>
  <c r="DB129" i="1" s="1"/>
  <c r="CR18" i="1"/>
  <c r="CS18" i="1" s="1"/>
  <c r="CF18" i="1"/>
  <c r="CG18" i="1" s="1"/>
  <c r="CU18" i="1"/>
  <c r="CV18" i="1" s="1"/>
  <c r="CI18" i="1"/>
  <c r="CJ18" i="1" s="1"/>
  <c r="CX18" i="1"/>
  <c r="CY18" i="1" s="1"/>
  <c r="CO18" i="1"/>
  <c r="CP18" i="1" s="1"/>
  <c r="CL18" i="1"/>
  <c r="CM18" i="1" s="1"/>
  <c r="DA18" i="1"/>
  <c r="DB18" i="1" s="1"/>
  <c r="CR96" i="1"/>
  <c r="CS96" i="1" s="1"/>
  <c r="CF96" i="1"/>
  <c r="CG96" i="1" s="1"/>
  <c r="CU96" i="1"/>
  <c r="CV96" i="1" s="1"/>
  <c r="CI96" i="1"/>
  <c r="CJ96" i="1" s="1"/>
  <c r="CX96" i="1"/>
  <c r="CY96" i="1" s="1"/>
  <c r="CL96" i="1"/>
  <c r="CM96" i="1" s="1"/>
  <c r="DA96" i="1"/>
  <c r="DB96" i="1" s="1"/>
  <c r="CO96" i="1"/>
  <c r="CP96" i="1" s="1"/>
  <c r="DA137" i="1"/>
  <c r="DB137" i="1" s="1"/>
  <c r="CO137" i="1"/>
  <c r="CP137" i="1" s="1"/>
  <c r="CX137" i="1"/>
  <c r="CY137" i="1" s="1"/>
  <c r="CL137" i="1"/>
  <c r="CM137" i="1" s="1"/>
  <c r="CU137" i="1"/>
  <c r="CV137" i="1" s="1"/>
  <c r="CI137" i="1"/>
  <c r="CJ137" i="1" s="1"/>
  <c r="CR137" i="1"/>
  <c r="CS137" i="1" s="1"/>
  <c r="CF137" i="1"/>
  <c r="CG137" i="1" s="1"/>
  <c r="DA104" i="1"/>
  <c r="DB104" i="1" s="1"/>
  <c r="CO104" i="1"/>
  <c r="CP104" i="1" s="1"/>
  <c r="CR104" i="1"/>
  <c r="CS104" i="1" s="1"/>
  <c r="CF104" i="1"/>
  <c r="CG104" i="1" s="1"/>
  <c r="CI104" i="1"/>
  <c r="CJ104" i="1" s="1"/>
  <c r="CU104" i="1"/>
  <c r="CV104" i="1" s="1"/>
  <c r="CL104" i="1"/>
  <c r="CM104" i="1" s="1"/>
  <c r="CX104" i="1"/>
  <c r="CY104" i="1" s="1"/>
  <c r="CX83" i="1"/>
  <c r="CY83" i="1" s="1"/>
  <c r="CL83" i="1"/>
  <c r="CM83" i="1" s="1"/>
  <c r="CR83" i="1"/>
  <c r="CS83" i="1" s="1"/>
  <c r="CF83" i="1"/>
  <c r="CG83" i="1" s="1"/>
  <c r="CU83" i="1"/>
  <c r="CV83" i="1" s="1"/>
  <c r="CI83" i="1"/>
  <c r="CJ83" i="1" s="1"/>
  <c r="CO83" i="1"/>
  <c r="CP83" i="1" s="1"/>
  <c r="DA83" i="1"/>
  <c r="DB83" i="1" s="1"/>
  <c r="CX63" i="1"/>
  <c r="CY63" i="1" s="1"/>
  <c r="CL63" i="1"/>
  <c r="CM63" i="1" s="1"/>
  <c r="CR63" i="1"/>
  <c r="CS63" i="1" s="1"/>
  <c r="CF63" i="1"/>
  <c r="CG63" i="1" s="1"/>
  <c r="CU63" i="1"/>
  <c r="CV63" i="1" s="1"/>
  <c r="DA63" i="1"/>
  <c r="DB63" i="1" s="1"/>
  <c r="CI63" i="1"/>
  <c r="CJ63" i="1" s="1"/>
  <c r="CO63" i="1"/>
  <c r="CP63" i="1" s="1"/>
  <c r="CL56" i="1"/>
  <c r="CM56" i="1" s="1"/>
  <c r="CX56" i="1"/>
  <c r="CY56" i="1" s="1"/>
  <c r="CO56" i="1"/>
  <c r="CP56" i="1" s="1"/>
  <c r="CR56" i="1"/>
  <c r="CS56" i="1" s="1"/>
  <c r="CI56" i="1"/>
  <c r="CJ56" i="1" s="1"/>
  <c r="DA56" i="1"/>
  <c r="DB56" i="1" s="1"/>
  <c r="CU56" i="1"/>
  <c r="CV56" i="1" s="1"/>
  <c r="CF56" i="1"/>
  <c r="CG56" i="1" s="1"/>
  <c r="DA130" i="1"/>
  <c r="DB130" i="1" s="1"/>
  <c r="CL130" i="1"/>
  <c r="CM130" i="1" s="1"/>
  <c r="CO130" i="1"/>
  <c r="CP130" i="1" s="1"/>
  <c r="CX130" i="1"/>
  <c r="CY130" i="1" s="1"/>
  <c r="CI130" i="1"/>
  <c r="CJ130" i="1" s="1"/>
  <c r="CR130" i="1"/>
  <c r="CS130" i="1" s="1"/>
  <c r="CU130" i="1"/>
  <c r="CV130" i="1" s="1"/>
  <c r="CF130" i="1"/>
  <c r="CG130" i="1" s="1"/>
  <c r="DA110" i="1"/>
  <c r="DB110" i="1" s="1"/>
  <c r="CO110" i="1"/>
  <c r="CP110" i="1" s="1"/>
  <c r="CR110" i="1"/>
  <c r="CS110" i="1" s="1"/>
  <c r="CF110" i="1"/>
  <c r="CG110" i="1" s="1"/>
  <c r="CI110" i="1"/>
  <c r="CJ110" i="1" s="1"/>
  <c r="CU110" i="1"/>
  <c r="CV110" i="1" s="1"/>
  <c r="CL110" i="1"/>
  <c r="CM110" i="1" s="1"/>
  <c r="CX110" i="1"/>
  <c r="CY110" i="1" s="1"/>
  <c r="CR44" i="1"/>
  <c r="CS44" i="1" s="1"/>
  <c r="CF44" i="1"/>
  <c r="CG44" i="1" s="1"/>
  <c r="CX44" i="1"/>
  <c r="CY44" i="1" s="1"/>
  <c r="CL44" i="1"/>
  <c r="CM44" i="1" s="1"/>
  <c r="CI44" i="1"/>
  <c r="CJ44" i="1" s="1"/>
  <c r="DA44" i="1"/>
  <c r="DB44" i="1" s="1"/>
  <c r="CU44" i="1"/>
  <c r="CV44" i="1" s="1"/>
  <c r="CO44" i="1"/>
  <c r="CP44" i="1" s="1"/>
  <c r="CR87" i="1"/>
  <c r="CS87" i="1" s="1"/>
  <c r="CF87" i="1"/>
  <c r="CG87" i="1" s="1"/>
  <c r="CU87" i="1"/>
  <c r="CV87" i="1" s="1"/>
  <c r="CI87" i="1"/>
  <c r="CJ87" i="1" s="1"/>
  <c r="CX87" i="1"/>
  <c r="CY87" i="1" s="1"/>
  <c r="CL87" i="1"/>
  <c r="CM87" i="1" s="1"/>
  <c r="CO87" i="1"/>
  <c r="CP87" i="1" s="1"/>
  <c r="DA87" i="1"/>
  <c r="DB87" i="1" s="1"/>
  <c r="CX73" i="1"/>
  <c r="CY73" i="1" s="1"/>
  <c r="CL73" i="1"/>
  <c r="CM73" i="1" s="1"/>
  <c r="CR73" i="1"/>
  <c r="CS73" i="1" s="1"/>
  <c r="CF73" i="1"/>
  <c r="CG73" i="1" s="1"/>
  <c r="CU73" i="1"/>
  <c r="CV73" i="1" s="1"/>
  <c r="CO73" i="1"/>
  <c r="CP73" i="1" s="1"/>
  <c r="DA73" i="1"/>
  <c r="DB73" i="1" s="1"/>
  <c r="CI73" i="1"/>
  <c r="CJ73" i="1" s="1"/>
  <c r="CX82" i="1"/>
  <c r="CY82" i="1" s="1"/>
  <c r="CL82" i="1"/>
  <c r="CM82" i="1" s="1"/>
  <c r="CR82" i="1"/>
  <c r="CS82" i="1" s="1"/>
  <c r="CF82" i="1"/>
  <c r="CG82" i="1" s="1"/>
  <c r="CU82" i="1"/>
  <c r="CV82" i="1" s="1"/>
  <c r="CI82" i="1"/>
  <c r="CJ82" i="1" s="1"/>
  <c r="CO82" i="1"/>
  <c r="CP82" i="1" s="1"/>
  <c r="DA82" i="1"/>
  <c r="DB82" i="1" s="1"/>
  <c r="CU143" i="1"/>
  <c r="CV143" i="1" s="1"/>
  <c r="CI143" i="1"/>
  <c r="CJ143" i="1" s="1"/>
  <c r="CX143" i="1"/>
  <c r="CY143" i="1" s="1"/>
  <c r="CL143" i="1"/>
  <c r="CM143" i="1" s="1"/>
  <c r="CR143" i="1"/>
  <c r="CS143" i="1" s="1"/>
  <c r="CO143" i="1"/>
  <c r="CP143" i="1" s="1"/>
  <c r="CF143" i="1"/>
  <c r="CG143" i="1" s="1"/>
  <c r="DA143" i="1"/>
  <c r="DB143" i="1" s="1"/>
  <c r="CU17" i="1"/>
  <c r="CV17" i="1" s="1"/>
  <c r="CI17" i="1"/>
  <c r="CJ17" i="1" s="1"/>
  <c r="CR17" i="1"/>
  <c r="CS17" i="1" s="1"/>
  <c r="CF17" i="1"/>
  <c r="CG17" i="1" s="1"/>
  <c r="CL17" i="1"/>
  <c r="CM17" i="1" s="1"/>
  <c r="CO17" i="1"/>
  <c r="CP17" i="1" s="1"/>
  <c r="CX17" i="1"/>
  <c r="CY17" i="1" s="1"/>
  <c r="DA17" i="1"/>
  <c r="DB17" i="1" s="1"/>
  <c r="CX138" i="1"/>
  <c r="CY138" i="1" s="1"/>
  <c r="CL138" i="1"/>
  <c r="CM138" i="1" s="1"/>
  <c r="DA138" i="1"/>
  <c r="DB138" i="1" s="1"/>
  <c r="CO138" i="1"/>
  <c r="CP138" i="1" s="1"/>
  <c r="CU138" i="1"/>
  <c r="CV138" i="1" s="1"/>
  <c r="CF138" i="1"/>
  <c r="CG138" i="1" s="1"/>
  <c r="CR138" i="1"/>
  <c r="CS138" i="1" s="1"/>
  <c r="CI138" i="1"/>
  <c r="CJ138" i="1" s="1"/>
  <c r="BT35" i="1"/>
  <c r="CD35" i="1" s="1"/>
  <c r="CX71" i="1"/>
  <c r="CY71" i="1" s="1"/>
  <c r="CL71" i="1"/>
  <c r="CM71" i="1" s="1"/>
  <c r="CR71" i="1"/>
  <c r="CS71" i="1" s="1"/>
  <c r="CF71" i="1"/>
  <c r="CG71" i="1" s="1"/>
  <c r="CU71" i="1"/>
  <c r="CV71" i="1" s="1"/>
  <c r="DA71" i="1"/>
  <c r="DB71" i="1" s="1"/>
  <c r="CI71" i="1"/>
  <c r="CJ71" i="1" s="1"/>
  <c r="CO71" i="1"/>
  <c r="CP71" i="1" s="1"/>
  <c r="CU123" i="1"/>
  <c r="CV123" i="1" s="1"/>
  <c r="CI123" i="1"/>
  <c r="CJ123" i="1" s="1"/>
  <c r="CL123" i="1"/>
  <c r="CM123" i="1" s="1"/>
  <c r="CF123" i="1"/>
  <c r="CG123" i="1" s="1"/>
  <c r="CX123" i="1"/>
  <c r="CY123" i="1" s="1"/>
  <c r="CO123" i="1"/>
  <c r="CP123" i="1" s="1"/>
  <c r="CR123" i="1"/>
  <c r="CS123" i="1" s="1"/>
  <c r="DA123" i="1"/>
  <c r="DB123" i="1" s="1"/>
  <c r="CX69" i="1"/>
  <c r="CY69" i="1" s="1"/>
  <c r="CL69" i="1"/>
  <c r="CM69" i="1" s="1"/>
  <c r="CR69" i="1"/>
  <c r="CS69" i="1" s="1"/>
  <c r="CF69" i="1"/>
  <c r="CG69" i="1" s="1"/>
  <c r="CU69" i="1"/>
  <c r="CV69" i="1" s="1"/>
  <c r="CO69" i="1"/>
  <c r="CP69" i="1" s="1"/>
  <c r="DA69" i="1"/>
  <c r="DB69" i="1" s="1"/>
  <c r="CI69" i="1"/>
  <c r="CJ69" i="1" s="1"/>
  <c r="DA111" i="1"/>
  <c r="DB111" i="1" s="1"/>
  <c r="CO111" i="1"/>
  <c r="CP111" i="1" s="1"/>
  <c r="CR111" i="1"/>
  <c r="CS111" i="1" s="1"/>
  <c r="CF111" i="1"/>
  <c r="CG111" i="1" s="1"/>
  <c r="CU111" i="1"/>
  <c r="CV111" i="1" s="1"/>
  <c r="CL111" i="1"/>
  <c r="CM111" i="1" s="1"/>
  <c r="CX111" i="1"/>
  <c r="CY111" i="1" s="1"/>
  <c r="CI111" i="1"/>
  <c r="CJ111" i="1" s="1"/>
  <c r="DA114" i="1"/>
  <c r="DB114" i="1" s="1"/>
  <c r="CO114" i="1"/>
  <c r="CP114" i="1" s="1"/>
  <c r="CU114" i="1"/>
  <c r="CV114" i="1" s="1"/>
  <c r="CI114" i="1"/>
  <c r="CJ114" i="1" s="1"/>
  <c r="CL114" i="1"/>
  <c r="CM114" i="1" s="1"/>
  <c r="CF114" i="1"/>
  <c r="CG114" i="1" s="1"/>
  <c r="CX114" i="1"/>
  <c r="CY114" i="1" s="1"/>
  <c r="CR114" i="1"/>
  <c r="CS114" i="1" s="1"/>
  <c r="DA151" i="1"/>
  <c r="DB151" i="1" s="1"/>
  <c r="CO151" i="1"/>
  <c r="CP151" i="1" s="1"/>
  <c r="CR151" i="1"/>
  <c r="CS151" i="1" s="1"/>
  <c r="CF151" i="1"/>
  <c r="CG151" i="1" s="1"/>
  <c r="CU151" i="1"/>
  <c r="CV151" i="1" s="1"/>
  <c r="CL151" i="1"/>
  <c r="CM151" i="1" s="1"/>
  <c r="CX151" i="1"/>
  <c r="CY151" i="1" s="1"/>
  <c r="CI151" i="1"/>
  <c r="CJ151" i="1" s="1"/>
  <c r="CR93" i="1"/>
  <c r="CS93" i="1" s="1"/>
  <c r="CF93" i="1"/>
  <c r="CG93" i="1" s="1"/>
  <c r="CU93" i="1"/>
  <c r="CV93" i="1" s="1"/>
  <c r="CI93" i="1"/>
  <c r="CJ93" i="1" s="1"/>
  <c r="CX93" i="1"/>
  <c r="CY93" i="1" s="1"/>
  <c r="CL93" i="1"/>
  <c r="CM93" i="1" s="1"/>
  <c r="CO93" i="1"/>
  <c r="CP93" i="1" s="1"/>
  <c r="DA93" i="1"/>
  <c r="DB93" i="1" s="1"/>
  <c r="DA153" i="1"/>
  <c r="DB153" i="1" s="1"/>
  <c r="CO153" i="1"/>
  <c r="CP153" i="1" s="1"/>
  <c r="CR153" i="1"/>
  <c r="CS153" i="1" s="1"/>
  <c r="CF153" i="1"/>
  <c r="CG153" i="1" s="1"/>
  <c r="CX153" i="1"/>
  <c r="CY153" i="1" s="1"/>
  <c r="CU153" i="1"/>
  <c r="CV153" i="1" s="1"/>
  <c r="CI153" i="1"/>
  <c r="CJ153" i="1" s="1"/>
  <c r="CL153" i="1"/>
  <c r="CM153" i="1" s="1"/>
  <c r="DA120" i="1"/>
  <c r="DB120" i="1" s="1"/>
  <c r="CO120" i="1"/>
  <c r="CP120" i="1" s="1"/>
  <c r="CR120" i="1"/>
  <c r="CS120" i="1" s="1"/>
  <c r="CF120" i="1"/>
  <c r="CG120" i="1" s="1"/>
  <c r="CX120" i="1"/>
  <c r="CY120" i="1" s="1"/>
  <c r="CI120" i="1"/>
  <c r="CJ120" i="1" s="1"/>
  <c r="CU120" i="1"/>
  <c r="CV120" i="1" s="1"/>
  <c r="CL120" i="1"/>
  <c r="CM120" i="1" s="1"/>
  <c r="CR36" i="1"/>
  <c r="CS36" i="1" s="1"/>
  <c r="CF36" i="1"/>
  <c r="CG36" i="1" s="1"/>
  <c r="CX36" i="1"/>
  <c r="CY36" i="1" s="1"/>
  <c r="CL36" i="1"/>
  <c r="CM36" i="1" s="1"/>
  <c r="CI36" i="1"/>
  <c r="CJ36" i="1" s="1"/>
  <c r="DA36" i="1"/>
  <c r="DB36" i="1" s="1"/>
  <c r="CU36" i="1"/>
  <c r="CV36" i="1" s="1"/>
  <c r="CO36" i="1"/>
  <c r="CP36" i="1" s="1"/>
  <c r="CR52" i="1"/>
  <c r="CS52" i="1" s="1"/>
  <c r="CF52" i="1"/>
  <c r="CG52" i="1" s="1"/>
  <c r="CX52" i="1"/>
  <c r="CY52" i="1" s="1"/>
  <c r="CL52" i="1"/>
  <c r="CM52" i="1" s="1"/>
  <c r="CU52" i="1"/>
  <c r="CV52" i="1" s="1"/>
  <c r="DA52" i="1"/>
  <c r="DB52" i="1" s="1"/>
  <c r="CI52" i="1"/>
  <c r="CJ52" i="1" s="1"/>
  <c r="CO52" i="1"/>
  <c r="CP52" i="1" s="1"/>
  <c r="CX60" i="1"/>
  <c r="CY60" i="1" s="1"/>
  <c r="CL60" i="1"/>
  <c r="CM60" i="1" s="1"/>
  <c r="CR60" i="1"/>
  <c r="CS60" i="1" s="1"/>
  <c r="CF60" i="1"/>
  <c r="CG60" i="1" s="1"/>
  <c r="CI60" i="1"/>
  <c r="CJ60" i="1" s="1"/>
  <c r="CU60" i="1"/>
  <c r="CV60" i="1" s="1"/>
  <c r="CO60" i="1"/>
  <c r="CP60" i="1" s="1"/>
  <c r="DA60" i="1"/>
  <c r="DB60" i="1" s="1"/>
  <c r="CX65" i="1"/>
  <c r="CY65" i="1" s="1"/>
  <c r="CL65" i="1"/>
  <c r="CM65" i="1" s="1"/>
  <c r="CR65" i="1"/>
  <c r="CS65" i="1" s="1"/>
  <c r="CF65" i="1"/>
  <c r="CG65" i="1" s="1"/>
  <c r="CU65" i="1"/>
  <c r="CV65" i="1" s="1"/>
  <c r="CO65" i="1"/>
  <c r="CP65" i="1" s="1"/>
  <c r="DA65" i="1"/>
  <c r="DB65" i="1" s="1"/>
  <c r="CI65" i="1"/>
  <c r="CJ65" i="1" s="1"/>
  <c r="CU89" i="1"/>
  <c r="CV89" i="1" s="1"/>
  <c r="CI89" i="1"/>
  <c r="CJ89" i="1" s="1"/>
  <c r="CX89" i="1"/>
  <c r="CY89" i="1" s="1"/>
  <c r="CL89" i="1"/>
  <c r="CM89" i="1" s="1"/>
  <c r="DA89" i="1"/>
  <c r="DB89" i="1" s="1"/>
  <c r="CF89" i="1"/>
  <c r="CG89" i="1" s="1"/>
  <c r="CR89" i="1"/>
  <c r="CS89" i="1" s="1"/>
  <c r="CO89" i="1"/>
  <c r="CP89" i="1" s="1"/>
  <c r="DA133" i="1"/>
  <c r="DB133" i="1" s="1"/>
  <c r="CO133" i="1"/>
  <c r="CP133" i="1" s="1"/>
  <c r="CU133" i="1"/>
  <c r="CV133" i="1" s="1"/>
  <c r="CI133" i="1"/>
  <c r="CJ133" i="1" s="1"/>
  <c r="CX133" i="1"/>
  <c r="CY133" i="1" s="1"/>
  <c r="CL133" i="1"/>
  <c r="CM133" i="1" s="1"/>
  <c r="CF133" i="1"/>
  <c r="CG133" i="1" s="1"/>
  <c r="CR133" i="1"/>
  <c r="CS133" i="1" s="1"/>
  <c r="CR28" i="1"/>
  <c r="CS28" i="1" s="1"/>
  <c r="CF28" i="1"/>
  <c r="CG28" i="1" s="1"/>
  <c r="CU28" i="1"/>
  <c r="CV28" i="1" s="1"/>
  <c r="CI28" i="1"/>
  <c r="CJ28" i="1" s="1"/>
  <c r="CO28" i="1"/>
  <c r="CP28" i="1" s="1"/>
  <c r="DA28" i="1"/>
  <c r="DB28" i="1" s="1"/>
  <c r="CL28" i="1"/>
  <c r="CM28" i="1" s="1"/>
  <c r="CX28" i="1"/>
  <c r="CY28" i="1" s="1"/>
  <c r="DA24" i="1"/>
  <c r="DB24" i="1" s="1"/>
  <c r="CO24" i="1"/>
  <c r="CP24" i="1" s="1"/>
  <c r="CR24" i="1"/>
  <c r="CS24" i="1" s="1"/>
  <c r="CF24" i="1"/>
  <c r="CG24" i="1" s="1"/>
  <c r="CU24" i="1"/>
  <c r="CV24" i="1" s="1"/>
  <c r="CI24" i="1"/>
  <c r="CJ24" i="1" s="1"/>
  <c r="CL24" i="1"/>
  <c r="CM24" i="1" s="1"/>
  <c r="CX24" i="1"/>
  <c r="CY24" i="1" s="1"/>
  <c r="DA107" i="1"/>
  <c r="DB107" i="1" s="1"/>
  <c r="CO107" i="1"/>
  <c r="CP107" i="1" s="1"/>
  <c r="CR107" i="1"/>
  <c r="CS107" i="1" s="1"/>
  <c r="CF107" i="1"/>
  <c r="CG107" i="1" s="1"/>
  <c r="CU107" i="1"/>
  <c r="CV107" i="1" s="1"/>
  <c r="CL107" i="1"/>
  <c r="CM107" i="1" s="1"/>
  <c r="CX107" i="1"/>
  <c r="CY107" i="1" s="1"/>
  <c r="CI107" i="1"/>
  <c r="CJ107" i="1" s="1"/>
  <c r="CX55" i="1"/>
  <c r="CY55" i="1" s="1"/>
  <c r="CL55" i="1"/>
  <c r="CM55" i="1" s="1"/>
  <c r="DA55" i="1"/>
  <c r="DB55" i="1" s="1"/>
  <c r="CU55" i="1"/>
  <c r="CV55" i="1" s="1"/>
  <c r="CF55" i="1"/>
  <c r="CG55" i="1" s="1"/>
  <c r="CI55" i="1"/>
  <c r="CJ55" i="1" s="1"/>
  <c r="CO55" i="1"/>
  <c r="CP55" i="1" s="1"/>
  <c r="CR55" i="1"/>
  <c r="CS55" i="1" s="1"/>
  <c r="CR95" i="1"/>
  <c r="CS95" i="1" s="1"/>
  <c r="CF95" i="1"/>
  <c r="CG95" i="1" s="1"/>
  <c r="CU95" i="1"/>
  <c r="CV95" i="1" s="1"/>
  <c r="CI95" i="1"/>
  <c r="CJ95" i="1" s="1"/>
  <c r="CX95" i="1"/>
  <c r="CY95" i="1" s="1"/>
  <c r="CL95" i="1"/>
  <c r="CM95" i="1" s="1"/>
  <c r="CO95" i="1"/>
  <c r="CP95" i="1" s="1"/>
  <c r="DA95" i="1"/>
  <c r="DB95" i="1" s="1"/>
  <c r="CR53" i="1"/>
  <c r="CS53" i="1" s="1"/>
  <c r="CF53" i="1"/>
  <c r="CG53" i="1" s="1"/>
  <c r="CX53" i="1"/>
  <c r="CY53" i="1" s="1"/>
  <c r="CL53" i="1"/>
  <c r="CM53" i="1" s="1"/>
  <c r="CU53" i="1"/>
  <c r="CV53" i="1" s="1"/>
  <c r="CO53" i="1"/>
  <c r="CP53" i="1" s="1"/>
  <c r="DA53" i="1"/>
  <c r="DB53" i="1" s="1"/>
  <c r="CI53" i="1"/>
  <c r="CJ53" i="1" s="1"/>
  <c r="BT140" i="1"/>
  <c r="CD140" i="1" s="1"/>
  <c r="CF98" i="1"/>
  <c r="CG98" i="1" s="1"/>
  <c r="CX98" i="1"/>
  <c r="CY98" i="1" s="1"/>
  <c r="CI98" i="1"/>
  <c r="CJ98" i="1" s="1"/>
  <c r="CL98" i="1"/>
  <c r="CM98" i="1" s="1"/>
  <c r="DA98" i="1"/>
  <c r="DB98" i="1" s="1"/>
  <c r="CO98" i="1"/>
  <c r="CP98" i="1" s="1"/>
  <c r="CU98" i="1"/>
  <c r="CV98" i="1" s="1"/>
  <c r="CR98" i="1"/>
  <c r="CS98" i="1" s="1"/>
  <c r="CR118" i="1"/>
  <c r="CS118" i="1" s="1"/>
  <c r="CF118" i="1"/>
  <c r="CG118" i="1" s="1"/>
  <c r="CO118" i="1"/>
  <c r="CP118" i="1" s="1"/>
  <c r="CI118" i="1"/>
  <c r="CJ118" i="1" s="1"/>
  <c r="DA118" i="1"/>
  <c r="DB118" i="1" s="1"/>
  <c r="CU118" i="1"/>
  <c r="CV118" i="1" s="1"/>
  <c r="CL118" i="1"/>
  <c r="CM118" i="1" s="1"/>
  <c r="CX118" i="1"/>
  <c r="CY118" i="1" s="1"/>
  <c r="CR27" i="1"/>
  <c r="CS27" i="1" s="1"/>
  <c r="CF27" i="1"/>
  <c r="CG27" i="1" s="1"/>
  <c r="CU27" i="1"/>
  <c r="CV27" i="1" s="1"/>
  <c r="CI27" i="1"/>
  <c r="CJ27" i="1" s="1"/>
  <c r="CO27" i="1"/>
  <c r="CP27" i="1" s="1"/>
  <c r="CX27" i="1"/>
  <c r="CY27" i="1" s="1"/>
  <c r="DA27" i="1"/>
  <c r="DB27" i="1" s="1"/>
  <c r="CL27" i="1"/>
  <c r="CM27" i="1" s="1"/>
  <c r="CR29" i="1"/>
  <c r="CS29" i="1" s="1"/>
  <c r="CF29" i="1"/>
  <c r="CG29" i="1" s="1"/>
  <c r="CU29" i="1"/>
  <c r="CV29" i="1" s="1"/>
  <c r="CI29" i="1"/>
  <c r="CJ29" i="1" s="1"/>
  <c r="DA29" i="1"/>
  <c r="DB29" i="1" s="1"/>
  <c r="CL29" i="1"/>
  <c r="CM29" i="1" s="1"/>
  <c r="CO29" i="1"/>
  <c r="CP29" i="1" s="1"/>
  <c r="CX29" i="1"/>
  <c r="CY29" i="1" s="1"/>
  <c r="CX34" i="1"/>
  <c r="CY34" i="1" s="1"/>
  <c r="CL34" i="1"/>
  <c r="CM34" i="1" s="1"/>
  <c r="CF34" i="1"/>
  <c r="CG34" i="1" s="1"/>
  <c r="CR34" i="1"/>
  <c r="CS34" i="1" s="1"/>
  <c r="CU34" i="1"/>
  <c r="CV34" i="1" s="1"/>
  <c r="CO34" i="1"/>
  <c r="CP34" i="1" s="1"/>
  <c r="CI34" i="1"/>
  <c r="CJ34" i="1" s="1"/>
  <c r="DA34" i="1"/>
  <c r="DB34" i="1" s="1"/>
  <c r="CX77" i="1"/>
  <c r="CY77" i="1" s="1"/>
  <c r="CL77" i="1"/>
  <c r="CM77" i="1" s="1"/>
  <c r="CR77" i="1"/>
  <c r="CS77" i="1" s="1"/>
  <c r="CF77" i="1"/>
  <c r="CG77" i="1" s="1"/>
  <c r="CO77" i="1"/>
  <c r="CP77" i="1" s="1"/>
  <c r="CI77" i="1"/>
  <c r="CJ77" i="1" s="1"/>
  <c r="DA77" i="1"/>
  <c r="DB77" i="1" s="1"/>
  <c r="CU77" i="1"/>
  <c r="CV77" i="1" s="1"/>
  <c r="CX68" i="1"/>
  <c r="CY68" i="1" s="1"/>
  <c r="CL68" i="1"/>
  <c r="CM68" i="1" s="1"/>
  <c r="CR68" i="1"/>
  <c r="CS68" i="1" s="1"/>
  <c r="CF68" i="1"/>
  <c r="CG68" i="1" s="1"/>
  <c r="CI68" i="1"/>
  <c r="CJ68" i="1" s="1"/>
  <c r="CU68" i="1"/>
  <c r="CV68" i="1" s="1"/>
  <c r="CO68" i="1"/>
  <c r="CP68" i="1" s="1"/>
  <c r="DA68" i="1"/>
  <c r="DB68" i="1" s="1"/>
  <c r="CR49" i="1"/>
  <c r="CS49" i="1" s="1"/>
  <c r="CF49" i="1"/>
  <c r="CG49" i="1" s="1"/>
  <c r="CX49" i="1"/>
  <c r="CY49" i="1" s="1"/>
  <c r="CL49" i="1"/>
  <c r="CM49" i="1" s="1"/>
  <c r="CI49" i="1"/>
  <c r="CJ49" i="1" s="1"/>
  <c r="CO49" i="1"/>
  <c r="CP49" i="1" s="1"/>
  <c r="CU49" i="1"/>
  <c r="CV49" i="1" s="1"/>
  <c r="DA49" i="1"/>
  <c r="DB49" i="1" s="1"/>
  <c r="CX58" i="1"/>
  <c r="CY58" i="1" s="1"/>
  <c r="CL58" i="1"/>
  <c r="CM58" i="1" s="1"/>
  <c r="CR58" i="1"/>
  <c r="CS58" i="1" s="1"/>
  <c r="CU58" i="1"/>
  <c r="CV58" i="1" s="1"/>
  <c r="CO58" i="1"/>
  <c r="CP58" i="1" s="1"/>
  <c r="DA58" i="1"/>
  <c r="DB58" i="1" s="1"/>
  <c r="CF58" i="1"/>
  <c r="CG58" i="1" s="1"/>
  <c r="CI58" i="1"/>
  <c r="CJ58" i="1" s="1"/>
  <c r="CR88" i="1"/>
  <c r="CS88" i="1" s="1"/>
  <c r="CF88" i="1"/>
  <c r="CG88" i="1" s="1"/>
  <c r="CU88" i="1"/>
  <c r="CV88" i="1" s="1"/>
  <c r="CI88" i="1"/>
  <c r="CJ88" i="1" s="1"/>
  <c r="CX88" i="1"/>
  <c r="CY88" i="1" s="1"/>
  <c r="CL88" i="1"/>
  <c r="CM88" i="1" s="1"/>
  <c r="DA88" i="1"/>
  <c r="DB88" i="1" s="1"/>
  <c r="CO88" i="1"/>
  <c r="CP88" i="1" s="1"/>
  <c r="CX128" i="1"/>
  <c r="CY128" i="1" s="1"/>
  <c r="CL128" i="1"/>
  <c r="CM128" i="1" s="1"/>
  <c r="CU128" i="1"/>
  <c r="CV128" i="1" s="1"/>
  <c r="CI128" i="1"/>
  <c r="CJ128" i="1" s="1"/>
  <c r="CF128" i="1"/>
  <c r="CG128" i="1" s="1"/>
  <c r="CO128" i="1"/>
  <c r="CP128" i="1" s="1"/>
  <c r="CR128" i="1"/>
  <c r="CS128" i="1" s="1"/>
  <c r="DA128" i="1"/>
  <c r="DB128" i="1" s="1"/>
  <c r="BT108" i="1"/>
  <c r="CD108" i="1" s="1"/>
  <c r="CR20" i="1"/>
  <c r="CS20" i="1" s="1"/>
  <c r="CF20" i="1"/>
  <c r="CG20" i="1" s="1"/>
  <c r="CU20" i="1"/>
  <c r="CV20" i="1" s="1"/>
  <c r="CI20" i="1"/>
  <c r="CJ20" i="1" s="1"/>
  <c r="CL20" i="1"/>
  <c r="CM20" i="1" s="1"/>
  <c r="DA20" i="1"/>
  <c r="DB20" i="1" s="1"/>
  <c r="CX20" i="1"/>
  <c r="CY20" i="1" s="1"/>
  <c r="CO20" i="1"/>
  <c r="CP20" i="1" s="1"/>
  <c r="CX78" i="1"/>
  <c r="CY78" i="1" s="1"/>
  <c r="CL78" i="1"/>
  <c r="CM78" i="1" s="1"/>
  <c r="CF78" i="1"/>
  <c r="CG78" i="1" s="1"/>
  <c r="CU78" i="1"/>
  <c r="CV78" i="1" s="1"/>
  <c r="CR78" i="1"/>
  <c r="CS78" i="1" s="1"/>
  <c r="DA78" i="1"/>
  <c r="DB78" i="1" s="1"/>
  <c r="CO78" i="1"/>
  <c r="CP78" i="1" s="1"/>
  <c r="CI78" i="1"/>
  <c r="CJ78" i="1" s="1"/>
  <c r="CX84" i="1"/>
  <c r="CY84" i="1" s="1"/>
  <c r="CL84" i="1"/>
  <c r="CM84" i="1" s="1"/>
  <c r="CR84" i="1"/>
  <c r="CS84" i="1" s="1"/>
  <c r="CF84" i="1"/>
  <c r="CG84" i="1" s="1"/>
  <c r="CU84" i="1"/>
  <c r="CV84" i="1" s="1"/>
  <c r="CI84" i="1"/>
  <c r="CJ84" i="1" s="1"/>
  <c r="CO84" i="1"/>
  <c r="CP84" i="1" s="1"/>
  <c r="DA84" i="1"/>
  <c r="DB84" i="1" s="1"/>
  <c r="CX64" i="1"/>
  <c r="CY64" i="1" s="1"/>
  <c r="CL64" i="1"/>
  <c r="CM64" i="1" s="1"/>
  <c r="CR64" i="1"/>
  <c r="CS64" i="1" s="1"/>
  <c r="CF64" i="1"/>
  <c r="CG64" i="1" s="1"/>
  <c r="CI64" i="1"/>
  <c r="CJ64" i="1" s="1"/>
  <c r="CU64" i="1"/>
  <c r="CV64" i="1" s="1"/>
  <c r="CO64" i="1"/>
  <c r="CP64" i="1" s="1"/>
  <c r="DA64" i="1"/>
  <c r="DB64" i="1" s="1"/>
  <c r="CR45" i="1"/>
  <c r="CS45" i="1" s="1"/>
  <c r="CF45" i="1"/>
  <c r="CG45" i="1" s="1"/>
  <c r="CX45" i="1"/>
  <c r="CY45" i="1" s="1"/>
  <c r="CL45" i="1"/>
  <c r="CM45" i="1" s="1"/>
  <c r="CI45" i="1"/>
  <c r="CJ45" i="1" s="1"/>
  <c r="CO45" i="1"/>
  <c r="CP45" i="1" s="1"/>
  <c r="CU45" i="1"/>
  <c r="CV45" i="1" s="1"/>
  <c r="DA45" i="1"/>
  <c r="DB45" i="1" s="1"/>
  <c r="CX75" i="1"/>
  <c r="CY75" i="1" s="1"/>
  <c r="CL75" i="1"/>
  <c r="CM75" i="1" s="1"/>
  <c r="CR75" i="1"/>
  <c r="CS75" i="1" s="1"/>
  <c r="CF75" i="1"/>
  <c r="CG75" i="1" s="1"/>
  <c r="DA75" i="1"/>
  <c r="DB75" i="1" s="1"/>
  <c r="CI75" i="1"/>
  <c r="CJ75" i="1" s="1"/>
  <c r="CU75" i="1"/>
  <c r="CV75" i="1" s="1"/>
  <c r="CO75" i="1"/>
  <c r="CP75" i="1" s="1"/>
  <c r="CR97" i="1"/>
  <c r="CS97" i="1" s="1"/>
  <c r="CF97" i="1"/>
  <c r="CG97" i="1" s="1"/>
  <c r="CU97" i="1"/>
  <c r="CV97" i="1" s="1"/>
  <c r="CI97" i="1"/>
  <c r="CJ97" i="1" s="1"/>
  <c r="CX97" i="1"/>
  <c r="CY97" i="1" s="1"/>
  <c r="CL97" i="1"/>
  <c r="CM97" i="1" s="1"/>
  <c r="CO97" i="1"/>
  <c r="CP97" i="1" s="1"/>
  <c r="DA97" i="1"/>
  <c r="DB97" i="1" s="1"/>
  <c r="DA135" i="1"/>
  <c r="DB135" i="1" s="1"/>
  <c r="CO135" i="1"/>
  <c r="CP135" i="1" s="1"/>
  <c r="CX135" i="1"/>
  <c r="CY135" i="1" s="1"/>
  <c r="CL135" i="1"/>
  <c r="CM135" i="1" s="1"/>
  <c r="CI135" i="1"/>
  <c r="CJ135" i="1" s="1"/>
  <c r="CU135" i="1"/>
  <c r="CV135" i="1" s="1"/>
  <c r="CF135" i="1"/>
  <c r="CG135" i="1" s="1"/>
  <c r="CR135" i="1"/>
  <c r="CS135" i="1" s="1"/>
  <c r="BT119" i="1"/>
  <c r="CD119" i="1" s="1"/>
  <c r="CL30" i="1"/>
  <c r="CM30" i="1" s="1"/>
  <c r="CU30" i="1"/>
  <c r="CV30" i="1" s="1"/>
  <c r="CF30" i="1"/>
  <c r="CG30" i="1" s="1"/>
  <c r="CX30" i="1"/>
  <c r="CY30" i="1" s="1"/>
  <c r="CR30" i="1"/>
  <c r="CS30" i="1" s="1"/>
  <c r="CO30" i="1"/>
  <c r="CP30" i="1" s="1"/>
  <c r="CI30" i="1"/>
  <c r="CJ30" i="1" s="1"/>
  <c r="DA30" i="1"/>
  <c r="DB30" i="1" s="1"/>
  <c r="DA115" i="1"/>
  <c r="DB115" i="1" s="1"/>
  <c r="CO115" i="1"/>
  <c r="CP115" i="1" s="1"/>
  <c r="CU115" i="1"/>
  <c r="CV115" i="1" s="1"/>
  <c r="CI115" i="1"/>
  <c r="CJ115" i="1" s="1"/>
  <c r="CX115" i="1"/>
  <c r="CY115" i="1" s="1"/>
  <c r="CR115" i="1"/>
  <c r="CS115" i="1" s="1"/>
  <c r="CL115" i="1"/>
  <c r="CM115" i="1" s="1"/>
  <c r="CF115" i="1"/>
  <c r="CG115" i="1" s="1"/>
  <c r="CX67" i="1"/>
  <c r="CY67" i="1" s="1"/>
  <c r="CL67" i="1"/>
  <c r="CM67" i="1" s="1"/>
  <c r="CR67" i="1"/>
  <c r="CS67" i="1" s="1"/>
  <c r="CF67" i="1"/>
  <c r="CG67" i="1" s="1"/>
  <c r="CU67" i="1"/>
  <c r="CV67" i="1" s="1"/>
  <c r="DA67" i="1"/>
  <c r="DB67" i="1" s="1"/>
  <c r="CI67" i="1"/>
  <c r="CJ67" i="1" s="1"/>
  <c r="CO67" i="1"/>
  <c r="CP67" i="1" s="1"/>
  <c r="CR42" i="1"/>
  <c r="CS42" i="1" s="1"/>
  <c r="CF42" i="1"/>
  <c r="CG42" i="1" s="1"/>
  <c r="CX42" i="1"/>
  <c r="CY42" i="1" s="1"/>
  <c r="CL42" i="1"/>
  <c r="CM42" i="1" s="1"/>
  <c r="DA42" i="1"/>
  <c r="DB42" i="1" s="1"/>
  <c r="CI42" i="1"/>
  <c r="CJ42" i="1" s="1"/>
  <c r="CU42" i="1"/>
  <c r="CV42" i="1" s="1"/>
  <c r="CO42" i="1"/>
  <c r="CP42" i="1" s="1"/>
  <c r="CR41" i="1"/>
  <c r="CS41" i="1" s="1"/>
  <c r="CF41" i="1"/>
  <c r="CG41" i="1" s="1"/>
  <c r="CX41" i="1"/>
  <c r="CY41" i="1" s="1"/>
  <c r="CL41" i="1"/>
  <c r="CM41" i="1" s="1"/>
  <c r="CI41" i="1"/>
  <c r="CJ41" i="1" s="1"/>
  <c r="CO41" i="1"/>
  <c r="CP41" i="1" s="1"/>
  <c r="CU41" i="1"/>
  <c r="CV41" i="1" s="1"/>
  <c r="DA41" i="1"/>
  <c r="DB41" i="1" s="1"/>
  <c r="CX59" i="1"/>
  <c r="CY59" i="1" s="1"/>
  <c r="CL59" i="1"/>
  <c r="CM59" i="1" s="1"/>
  <c r="CR59" i="1"/>
  <c r="CS59" i="1" s="1"/>
  <c r="CF59" i="1"/>
  <c r="CG59" i="1" s="1"/>
  <c r="CU59" i="1"/>
  <c r="CV59" i="1" s="1"/>
  <c r="DA59" i="1"/>
  <c r="DB59" i="1" s="1"/>
  <c r="CI59" i="1"/>
  <c r="CJ59" i="1" s="1"/>
  <c r="CO59" i="1"/>
  <c r="CP59" i="1" s="1"/>
  <c r="CU124" i="1"/>
  <c r="CV124" i="1" s="1"/>
  <c r="CI124" i="1"/>
  <c r="CJ124" i="1" s="1"/>
  <c r="CF124" i="1"/>
  <c r="CG124" i="1" s="1"/>
  <c r="CO124" i="1"/>
  <c r="CP124" i="1" s="1"/>
  <c r="CR124" i="1"/>
  <c r="CS124" i="1" s="1"/>
  <c r="CL124" i="1"/>
  <c r="CM124" i="1" s="1"/>
  <c r="DA124" i="1"/>
  <c r="DB124" i="1" s="1"/>
  <c r="CX124" i="1"/>
  <c r="CY124" i="1" s="1"/>
  <c r="CR125" i="1"/>
  <c r="CS125" i="1" s="1"/>
  <c r="CF125" i="1"/>
  <c r="CG125" i="1" s="1"/>
  <c r="CU125" i="1"/>
  <c r="CV125" i="1" s="1"/>
  <c r="CI125" i="1"/>
  <c r="CJ125" i="1" s="1"/>
  <c r="CO125" i="1"/>
  <c r="CP125" i="1" s="1"/>
  <c r="DA125" i="1"/>
  <c r="DB125" i="1" s="1"/>
  <c r="CL125" i="1"/>
  <c r="CM125" i="1" s="1"/>
  <c r="CX125" i="1"/>
  <c r="CY125" i="1" s="1"/>
  <c r="CU145" i="1"/>
  <c r="CV145" i="1" s="1"/>
  <c r="CI145" i="1"/>
  <c r="CJ145" i="1" s="1"/>
  <c r="CX145" i="1"/>
  <c r="CY145" i="1" s="1"/>
  <c r="CL145" i="1"/>
  <c r="CM145" i="1" s="1"/>
  <c r="CO145" i="1"/>
  <c r="CP145" i="1" s="1"/>
  <c r="CR145" i="1"/>
  <c r="CS145" i="1" s="1"/>
  <c r="DA145" i="1"/>
  <c r="DB145" i="1" s="1"/>
  <c r="CF145" i="1"/>
  <c r="CG145" i="1" s="1"/>
  <c r="CX66" i="1"/>
  <c r="CY66" i="1" s="1"/>
  <c r="CL66" i="1"/>
  <c r="CM66" i="1" s="1"/>
  <c r="CR66" i="1"/>
  <c r="CS66" i="1" s="1"/>
  <c r="CF66" i="1"/>
  <c r="CG66" i="1" s="1"/>
  <c r="CO66" i="1"/>
  <c r="CP66" i="1" s="1"/>
  <c r="CI66" i="1"/>
  <c r="CJ66" i="1" s="1"/>
  <c r="DA66" i="1"/>
  <c r="DB66" i="1" s="1"/>
  <c r="CU66" i="1"/>
  <c r="CV66" i="1" s="1"/>
  <c r="CX81" i="1"/>
  <c r="CY81" i="1" s="1"/>
  <c r="CL81" i="1"/>
  <c r="CM81" i="1" s="1"/>
  <c r="CR81" i="1"/>
  <c r="CS81" i="1" s="1"/>
  <c r="CF81" i="1"/>
  <c r="CG81" i="1" s="1"/>
  <c r="CU81" i="1"/>
  <c r="CV81" i="1" s="1"/>
  <c r="CI81" i="1"/>
  <c r="CJ81" i="1" s="1"/>
  <c r="CO81" i="1"/>
  <c r="CP81" i="1" s="1"/>
  <c r="DA81" i="1"/>
  <c r="DB81" i="1" s="1"/>
  <c r="CR38" i="1"/>
  <c r="CS38" i="1" s="1"/>
  <c r="CF38" i="1"/>
  <c r="CG38" i="1" s="1"/>
  <c r="CX38" i="1"/>
  <c r="CY38" i="1" s="1"/>
  <c r="CL38" i="1"/>
  <c r="CM38" i="1" s="1"/>
  <c r="DA38" i="1"/>
  <c r="DB38" i="1" s="1"/>
  <c r="CI38" i="1"/>
  <c r="CJ38" i="1" s="1"/>
  <c r="CU38" i="1"/>
  <c r="CV38" i="1" s="1"/>
  <c r="CO38" i="1"/>
  <c r="CP38" i="1" s="1"/>
  <c r="CR37" i="1"/>
  <c r="CS37" i="1" s="1"/>
  <c r="CF37" i="1"/>
  <c r="CG37" i="1" s="1"/>
  <c r="CX37" i="1"/>
  <c r="CY37" i="1" s="1"/>
  <c r="CL37" i="1"/>
  <c r="CM37" i="1" s="1"/>
  <c r="CI37" i="1"/>
  <c r="CJ37" i="1" s="1"/>
  <c r="CO37" i="1"/>
  <c r="CP37" i="1" s="1"/>
  <c r="CU37" i="1"/>
  <c r="CV37" i="1" s="1"/>
  <c r="DA37" i="1"/>
  <c r="DB37" i="1" s="1"/>
  <c r="CR35" i="1" l="1"/>
  <c r="CS35" i="1" s="1"/>
  <c r="CF35" i="1"/>
  <c r="CG35" i="1" s="1"/>
  <c r="CX35" i="1"/>
  <c r="CY35" i="1" s="1"/>
  <c r="CL35" i="1"/>
  <c r="CM35" i="1" s="1"/>
  <c r="CU35" i="1"/>
  <c r="CV35" i="1" s="1"/>
  <c r="CO35" i="1"/>
  <c r="CP35" i="1" s="1"/>
  <c r="DA35" i="1"/>
  <c r="DB35" i="1" s="1"/>
  <c r="CI35" i="1"/>
  <c r="CJ35" i="1" s="1"/>
  <c r="DA23" i="1"/>
  <c r="DB23" i="1" s="1"/>
  <c r="CO23" i="1"/>
  <c r="CP23" i="1" s="1"/>
  <c r="CR23" i="1"/>
  <c r="CS23" i="1" s="1"/>
  <c r="CF23" i="1"/>
  <c r="CG23" i="1" s="1"/>
  <c r="CU23" i="1"/>
  <c r="CV23" i="1" s="1"/>
  <c r="CI23" i="1"/>
  <c r="CJ23" i="1" s="1"/>
  <c r="CL23" i="1"/>
  <c r="CM23" i="1" s="1"/>
  <c r="CX23" i="1"/>
  <c r="CY23" i="1" s="1"/>
  <c r="CX140" i="1"/>
  <c r="CY140" i="1" s="1"/>
  <c r="CL140" i="1"/>
  <c r="CM140" i="1" s="1"/>
  <c r="DA140" i="1"/>
  <c r="DB140" i="1" s="1"/>
  <c r="CO140" i="1"/>
  <c r="CP140" i="1" s="1"/>
  <c r="CF140" i="1"/>
  <c r="CG140" i="1" s="1"/>
  <c r="CU140" i="1"/>
  <c r="CV140" i="1" s="1"/>
  <c r="CR140" i="1"/>
  <c r="CS140" i="1" s="1"/>
  <c r="CI140" i="1"/>
  <c r="CJ140" i="1" s="1"/>
  <c r="CR119" i="1"/>
  <c r="CS119" i="1" s="1"/>
  <c r="CF119" i="1"/>
  <c r="CG119" i="1" s="1"/>
  <c r="CO119" i="1"/>
  <c r="CP119" i="1" s="1"/>
  <c r="DA119" i="1"/>
  <c r="DB119" i="1" s="1"/>
  <c r="CU119" i="1"/>
  <c r="CV119" i="1" s="1"/>
  <c r="CI119" i="1"/>
  <c r="CJ119" i="1" s="1"/>
  <c r="CL119" i="1"/>
  <c r="CM119" i="1" s="1"/>
  <c r="CX119" i="1"/>
  <c r="CY119" i="1" s="1"/>
  <c r="CU33" i="1"/>
  <c r="CV33" i="1" s="1"/>
  <c r="CI33" i="1"/>
  <c r="CJ33" i="1" s="1"/>
  <c r="CX33" i="1"/>
  <c r="CY33" i="1" s="1"/>
  <c r="CL33" i="1"/>
  <c r="CM33" i="1" s="1"/>
  <c r="CR33" i="1"/>
  <c r="CS33" i="1" s="1"/>
  <c r="CF33" i="1"/>
  <c r="CG33" i="1" s="1"/>
  <c r="DA33" i="1"/>
  <c r="DB33" i="1" s="1"/>
  <c r="CO33" i="1"/>
  <c r="CP33" i="1" s="1"/>
  <c r="DA112" i="1"/>
  <c r="DB112" i="1" s="1"/>
  <c r="CU112" i="1"/>
  <c r="CV112" i="1" s="1"/>
  <c r="CO112" i="1"/>
  <c r="CP112" i="1" s="1"/>
  <c r="CI112" i="1"/>
  <c r="CJ112" i="1" s="1"/>
  <c r="CL112" i="1"/>
  <c r="CM112" i="1" s="1"/>
  <c r="CR112" i="1"/>
  <c r="CS112" i="1" s="1"/>
  <c r="CX112" i="1"/>
  <c r="CY112" i="1" s="1"/>
  <c r="CF112" i="1"/>
  <c r="CG112" i="1" s="1"/>
  <c r="DA108" i="1"/>
  <c r="DB108" i="1" s="1"/>
  <c r="CO108" i="1"/>
  <c r="CP108" i="1" s="1"/>
  <c r="CR108" i="1"/>
  <c r="CS108" i="1" s="1"/>
  <c r="CF108" i="1"/>
  <c r="CG108" i="1" s="1"/>
  <c r="CI108" i="1"/>
  <c r="CJ108" i="1" s="1"/>
  <c r="CU108" i="1"/>
  <c r="CV108" i="1" s="1"/>
  <c r="CL108" i="1"/>
  <c r="CM108" i="1" s="1"/>
  <c r="CX108" i="1"/>
  <c r="CY108" i="1" s="1"/>
  <c r="DA22" i="1"/>
  <c r="DB22" i="1" s="1"/>
  <c r="CO22" i="1"/>
  <c r="CP22" i="1" s="1"/>
  <c r="CR22" i="1"/>
  <c r="CS22" i="1" s="1"/>
  <c r="CF22" i="1"/>
  <c r="CG22" i="1" s="1"/>
  <c r="CU22" i="1"/>
  <c r="CV22" i="1" s="1"/>
  <c r="CI22" i="1"/>
  <c r="CJ22" i="1" s="1"/>
  <c r="CL22" i="1"/>
  <c r="CM22" i="1" s="1"/>
  <c r="CX22" i="1"/>
  <c r="CY22" i="1" s="1"/>
  <c r="CR150" i="1"/>
  <c r="CS150" i="1" s="1"/>
  <c r="CF150" i="1"/>
  <c r="CG150" i="1" s="1"/>
  <c r="DA150" i="1"/>
  <c r="DB150" i="1" s="1"/>
  <c r="CO150" i="1"/>
  <c r="CP150" i="1" s="1"/>
  <c r="CI150" i="1"/>
  <c r="CJ150" i="1" s="1"/>
  <c r="CL150" i="1"/>
  <c r="CM150" i="1" s="1"/>
  <c r="CX150" i="1"/>
  <c r="CY150" i="1" s="1"/>
  <c r="CU150" i="1"/>
  <c r="CV150" i="1" s="1"/>
  <c r="DA121" i="1"/>
  <c r="DB121" i="1" s="1"/>
  <c r="CO121" i="1"/>
  <c r="CP121" i="1" s="1"/>
  <c r="CR121" i="1"/>
  <c r="CS121" i="1" s="1"/>
  <c r="CF121" i="1"/>
  <c r="CG121" i="1" s="1"/>
  <c r="CX121" i="1"/>
  <c r="CY121" i="1" s="1"/>
  <c r="CI121" i="1"/>
  <c r="CJ121" i="1" s="1"/>
  <c r="CU121" i="1"/>
  <c r="CV121" i="1" s="1"/>
  <c r="CL121" i="1"/>
  <c r="CM121" i="1" s="1"/>
  <c r="CR26" i="1"/>
  <c r="CS26" i="1" s="1"/>
  <c r="CF26" i="1"/>
  <c r="CG26" i="1" s="1"/>
  <c r="CU26" i="1"/>
  <c r="CV26" i="1" s="1"/>
  <c r="CI26" i="1"/>
  <c r="CJ26" i="1" s="1"/>
  <c r="CX26" i="1"/>
  <c r="CY26" i="1" s="1"/>
  <c r="CO26" i="1"/>
  <c r="CP26" i="1" s="1"/>
  <c r="CL26" i="1"/>
  <c r="CM26" i="1" s="1"/>
  <c r="DA26" i="1"/>
  <c r="DB26" i="1" s="1"/>
</calcChain>
</file>

<file path=xl/comments1.xml><?xml version="1.0" encoding="utf-8"?>
<comments xmlns="http://schemas.openxmlformats.org/spreadsheetml/2006/main">
  <authors>
    <author>user</author>
  </authors>
  <commentList>
    <comment ref="BS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Masuk rekening terpisah</t>
        </r>
      </text>
    </comment>
  </commentList>
</comments>
</file>

<file path=xl/sharedStrings.xml><?xml version="1.0" encoding="utf-8"?>
<sst xmlns="http://schemas.openxmlformats.org/spreadsheetml/2006/main" count="1533" uniqueCount="274">
  <si>
    <t>LS                 (CONT/ DOC)</t>
  </si>
  <si>
    <t>Perwira. Low</t>
  </si>
  <si>
    <t>Perwira. High</t>
  </si>
  <si>
    <t>MKJ - Rtl. Low</t>
  </si>
  <si>
    <t>MKJ - Rtl. High</t>
  </si>
  <si>
    <t>MKJ - Dist. Low</t>
  </si>
  <si>
    <t>MKJ - Dist. High</t>
  </si>
  <si>
    <t>SMB - High</t>
  </si>
  <si>
    <t>Link Tabel</t>
  </si>
  <si>
    <t>rumus masih blm sama</t>
  </si>
  <si>
    <t>SMB - Low</t>
  </si>
  <si>
    <t>DAVID</t>
  </si>
  <si>
    <t>Pakek dollar EMKL</t>
  </si>
  <si>
    <t>PENMBAHN BIAYA</t>
  </si>
  <si>
    <t>cek</t>
  </si>
  <si>
    <t>1a</t>
  </si>
  <si>
    <t>1b</t>
  </si>
  <si>
    <t>1c</t>
  </si>
  <si>
    <t>5b</t>
  </si>
  <si>
    <t>2a</t>
  </si>
  <si>
    <t>3a</t>
  </si>
  <si>
    <t>3b</t>
  </si>
  <si>
    <t>3c</t>
  </si>
  <si>
    <t>4a</t>
  </si>
  <si>
    <t>5a</t>
  </si>
  <si>
    <t>5c</t>
  </si>
  <si>
    <t>6a</t>
  </si>
  <si>
    <t>6b</t>
  </si>
  <si>
    <t>6c</t>
  </si>
  <si>
    <t>8a</t>
  </si>
  <si>
    <t>8b</t>
  </si>
  <si>
    <t>8c</t>
  </si>
  <si>
    <t>NO.</t>
  </si>
  <si>
    <t>PRODUCT TYPE</t>
  </si>
  <si>
    <t>SIZE (CM)</t>
  </si>
  <si>
    <t>THICKNES (MM)</t>
  </si>
  <si>
    <t>PCS/CTN</t>
  </si>
  <si>
    <t>KUBIKASI</t>
  </si>
  <si>
    <t>SQM/CTN</t>
  </si>
  <si>
    <t>CBM/CTN</t>
  </si>
  <si>
    <t>KG/CTN</t>
  </si>
  <si>
    <t>CONTAINER TYPE</t>
  </si>
  <si>
    <t>CTN/PALLET</t>
  </si>
  <si>
    <t>MIN TOTAL LOAD(DOS)/CONT</t>
  </si>
  <si>
    <t>MAX TOTAL LOAD(DOS)/CONT</t>
  </si>
  <si>
    <t xml:space="preserve">TOTAL WEIGHT (KG)/CONT </t>
  </si>
  <si>
    <t>STANDART TONNAGE/CONT (KG)</t>
  </si>
  <si>
    <t>TOTAL LOAD CBM/CONT</t>
  </si>
  <si>
    <t>STANDART VOLUME/CONT  (M3)</t>
  </si>
  <si>
    <t>%  TONNAGE  OF CONTAINER</t>
  </si>
  <si>
    <t>% VOLUME OF CONTAINER</t>
  </si>
  <si>
    <t>PORT OF DISCHARGE</t>
  </si>
  <si>
    <t>DESTINATION PORT</t>
  </si>
  <si>
    <t>SHIPPING TYPE</t>
  </si>
  <si>
    <t>TOTAL SQM LOAD/CONT</t>
  </si>
  <si>
    <t>IMPORT SYSTEM</t>
  </si>
  <si>
    <t>PRODUCT BUSINESS CATEGORY</t>
  </si>
  <si>
    <t>PRODUCT RESPONSIBLE COMPANY</t>
  </si>
  <si>
    <t>PRICE PROFILE CUSTOMS</t>
  </si>
  <si>
    <t>UNIT CURRENCY</t>
  </si>
  <si>
    <t>BUYING UNIT AREA</t>
  </si>
  <si>
    <t>SELLING UNIT AREA</t>
  </si>
  <si>
    <t>PRODUCT PRICE</t>
  </si>
  <si>
    <t>BUYING PRICE CONVERSION BY SELLING UNIT</t>
  </si>
  <si>
    <t>BUYING PRICE EXCHANGE RATE</t>
  </si>
  <si>
    <t>EXCHANGE RATE OF IMPORTATION IN USD</t>
  </si>
  <si>
    <t>LOCAL PRICE IN RUPIAH</t>
  </si>
  <si>
    <t>AGENT FEE IN USD (PER CONTAINER)</t>
  </si>
  <si>
    <t>AGENT FEE IN USD PER M2</t>
  </si>
  <si>
    <t>AGENT FEE IN RUPIAH</t>
  </si>
  <si>
    <t>FREIGHT COST PER CONTAINER IN USD</t>
  </si>
  <si>
    <t>% CAPACITY OF CONTAINER</t>
  </si>
  <si>
    <t>STOCK UNIT CONVERSION TO SELLING UNIT</t>
  </si>
  <si>
    <t>FREIGHT COST</t>
  </si>
  <si>
    <t>LANDED COST PER CONT</t>
  </si>
  <si>
    <t>TOTAL LANDED COST PER SQM</t>
  </si>
  <si>
    <t>LS COST PER DOCUMENT</t>
  </si>
  <si>
    <t>NUMBER OF CONTAINER PER DOCUMENT</t>
  </si>
  <si>
    <t>LS COST PER SQM</t>
  </si>
  <si>
    <t>IMPORT DUTY PER SQM</t>
  </si>
  <si>
    <t>VALUE ADDED TAX PER SQM</t>
  </si>
  <si>
    <t>INCOME TAX PER SQM</t>
  </si>
  <si>
    <t>TOTAL IMPORT TAX PER SQM</t>
  </si>
  <si>
    <t>SAFE GUARD PER SQM</t>
  </si>
  <si>
    <t>FINANCING STATUS</t>
  </si>
  <si>
    <t>BUYING PRICE FINANCING COST</t>
  </si>
  <si>
    <t>FREIGHT FINANCING COST</t>
  </si>
  <si>
    <t>FINANCING COST</t>
  </si>
  <si>
    <t>INTEREST STATUS</t>
  </si>
  <si>
    <t>% INTEREST</t>
  </si>
  <si>
    <t>INTEREST</t>
  </si>
  <si>
    <t>SNI COST/SQM</t>
  </si>
  <si>
    <t>% COGS ADDITION</t>
  </si>
  <si>
    <t>PRICE FROM KM</t>
  </si>
  <si>
    <t>PERWIRA Buy from KM</t>
  </si>
  <si>
    <t>SMB buy from Perwira</t>
  </si>
  <si>
    <t>RENTAL COST</t>
  </si>
  <si>
    <t>INTEREST ON BUYING</t>
  </si>
  <si>
    <t>FIX COST</t>
  </si>
  <si>
    <t>RSV PROFIT</t>
  </si>
  <si>
    <t>SAVINGS</t>
  </si>
  <si>
    <t>HPP MARKETING 1 /M</t>
  </si>
  <si>
    <t>SALES COMMISSION</t>
  </si>
  <si>
    <t>INTEREST IN PAYMENT METODE</t>
  </si>
  <si>
    <t>MARKETING COST</t>
  </si>
  <si>
    <t>TRAVEL SALES COST</t>
  </si>
  <si>
    <t>MIDDLEMAN COMISSION</t>
  </si>
  <si>
    <t>PROJECT COMISSION</t>
  </si>
  <si>
    <t>ON SITE COST</t>
  </si>
  <si>
    <t>STORAGE COST</t>
  </si>
  <si>
    <t>TARGET PRICE (CASH)</t>
  </si>
  <si>
    <t>HPP MARKETING 2</t>
  </si>
  <si>
    <t>DICOUNT RETAIL (SALES)</t>
  </si>
  <si>
    <t>PROFIT</t>
  </si>
  <si>
    <t>% PROFIT RETAIL SALES</t>
  </si>
  <si>
    <t>DICOUNT  RETAIL (SPV)</t>
  </si>
  <si>
    <t>% PROFIT RETAIL SPV</t>
  </si>
  <si>
    <t>DICOUNT RETAIL (MANAGER)</t>
  </si>
  <si>
    <t>% PROFIT RETAIL MANAGER</t>
  </si>
  <si>
    <t>DICOUNT (DIREKSI)</t>
  </si>
  <si>
    <t>% PROFIT DIREKSI</t>
  </si>
  <si>
    <t>DICOUNT RETAIL/M2 (SHOWROOM)</t>
  </si>
  <si>
    <t>% PROFIT</t>
  </si>
  <si>
    <t>DISCOUNT  AGENT/M2</t>
  </si>
  <si>
    <t>%PROFIT</t>
  </si>
  <si>
    <t>DISCOUNT DISTRIBUSI /M2</t>
  </si>
  <si>
    <t>DISCOUNT PROJECT</t>
  </si>
  <si>
    <t xml:space="preserve">PRICE LIST </t>
  </si>
  <si>
    <t>PRICE LIST TOKO</t>
  </si>
  <si>
    <t>BRIZODECOR</t>
  </si>
  <si>
    <t>NULL</t>
  </si>
  <si>
    <t>20 FEET</t>
  </si>
  <si>
    <t>INDIA</t>
  </si>
  <si>
    <t>SURABAYA</t>
  </si>
  <si>
    <t>FOB</t>
  </si>
  <si>
    <t>MANUAL</t>
  </si>
  <si>
    <t>HIGH</t>
  </si>
  <si>
    <t>KM</t>
  </si>
  <si>
    <t>USD</t>
  </si>
  <si>
    <t>BRIZO</t>
  </si>
  <si>
    <t>EPICOCEANDECOR</t>
  </si>
  <si>
    <t>EPICOCEAN</t>
  </si>
  <si>
    <t>EPICTOURQUISH</t>
  </si>
  <si>
    <t>GALAXYASH</t>
  </si>
  <si>
    <t>GALAXYCREMA</t>
  </si>
  <si>
    <t>MANDALACOPPER</t>
  </si>
  <si>
    <t>MANDALACOPPERDECOR</t>
  </si>
  <si>
    <t>NOACARBON</t>
  </si>
  <si>
    <t>ONYXEARTH</t>
  </si>
  <si>
    <t>ONYXJUPITAR</t>
  </si>
  <si>
    <t>PARISBEIGE</t>
  </si>
  <si>
    <t>PARISBEIGEDECOR</t>
  </si>
  <si>
    <t>PARISGREY</t>
  </si>
  <si>
    <t>PARISGREYDECOR</t>
  </si>
  <si>
    <t>RAINBOWSTONEDECOR</t>
  </si>
  <si>
    <t>RAINBOWSTONE</t>
  </si>
  <si>
    <t>RAWWOODMETAL</t>
  </si>
  <si>
    <t>RUGMETAL</t>
  </si>
  <si>
    <t>WORKARDESSIA</t>
  </si>
  <si>
    <t>WORKBRONZO</t>
  </si>
  <si>
    <t>WORKCEMENTO</t>
  </si>
  <si>
    <t>WORKINSERTOCUBECEMENTO</t>
  </si>
  <si>
    <t>WORKINSERTOEDGEQUARTZO</t>
  </si>
  <si>
    <t>WORKINSERTOEDGESABBIA</t>
  </si>
  <si>
    <t>WORKQUARTZO</t>
  </si>
  <si>
    <t>WORKSABBIA</t>
  </si>
  <si>
    <t>WORKINSERTOCUBEBRONZO</t>
  </si>
  <si>
    <t>THUNDERSMOKE</t>
  </si>
  <si>
    <t>EPICTOURQUISHDECOR</t>
  </si>
  <si>
    <t>RUGTOURQUISH</t>
  </si>
  <si>
    <t>TH803L</t>
  </si>
  <si>
    <t>CHINA</t>
  </si>
  <si>
    <t>8005P</t>
  </si>
  <si>
    <t>J8113</t>
  </si>
  <si>
    <t>J8114</t>
  </si>
  <si>
    <t>J895-2</t>
  </si>
  <si>
    <t>ONYXLIGHT</t>
  </si>
  <si>
    <t>KENYANERO</t>
  </si>
  <si>
    <t>NOACARBON-D-02</t>
  </si>
  <si>
    <t>8Q161</t>
  </si>
  <si>
    <t>8Q167P</t>
  </si>
  <si>
    <t>8Q201</t>
  </si>
  <si>
    <t>8Q217P</t>
  </si>
  <si>
    <t>QS87103</t>
  </si>
  <si>
    <t>QS87107</t>
  </si>
  <si>
    <t>QS87111</t>
  </si>
  <si>
    <t>QS87201</t>
  </si>
  <si>
    <t>TP8155L</t>
  </si>
  <si>
    <t>TT8107L</t>
  </si>
  <si>
    <t>TT8109L</t>
  </si>
  <si>
    <t>TT8301L</t>
  </si>
  <si>
    <t>TT8309L</t>
  </si>
  <si>
    <t>8000T</t>
  </si>
  <si>
    <t>8100IV</t>
  </si>
  <si>
    <t>ORLANDOPERLA</t>
  </si>
  <si>
    <t>8006P</t>
  </si>
  <si>
    <t>801T</t>
  </si>
  <si>
    <t>CMPA8001</t>
  </si>
  <si>
    <t>COZ8001</t>
  </si>
  <si>
    <t>J8107</t>
  </si>
  <si>
    <t>H8026</t>
  </si>
  <si>
    <t>J8101</t>
  </si>
  <si>
    <t>J8102</t>
  </si>
  <si>
    <t>J8103</t>
  </si>
  <si>
    <t>J8106</t>
  </si>
  <si>
    <t>J8108</t>
  </si>
  <si>
    <t>J8109</t>
  </si>
  <si>
    <t>J8110</t>
  </si>
  <si>
    <t>J8111</t>
  </si>
  <si>
    <t>8000</t>
  </si>
  <si>
    <t>BTG72P</t>
  </si>
  <si>
    <t>BTGJ76P</t>
  </si>
  <si>
    <t>J72P</t>
  </si>
  <si>
    <t>J73P</t>
  </si>
  <si>
    <t>BA28003</t>
  </si>
  <si>
    <t>BA28010</t>
  </si>
  <si>
    <t>BA38002</t>
  </si>
  <si>
    <t>BA38071</t>
  </si>
  <si>
    <t>BG28003</t>
  </si>
  <si>
    <t>BG38008</t>
  </si>
  <si>
    <t>BTGJ97P</t>
  </si>
  <si>
    <t>019A</t>
  </si>
  <si>
    <t>019B</t>
  </si>
  <si>
    <t>053AH</t>
  </si>
  <si>
    <t>349AJ</t>
  </si>
  <si>
    <t>394AF</t>
  </si>
  <si>
    <t>463AJ</t>
  </si>
  <si>
    <t>482AJ</t>
  </si>
  <si>
    <t>CD107</t>
  </si>
  <si>
    <t>CD109</t>
  </si>
  <si>
    <t>CD125</t>
  </si>
  <si>
    <t>EG008</t>
  </si>
  <si>
    <t>KEG005</t>
  </si>
  <si>
    <t>TGM013</t>
  </si>
  <si>
    <t>S8Q109P</t>
  </si>
  <si>
    <t>S8Q136P</t>
  </si>
  <si>
    <t>S8Q152P</t>
  </si>
  <si>
    <t>S8Q153P</t>
  </si>
  <si>
    <t>S8Q161P</t>
  </si>
  <si>
    <t>2MGZ8808</t>
  </si>
  <si>
    <t>2MGZ8809</t>
  </si>
  <si>
    <t>2NQ8030</t>
  </si>
  <si>
    <t>2NQ8032</t>
  </si>
  <si>
    <t>2NQ8036</t>
  </si>
  <si>
    <t>2-WH8204</t>
  </si>
  <si>
    <t>3DMC81113</t>
  </si>
  <si>
    <t>3DMC81115</t>
  </si>
  <si>
    <t>3DMC8156A</t>
  </si>
  <si>
    <t>3DMC8730A</t>
  </si>
  <si>
    <t>3GM8807</t>
  </si>
  <si>
    <t>M8B101</t>
  </si>
  <si>
    <t>M8B102</t>
  </si>
  <si>
    <t>M8B103</t>
  </si>
  <si>
    <t>M8B105</t>
  </si>
  <si>
    <t>M8B106</t>
  </si>
  <si>
    <t>M8B60</t>
  </si>
  <si>
    <t>M8B63</t>
  </si>
  <si>
    <t>MGZ8806-1</t>
  </si>
  <si>
    <t>80AB109</t>
  </si>
  <si>
    <t>AC101</t>
  </si>
  <si>
    <t>RC105</t>
  </si>
  <si>
    <t>S8Q167P</t>
  </si>
  <si>
    <t>8J803</t>
  </si>
  <si>
    <t>8Q159P</t>
  </si>
  <si>
    <t>8007P</t>
  </si>
  <si>
    <t>8011P</t>
  </si>
  <si>
    <t>8706</t>
  </si>
  <si>
    <t>8A243</t>
  </si>
  <si>
    <t>8B8030</t>
  </si>
  <si>
    <t>8B8031</t>
  </si>
  <si>
    <t>8B8067</t>
  </si>
  <si>
    <t>8B8080</t>
  </si>
  <si>
    <t>Y8204</t>
  </si>
  <si>
    <t>8709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</si>
</sst>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[$Rp-421]#,##0"/>
    <numFmt numFmtId="166" formatCode="0.0000%"/>
    <numFmt numFmtId="167" formatCode="_(* #,##0_);_(* \(#,##0\);_(* &quot;-&quot;??_);_(@_)"/>
    <numFmt numFmtId="168" formatCode="[$Rp-421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B4BA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" xfId="3" applyNumberFormat="1" applyFont="1" applyBorder="1"/>
    <xf numFmtId="165" fontId="0" fillId="0" borderId="0" xfId="0" applyNumberFormat="1"/>
    <xf numFmtId="3" fontId="0" fillId="0" borderId="0" xfId="0" applyNumberFormat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0" fillId="3" borderId="1" xfId="3" applyNumberFormat="1" applyFont="1" applyFill="1" applyBorder="1" applyAlignment="1">
      <alignment horizontal="center"/>
    </xf>
    <xf numFmtId="0" fontId="0" fillId="0" borderId="3" xfId="0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3" borderId="5" xfId="3" applyNumberFormat="1" applyFont="1" applyFill="1" applyBorder="1" applyAlignment="1">
      <alignment horizontal="center"/>
    </xf>
    <xf numFmtId="10" fontId="0" fillId="3" borderId="6" xfId="3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0" fontId="0" fillId="3" borderId="1" xfId="3" applyNumberFormat="1" applyFont="1" applyFill="1" applyBorder="1" applyAlignment="1">
      <alignment horizontal="center"/>
    </xf>
    <xf numFmtId="10" fontId="0" fillId="3" borderId="8" xfId="3" applyNumberFormat="1" applyFont="1" applyFill="1" applyBorder="1" applyAlignment="1">
      <alignment horizontal="center"/>
    </xf>
    <xf numFmtId="1" fontId="0" fillId="4" borderId="1" xfId="3" applyNumberFormat="1" applyFont="1" applyFill="1" applyBorder="1" applyAlignment="1">
      <alignment horizontal="center"/>
    </xf>
    <xf numFmtId="10" fontId="0" fillId="4" borderId="1" xfId="3" applyNumberFormat="1" applyFont="1" applyFill="1" applyBorder="1" applyAlignment="1">
      <alignment horizontal="center"/>
    </xf>
    <xf numFmtId="10" fontId="0" fillId="4" borderId="8" xfId="3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0" fontId="0" fillId="4" borderId="10" xfId="3" applyNumberFormat="1" applyFont="1" applyFill="1" applyBorder="1" applyAlignment="1">
      <alignment horizontal="center"/>
    </xf>
    <xf numFmtId="10" fontId="0" fillId="4" borderId="1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0" fontId="0" fillId="4" borderId="14" xfId="3" applyNumberFormat="1" applyFont="1" applyFill="1" applyBorder="1" applyAlignment="1">
      <alignment horizontal="center"/>
    </xf>
    <xf numFmtId="165" fontId="0" fillId="0" borderId="2" xfId="0" applyNumberFormat="1" applyBorder="1"/>
    <xf numFmtId="10" fontId="0" fillId="4" borderId="15" xfId="3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9" fontId="0" fillId="0" borderId="1" xfId="3" applyFon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9" fontId="0" fillId="0" borderId="1" xfId="3" applyFont="1" applyBorder="1"/>
    <xf numFmtId="9" fontId="0" fillId="0" borderId="0" xfId="3" applyFont="1" applyBorder="1"/>
    <xf numFmtId="10" fontId="2" fillId="7" borderId="17" xfId="0" applyNumberFormat="1" applyFon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0" fillId="9" borderId="1" xfId="0" applyNumberFormat="1" applyFill="1" applyBorder="1" applyAlignment="1">
      <alignment horizontal="center"/>
    </xf>
    <xf numFmtId="10" fontId="0" fillId="10" borderId="3" xfId="0" applyNumberFormat="1" applyFill="1" applyBorder="1" applyAlignment="1">
      <alignment horizontal="center"/>
    </xf>
    <xf numFmtId="10" fontId="0" fillId="10" borderId="18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right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165" fontId="2" fillId="14" borderId="1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165" fontId="7" fillId="15" borderId="1" xfId="0" applyNumberFormat="1" applyFont="1" applyFill="1" applyBorder="1" applyAlignment="1">
      <alignment horizontal="center" vertical="center" wrapText="1"/>
    </xf>
    <xf numFmtId="3" fontId="7" fillId="16" borderId="1" xfId="0" applyNumberFormat="1" applyFont="1" applyFill="1" applyBorder="1" applyAlignment="1">
      <alignment horizontal="center" vertical="center" wrapText="1"/>
    </xf>
    <xf numFmtId="165" fontId="7" fillId="17" borderId="3" xfId="0" applyNumberFormat="1" applyFont="1" applyFill="1" applyBorder="1" applyAlignment="1">
      <alignment horizontal="center" vertical="center" wrapText="1"/>
    </xf>
    <xf numFmtId="165" fontId="2" fillId="7" borderId="17" xfId="0" applyNumberFormat="1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19" borderId="19" xfId="0" applyFont="1" applyFill="1" applyBorder="1" applyAlignment="1">
      <alignment horizontal="center" vertical="center" wrapText="1"/>
    </xf>
    <xf numFmtId="165" fontId="3" fillId="19" borderId="19" xfId="0" applyNumberFormat="1" applyFont="1" applyFill="1" applyBorder="1" applyAlignment="1">
      <alignment horizontal="center" vertical="center" wrapText="1"/>
    </xf>
    <xf numFmtId="165" fontId="3" fillId="18" borderId="19" xfId="0" applyNumberFormat="1" applyFont="1" applyFill="1" applyBorder="1" applyAlignment="1">
      <alignment horizontal="center" vertical="center" wrapText="1"/>
    </xf>
    <xf numFmtId="165" fontId="3" fillId="18" borderId="20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0" fillId="0" borderId="1" xfId="0" applyNumberForma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9" fillId="0" borderId="1" xfId="2" applyFont="1" applyFill="1" applyBorder="1" applyAlignment="1">
      <alignment horizontal="center" vertical="center"/>
    </xf>
    <xf numFmtId="166" fontId="9" fillId="0" borderId="1" xfId="3" applyNumberFormat="1" applyFont="1" applyFill="1" applyBorder="1" applyAlignment="1">
      <alignment horizontal="center" vertical="center"/>
    </xf>
    <xf numFmtId="10" fontId="9" fillId="0" borderId="1" xfId="3" applyNumberFormat="1" applyFont="1" applyFill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41" fontId="9" fillId="0" borderId="1" xfId="0" applyNumberFormat="1" applyFont="1" applyFill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43" fontId="9" fillId="0" borderId="1" xfId="2" applyNumberFormat="1" applyFont="1" applyFill="1" applyBorder="1" applyAlignment="1">
      <alignment horizontal="center" vertical="center"/>
    </xf>
    <xf numFmtId="166" fontId="4" fillId="0" borderId="1" xfId="3" applyNumberFormat="1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0" borderId="1" xfId="2" applyNumberFormat="1" applyFont="1" applyFill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/>
    </xf>
    <xf numFmtId="0" fontId="0" fillId="0" borderId="0" xfId="0" applyFill="1" applyBorder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EW%20TJ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 TABEL"/>
      <sheetName val="Sheet1 (2)"/>
    </sheetNames>
    <sheetDataSet>
      <sheetData sheetId="0"/>
      <sheetData sheetId="1">
        <row r="7">
          <cell r="F7" t="str">
            <v>M2</v>
          </cell>
          <cell r="G7" t="str">
            <v>M2</v>
          </cell>
          <cell r="H7">
            <v>1</v>
          </cell>
          <cell r="BD7">
            <v>440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  <pageSetUpPr fitToPage="1"/>
  </sheetPr>
  <dimension ref="A2:EX192"/>
  <sheetViews>
    <sheetView tabSelected="1" topLeftCell="CK134" zoomScaleNormal="100" workbookViewId="0">
      <selection activeCell="DC142" sqref="DC142"/>
    </sheetView>
  </sheetViews>
  <sheetFormatPr defaultRowHeight="15" x14ac:dyDescent="0.25"/>
  <cols>
    <col min="1" max="1" width="5.85546875" style="1" customWidth="1"/>
    <col min="2" max="2" width="29.42578125" style="2" customWidth="1"/>
    <col min="3" max="4" width="9.140625" style="2" customWidth="1"/>
    <col min="5" max="5" width="16.7109375" style="2" hidden="1" customWidth="1"/>
    <col min="6" max="6" width="21.7109375" style="1" hidden="1" customWidth="1"/>
    <col min="7" max="7" width="19.5703125" style="3" hidden="1" customWidth="1"/>
    <col min="8" max="8" width="20.7109375" style="2" hidden="1" customWidth="1"/>
    <col min="9" max="9" width="18" style="2" hidden="1" customWidth="1"/>
    <col min="10" max="10" width="9.140625" style="2" hidden="1" customWidth="1"/>
    <col min="11" max="11" width="18.85546875" style="2" hidden="1" customWidth="1"/>
    <col min="12" max="12" width="14.7109375" style="2" hidden="1" customWidth="1"/>
    <col min="13" max="13" width="15.42578125" style="4" hidden="1" customWidth="1"/>
    <col min="14" max="14" width="15.42578125" style="2" hidden="1" customWidth="1"/>
    <col min="15" max="15" width="15.42578125" style="5" hidden="1" customWidth="1"/>
    <col min="16" max="16" width="21.7109375" style="3" hidden="1" customWidth="1"/>
    <col min="17" max="17" width="21.7109375" style="1" hidden="1" customWidth="1"/>
    <col min="18" max="18" width="17.85546875" style="1" hidden="1" customWidth="1"/>
    <col min="19" max="19" width="19.5703125" style="3" hidden="1" customWidth="1"/>
    <col min="20" max="20" width="17.5703125" style="3" hidden="1" customWidth="1"/>
    <col min="21" max="22" width="15.85546875" style="2" customWidth="1"/>
    <col min="23" max="23" width="15.85546875" style="2" hidden="1" customWidth="1"/>
    <col min="24" max="24" width="15.85546875" style="5" hidden="1" customWidth="1"/>
    <col min="25" max="25" width="15.85546875" style="3" hidden="1" customWidth="1"/>
    <col min="26" max="26" width="15.85546875" style="2" hidden="1" customWidth="1"/>
    <col min="27" max="27" width="15.85546875" style="3" hidden="1" customWidth="1"/>
    <col min="28" max="28" width="15.85546875" style="6" customWidth="1"/>
    <col min="29" max="29" width="15.85546875" style="3" customWidth="1"/>
    <col min="30" max="30" width="11" style="3" customWidth="1"/>
    <col min="31" max="31" width="11.28515625" style="3" customWidth="1"/>
    <col min="32" max="32" width="16.85546875" style="7" customWidth="1"/>
    <col min="33" max="33" width="16.85546875" style="3" customWidth="1"/>
    <col min="34" max="36" width="16" style="3" customWidth="1"/>
    <col min="37" max="37" width="17.5703125" style="3" customWidth="1"/>
    <col min="38" max="38" width="17.7109375" style="3" customWidth="1"/>
    <col min="39" max="39" width="20.140625" style="8" customWidth="1"/>
    <col min="40" max="40" width="14.7109375" style="3" customWidth="1"/>
    <col min="41" max="41" width="13.28515625" style="3" customWidth="1"/>
    <col min="42" max="42" width="18.85546875" style="3" customWidth="1"/>
    <col min="43" max="43" width="13.28515625" style="3" customWidth="1"/>
    <col min="44" max="44" width="15.85546875" style="3" customWidth="1"/>
    <col min="45" max="45" width="12.5703125" style="3" customWidth="1"/>
    <col min="46" max="46" width="13.140625" style="3" customWidth="1"/>
    <col min="47" max="47" width="15.85546875" style="3" customWidth="1"/>
    <col min="48" max="48" width="12.5703125" style="9" customWidth="1"/>
    <col min="49" max="49" width="13.140625" style="3" customWidth="1"/>
    <col min="50" max="50" width="10.28515625" style="3" customWidth="1"/>
    <col min="51" max="51" width="10.5703125" style="3" customWidth="1"/>
    <col min="52" max="52" width="11.7109375" style="3" customWidth="1"/>
    <col min="53" max="53" width="9.140625" style="3" customWidth="1"/>
    <col min="54" max="54" width="13" style="3" customWidth="1"/>
    <col min="55" max="55" width="14.5703125" style="3" customWidth="1"/>
    <col min="56" max="56" width="16.28515625" style="3" customWidth="1"/>
    <col min="57" max="57" width="14.140625" style="3" customWidth="1"/>
    <col min="58" max="58" width="17.5703125" style="3" customWidth="1"/>
    <col min="59" max="59" width="14.28515625" style="3" customWidth="1"/>
    <col min="60" max="60" width="14.7109375" style="3" customWidth="1"/>
    <col min="61" max="61" width="9.140625" style="3" customWidth="1"/>
    <col min="62" max="63" width="14.42578125" style="3" customWidth="1"/>
    <col min="64" max="64" width="13.28515625" style="3" customWidth="1"/>
    <col min="65" max="65" width="12" style="3" customWidth="1"/>
    <col min="66" max="66" width="16" style="3" customWidth="1"/>
    <col min="67" max="67" width="11.7109375" style="3" customWidth="1"/>
    <col min="68" max="68" width="13.140625" style="9" customWidth="1"/>
    <col min="69" max="70" width="10.5703125" style="9" customWidth="1"/>
    <col min="71" max="71" width="10.28515625" style="9" customWidth="1"/>
    <col min="72" max="72" width="14.7109375" style="13" customWidth="1"/>
    <col min="73" max="73" width="10.5703125" style="9" customWidth="1"/>
    <col min="74" max="74" width="13.85546875" style="9" customWidth="1"/>
    <col min="75" max="75" width="19.7109375" style="9" customWidth="1"/>
    <col min="76" max="76" width="10.5703125" style="9" customWidth="1"/>
    <col min="77" max="80" width="9.140625" style="9" customWidth="1"/>
    <col min="81" max="81" width="14.7109375" style="13" customWidth="1"/>
    <col min="82" max="82" width="18" style="14" customWidth="1"/>
    <col min="83" max="83" width="13.85546875" style="13" hidden="1" customWidth="1"/>
    <col min="84" max="84" width="15.140625" style="13" hidden="1" customWidth="1"/>
    <col min="85" max="85" width="16.7109375" style="13" hidden="1" customWidth="1"/>
    <col min="86" max="86" width="18.5703125" style="13" hidden="1" customWidth="1"/>
    <col min="87" max="87" width="14.140625" style="13" hidden="1" customWidth="1"/>
    <col min="88" max="88" width="9.140625" style="15" hidden="1" customWidth="1"/>
    <col min="89" max="89" width="12.85546875" style="13" customWidth="1"/>
    <col min="90" max="90" width="12.42578125" style="13" customWidth="1"/>
    <col min="91" max="91" width="9.140625" style="15" customWidth="1"/>
    <col min="92" max="93" width="13.7109375" style="13" hidden="1" customWidth="1"/>
    <col min="94" max="94" width="9.140625" style="15" hidden="1" customWidth="1"/>
    <col min="95" max="95" width="13" style="13" hidden="1" customWidth="1"/>
    <col min="96" max="96" width="12.42578125" style="13" hidden="1" customWidth="1"/>
    <col min="97" max="97" width="9.140625" style="15" hidden="1" customWidth="1"/>
    <col min="98" max="98" width="15.28515625" style="16" hidden="1" customWidth="1"/>
    <col min="99" max="99" width="13.28515625" style="16" hidden="1" customWidth="1"/>
    <col min="100" max="100" width="19.28515625" style="16" hidden="1" customWidth="1"/>
    <col min="101" max="101" width="15.5703125" style="16" hidden="1" customWidth="1"/>
    <col min="102" max="102" width="14.85546875" style="17" hidden="1" customWidth="1"/>
    <col min="103" max="103" width="9.140625" hidden="1" customWidth="1"/>
    <col min="104" max="104" width="17.42578125" style="18" customWidth="1"/>
    <col min="105" max="105" width="15.5703125" style="19" customWidth="1"/>
    <col min="106" max="106" width="9.140625" style="18" customWidth="1"/>
    <col min="107" max="107" width="18.28515625" style="20" customWidth="1"/>
    <col min="108" max="108" width="21.7109375" style="19" customWidth="1"/>
    <col min="109" max="109" width="21.7109375" style="18" customWidth="1"/>
    <col min="110" max="154" width="9.140625" style="18"/>
  </cols>
  <sheetData>
    <row r="2" spans="1:154" ht="29.25" customHeight="1" x14ac:dyDescent="0.25">
      <c r="AW2" s="10" t="s">
        <v>0</v>
      </c>
      <c r="BL2" s="11"/>
      <c r="BM2" s="11"/>
      <c r="BN2" s="11"/>
      <c r="BO2" s="11"/>
      <c r="BP2" s="12"/>
      <c r="BQ2" s="12"/>
      <c r="BR2" s="12"/>
      <c r="BS2" s="12"/>
      <c r="BU2" s="12"/>
      <c r="BV2" s="12"/>
      <c r="BW2" s="12"/>
      <c r="BX2" s="12"/>
      <c r="BY2" s="12"/>
      <c r="BZ2" s="12"/>
      <c r="CA2" s="12"/>
      <c r="CB2" s="12"/>
    </row>
    <row r="3" spans="1:154" hidden="1" x14ac:dyDescent="0.25">
      <c r="AT3" s="21" t="s">
        <v>1</v>
      </c>
      <c r="AU3" s="21"/>
      <c r="AV3" s="21"/>
      <c r="AW3" s="22">
        <v>4</v>
      </c>
      <c r="BK3" s="23"/>
      <c r="BL3" s="24" t="s">
        <v>1</v>
      </c>
      <c r="BM3" s="25"/>
      <c r="BN3" s="25"/>
      <c r="BO3" s="26">
        <v>0</v>
      </c>
      <c r="BP3" s="26">
        <v>0.03</v>
      </c>
      <c r="BQ3" s="26">
        <v>0.02</v>
      </c>
      <c r="BR3" s="26">
        <v>0.05</v>
      </c>
      <c r="BS3" s="26">
        <v>0.01</v>
      </c>
      <c r="BU3" s="26">
        <v>0.01</v>
      </c>
      <c r="BV3" s="26"/>
      <c r="BW3" s="26">
        <v>0</v>
      </c>
      <c r="BX3" s="26">
        <v>0</v>
      </c>
      <c r="BY3" s="26">
        <v>0.03</v>
      </c>
      <c r="BZ3" s="26">
        <v>7.0000000000000007E-2</v>
      </c>
      <c r="CA3" s="26">
        <v>0</v>
      </c>
      <c r="CB3" s="27">
        <v>0</v>
      </c>
    </row>
    <row r="4" spans="1:154" hidden="1" x14ac:dyDescent="0.25">
      <c r="AT4" s="21" t="s">
        <v>2</v>
      </c>
      <c r="AU4" s="21"/>
      <c r="AV4" s="21"/>
      <c r="AW4" s="22">
        <v>1</v>
      </c>
      <c r="BK4" s="23"/>
      <c r="BL4" s="28" t="s">
        <v>2</v>
      </c>
      <c r="BM4" s="21"/>
      <c r="BN4" s="21"/>
      <c r="BO4" s="29">
        <v>0</v>
      </c>
      <c r="BP4" s="29">
        <v>0.04</v>
      </c>
      <c r="BQ4" s="29">
        <v>0.04</v>
      </c>
      <c r="BR4" s="29">
        <v>0.04</v>
      </c>
      <c r="BS4" s="29">
        <v>0.02</v>
      </c>
      <c r="BU4" s="29">
        <v>0.01</v>
      </c>
      <c r="BV4" s="29"/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30">
        <v>0</v>
      </c>
    </row>
    <row r="5" spans="1:154" hidden="1" x14ac:dyDescent="0.25">
      <c r="AT5" s="21" t="s">
        <v>3</v>
      </c>
      <c r="AU5" s="21"/>
      <c r="AV5" s="21"/>
      <c r="AW5" s="22">
        <v>3</v>
      </c>
      <c r="BK5" s="23"/>
      <c r="BL5" s="28" t="s">
        <v>3</v>
      </c>
      <c r="BM5" s="21"/>
      <c r="BN5" s="21"/>
      <c r="BO5" s="29">
        <v>0</v>
      </c>
      <c r="BP5" s="29">
        <v>5.0000000000000001E-3</v>
      </c>
      <c r="BQ5" s="29">
        <v>0.02</v>
      </c>
      <c r="BR5" s="29">
        <v>0.01</v>
      </c>
      <c r="BS5" s="29">
        <v>0.01</v>
      </c>
      <c r="BU5" s="29">
        <v>2.5000000000000001E-3</v>
      </c>
      <c r="BV5" s="29"/>
      <c r="BW5" s="29">
        <v>0</v>
      </c>
      <c r="BX5" s="29">
        <v>0.02</v>
      </c>
      <c r="BY5" s="29">
        <v>0</v>
      </c>
      <c r="BZ5" s="29">
        <v>0</v>
      </c>
      <c r="CA5" s="29">
        <v>0</v>
      </c>
      <c r="CB5" s="30">
        <v>0</v>
      </c>
    </row>
    <row r="6" spans="1:154" hidden="1" x14ac:dyDescent="0.25">
      <c r="AT6" s="21" t="s">
        <v>4</v>
      </c>
      <c r="AU6" s="21"/>
      <c r="AV6" s="21"/>
      <c r="AW6" s="22">
        <v>3</v>
      </c>
      <c r="BK6" s="23"/>
      <c r="BL6" s="28" t="s">
        <v>4</v>
      </c>
      <c r="BM6" s="21"/>
      <c r="BN6" s="21"/>
      <c r="BO6" s="29">
        <v>0</v>
      </c>
      <c r="BP6" s="29">
        <v>0.02</v>
      </c>
      <c r="BQ6" s="29">
        <v>0.02</v>
      </c>
      <c r="BR6" s="29">
        <v>0.02</v>
      </c>
      <c r="BS6" s="29">
        <v>0.01</v>
      </c>
      <c r="BU6" s="29">
        <v>5.0000000000000001E-3</v>
      </c>
      <c r="BV6" s="29"/>
      <c r="BW6" s="29">
        <v>1.4999999999999999E-2</v>
      </c>
      <c r="BX6" s="29">
        <v>0</v>
      </c>
      <c r="BY6" s="29">
        <v>0</v>
      </c>
      <c r="BZ6" s="29">
        <v>0</v>
      </c>
      <c r="CA6" s="29">
        <v>0</v>
      </c>
      <c r="CB6" s="30">
        <v>0</v>
      </c>
    </row>
    <row r="7" spans="1:154" hidden="1" x14ac:dyDescent="0.25">
      <c r="AT7" s="21" t="s">
        <v>5</v>
      </c>
      <c r="AU7" s="21"/>
      <c r="AV7" s="21"/>
      <c r="AW7" s="22">
        <v>6</v>
      </c>
      <c r="BK7" s="23"/>
      <c r="BL7" s="28" t="s">
        <v>5</v>
      </c>
      <c r="BM7" s="21"/>
      <c r="BN7" s="21"/>
      <c r="BO7" s="29">
        <v>0</v>
      </c>
      <c r="BP7" s="29">
        <v>5.0000000000000001E-3</v>
      </c>
      <c r="BQ7" s="29">
        <v>1.2E-2</v>
      </c>
      <c r="BR7" s="29">
        <v>0.01</v>
      </c>
      <c r="BS7" s="29">
        <v>5.0000000000000001E-3</v>
      </c>
      <c r="BU7" s="29">
        <v>2.5000000000000001E-3</v>
      </c>
      <c r="BV7" s="29"/>
      <c r="BW7" s="29">
        <v>0</v>
      </c>
      <c r="BX7" s="29">
        <v>1.4999999999999999E-2</v>
      </c>
      <c r="BY7" s="29">
        <v>0</v>
      </c>
      <c r="BZ7" s="29">
        <v>0</v>
      </c>
      <c r="CA7" s="29">
        <v>0</v>
      </c>
      <c r="CB7" s="30">
        <v>0</v>
      </c>
    </row>
    <row r="8" spans="1:154" hidden="1" x14ac:dyDescent="0.25">
      <c r="AT8" s="21" t="s">
        <v>6</v>
      </c>
      <c r="AU8" s="21"/>
      <c r="AV8" s="21"/>
      <c r="AW8" s="22">
        <v>6</v>
      </c>
      <c r="BK8" s="23"/>
      <c r="BL8" s="28" t="s">
        <v>6</v>
      </c>
      <c r="BM8" s="21"/>
      <c r="BN8" s="21"/>
      <c r="BO8" s="29">
        <v>0</v>
      </c>
      <c r="BP8" s="29">
        <v>0.02</v>
      </c>
      <c r="BQ8" s="29">
        <v>0.02</v>
      </c>
      <c r="BR8" s="29">
        <v>0.02</v>
      </c>
      <c r="BS8" s="29">
        <v>0.01</v>
      </c>
      <c r="BU8" s="29">
        <v>5.0000000000000001E-3</v>
      </c>
      <c r="BV8" s="29"/>
      <c r="BW8" s="29">
        <v>5.0000000000000001E-3</v>
      </c>
      <c r="BX8" s="29">
        <v>1.4999999999999999E-2</v>
      </c>
      <c r="BY8" s="29">
        <v>0</v>
      </c>
      <c r="BZ8" s="29">
        <v>0</v>
      </c>
      <c r="CA8" s="29">
        <v>0</v>
      </c>
      <c r="CB8" s="30">
        <v>0</v>
      </c>
    </row>
    <row r="9" spans="1:154" hidden="1" x14ac:dyDescent="0.25">
      <c r="AT9" s="21" t="s">
        <v>7</v>
      </c>
      <c r="AU9" s="21"/>
      <c r="AV9" s="21"/>
      <c r="AW9" s="31">
        <v>1</v>
      </c>
      <c r="BK9" s="23"/>
      <c r="BL9" s="28" t="s">
        <v>7</v>
      </c>
      <c r="BM9" s="21"/>
      <c r="BN9" s="21"/>
      <c r="BO9" s="32">
        <v>0.15</v>
      </c>
      <c r="BP9" s="32">
        <v>0.04</v>
      </c>
      <c r="BQ9" s="32">
        <v>0.04</v>
      </c>
      <c r="BR9" s="32">
        <v>0.2</v>
      </c>
      <c r="BS9" s="32">
        <v>0.04</v>
      </c>
      <c r="BU9" s="32">
        <v>0.05</v>
      </c>
      <c r="BV9" s="32"/>
      <c r="BW9" s="32">
        <v>0.03</v>
      </c>
      <c r="BX9" s="32">
        <v>0</v>
      </c>
      <c r="BY9" s="32">
        <v>0</v>
      </c>
      <c r="BZ9" s="32">
        <v>0</v>
      </c>
      <c r="CA9" s="32">
        <v>0</v>
      </c>
      <c r="CB9" s="33">
        <v>0</v>
      </c>
    </row>
    <row r="10" spans="1:154" ht="15.75" thickBot="1" x14ac:dyDescent="0.3">
      <c r="AM10" s="34"/>
      <c r="AN10" s="3" t="s">
        <v>8</v>
      </c>
      <c r="AO10" s="35"/>
      <c r="AP10" s="35"/>
      <c r="AQ10" s="35"/>
      <c r="AR10" s="3" t="s">
        <v>9</v>
      </c>
      <c r="AT10" s="21" t="s">
        <v>10</v>
      </c>
      <c r="AU10" s="21"/>
      <c r="AV10" s="21"/>
      <c r="AW10" s="31">
        <v>1</v>
      </c>
      <c r="BK10" s="23"/>
      <c r="BL10" s="36" t="s">
        <v>10</v>
      </c>
      <c r="BM10" s="37"/>
      <c r="BN10" s="37"/>
      <c r="BO10" s="38">
        <v>0.02</v>
      </c>
      <c r="BP10" s="38">
        <v>0.04</v>
      </c>
      <c r="BQ10" s="38">
        <v>0.02</v>
      </c>
      <c r="BR10" s="38">
        <v>0.05</v>
      </c>
      <c r="BS10" s="38">
        <v>0.01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9">
        <v>0</v>
      </c>
    </row>
    <row r="11" spans="1:154" hidden="1" x14ac:dyDescent="0.25">
      <c r="AM11" s="34"/>
      <c r="AO11" s="35"/>
      <c r="AP11" s="35"/>
      <c r="AQ11" s="35"/>
      <c r="AT11" s="40"/>
      <c r="AU11" s="40"/>
      <c r="AV11" s="40"/>
      <c r="AW11" s="31"/>
      <c r="BK11" s="23"/>
      <c r="BL11" s="41" t="s">
        <v>11</v>
      </c>
      <c r="BM11" s="41"/>
      <c r="BN11" s="42"/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4"/>
      <c r="BU11" s="43">
        <v>0</v>
      </c>
      <c r="BV11" s="43"/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5">
        <v>0</v>
      </c>
      <c r="CC11" s="44"/>
      <c r="CD11" s="46"/>
      <c r="CE11" s="44"/>
      <c r="CF11" s="44"/>
    </row>
    <row r="12" spans="1:154" s="59" customFormat="1" ht="15.75" thickBot="1" x14ac:dyDescent="0.3">
      <c r="A12" s="1"/>
      <c r="B12" s="2"/>
      <c r="C12" s="2"/>
      <c r="D12" s="2"/>
      <c r="E12" s="2"/>
      <c r="F12" s="1"/>
      <c r="G12" s="2"/>
      <c r="H12" s="2"/>
      <c r="I12" s="2"/>
      <c r="J12" s="2"/>
      <c r="K12" s="2"/>
      <c r="L12" s="2"/>
      <c r="M12" s="4"/>
      <c r="N12" s="2"/>
      <c r="O12" s="4"/>
      <c r="P12" s="2"/>
      <c r="Q12" s="1"/>
      <c r="R12" s="1"/>
      <c r="S12" s="2"/>
      <c r="T12" s="2"/>
      <c r="U12" s="2"/>
      <c r="V12" s="2"/>
      <c r="W12" s="2"/>
      <c r="X12" s="4"/>
      <c r="Y12" s="2"/>
      <c r="Z12" s="2"/>
      <c r="AA12" s="2"/>
      <c r="AB12" s="6"/>
      <c r="AC12" s="2"/>
      <c r="AD12" s="2"/>
      <c r="AE12" s="2"/>
      <c r="AF12" s="7"/>
      <c r="AG12" s="2"/>
      <c r="AH12" s="2"/>
      <c r="AI12" s="2"/>
      <c r="AJ12" s="2"/>
      <c r="AK12" s="2"/>
      <c r="AL12" s="2"/>
      <c r="AM12" s="2"/>
      <c r="AN12" s="2"/>
      <c r="AO12" s="2" t="s">
        <v>12</v>
      </c>
      <c r="AP12" s="2"/>
      <c r="AQ12" s="2"/>
      <c r="AR12" s="2"/>
      <c r="AS12" s="2"/>
      <c r="AT12" s="2"/>
      <c r="AU12" s="2"/>
      <c r="AV12" s="47"/>
      <c r="AW12" s="48">
        <v>0.05</v>
      </c>
      <c r="AX12" s="48">
        <v>0.1</v>
      </c>
      <c r="AY12" s="49">
        <v>7.4999999999999997E-2</v>
      </c>
      <c r="AZ12" s="2"/>
      <c r="BA12" s="48">
        <v>0.19</v>
      </c>
      <c r="BB12" s="2"/>
      <c r="BC12" s="2"/>
      <c r="BD12" s="2"/>
      <c r="BE12" s="2"/>
      <c r="BF12" s="2"/>
      <c r="BG12" s="2" t="s">
        <v>13</v>
      </c>
      <c r="BH12" s="2"/>
      <c r="BI12" s="2"/>
      <c r="BJ12" s="2"/>
      <c r="BK12" s="2"/>
      <c r="BL12" s="50"/>
      <c r="BM12" s="50"/>
      <c r="BN12" s="50"/>
      <c r="BO12" s="50"/>
      <c r="BP12" s="51"/>
      <c r="BQ12" s="52"/>
      <c r="BR12" s="51"/>
      <c r="BS12" s="51"/>
      <c r="BT12" s="46"/>
      <c r="BU12" s="51"/>
      <c r="BV12" s="51"/>
      <c r="BW12" s="51"/>
      <c r="BX12" s="51"/>
      <c r="BY12" s="51"/>
      <c r="BZ12" s="51"/>
      <c r="CA12" s="51"/>
      <c r="CB12" s="51"/>
      <c r="CC12" s="53">
        <v>1.25</v>
      </c>
      <c r="CD12" s="46"/>
      <c r="CE12" s="53">
        <v>0.3</v>
      </c>
      <c r="CF12" s="46"/>
      <c r="CG12" s="14"/>
      <c r="CH12" s="54">
        <v>0.4</v>
      </c>
      <c r="CI12" s="54"/>
      <c r="CJ12" s="54"/>
      <c r="CK12" s="54">
        <v>0.5</v>
      </c>
      <c r="CL12" s="14"/>
      <c r="CM12" s="55"/>
      <c r="CN12" s="54">
        <v>0.6</v>
      </c>
      <c r="CO12" s="54"/>
      <c r="CP12" s="55"/>
      <c r="CQ12" s="54">
        <v>0.3</v>
      </c>
      <c r="CR12" s="14"/>
      <c r="CS12" s="55"/>
      <c r="CT12" s="56">
        <v>0.5</v>
      </c>
      <c r="CU12" s="57"/>
      <c r="CV12" s="57"/>
      <c r="CW12" s="56">
        <v>0.55000000000000004</v>
      </c>
      <c r="CX12" s="58"/>
      <c r="CZ12" s="60">
        <v>0.6</v>
      </c>
      <c r="DA12" s="20"/>
      <c r="DB12" s="61"/>
      <c r="DC12" s="20"/>
      <c r="DD12" s="20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</row>
    <row r="13" spans="1:154" ht="15.75" hidden="1" thickBot="1" x14ac:dyDescent="0.3">
      <c r="Q13" s="62" t="s">
        <v>14</v>
      </c>
      <c r="AF13" s="7" t="s">
        <v>15</v>
      </c>
      <c r="AG13" s="2" t="s">
        <v>16</v>
      </c>
      <c r="AH13" s="2" t="s">
        <v>17</v>
      </c>
      <c r="AI13" s="2" t="s">
        <v>18</v>
      </c>
      <c r="AJ13" s="2">
        <v>1</v>
      </c>
      <c r="AK13" s="2"/>
      <c r="AL13" s="2" t="s">
        <v>19</v>
      </c>
      <c r="AM13" s="8">
        <v>2</v>
      </c>
      <c r="AN13" s="2" t="s">
        <v>20</v>
      </c>
      <c r="AO13" s="2" t="s">
        <v>21</v>
      </c>
      <c r="AP13" s="2" t="s">
        <v>22</v>
      </c>
      <c r="AQ13" s="2">
        <v>3</v>
      </c>
      <c r="AR13" s="2" t="s">
        <v>23</v>
      </c>
      <c r="AS13" s="2">
        <v>4</v>
      </c>
      <c r="AT13" s="2" t="s">
        <v>24</v>
      </c>
      <c r="AU13" s="2" t="s">
        <v>25</v>
      </c>
      <c r="AV13" s="47">
        <v>5</v>
      </c>
      <c r="AW13" s="2" t="s">
        <v>26</v>
      </c>
      <c r="AX13" s="2" t="s">
        <v>27</v>
      </c>
      <c r="AY13" s="2" t="s">
        <v>28</v>
      </c>
      <c r="AZ13" s="2">
        <v>6</v>
      </c>
      <c r="BA13" s="2">
        <v>7</v>
      </c>
      <c r="BB13" s="2" t="s">
        <v>29</v>
      </c>
      <c r="BC13" s="2" t="s">
        <v>30</v>
      </c>
      <c r="BD13" s="2" t="s">
        <v>31</v>
      </c>
      <c r="BE13" s="2">
        <v>8</v>
      </c>
      <c r="BH13" s="2">
        <v>9</v>
      </c>
      <c r="BI13" s="2">
        <v>10</v>
      </c>
      <c r="BJ13" s="2"/>
      <c r="BK13" s="2"/>
      <c r="BO13" s="63">
        <v>0.02</v>
      </c>
      <c r="BP13" s="63">
        <v>0.04</v>
      </c>
      <c r="BQ13" s="63">
        <v>0.02</v>
      </c>
      <c r="BR13" s="63">
        <v>0.05</v>
      </c>
      <c r="BS13" s="63">
        <v>0.01</v>
      </c>
      <c r="BT13" s="19"/>
      <c r="BU13" s="63"/>
      <c r="BV13" s="63"/>
      <c r="BW13" s="63">
        <v>0.02</v>
      </c>
      <c r="BX13" s="63"/>
      <c r="BY13" s="63"/>
      <c r="BZ13" s="63"/>
      <c r="CA13" s="63"/>
      <c r="CB13" s="63"/>
      <c r="CC13" s="64">
        <v>0.25</v>
      </c>
      <c r="CD13" s="65"/>
      <c r="CE13" s="66">
        <v>0.45</v>
      </c>
      <c r="CF13" s="67">
        <v>0.4</v>
      </c>
      <c r="CG13" s="68">
        <v>0.35</v>
      </c>
      <c r="CH13" s="69"/>
      <c r="CK13" s="13">
        <v>0.5</v>
      </c>
      <c r="CN13" s="13">
        <v>0.5</v>
      </c>
      <c r="CQ13" s="13">
        <v>0.55000000000000004</v>
      </c>
      <c r="CU13" s="70">
        <v>100</v>
      </c>
      <c r="CV13" s="70"/>
    </row>
    <row r="14" spans="1:154" s="97" customFormat="1" ht="44.25" customHeight="1" x14ac:dyDescent="0.2">
      <c r="A14" s="71" t="s">
        <v>32</v>
      </c>
      <c r="B14" s="72" t="s">
        <v>33</v>
      </c>
      <c r="C14" s="73" t="s">
        <v>34</v>
      </c>
      <c r="D14" s="74"/>
      <c r="E14" s="71" t="s">
        <v>35</v>
      </c>
      <c r="F14" s="72" t="s">
        <v>36</v>
      </c>
      <c r="G14" s="75" t="s">
        <v>37</v>
      </c>
      <c r="H14" s="76" t="s">
        <v>38</v>
      </c>
      <c r="I14" s="72" t="s">
        <v>39</v>
      </c>
      <c r="J14" s="72" t="s">
        <v>40</v>
      </c>
      <c r="K14" s="71" t="s">
        <v>41</v>
      </c>
      <c r="L14" s="71" t="s">
        <v>42</v>
      </c>
      <c r="M14" s="77" t="s">
        <v>43</v>
      </c>
      <c r="N14" s="76" t="s">
        <v>44</v>
      </c>
      <c r="O14" s="77" t="s">
        <v>45</v>
      </c>
      <c r="P14" s="71" t="s">
        <v>46</v>
      </c>
      <c r="Q14" s="71" t="s">
        <v>47</v>
      </c>
      <c r="R14" s="71" t="s">
        <v>48</v>
      </c>
      <c r="S14" s="71" t="s">
        <v>49</v>
      </c>
      <c r="T14" s="71" t="s">
        <v>50</v>
      </c>
      <c r="U14" s="71" t="s">
        <v>51</v>
      </c>
      <c r="V14" s="71" t="s">
        <v>52</v>
      </c>
      <c r="W14" s="71" t="s">
        <v>53</v>
      </c>
      <c r="X14" s="78" t="s">
        <v>54</v>
      </c>
      <c r="Y14" s="71" t="s">
        <v>55</v>
      </c>
      <c r="Z14" s="71" t="s">
        <v>56</v>
      </c>
      <c r="AA14" s="76" t="s">
        <v>57</v>
      </c>
      <c r="AB14" s="79" t="s">
        <v>58</v>
      </c>
      <c r="AC14" s="80" t="s">
        <v>59</v>
      </c>
      <c r="AD14" s="80" t="s">
        <v>60</v>
      </c>
      <c r="AE14" s="80" t="s">
        <v>61</v>
      </c>
      <c r="AF14" s="81" t="s">
        <v>62</v>
      </c>
      <c r="AG14" s="80" t="s">
        <v>63</v>
      </c>
      <c r="AH14" s="80" t="s">
        <v>64</v>
      </c>
      <c r="AI14" s="76" t="s">
        <v>65</v>
      </c>
      <c r="AJ14" s="82" t="s">
        <v>66</v>
      </c>
      <c r="AK14" s="80" t="s">
        <v>67</v>
      </c>
      <c r="AL14" s="76" t="s">
        <v>68</v>
      </c>
      <c r="AM14" s="83" t="s">
        <v>69</v>
      </c>
      <c r="AN14" s="80" t="s">
        <v>70</v>
      </c>
      <c r="AO14" s="76" t="s">
        <v>71</v>
      </c>
      <c r="AP14" s="76" t="s">
        <v>72</v>
      </c>
      <c r="AQ14" s="82" t="s">
        <v>73</v>
      </c>
      <c r="AR14" s="80" t="s">
        <v>74</v>
      </c>
      <c r="AS14" s="76" t="s">
        <v>75</v>
      </c>
      <c r="AT14" s="80" t="s">
        <v>76</v>
      </c>
      <c r="AU14" s="80" t="s">
        <v>77</v>
      </c>
      <c r="AV14" s="84" t="s">
        <v>78</v>
      </c>
      <c r="AW14" s="76" t="s">
        <v>79</v>
      </c>
      <c r="AX14" s="76" t="s">
        <v>80</v>
      </c>
      <c r="AY14" s="76" t="s">
        <v>81</v>
      </c>
      <c r="AZ14" s="82" t="s">
        <v>82</v>
      </c>
      <c r="BA14" s="82" t="s">
        <v>83</v>
      </c>
      <c r="BB14" s="80" t="s">
        <v>84</v>
      </c>
      <c r="BC14" s="80" t="s">
        <v>85</v>
      </c>
      <c r="BD14" s="80" t="s">
        <v>86</v>
      </c>
      <c r="BE14" s="82" t="s">
        <v>87</v>
      </c>
      <c r="BF14" s="80" t="s">
        <v>88</v>
      </c>
      <c r="BG14" s="80" t="s">
        <v>89</v>
      </c>
      <c r="BH14" s="82" t="s">
        <v>90</v>
      </c>
      <c r="BI14" s="82" t="s">
        <v>91</v>
      </c>
      <c r="BJ14" s="82" t="s">
        <v>92</v>
      </c>
      <c r="BK14" s="82" t="s">
        <v>92</v>
      </c>
      <c r="BL14" s="82" t="s">
        <v>93</v>
      </c>
      <c r="BM14" s="82" t="s">
        <v>94</v>
      </c>
      <c r="BN14" s="82" t="s">
        <v>95</v>
      </c>
      <c r="BO14" s="85" t="s">
        <v>96</v>
      </c>
      <c r="BP14" s="86" t="s">
        <v>97</v>
      </c>
      <c r="BQ14" s="86" t="s">
        <v>98</v>
      </c>
      <c r="BR14" s="86" t="s">
        <v>99</v>
      </c>
      <c r="BS14" s="86" t="s">
        <v>100</v>
      </c>
      <c r="BT14" s="87" t="s">
        <v>101</v>
      </c>
      <c r="BU14" s="88" t="s">
        <v>102</v>
      </c>
      <c r="BV14" s="88" t="s">
        <v>103</v>
      </c>
      <c r="BW14" s="88" t="s">
        <v>104</v>
      </c>
      <c r="BX14" s="88" t="s">
        <v>105</v>
      </c>
      <c r="BY14" s="88" t="s">
        <v>106</v>
      </c>
      <c r="BZ14" s="88" t="s">
        <v>107</v>
      </c>
      <c r="CA14" s="88" t="s">
        <v>108</v>
      </c>
      <c r="CB14" s="88" t="s">
        <v>109</v>
      </c>
      <c r="CC14" s="89" t="s">
        <v>110</v>
      </c>
      <c r="CD14" s="90" t="s">
        <v>111</v>
      </c>
      <c r="CE14" s="91" t="s">
        <v>112</v>
      </c>
      <c r="CF14" s="91" t="s">
        <v>113</v>
      </c>
      <c r="CG14" s="91" t="s">
        <v>114</v>
      </c>
      <c r="CH14" s="91" t="s">
        <v>115</v>
      </c>
      <c r="CI14" s="91" t="s">
        <v>113</v>
      </c>
      <c r="CJ14" s="91" t="s">
        <v>116</v>
      </c>
      <c r="CK14" s="91" t="s">
        <v>117</v>
      </c>
      <c r="CL14" s="91" t="s">
        <v>113</v>
      </c>
      <c r="CM14" s="91" t="s">
        <v>118</v>
      </c>
      <c r="CN14" s="91" t="s">
        <v>119</v>
      </c>
      <c r="CO14" s="91" t="s">
        <v>113</v>
      </c>
      <c r="CP14" s="91" t="s">
        <v>120</v>
      </c>
      <c r="CQ14" s="91" t="s">
        <v>121</v>
      </c>
      <c r="CR14" s="91" t="s">
        <v>113</v>
      </c>
      <c r="CS14" s="91" t="s">
        <v>122</v>
      </c>
      <c r="CT14" s="92" t="s">
        <v>123</v>
      </c>
      <c r="CU14" s="92" t="s">
        <v>113</v>
      </c>
      <c r="CV14" s="92" t="s">
        <v>124</v>
      </c>
      <c r="CW14" s="93" t="s">
        <v>125</v>
      </c>
      <c r="CX14" s="92" t="s">
        <v>113</v>
      </c>
      <c r="CY14" s="92" t="s">
        <v>124</v>
      </c>
      <c r="CZ14" s="92" t="s">
        <v>126</v>
      </c>
      <c r="DA14" s="93" t="s">
        <v>113</v>
      </c>
      <c r="DB14" s="92" t="s">
        <v>124</v>
      </c>
      <c r="DC14" s="94" t="s">
        <v>127</v>
      </c>
      <c r="DD14" s="95" t="s">
        <v>128</v>
      </c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6"/>
      <c r="DZ14" s="96"/>
      <c r="EA14" s="96"/>
      <c r="EB14" s="96"/>
      <c r="EC14" s="96"/>
      <c r="ED14" s="96"/>
      <c r="EE14" s="96"/>
      <c r="EF14" s="96"/>
      <c r="EG14" s="96"/>
      <c r="EH14" s="96"/>
      <c r="EI14" s="96"/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  <c r="EU14" s="96"/>
      <c r="EV14" s="96"/>
      <c r="EW14" s="96"/>
      <c r="EX14" s="96"/>
    </row>
    <row r="15" spans="1:154" s="126" customFormat="1" ht="19.5" customHeight="1" x14ac:dyDescent="0.25">
      <c r="A15" s="1">
        <v>1</v>
      </c>
      <c r="B15" s="98" t="s">
        <v>129</v>
      </c>
      <c r="C15" s="99">
        <v>80</v>
      </c>
      <c r="D15" s="1">
        <v>80</v>
      </c>
      <c r="E15" s="1">
        <v>9</v>
      </c>
      <c r="F15" s="1">
        <v>3</v>
      </c>
      <c r="G15" s="1" t="s">
        <v>130</v>
      </c>
      <c r="H15" s="100">
        <v>1.92</v>
      </c>
      <c r="I15" s="101">
        <f t="shared" ref="I15:I78" si="0">C15/100*D15/100*E15/1000*F15</f>
        <v>1.7279999999999997E-2</v>
      </c>
      <c r="J15" s="100">
        <v>44</v>
      </c>
      <c r="K15" s="1" t="s">
        <v>131</v>
      </c>
      <c r="L15" s="100">
        <v>30</v>
      </c>
      <c r="M15" s="100">
        <v>600</v>
      </c>
      <c r="N15" s="100">
        <v>600</v>
      </c>
      <c r="O15" s="102">
        <f t="shared" ref="O15:O78" si="1">J15*M15</f>
        <v>26400</v>
      </c>
      <c r="P15" s="103">
        <v>26600</v>
      </c>
      <c r="Q15" s="104">
        <f t="shared" ref="Q15:Q78" si="2">M15*I15</f>
        <v>10.367999999999999</v>
      </c>
      <c r="R15" s="100">
        <v>30</v>
      </c>
      <c r="S15" s="105">
        <f>J15/O15</f>
        <v>1.6666666666666668E-3</v>
      </c>
      <c r="T15" s="106">
        <f t="shared" ref="T15:T78" si="3">I15/Q15</f>
        <v>1.6666666666666666E-3</v>
      </c>
      <c r="U15" s="1" t="s">
        <v>132</v>
      </c>
      <c r="V15" s="1" t="s">
        <v>133</v>
      </c>
      <c r="W15" s="107" t="s">
        <v>134</v>
      </c>
      <c r="X15" s="102">
        <f>C15/100*D15/100*F15*M15</f>
        <v>1152</v>
      </c>
      <c r="Y15" s="107" t="s">
        <v>135</v>
      </c>
      <c r="Z15" s="107" t="s">
        <v>136</v>
      </c>
      <c r="AA15" s="107" t="s">
        <v>137</v>
      </c>
      <c r="AB15" s="108">
        <v>7.5</v>
      </c>
      <c r="AC15" s="107" t="s">
        <v>138</v>
      </c>
      <c r="AD15" s="109" t="str">
        <f>'[1]MASTER TABEL'!$F$7</f>
        <v>M2</v>
      </c>
      <c r="AE15" s="109" t="str">
        <f>'[1]MASTER TABEL'!$G$7</f>
        <v>M2</v>
      </c>
      <c r="AF15" s="108">
        <v>7.5</v>
      </c>
      <c r="AG15" s="110">
        <f>'[1]MASTER TABEL'!$H$7</f>
        <v>1</v>
      </c>
      <c r="AH15" s="111">
        <v>15500</v>
      </c>
      <c r="AI15" s="111">
        <v>15500</v>
      </c>
      <c r="AJ15" s="112">
        <f t="shared" ref="AJ15:AJ78" si="4">AF15*AG15*AH15</f>
        <v>116250</v>
      </c>
      <c r="AK15" s="109">
        <v>50</v>
      </c>
      <c r="AL15" s="113">
        <f>AK15/X15</f>
        <v>4.3402777777777776E-2</v>
      </c>
      <c r="AM15" s="114">
        <f t="shared" ref="AM15:AM78" si="5">AL15*AG15*AH15</f>
        <v>672.74305555555554</v>
      </c>
      <c r="AN15" s="1">
        <v>550</v>
      </c>
      <c r="AO15" s="115">
        <f t="shared" ref="AO15:AO78" si="6">S15</f>
        <v>1.6666666666666668E-3</v>
      </c>
      <c r="AP15" s="101">
        <f t="shared" ref="AP15:AP78" si="7">H15</f>
        <v>1.92</v>
      </c>
      <c r="AQ15" s="104">
        <f t="shared" ref="AQ15:AQ78" si="8">AN15*$AH15*$AO15/$AP15</f>
        <v>7400.1736111111113</v>
      </c>
      <c r="AR15" s="116">
        <v>10000000</v>
      </c>
      <c r="AS15" s="104">
        <f t="shared" ref="AS15:AS78" si="9">AR15*$AO15/$AP15</f>
        <v>8680.5555555555566</v>
      </c>
      <c r="AT15" s="110">
        <f>'[1]MASTER TABEL'!$BD$7</f>
        <v>440</v>
      </c>
      <c r="AU15" s="1">
        <v>1</v>
      </c>
      <c r="AV15" s="117">
        <f t="shared" ref="AV15:AV78" si="10">IF(Y15="PACKAGE",0,AT15*AI15*AO15/AP15/AU15)</f>
        <v>5920.1388888888896</v>
      </c>
      <c r="AW15" s="111">
        <f t="shared" ref="AW15:AW78" si="11">(AB15*AH15)*$AW$12</f>
        <v>5812.5</v>
      </c>
      <c r="AX15" s="111">
        <f t="shared" ref="AX15:AX78" si="12">((AB15*AH15)+AW15)*$AX$12</f>
        <v>12206.25</v>
      </c>
      <c r="AY15" s="111">
        <f t="shared" ref="AY15:AY78" si="13">((AB15*AH15)+AW15)*$AY$12</f>
        <v>9154.6875</v>
      </c>
      <c r="AZ15" s="112">
        <f t="shared" ref="AZ15:AZ78" si="14">SUM(AW15:AY15)</f>
        <v>27173.4375</v>
      </c>
      <c r="BA15" s="111">
        <f>AB15*AH15*$BA$12</f>
        <v>22087.5</v>
      </c>
      <c r="BB15" s="100" t="b">
        <v>0</v>
      </c>
      <c r="BC15" s="103">
        <v>0</v>
      </c>
      <c r="BD15" s="103">
        <v>0</v>
      </c>
      <c r="BE15" s="103">
        <f t="shared" ref="BE15:BE78" si="15">SUM(BC15:BD15)</f>
        <v>0</v>
      </c>
      <c r="BF15" s="100" t="b">
        <v>0</v>
      </c>
      <c r="BG15" s="118">
        <f>'[1]MASTER TABEL'!CZ262</f>
        <v>0</v>
      </c>
      <c r="BH15" s="1"/>
      <c r="BI15" s="103">
        <v>0</v>
      </c>
      <c r="BJ15" s="119">
        <v>0.1</v>
      </c>
      <c r="BK15" s="119">
        <v>0.05</v>
      </c>
      <c r="BL15" s="112">
        <f>AJ15+AM15+AQ15+AS15+AZ15+BA15+BE15+BH15+BI15+AV15</f>
        <v>188184.54861111109</v>
      </c>
      <c r="BM15" s="104">
        <f>BL15*(1+BJ15)</f>
        <v>207003.00347222222</v>
      </c>
      <c r="BN15" s="104">
        <f>BM15*(1+BK15)</f>
        <v>217353.15364583334</v>
      </c>
      <c r="BO15" s="120">
        <f t="shared" ref="BO15:BO78" si="16">CC15*$BO$10</f>
        <v>5433.8288411458334</v>
      </c>
      <c r="BP15" s="121">
        <f t="shared" ref="BP15:BP78" si="17">CC15*$BP$10</f>
        <v>10867.657682291667</v>
      </c>
      <c r="BQ15" s="121">
        <f t="shared" ref="BQ15:BQ78" si="18">CC15*$BQ$10</f>
        <v>5433.8288411458334</v>
      </c>
      <c r="BR15" s="121">
        <f t="shared" ref="BR15:BR78" si="19">CC15*$BR$10</f>
        <v>13584.572102864586</v>
      </c>
      <c r="BS15" s="121">
        <f t="shared" ref="BS15:BS78" si="20">CC15*$BS$10</f>
        <v>2716.9144205729167</v>
      </c>
      <c r="BT15" s="122">
        <f>BS15+BR15+BQ15+BP15+BO15+BN15</f>
        <v>255389.9555338542</v>
      </c>
      <c r="BU15" s="121">
        <f t="shared" ref="BU15:BU78" si="21">$BU$10*CC15</f>
        <v>0</v>
      </c>
      <c r="BV15" s="121">
        <f t="shared" ref="BV15:BV78" si="22">CC15*$BV$10</f>
        <v>0</v>
      </c>
      <c r="BW15" s="121">
        <f t="shared" ref="BW15:BW78" si="23">CC15*$BW$10</f>
        <v>0</v>
      </c>
      <c r="BX15" s="121">
        <f t="shared" ref="BX15:BX78" si="24">CC15*$BX$10</f>
        <v>0</v>
      </c>
      <c r="BY15" s="121">
        <f t="shared" ref="BY15:BY78" si="25">CC15*$BY$10</f>
        <v>0</v>
      </c>
      <c r="BZ15" s="121">
        <f t="shared" ref="BZ15:BZ78" si="26">CC15*$BZ$10</f>
        <v>0</v>
      </c>
      <c r="CA15" s="121">
        <f t="shared" ref="CA15:CA78" si="27">CC15*$CA$10</f>
        <v>0</v>
      </c>
      <c r="CB15" s="121">
        <f t="shared" ref="CB15:CB78" si="28">CC15*$CB$10</f>
        <v>0</v>
      </c>
      <c r="CC15" s="122">
        <f t="shared" ref="CC15:CC78" si="29">BN15*$CC$12</f>
        <v>271691.44205729169</v>
      </c>
      <c r="CD15" s="123">
        <f t="shared" ref="CD15" si="30">SUM(BU15:CB15)+BT15</f>
        <v>255389.9555338542</v>
      </c>
      <c r="CE15" s="122">
        <f>DD15-(DD15*$CE$12)</f>
        <v>490000</v>
      </c>
      <c r="CF15" s="122">
        <f>CE15-CD15</f>
        <v>234610.0444661458</v>
      </c>
      <c r="CG15" s="124">
        <f>CF15/CE15</f>
        <v>0.47879600911458325</v>
      </c>
      <c r="CH15" s="122">
        <f>DD15-(DD15*$CH$12)</f>
        <v>420000</v>
      </c>
      <c r="CI15" s="122">
        <f>CH15-CD15</f>
        <v>164610.0444661458</v>
      </c>
      <c r="CJ15" s="124">
        <f>CI15/CH15</f>
        <v>0.39192867730034714</v>
      </c>
      <c r="CK15" s="122">
        <f>DD15-(DD15*$CK$12)</f>
        <v>350000</v>
      </c>
      <c r="CL15" s="122">
        <f>CK15-CD15</f>
        <v>94610.044466145802</v>
      </c>
      <c r="CM15" s="124">
        <f>CL15/CK15</f>
        <v>0.27031441276041657</v>
      </c>
      <c r="CN15" s="122">
        <f>DC15-(DC15*$CN$12)</f>
        <v>320000</v>
      </c>
      <c r="CO15" s="122">
        <f>CN15-CD15</f>
        <v>64610.044466145802</v>
      </c>
      <c r="CP15" s="124">
        <f>CO15/CN15</f>
        <v>0.20190638895670562</v>
      </c>
      <c r="CQ15" s="122">
        <f>DD15-(DD15*$CQ$12)</f>
        <v>490000</v>
      </c>
      <c r="CR15" s="122">
        <f>CQ15-CD15</f>
        <v>234610.0444661458</v>
      </c>
      <c r="CS15" s="124">
        <f>CR15/CQ15</f>
        <v>0.47879600911458325</v>
      </c>
      <c r="CT15" s="122">
        <f>DC15-(DC15*$CT$12)</f>
        <v>400000</v>
      </c>
      <c r="CU15" s="122">
        <f>CT15-CD15</f>
        <v>144610.0444661458</v>
      </c>
      <c r="CV15" s="124">
        <f>CU15/CT15</f>
        <v>0.36152511116536451</v>
      </c>
      <c r="CW15" s="122">
        <f>DC15-(DC15*$CW$12)</f>
        <v>359999.99999999994</v>
      </c>
      <c r="CX15" s="117">
        <f>CW15-CD15</f>
        <v>104610.04446614574</v>
      </c>
      <c r="CY15" s="124">
        <f>CX15/CW15</f>
        <v>0.29058345685040488</v>
      </c>
      <c r="CZ15" s="122">
        <f>DC15-(DC15*$CZ$12)</f>
        <v>320000</v>
      </c>
      <c r="DA15" s="122">
        <f>CZ15-CD15</f>
        <v>64610.044466145802</v>
      </c>
      <c r="DB15" s="124">
        <f>DA15/CZ15</f>
        <v>0.20190638895670562</v>
      </c>
      <c r="DC15" s="122">
        <v>800000</v>
      </c>
      <c r="DD15" s="14">
        <v>700000</v>
      </c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</row>
    <row r="16" spans="1:154" x14ac:dyDescent="0.25">
      <c r="A16" s="1">
        <v>2</v>
      </c>
      <c r="B16" s="98" t="s">
        <v>139</v>
      </c>
      <c r="C16" s="99">
        <v>80</v>
      </c>
      <c r="D16" s="1">
        <v>80</v>
      </c>
      <c r="E16" s="1">
        <v>9</v>
      </c>
      <c r="F16" s="1">
        <v>3</v>
      </c>
      <c r="G16" s="1" t="s">
        <v>130</v>
      </c>
      <c r="H16" s="100">
        <v>1.92</v>
      </c>
      <c r="I16" s="101">
        <f t="shared" si="0"/>
        <v>1.7279999999999997E-2</v>
      </c>
      <c r="J16" s="100">
        <v>44</v>
      </c>
      <c r="K16" s="1" t="s">
        <v>131</v>
      </c>
      <c r="L16" s="100">
        <v>30</v>
      </c>
      <c r="M16" s="100">
        <v>600</v>
      </c>
      <c r="N16" s="100">
        <v>600</v>
      </c>
      <c r="O16" s="102">
        <f t="shared" si="1"/>
        <v>26400</v>
      </c>
      <c r="P16" s="103">
        <v>26600</v>
      </c>
      <c r="Q16" s="104">
        <f t="shared" si="2"/>
        <v>10.367999999999999</v>
      </c>
      <c r="R16" s="100">
        <v>30</v>
      </c>
      <c r="S16" s="105">
        <f t="shared" ref="S16:S79" si="31">J16/O16</f>
        <v>1.6666666666666668E-3</v>
      </c>
      <c r="T16" s="106">
        <f t="shared" si="3"/>
        <v>1.6666666666666666E-3</v>
      </c>
      <c r="U16" s="1" t="s">
        <v>132</v>
      </c>
      <c r="V16" s="1" t="s">
        <v>133</v>
      </c>
      <c r="W16" s="107" t="s">
        <v>134</v>
      </c>
      <c r="X16" s="102">
        <f t="shared" ref="X16:X79" si="32">C16/100*D16/100*F16*M16</f>
        <v>1152</v>
      </c>
      <c r="Y16" s="107" t="s">
        <v>135</v>
      </c>
      <c r="Z16" s="107" t="s">
        <v>136</v>
      </c>
      <c r="AA16" s="107" t="s">
        <v>137</v>
      </c>
      <c r="AB16" s="108">
        <v>7.5</v>
      </c>
      <c r="AC16" s="107" t="s">
        <v>138</v>
      </c>
      <c r="AD16" s="109" t="str">
        <f>'[1]MASTER TABEL'!$F$7</f>
        <v>M2</v>
      </c>
      <c r="AE16" s="109" t="str">
        <f>'[1]MASTER TABEL'!$G$7</f>
        <v>M2</v>
      </c>
      <c r="AF16" s="108">
        <v>7.5</v>
      </c>
      <c r="AG16" s="110">
        <f>'[1]MASTER TABEL'!$H$7</f>
        <v>1</v>
      </c>
      <c r="AH16" s="111">
        <v>15500</v>
      </c>
      <c r="AI16" s="111">
        <v>15500</v>
      </c>
      <c r="AJ16" s="112">
        <f t="shared" si="4"/>
        <v>116250</v>
      </c>
      <c r="AK16" s="109">
        <v>50</v>
      </c>
      <c r="AL16" s="113">
        <f t="shared" ref="AL16:AL79" si="33">AK16/X16</f>
        <v>4.3402777777777776E-2</v>
      </c>
      <c r="AM16" s="114">
        <f t="shared" si="5"/>
        <v>672.74305555555554</v>
      </c>
      <c r="AN16" s="1">
        <v>550</v>
      </c>
      <c r="AO16" s="115">
        <f t="shared" si="6"/>
        <v>1.6666666666666668E-3</v>
      </c>
      <c r="AP16" s="101">
        <f t="shared" si="7"/>
        <v>1.92</v>
      </c>
      <c r="AQ16" s="104">
        <f t="shared" si="8"/>
        <v>7400.1736111111113</v>
      </c>
      <c r="AR16" s="116">
        <v>10000001</v>
      </c>
      <c r="AS16" s="104">
        <f t="shared" si="9"/>
        <v>8680.5564236111131</v>
      </c>
      <c r="AT16" s="110">
        <f>'[1]MASTER TABEL'!$BD$7</f>
        <v>440</v>
      </c>
      <c r="AU16" s="1">
        <v>2</v>
      </c>
      <c r="AV16" s="117">
        <f t="shared" si="10"/>
        <v>2960.0694444444448</v>
      </c>
      <c r="AW16" s="111">
        <f t="shared" si="11"/>
        <v>5812.5</v>
      </c>
      <c r="AX16" s="111">
        <f t="shared" si="12"/>
        <v>12206.25</v>
      </c>
      <c r="AY16" s="111">
        <f t="shared" si="13"/>
        <v>9154.6875</v>
      </c>
      <c r="AZ16" s="112">
        <f t="shared" si="14"/>
        <v>27173.4375</v>
      </c>
      <c r="BA16" s="111">
        <f t="shared" ref="BA16:BA79" si="34">AB16*AH16*$BA$12</f>
        <v>22087.5</v>
      </c>
      <c r="BB16" s="100" t="b">
        <v>0</v>
      </c>
      <c r="BC16" s="103">
        <v>0</v>
      </c>
      <c r="BD16" s="103">
        <v>0</v>
      </c>
      <c r="BE16" s="103">
        <f t="shared" si="15"/>
        <v>0</v>
      </c>
      <c r="BF16" s="100" t="b">
        <v>0</v>
      </c>
      <c r="BG16" s="118">
        <f>'[1]MASTER TABEL'!CZ263</f>
        <v>0</v>
      </c>
      <c r="BH16" s="1"/>
      <c r="BI16" s="103">
        <v>1</v>
      </c>
      <c r="BJ16" s="119">
        <v>0.1</v>
      </c>
      <c r="BK16" s="119">
        <v>0.05</v>
      </c>
      <c r="BL16" s="112">
        <f t="shared" ref="BL16:BL79" si="35">AJ16+AM16+AQ16+AS16+AZ16+BA16+BE16+BH16+BI16+AV16</f>
        <v>185225.48003472222</v>
      </c>
      <c r="BM16" s="104">
        <f t="shared" ref="BM16:BN31" si="36">BL16*(1+BJ16)</f>
        <v>203748.02803819446</v>
      </c>
      <c r="BN16" s="104">
        <f t="shared" si="36"/>
        <v>213935.4294401042</v>
      </c>
      <c r="BO16" s="120">
        <f t="shared" si="16"/>
        <v>5348.3857360026059</v>
      </c>
      <c r="BP16" s="121">
        <f t="shared" si="17"/>
        <v>10696.771472005212</v>
      </c>
      <c r="BQ16" s="121">
        <f t="shared" si="18"/>
        <v>5348.3857360026059</v>
      </c>
      <c r="BR16" s="121">
        <f t="shared" si="19"/>
        <v>13370.964340006514</v>
      </c>
      <c r="BS16" s="121">
        <f t="shared" si="20"/>
        <v>2674.1928680013029</v>
      </c>
      <c r="BT16" s="122">
        <f t="shared" ref="BT16:BT79" si="37">BS16+BR16+BQ16+BP16+BO16+BN16</f>
        <v>251374.12959212245</v>
      </c>
      <c r="BU16" s="121">
        <f t="shared" si="21"/>
        <v>0</v>
      </c>
      <c r="BV16" s="121">
        <f t="shared" si="22"/>
        <v>0</v>
      </c>
      <c r="BW16" s="121">
        <f t="shared" si="23"/>
        <v>0</v>
      </c>
      <c r="BX16" s="121">
        <f t="shared" si="24"/>
        <v>0</v>
      </c>
      <c r="BY16" s="121">
        <f t="shared" si="25"/>
        <v>0</v>
      </c>
      <c r="BZ16" s="121">
        <f t="shared" si="26"/>
        <v>0</v>
      </c>
      <c r="CA16" s="121">
        <f t="shared" si="27"/>
        <v>0</v>
      </c>
      <c r="CB16" s="121">
        <f t="shared" si="28"/>
        <v>0</v>
      </c>
      <c r="CC16" s="122">
        <f t="shared" si="29"/>
        <v>267419.28680013027</v>
      </c>
      <c r="CD16" s="123">
        <f t="shared" ref="CD16:CD79" si="38">SUM(BU16:CB16)+BT16</f>
        <v>251374.12959212245</v>
      </c>
      <c r="CE16" s="122">
        <f t="shared" ref="CE16:CE79" si="39">DD16-(DD16*$CE$12)</f>
        <v>490000</v>
      </c>
      <c r="CF16" s="122">
        <f t="shared" ref="CF16:CF79" si="40">CE16-CD16</f>
        <v>238625.87040787755</v>
      </c>
      <c r="CG16" s="124">
        <f t="shared" ref="CG16:CG79" si="41">CF16/CE16</f>
        <v>0.48699157226097461</v>
      </c>
      <c r="CH16" s="122">
        <f t="shared" ref="CH16:CH79" si="42">DD16-(DD16*$CH$12)</f>
        <v>420000</v>
      </c>
      <c r="CI16" s="122">
        <f t="shared" ref="CI16:CI79" si="43">CH16-CD16</f>
        <v>168625.87040787755</v>
      </c>
      <c r="CJ16" s="124">
        <f t="shared" ref="CJ16:CJ79" si="44">CI16/CH16</f>
        <v>0.40149016763780371</v>
      </c>
      <c r="CK16" s="122">
        <f t="shared" ref="CK16:CK79" si="45">DD16-(DD16*$CK$12)</f>
        <v>350000</v>
      </c>
      <c r="CL16" s="122">
        <f t="shared" ref="CL16:CL79" si="46">CK16-CD16</f>
        <v>98625.870407877548</v>
      </c>
      <c r="CM16" s="124">
        <f t="shared" ref="CM16:CM79" si="47">CL16/CK16</f>
        <v>0.2817882011653644</v>
      </c>
      <c r="CN16" s="122">
        <f t="shared" ref="CN16:CN79" si="48">DC16-(DC16*$CN$12)</f>
        <v>320000</v>
      </c>
      <c r="CO16" s="122">
        <f t="shared" ref="CO16:CO79" si="49">CN16-CD16</f>
        <v>68625.870407877548</v>
      </c>
      <c r="CP16" s="124">
        <f t="shared" ref="CP16:CP79" si="50">CO16/CN16</f>
        <v>0.21445584502461734</v>
      </c>
      <c r="CQ16" s="122">
        <f t="shared" ref="CQ16:CQ79" si="51">DD16-(DD16*$CQ$12)</f>
        <v>490000</v>
      </c>
      <c r="CR16" s="122">
        <f t="shared" ref="CR16:CR79" si="52">CQ16-CD16</f>
        <v>238625.87040787755</v>
      </c>
      <c r="CS16" s="124">
        <f t="shared" ref="CS16:CS79" si="53">CR16/CQ16</f>
        <v>0.48699157226097461</v>
      </c>
      <c r="CT16" s="122">
        <f t="shared" ref="CT16:CT79" si="54">DC16-(DC16*$CT$12)</f>
        <v>400000</v>
      </c>
      <c r="CU16" s="122">
        <f t="shared" ref="CU16:CU79" si="55">CT16-CD16</f>
        <v>148625.87040787755</v>
      </c>
      <c r="CV16" s="124">
        <f t="shared" ref="CV16:CV79" si="56">CU16/CT16</f>
        <v>0.3715646760196939</v>
      </c>
      <c r="CW16" s="122">
        <f t="shared" ref="CW16:CW79" si="57">DC16-(DC16*$CW$12)</f>
        <v>359999.99999999994</v>
      </c>
      <c r="CX16" s="117">
        <f t="shared" ref="CX16:CX79" si="58">CW16-CD16</f>
        <v>108625.87040787749</v>
      </c>
      <c r="CY16" s="124">
        <f t="shared" ref="CY16:CY79" si="59">CX16/CW16</f>
        <v>0.30173852891077085</v>
      </c>
      <c r="CZ16" s="122">
        <f t="shared" ref="CZ16:CZ79" si="60">DC16-(DC16*$CZ$12)</f>
        <v>320000</v>
      </c>
      <c r="DA16" s="122">
        <f t="shared" ref="DA16:DA79" si="61">CZ16-CD16</f>
        <v>68625.870407877548</v>
      </c>
      <c r="DB16" s="124">
        <f t="shared" ref="DB16:DB79" si="62">DA16/CZ16</f>
        <v>0.21445584502461734</v>
      </c>
      <c r="DC16" s="122">
        <v>800000</v>
      </c>
      <c r="DD16" s="14">
        <v>700000</v>
      </c>
    </row>
    <row r="17" spans="1:154" s="126" customFormat="1" ht="19.5" customHeight="1" x14ac:dyDescent="0.25">
      <c r="A17" s="1">
        <v>3</v>
      </c>
      <c r="B17" s="98" t="s">
        <v>140</v>
      </c>
      <c r="C17" s="99">
        <v>80</v>
      </c>
      <c r="D17" s="1">
        <v>80</v>
      </c>
      <c r="E17" s="1">
        <v>9</v>
      </c>
      <c r="F17" s="1">
        <v>3</v>
      </c>
      <c r="G17" s="1" t="s">
        <v>130</v>
      </c>
      <c r="H17" s="100">
        <v>1.92</v>
      </c>
      <c r="I17" s="101">
        <f t="shared" si="0"/>
        <v>1.7279999999999997E-2</v>
      </c>
      <c r="J17" s="100">
        <v>44</v>
      </c>
      <c r="K17" s="1" t="s">
        <v>131</v>
      </c>
      <c r="L17" s="100">
        <v>30</v>
      </c>
      <c r="M17" s="100">
        <v>600</v>
      </c>
      <c r="N17" s="100">
        <v>600</v>
      </c>
      <c r="O17" s="102">
        <f t="shared" si="1"/>
        <v>26400</v>
      </c>
      <c r="P17" s="103">
        <v>26600</v>
      </c>
      <c r="Q17" s="104">
        <f t="shared" si="2"/>
        <v>10.367999999999999</v>
      </c>
      <c r="R17" s="100">
        <v>30</v>
      </c>
      <c r="S17" s="105">
        <f t="shared" si="31"/>
        <v>1.6666666666666668E-3</v>
      </c>
      <c r="T17" s="106">
        <f t="shared" si="3"/>
        <v>1.6666666666666666E-3</v>
      </c>
      <c r="U17" s="1" t="s">
        <v>132</v>
      </c>
      <c r="V17" s="1" t="s">
        <v>133</v>
      </c>
      <c r="W17" s="107" t="s">
        <v>134</v>
      </c>
      <c r="X17" s="102">
        <f t="shared" si="32"/>
        <v>1152</v>
      </c>
      <c r="Y17" s="107" t="s">
        <v>135</v>
      </c>
      <c r="Z17" s="107" t="s">
        <v>136</v>
      </c>
      <c r="AA17" s="107" t="s">
        <v>137</v>
      </c>
      <c r="AB17" s="108">
        <v>7.5</v>
      </c>
      <c r="AC17" s="107" t="s">
        <v>138</v>
      </c>
      <c r="AD17" s="109" t="str">
        <f>'[1]MASTER TABEL'!$F$7</f>
        <v>M2</v>
      </c>
      <c r="AE17" s="109" t="str">
        <f>'[1]MASTER TABEL'!$G$7</f>
        <v>M2</v>
      </c>
      <c r="AF17" s="108">
        <v>7.5</v>
      </c>
      <c r="AG17" s="110">
        <f>'[1]MASTER TABEL'!$H$7</f>
        <v>1</v>
      </c>
      <c r="AH17" s="111">
        <v>15500</v>
      </c>
      <c r="AI17" s="111">
        <v>15500</v>
      </c>
      <c r="AJ17" s="112">
        <f t="shared" si="4"/>
        <v>116250</v>
      </c>
      <c r="AK17" s="109">
        <v>50</v>
      </c>
      <c r="AL17" s="113">
        <f t="shared" si="33"/>
        <v>4.3402777777777776E-2</v>
      </c>
      <c r="AM17" s="114">
        <f t="shared" si="5"/>
        <v>672.74305555555554</v>
      </c>
      <c r="AN17" s="1">
        <v>550</v>
      </c>
      <c r="AO17" s="115">
        <f t="shared" si="6"/>
        <v>1.6666666666666668E-3</v>
      </c>
      <c r="AP17" s="101">
        <f t="shared" si="7"/>
        <v>1.92</v>
      </c>
      <c r="AQ17" s="104">
        <f t="shared" si="8"/>
        <v>7400.1736111111113</v>
      </c>
      <c r="AR17" s="116">
        <v>10000002</v>
      </c>
      <c r="AS17" s="104">
        <f t="shared" si="9"/>
        <v>8680.5572916666679</v>
      </c>
      <c r="AT17" s="110">
        <f>'[1]MASTER TABEL'!$BD$7</f>
        <v>440</v>
      </c>
      <c r="AU17" s="1">
        <v>3</v>
      </c>
      <c r="AV17" s="117">
        <f t="shared" si="10"/>
        <v>1973.3796296296298</v>
      </c>
      <c r="AW17" s="111">
        <f t="shared" si="11"/>
        <v>5812.5</v>
      </c>
      <c r="AX17" s="111">
        <f t="shared" si="12"/>
        <v>12206.25</v>
      </c>
      <c r="AY17" s="111">
        <f t="shared" si="13"/>
        <v>9154.6875</v>
      </c>
      <c r="AZ17" s="112">
        <f t="shared" si="14"/>
        <v>27173.4375</v>
      </c>
      <c r="BA17" s="111">
        <f t="shared" si="34"/>
        <v>22087.5</v>
      </c>
      <c r="BB17" s="100" t="b">
        <v>0</v>
      </c>
      <c r="BC17" s="103">
        <v>0</v>
      </c>
      <c r="BD17" s="103">
        <v>0</v>
      </c>
      <c r="BE17" s="103">
        <f t="shared" si="15"/>
        <v>0</v>
      </c>
      <c r="BF17" s="100" t="b">
        <v>0</v>
      </c>
      <c r="BG17" s="118">
        <f>'[1]MASTER TABEL'!CZ264</f>
        <v>0</v>
      </c>
      <c r="BH17" s="1"/>
      <c r="BI17" s="103">
        <v>2</v>
      </c>
      <c r="BJ17" s="119">
        <v>0.1</v>
      </c>
      <c r="BK17" s="119">
        <v>0.05</v>
      </c>
      <c r="BL17" s="112">
        <f t="shared" si="35"/>
        <v>184239.79108796298</v>
      </c>
      <c r="BM17" s="104">
        <f t="shared" si="36"/>
        <v>202663.77019675929</v>
      </c>
      <c r="BN17" s="104">
        <f t="shared" si="36"/>
        <v>212796.95870659727</v>
      </c>
      <c r="BO17" s="120">
        <f t="shared" si="16"/>
        <v>5319.9239676649322</v>
      </c>
      <c r="BP17" s="121">
        <f t="shared" si="17"/>
        <v>10639.847935329864</v>
      </c>
      <c r="BQ17" s="121">
        <f t="shared" si="18"/>
        <v>5319.9239676649322</v>
      </c>
      <c r="BR17" s="121">
        <f t="shared" si="19"/>
        <v>13299.809919162331</v>
      </c>
      <c r="BS17" s="121">
        <f t="shared" si="20"/>
        <v>2659.9619838324661</v>
      </c>
      <c r="BT17" s="122">
        <f t="shared" si="37"/>
        <v>250036.4264802518</v>
      </c>
      <c r="BU17" s="121">
        <f t="shared" si="21"/>
        <v>0</v>
      </c>
      <c r="BV17" s="121">
        <f t="shared" si="22"/>
        <v>0</v>
      </c>
      <c r="BW17" s="121">
        <f t="shared" si="23"/>
        <v>0</v>
      </c>
      <c r="BX17" s="121">
        <f t="shared" si="24"/>
        <v>0</v>
      </c>
      <c r="BY17" s="121">
        <f t="shared" si="25"/>
        <v>0</v>
      </c>
      <c r="BZ17" s="121">
        <f t="shared" si="26"/>
        <v>0</v>
      </c>
      <c r="CA17" s="121">
        <f t="shared" si="27"/>
        <v>0</v>
      </c>
      <c r="CB17" s="121">
        <f t="shared" si="28"/>
        <v>0</v>
      </c>
      <c r="CC17" s="122">
        <f t="shared" si="29"/>
        <v>265996.19838324661</v>
      </c>
      <c r="CD17" s="123">
        <f t="shared" si="38"/>
        <v>250036.4264802518</v>
      </c>
      <c r="CE17" s="122">
        <f t="shared" si="39"/>
        <v>490000</v>
      </c>
      <c r="CF17" s="122">
        <f t="shared" si="40"/>
        <v>239963.5735197482</v>
      </c>
      <c r="CG17" s="124">
        <f t="shared" si="41"/>
        <v>0.48972157861173105</v>
      </c>
      <c r="CH17" s="122">
        <f t="shared" si="42"/>
        <v>420000</v>
      </c>
      <c r="CI17" s="122">
        <f t="shared" si="43"/>
        <v>169963.5735197482</v>
      </c>
      <c r="CJ17" s="124">
        <f t="shared" si="44"/>
        <v>0.4046751750470195</v>
      </c>
      <c r="CK17" s="122">
        <f t="shared" si="45"/>
        <v>350000</v>
      </c>
      <c r="CL17" s="122">
        <f t="shared" si="46"/>
        <v>99963.573519748199</v>
      </c>
      <c r="CM17" s="124">
        <f t="shared" si="47"/>
        <v>0.28561021005642345</v>
      </c>
      <c r="CN17" s="122">
        <f t="shared" si="48"/>
        <v>320000</v>
      </c>
      <c r="CO17" s="122">
        <f t="shared" si="49"/>
        <v>69963.573519748199</v>
      </c>
      <c r="CP17" s="124">
        <f t="shared" si="50"/>
        <v>0.21863616724921311</v>
      </c>
      <c r="CQ17" s="122">
        <f t="shared" si="51"/>
        <v>490000</v>
      </c>
      <c r="CR17" s="122">
        <f t="shared" si="52"/>
        <v>239963.5735197482</v>
      </c>
      <c r="CS17" s="124">
        <f t="shared" si="53"/>
        <v>0.48972157861173105</v>
      </c>
      <c r="CT17" s="122">
        <f t="shared" si="54"/>
        <v>400000</v>
      </c>
      <c r="CU17" s="122">
        <f t="shared" si="55"/>
        <v>149963.5735197482</v>
      </c>
      <c r="CV17" s="124">
        <f t="shared" si="56"/>
        <v>0.37490893379937051</v>
      </c>
      <c r="CW17" s="122">
        <f t="shared" si="57"/>
        <v>359999.99999999994</v>
      </c>
      <c r="CX17" s="117">
        <f t="shared" si="58"/>
        <v>109963.57351974814</v>
      </c>
      <c r="CY17" s="124">
        <f t="shared" si="59"/>
        <v>0.30545437088818933</v>
      </c>
      <c r="CZ17" s="122">
        <f t="shared" si="60"/>
        <v>320000</v>
      </c>
      <c r="DA17" s="122">
        <f t="shared" si="61"/>
        <v>69963.573519748199</v>
      </c>
      <c r="DB17" s="124">
        <f t="shared" si="62"/>
        <v>0.21863616724921311</v>
      </c>
      <c r="DC17" s="122">
        <v>800000</v>
      </c>
      <c r="DD17" s="14">
        <v>700000</v>
      </c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  <c r="DW17" s="125"/>
      <c r="DX17" s="125"/>
      <c r="DY17" s="125"/>
      <c r="DZ17" s="125"/>
      <c r="EA17" s="125"/>
      <c r="EB17" s="125"/>
      <c r="EC17" s="125"/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25"/>
      <c r="ER17" s="125"/>
      <c r="ES17" s="125"/>
      <c r="ET17" s="125"/>
      <c r="EU17" s="125"/>
      <c r="EV17" s="125"/>
      <c r="EW17" s="125"/>
      <c r="EX17" s="125"/>
    </row>
    <row r="18" spans="1:154" s="126" customFormat="1" ht="19.5" customHeight="1" x14ac:dyDescent="0.25">
      <c r="A18" s="1">
        <v>4</v>
      </c>
      <c r="B18" s="98" t="s">
        <v>141</v>
      </c>
      <c r="C18" s="99">
        <v>80</v>
      </c>
      <c r="D18" s="1">
        <v>80</v>
      </c>
      <c r="E18" s="1">
        <v>9</v>
      </c>
      <c r="F18" s="1">
        <v>3</v>
      </c>
      <c r="G18" s="1" t="s">
        <v>130</v>
      </c>
      <c r="H18" s="100">
        <v>1.92</v>
      </c>
      <c r="I18" s="101">
        <f t="shared" si="0"/>
        <v>1.7279999999999997E-2</v>
      </c>
      <c r="J18" s="100">
        <v>44</v>
      </c>
      <c r="K18" s="1" t="s">
        <v>131</v>
      </c>
      <c r="L18" s="100">
        <v>30</v>
      </c>
      <c r="M18" s="100">
        <v>600</v>
      </c>
      <c r="N18" s="100">
        <v>600</v>
      </c>
      <c r="O18" s="102">
        <f t="shared" si="1"/>
        <v>26400</v>
      </c>
      <c r="P18" s="103">
        <v>26600</v>
      </c>
      <c r="Q18" s="104">
        <f t="shared" si="2"/>
        <v>10.367999999999999</v>
      </c>
      <c r="R18" s="100">
        <v>30</v>
      </c>
      <c r="S18" s="105">
        <f t="shared" si="31"/>
        <v>1.6666666666666668E-3</v>
      </c>
      <c r="T18" s="106">
        <f t="shared" si="3"/>
        <v>1.6666666666666666E-3</v>
      </c>
      <c r="U18" s="1" t="s">
        <v>132</v>
      </c>
      <c r="V18" s="1" t="s">
        <v>133</v>
      </c>
      <c r="W18" s="107" t="s">
        <v>134</v>
      </c>
      <c r="X18" s="102">
        <f t="shared" si="32"/>
        <v>1152</v>
      </c>
      <c r="Y18" s="107" t="s">
        <v>135</v>
      </c>
      <c r="Z18" s="107" t="s">
        <v>136</v>
      </c>
      <c r="AA18" s="107" t="s">
        <v>137</v>
      </c>
      <c r="AB18" s="108">
        <v>7.5</v>
      </c>
      <c r="AC18" s="107" t="s">
        <v>138</v>
      </c>
      <c r="AD18" s="109" t="str">
        <f>'[1]MASTER TABEL'!$F$7</f>
        <v>M2</v>
      </c>
      <c r="AE18" s="109" t="str">
        <f>'[1]MASTER TABEL'!$G$7</f>
        <v>M2</v>
      </c>
      <c r="AF18" s="108">
        <v>7.5</v>
      </c>
      <c r="AG18" s="110">
        <f>'[1]MASTER TABEL'!$H$7</f>
        <v>1</v>
      </c>
      <c r="AH18" s="111">
        <v>15500</v>
      </c>
      <c r="AI18" s="111">
        <v>15500</v>
      </c>
      <c r="AJ18" s="112">
        <f t="shared" si="4"/>
        <v>116250</v>
      </c>
      <c r="AK18" s="109">
        <v>50</v>
      </c>
      <c r="AL18" s="113">
        <f t="shared" si="33"/>
        <v>4.3402777777777776E-2</v>
      </c>
      <c r="AM18" s="114">
        <f t="shared" si="5"/>
        <v>672.74305555555554</v>
      </c>
      <c r="AN18" s="1">
        <v>550</v>
      </c>
      <c r="AO18" s="115">
        <f t="shared" si="6"/>
        <v>1.6666666666666668E-3</v>
      </c>
      <c r="AP18" s="101">
        <f t="shared" si="7"/>
        <v>1.92</v>
      </c>
      <c r="AQ18" s="104">
        <f t="shared" si="8"/>
        <v>7400.1736111111113</v>
      </c>
      <c r="AR18" s="116">
        <v>10000003</v>
      </c>
      <c r="AS18" s="104">
        <f t="shared" si="9"/>
        <v>8680.5581597222244</v>
      </c>
      <c r="AT18" s="110">
        <f>'[1]MASTER TABEL'!$BD$7</f>
        <v>440</v>
      </c>
      <c r="AU18" s="1">
        <v>4</v>
      </c>
      <c r="AV18" s="117">
        <f t="shared" si="10"/>
        <v>1480.0347222222224</v>
      </c>
      <c r="AW18" s="111">
        <f t="shared" si="11"/>
        <v>5812.5</v>
      </c>
      <c r="AX18" s="111">
        <f t="shared" si="12"/>
        <v>12206.25</v>
      </c>
      <c r="AY18" s="111">
        <f t="shared" si="13"/>
        <v>9154.6875</v>
      </c>
      <c r="AZ18" s="112">
        <f t="shared" si="14"/>
        <v>27173.4375</v>
      </c>
      <c r="BA18" s="111">
        <f t="shared" si="34"/>
        <v>22087.5</v>
      </c>
      <c r="BB18" s="100" t="b">
        <v>0</v>
      </c>
      <c r="BC18" s="103">
        <v>0</v>
      </c>
      <c r="BD18" s="103">
        <v>0</v>
      </c>
      <c r="BE18" s="103">
        <f t="shared" si="15"/>
        <v>0</v>
      </c>
      <c r="BF18" s="100" t="b">
        <v>0</v>
      </c>
      <c r="BG18" s="118">
        <f>'[1]MASTER TABEL'!CZ265</f>
        <v>0</v>
      </c>
      <c r="BH18" s="1"/>
      <c r="BI18" s="103">
        <v>3</v>
      </c>
      <c r="BJ18" s="119">
        <v>0.1</v>
      </c>
      <c r="BK18" s="119">
        <v>0.05</v>
      </c>
      <c r="BL18" s="112">
        <f t="shared" si="35"/>
        <v>183747.44704861112</v>
      </c>
      <c r="BM18" s="104">
        <f t="shared" si="36"/>
        <v>202122.19175347226</v>
      </c>
      <c r="BN18" s="104">
        <f t="shared" si="36"/>
        <v>212228.30134114588</v>
      </c>
      <c r="BO18" s="120">
        <f t="shared" si="16"/>
        <v>5305.7075335286463</v>
      </c>
      <c r="BP18" s="121">
        <f t="shared" si="17"/>
        <v>10611.415067057293</v>
      </c>
      <c r="BQ18" s="121">
        <f t="shared" si="18"/>
        <v>5305.7075335286463</v>
      </c>
      <c r="BR18" s="121">
        <f t="shared" si="19"/>
        <v>13264.268833821618</v>
      </c>
      <c r="BS18" s="121">
        <f t="shared" si="20"/>
        <v>2652.8537667643232</v>
      </c>
      <c r="BT18" s="122">
        <f t="shared" si="37"/>
        <v>249368.2540758464</v>
      </c>
      <c r="BU18" s="121">
        <f t="shared" si="21"/>
        <v>0</v>
      </c>
      <c r="BV18" s="121">
        <f t="shared" si="22"/>
        <v>0</v>
      </c>
      <c r="BW18" s="121">
        <f t="shared" si="23"/>
        <v>0</v>
      </c>
      <c r="BX18" s="121">
        <f t="shared" si="24"/>
        <v>0</v>
      </c>
      <c r="BY18" s="121">
        <f t="shared" si="25"/>
        <v>0</v>
      </c>
      <c r="BZ18" s="121">
        <f t="shared" si="26"/>
        <v>0</v>
      </c>
      <c r="CA18" s="121">
        <f t="shared" si="27"/>
        <v>0</v>
      </c>
      <c r="CB18" s="121">
        <f t="shared" si="28"/>
        <v>0</v>
      </c>
      <c r="CC18" s="122">
        <f t="shared" si="29"/>
        <v>265285.37667643232</v>
      </c>
      <c r="CD18" s="123">
        <f t="shared" si="38"/>
        <v>249368.2540758464</v>
      </c>
      <c r="CE18" s="122">
        <f t="shared" si="39"/>
        <v>490000</v>
      </c>
      <c r="CF18" s="122">
        <f t="shared" si="40"/>
        <v>240631.7459241536</v>
      </c>
      <c r="CG18" s="124">
        <f t="shared" si="41"/>
        <v>0.49108519576357879</v>
      </c>
      <c r="CH18" s="122">
        <f t="shared" si="42"/>
        <v>420000</v>
      </c>
      <c r="CI18" s="122">
        <f t="shared" si="43"/>
        <v>170631.7459241536</v>
      </c>
      <c r="CJ18" s="124">
        <f t="shared" si="44"/>
        <v>0.40626606172417523</v>
      </c>
      <c r="CK18" s="122">
        <f t="shared" si="45"/>
        <v>350000</v>
      </c>
      <c r="CL18" s="122">
        <f t="shared" si="46"/>
        <v>100631.7459241536</v>
      </c>
      <c r="CM18" s="124">
        <f t="shared" si="47"/>
        <v>0.28751927406901029</v>
      </c>
      <c r="CN18" s="122">
        <f t="shared" si="48"/>
        <v>320000</v>
      </c>
      <c r="CO18" s="122">
        <f t="shared" si="49"/>
        <v>70631.745924153598</v>
      </c>
      <c r="CP18" s="124">
        <f t="shared" si="50"/>
        <v>0.22072420601297998</v>
      </c>
      <c r="CQ18" s="122">
        <f t="shared" si="51"/>
        <v>490000</v>
      </c>
      <c r="CR18" s="122">
        <f t="shared" si="52"/>
        <v>240631.7459241536</v>
      </c>
      <c r="CS18" s="124">
        <f t="shared" si="53"/>
        <v>0.49108519576357879</v>
      </c>
      <c r="CT18" s="122">
        <f t="shared" si="54"/>
        <v>400000</v>
      </c>
      <c r="CU18" s="122">
        <f t="shared" si="55"/>
        <v>150631.7459241536</v>
      </c>
      <c r="CV18" s="124">
        <f t="shared" si="56"/>
        <v>0.37657936481038401</v>
      </c>
      <c r="CW18" s="122">
        <f t="shared" si="57"/>
        <v>359999.99999999994</v>
      </c>
      <c r="CX18" s="117">
        <f t="shared" si="58"/>
        <v>110631.74592415354</v>
      </c>
      <c r="CY18" s="124">
        <f t="shared" si="59"/>
        <v>0.30731040534487097</v>
      </c>
      <c r="CZ18" s="122">
        <f t="shared" si="60"/>
        <v>320000</v>
      </c>
      <c r="DA18" s="122">
        <f t="shared" si="61"/>
        <v>70631.745924153598</v>
      </c>
      <c r="DB18" s="124">
        <f t="shared" si="62"/>
        <v>0.22072420601297998</v>
      </c>
      <c r="DC18" s="122">
        <v>800000</v>
      </c>
      <c r="DD18" s="14">
        <v>700000</v>
      </c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</row>
    <row r="19" spans="1:154" x14ac:dyDescent="0.25">
      <c r="A19" s="1">
        <v>5</v>
      </c>
      <c r="B19" s="98" t="s">
        <v>142</v>
      </c>
      <c r="C19" s="99">
        <v>80</v>
      </c>
      <c r="D19" s="1">
        <v>80</v>
      </c>
      <c r="E19" s="1">
        <v>9</v>
      </c>
      <c r="F19" s="1">
        <v>3</v>
      </c>
      <c r="G19" s="1" t="s">
        <v>130</v>
      </c>
      <c r="H19" s="100">
        <v>1.92</v>
      </c>
      <c r="I19" s="101">
        <f t="shared" si="0"/>
        <v>1.7279999999999997E-2</v>
      </c>
      <c r="J19" s="100">
        <v>44</v>
      </c>
      <c r="K19" s="1" t="s">
        <v>131</v>
      </c>
      <c r="L19" s="100">
        <v>30</v>
      </c>
      <c r="M19" s="100">
        <v>600</v>
      </c>
      <c r="N19" s="100">
        <v>600</v>
      </c>
      <c r="O19" s="102">
        <f t="shared" si="1"/>
        <v>26400</v>
      </c>
      <c r="P19" s="103">
        <v>26600</v>
      </c>
      <c r="Q19" s="104">
        <f t="shared" si="2"/>
        <v>10.367999999999999</v>
      </c>
      <c r="R19" s="100">
        <v>30</v>
      </c>
      <c r="S19" s="105">
        <f t="shared" si="31"/>
        <v>1.6666666666666668E-3</v>
      </c>
      <c r="T19" s="106">
        <f t="shared" si="3"/>
        <v>1.6666666666666666E-3</v>
      </c>
      <c r="U19" s="1" t="s">
        <v>132</v>
      </c>
      <c r="V19" s="1" t="s">
        <v>133</v>
      </c>
      <c r="W19" s="107" t="s">
        <v>134</v>
      </c>
      <c r="X19" s="102">
        <f t="shared" si="32"/>
        <v>1152</v>
      </c>
      <c r="Y19" s="107" t="s">
        <v>135</v>
      </c>
      <c r="Z19" s="107" t="s">
        <v>136</v>
      </c>
      <c r="AA19" s="107" t="s">
        <v>137</v>
      </c>
      <c r="AB19" s="108">
        <v>7.5</v>
      </c>
      <c r="AC19" s="107" t="s">
        <v>138</v>
      </c>
      <c r="AD19" s="109" t="str">
        <f>'[1]MASTER TABEL'!$F$7</f>
        <v>M2</v>
      </c>
      <c r="AE19" s="109" t="str">
        <f>'[1]MASTER TABEL'!$G$7</f>
        <v>M2</v>
      </c>
      <c r="AF19" s="108">
        <v>7.5</v>
      </c>
      <c r="AG19" s="110">
        <f>'[1]MASTER TABEL'!$H$7</f>
        <v>1</v>
      </c>
      <c r="AH19" s="111">
        <v>15500</v>
      </c>
      <c r="AI19" s="111">
        <v>15500</v>
      </c>
      <c r="AJ19" s="112">
        <f t="shared" si="4"/>
        <v>116250</v>
      </c>
      <c r="AK19" s="109">
        <v>50</v>
      </c>
      <c r="AL19" s="113">
        <f t="shared" si="33"/>
        <v>4.3402777777777776E-2</v>
      </c>
      <c r="AM19" s="114">
        <f t="shared" si="5"/>
        <v>672.74305555555554</v>
      </c>
      <c r="AN19" s="1">
        <v>550</v>
      </c>
      <c r="AO19" s="115">
        <f t="shared" si="6"/>
        <v>1.6666666666666668E-3</v>
      </c>
      <c r="AP19" s="101">
        <f t="shared" si="7"/>
        <v>1.92</v>
      </c>
      <c r="AQ19" s="104">
        <f t="shared" si="8"/>
        <v>7400.1736111111113</v>
      </c>
      <c r="AR19" s="116">
        <v>10000004</v>
      </c>
      <c r="AS19" s="104">
        <f t="shared" si="9"/>
        <v>8680.5590277777792</v>
      </c>
      <c r="AT19" s="110">
        <f>'[1]MASTER TABEL'!$BD$7</f>
        <v>440</v>
      </c>
      <c r="AU19" s="1">
        <v>5</v>
      </c>
      <c r="AV19" s="117">
        <f t="shared" si="10"/>
        <v>1184.0277777777778</v>
      </c>
      <c r="AW19" s="111">
        <f t="shared" si="11"/>
        <v>5812.5</v>
      </c>
      <c r="AX19" s="111">
        <f t="shared" si="12"/>
        <v>12206.25</v>
      </c>
      <c r="AY19" s="111">
        <f t="shared" si="13"/>
        <v>9154.6875</v>
      </c>
      <c r="AZ19" s="112">
        <f t="shared" si="14"/>
        <v>27173.4375</v>
      </c>
      <c r="BA19" s="111">
        <f t="shared" si="34"/>
        <v>22087.5</v>
      </c>
      <c r="BB19" s="100" t="b">
        <v>0</v>
      </c>
      <c r="BC19" s="103">
        <v>0</v>
      </c>
      <c r="BD19" s="103">
        <v>0</v>
      </c>
      <c r="BE19" s="103">
        <f t="shared" si="15"/>
        <v>0</v>
      </c>
      <c r="BF19" s="100" t="b">
        <v>0</v>
      </c>
      <c r="BG19" s="118">
        <f>'[1]MASTER TABEL'!CZ266</f>
        <v>0</v>
      </c>
      <c r="BH19" s="1"/>
      <c r="BI19" s="103">
        <v>4</v>
      </c>
      <c r="BJ19" s="119">
        <v>0.1</v>
      </c>
      <c r="BK19" s="119">
        <v>0.05</v>
      </c>
      <c r="BL19" s="112">
        <f t="shared" si="35"/>
        <v>183452.44097222222</v>
      </c>
      <c r="BM19" s="104">
        <f t="shared" si="36"/>
        <v>201797.68506944444</v>
      </c>
      <c r="BN19" s="104">
        <f t="shared" si="36"/>
        <v>211887.56932291668</v>
      </c>
      <c r="BO19" s="120">
        <f t="shared" si="16"/>
        <v>5297.189233072917</v>
      </c>
      <c r="BP19" s="121">
        <f t="shared" si="17"/>
        <v>10594.378466145834</v>
      </c>
      <c r="BQ19" s="121">
        <f t="shared" si="18"/>
        <v>5297.189233072917</v>
      </c>
      <c r="BR19" s="121">
        <f t="shared" si="19"/>
        <v>13242.973082682292</v>
      </c>
      <c r="BS19" s="121">
        <f t="shared" si="20"/>
        <v>2648.5946165364585</v>
      </c>
      <c r="BT19" s="122">
        <f t="shared" si="37"/>
        <v>248967.8939544271</v>
      </c>
      <c r="BU19" s="121">
        <f t="shared" si="21"/>
        <v>0</v>
      </c>
      <c r="BV19" s="121">
        <f t="shared" si="22"/>
        <v>0</v>
      </c>
      <c r="BW19" s="121">
        <f t="shared" si="23"/>
        <v>0</v>
      </c>
      <c r="BX19" s="121">
        <f t="shared" si="24"/>
        <v>0</v>
      </c>
      <c r="BY19" s="121">
        <f t="shared" si="25"/>
        <v>0</v>
      </c>
      <c r="BZ19" s="121">
        <f t="shared" si="26"/>
        <v>0</v>
      </c>
      <c r="CA19" s="121">
        <f t="shared" si="27"/>
        <v>0</v>
      </c>
      <c r="CB19" s="121">
        <f t="shared" si="28"/>
        <v>0</v>
      </c>
      <c r="CC19" s="122">
        <f t="shared" si="29"/>
        <v>264859.46165364585</v>
      </c>
      <c r="CD19" s="123">
        <f t="shared" si="38"/>
        <v>248967.8939544271</v>
      </c>
      <c r="CE19" s="122">
        <f t="shared" si="39"/>
        <v>490000</v>
      </c>
      <c r="CF19" s="122">
        <f t="shared" si="40"/>
        <v>241032.1060455729</v>
      </c>
      <c r="CG19" s="124">
        <f t="shared" si="41"/>
        <v>0.49190225723586306</v>
      </c>
      <c r="CH19" s="122">
        <f t="shared" si="42"/>
        <v>420000</v>
      </c>
      <c r="CI19" s="122">
        <f t="shared" si="43"/>
        <v>171032.1060455729</v>
      </c>
      <c r="CJ19" s="124">
        <f t="shared" si="44"/>
        <v>0.40721930010850693</v>
      </c>
      <c r="CK19" s="122">
        <f t="shared" si="45"/>
        <v>350000</v>
      </c>
      <c r="CL19" s="122">
        <f t="shared" si="46"/>
        <v>101032.1060455729</v>
      </c>
      <c r="CM19" s="124">
        <f t="shared" si="47"/>
        <v>0.28866316013020832</v>
      </c>
      <c r="CN19" s="122">
        <f t="shared" si="48"/>
        <v>320000</v>
      </c>
      <c r="CO19" s="122">
        <f t="shared" si="49"/>
        <v>71032.106045572902</v>
      </c>
      <c r="CP19" s="124">
        <f t="shared" si="50"/>
        <v>0.22197533139241532</v>
      </c>
      <c r="CQ19" s="122">
        <f t="shared" si="51"/>
        <v>490000</v>
      </c>
      <c r="CR19" s="122">
        <f t="shared" si="52"/>
        <v>241032.1060455729</v>
      </c>
      <c r="CS19" s="124">
        <f t="shared" si="53"/>
        <v>0.49190225723586306</v>
      </c>
      <c r="CT19" s="122">
        <f t="shared" si="54"/>
        <v>400000</v>
      </c>
      <c r="CU19" s="122">
        <f t="shared" si="55"/>
        <v>151032.1060455729</v>
      </c>
      <c r="CV19" s="124">
        <f t="shared" si="56"/>
        <v>0.37758026511393228</v>
      </c>
      <c r="CW19" s="122">
        <f t="shared" si="57"/>
        <v>359999.99999999994</v>
      </c>
      <c r="CX19" s="117">
        <f t="shared" si="58"/>
        <v>111032.10604557284</v>
      </c>
      <c r="CY19" s="124">
        <f t="shared" si="59"/>
        <v>0.30842251679325794</v>
      </c>
      <c r="CZ19" s="122">
        <f t="shared" si="60"/>
        <v>320000</v>
      </c>
      <c r="DA19" s="122">
        <f t="shared" si="61"/>
        <v>71032.106045572902</v>
      </c>
      <c r="DB19" s="124">
        <f t="shared" si="62"/>
        <v>0.22197533139241532</v>
      </c>
      <c r="DC19" s="122">
        <v>800000</v>
      </c>
      <c r="DD19" s="14">
        <v>700000</v>
      </c>
    </row>
    <row r="20" spans="1:154" x14ac:dyDescent="0.25">
      <c r="A20" s="1">
        <v>6</v>
      </c>
      <c r="B20" s="98" t="s">
        <v>143</v>
      </c>
      <c r="C20" s="99">
        <v>80</v>
      </c>
      <c r="D20" s="1">
        <v>80</v>
      </c>
      <c r="E20" s="1">
        <v>9</v>
      </c>
      <c r="F20" s="1">
        <v>3</v>
      </c>
      <c r="G20" s="1" t="s">
        <v>130</v>
      </c>
      <c r="H20" s="100">
        <v>1.92</v>
      </c>
      <c r="I20" s="101">
        <f t="shared" si="0"/>
        <v>1.7279999999999997E-2</v>
      </c>
      <c r="J20" s="100">
        <v>44</v>
      </c>
      <c r="K20" s="1" t="s">
        <v>131</v>
      </c>
      <c r="L20" s="100">
        <v>30</v>
      </c>
      <c r="M20" s="100">
        <v>600</v>
      </c>
      <c r="N20" s="100">
        <v>600</v>
      </c>
      <c r="O20" s="102">
        <f t="shared" si="1"/>
        <v>26400</v>
      </c>
      <c r="P20" s="103">
        <v>26600</v>
      </c>
      <c r="Q20" s="104">
        <f t="shared" si="2"/>
        <v>10.367999999999999</v>
      </c>
      <c r="R20" s="100">
        <v>30</v>
      </c>
      <c r="S20" s="105">
        <f t="shared" si="31"/>
        <v>1.6666666666666668E-3</v>
      </c>
      <c r="T20" s="106">
        <f t="shared" si="3"/>
        <v>1.6666666666666666E-3</v>
      </c>
      <c r="U20" s="1" t="s">
        <v>132</v>
      </c>
      <c r="V20" s="1" t="s">
        <v>133</v>
      </c>
      <c r="W20" s="107" t="s">
        <v>134</v>
      </c>
      <c r="X20" s="102">
        <f t="shared" si="32"/>
        <v>1152</v>
      </c>
      <c r="Y20" s="107" t="s">
        <v>135</v>
      </c>
      <c r="Z20" s="107" t="s">
        <v>136</v>
      </c>
      <c r="AA20" s="107" t="s">
        <v>137</v>
      </c>
      <c r="AB20" s="108">
        <v>7.5</v>
      </c>
      <c r="AC20" s="107" t="s">
        <v>138</v>
      </c>
      <c r="AD20" s="109" t="str">
        <f>'[1]MASTER TABEL'!$F$7</f>
        <v>M2</v>
      </c>
      <c r="AE20" s="109" t="str">
        <f>'[1]MASTER TABEL'!$G$7</f>
        <v>M2</v>
      </c>
      <c r="AF20" s="108">
        <v>7.5</v>
      </c>
      <c r="AG20" s="110">
        <f>'[1]MASTER TABEL'!$H$7</f>
        <v>1</v>
      </c>
      <c r="AH20" s="111">
        <v>15500</v>
      </c>
      <c r="AI20" s="111">
        <v>15500</v>
      </c>
      <c r="AJ20" s="112">
        <f t="shared" si="4"/>
        <v>116250</v>
      </c>
      <c r="AK20" s="109">
        <v>50</v>
      </c>
      <c r="AL20" s="113">
        <f t="shared" si="33"/>
        <v>4.3402777777777776E-2</v>
      </c>
      <c r="AM20" s="114">
        <f t="shared" si="5"/>
        <v>672.74305555555554</v>
      </c>
      <c r="AN20" s="1">
        <v>550</v>
      </c>
      <c r="AO20" s="115">
        <f t="shared" si="6"/>
        <v>1.6666666666666668E-3</v>
      </c>
      <c r="AP20" s="101">
        <f t="shared" si="7"/>
        <v>1.92</v>
      </c>
      <c r="AQ20" s="104">
        <f t="shared" si="8"/>
        <v>7400.1736111111113</v>
      </c>
      <c r="AR20" s="116">
        <v>10000005</v>
      </c>
      <c r="AS20" s="104">
        <f t="shared" si="9"/>
        <v>8680.5598958333339</v>
      </c>
      <c r="AT20" s="110">
        <f>'[1]MASTER TABEL'!$BD$7</f>
        <v>440</v>
      </c>
      <c r="AU20" s="1">
        <v>6</v>
      </c>
      <c r="AV20" s="117">
        <f t="shared" si="10"/>
        <v>986.68981481481489</v>
      </c>
      <c r="AW20" s="111">
        <f t="shared" si="11"/>
        <v>5812.5</v>
      </c>
      <c r="AX20" s="111">
        <f t="shared" si="12"/>
        <v>12206.25</v>
      </c>
      <c r="AY20" s="111">
        <f t="shared" si="13"/>
        <v>9154.6875</v>
      </c>
      <c r="AZ20" s="112">
        <f t="shared" si="14"/>
        <v>27173.4375</v>
      </c>
      <c r="BA20" s="111">
        <f t="shared" si="34"/>
        <v>22087.5</v>
      </c>
      <c r="BB20" s="100" t="b">
        <v>0</v>
      </c>
      <c r="BC20" s="103">
        <v>0</v>
      </c>
      <c r="BD20" s="103">
        <v>0</v>
      </c>
      <c r="BE20" s="103">
        <f t="shared" si="15"/>
        <v>0</v>
      </c>
      <c r="BF20" s="100" t="b">
        <v>0</v>
      </c>
      <c r="BG20" s="118">
        <f>'[1]MASTER TABEL'!CZ267</f>
        <v>0</v>
      </c>
      <c r="BH20" s="1"/>
      <c r="BI20" s="103">
        <v>5</v>
      </c>
      <c r="BJ20" s="119">
        <v>0.1</v>
      </c>
      <c r="BK20" s="119">
        <v>0.05</v>
      </c>
      <c r="BL20" s="112">
        <f t="shared" si="35"/>
        <v>183256.1038773148</v>
      </c>
      <c r="BM20" s="104">
        <f t="shared" si="36"/>
        <v>201581.71426504629</v>
      </c>
      <c r="BN20" s="104">
        <f t="shared" si="36"/>
        <v>211660.79997829863</v>
      </c>
      <c r="BO20" s="120">
        <f t="shared" si="16"/>
        <v>5291.5199994574659</v>
      </c>
      <c r="BP20" s="121">
        <f t="shared" si="17"/>
        <v>10583.039998914932</v>
      </c>
      <c r="BQ20" s="121">
        <f t="shared" si="18"/>
        <v>5291.5199994574659</v>
      </c>
      <c r="BR20" s="121">
        <f t="shared" si="19"/>
        <v>13228.799998643666</v>
      </c>
      <c r="BS20" s="121">
        <f t="shared" si="20"/>
        <v>2645.759999728733</v>
      </c>
      <c r="BT20" s="122">
        <f t="shared" si="37"/>
        <v>248701.43997450089</v>
      </c>
      <c r="BU20" s="121">
        <f t="shared" si="21"/>
        <v>0</v>
      </c>
      <c r="BV20" s="121">
        <f t="shared" si="22"/>
        <v>0</v>
      </c>
      <c r="BW20" s="121">
        <f t="shared" si="23"/>
        <v>0</v>
      </c>
      <c r="BX20" s="121">
        <f t="shared" si="24"/>
        <v>0</v>
      </c>
      <c r="BY20" s="121">
        <f t="shared" si="25"/>
        <v>0</v>
      </c>
      <c r="BZ20" s="121">
        <f t="shared" si="26"/>
        <v>0</v>
      </c>
      <c r="CA20" s="121">
        <f t="shared" si="27"/>
        <v>0</v>
      </c>
      <c r="CB20" s="121">
        <f t="shared" si="28"/>
        <v>0</v>
      </c>
      <c r="CC20" s="122">
        <f t="shared" si="29"/>
        <v>264575.99997287331</v>
      </c>
      <c r="CD20" s="123">
        <f t="shared" si="38"/>
        <v>248701.43997450089</v>
      </c>
      <c r="CE20" s="122">
        <f t="shared" si="39"/>
        <v>490000</v>
      </c>
      <c r="CF20" s="122">
        <f t="shared" si="40"/>
        <v>241298.56002549911</v>
      </c>
      <c r="CG20" s="124">
        <f t="shared" si="41"/>
        <v>0.49244604086836552</v>
      </c>
      <c r="CH20" s="122">
        <f t="shared" si="42"/>
        <v>420000</v>
      </c>
      <c r="CI20" s="122">
        <f t="shared" si="43"/>
        <v>171298.56002549911</v>
      </c>
      <c r="CJ20" s="124">
        <f t="shared" si="44"/>
        <v>0.40785371434642648</v>
      </c>
      <c r="CK20" s="122">
        <f t="shared" si="45"/>
        <v>350000</v>
      </c>
      <c r="CL20" s="122">
        <f t="shared" si="46"/>
        <v>101298.56002549911</v>
      </c>
      <c r="CM20" s="124">
        <f t="shared" si="47"/>
        <v>0.28942445721571175</v>
      </c>
      <c r="CN20" s="122">
        <f t="shared" si="48"/>
        <v>320000</v>
      </c>
      <c r="CO20" s="122">
        <f t="shared" si="49"/>
        <v>71298.560025499115</v>
      </c>
      <c r="CP20" s="124">
        <f t="shared" si="50"/>
        <v>0.22280800007968474</v>
      </c>
      <c r="CQ20" s="122">
        <f t="shared" si="51"/>
        <v>490000</v>
      </c>
      <c r="CR20" s="122">
        <f t="shared" si="52"/>
        <v>241298.56002549911</v>
      </c>
      <c r="CS20" s="124">
        <f t="shared" si="53"/>
        <v>0.49244604086836552</v>
      </c>
      <c r="CT20" s="122">
        <f t="shared" si="54"/>
        <v>400000</v>
      </c>
      <c r="CU20" s="122">
        <f t="shared" si="55"/>
        <v>151298.56002549911</v>
      </c>
      <c r="CV20" s="124">
        <f t="shared" si="56"/>
        <v>0.37824640006374777</v>
      </c>
      <c r="CW20" s="122">
        <f t="shared" si="57"/>
        <v>359999.99999999994</v>
      </c>
      <c r="CX20" s="117">
        <f t="shared" si="58"/>
        <v>111298.56002549906</v>
      </c>
      <c r="CY20" s="124">
        <f t="shared" si="59"/>
        <v>0.30916266673749743</v>
      </c>
      <c r="CZ20" s="122">
        <f t="shared" si="60"/>
        <v>320000</v>
      </c>
      <c r="DA20" s="122">
        <f t="shared" si="61"/>
        <v>71298.560025499115</v>
      </c>
      <c r="DB20" s="124">
        <f t="shared" si="62"/>
        <v>0.22280800007968474</v>
      </c>
      <c r="DC20" s="122">
        <v>800000</v>
      </c>
      <c r="DD20" s="14">
        <v>700000</v>
      </c>
    </row>
    <row r="21" spans="1:154" x14ac:dyDescent="0.25">
      <c r="A21" s="1">
        <v>7</v>
      </c>
      <c r="B21" s="98" t="s">
        <v>144</v>
      </c>
      <c r="C21" s="99">
        <v>80</v>
      </c>
      <c r="D21" s="1">
        <v>80</v>
      </c>
      <c r="E21" s="1">
        <v>9</v>
      </c>
      <c r="F21" s="1">
        <v>3</v>
      </c>
      <c r="G21" s="1" t="s">
        <v>130</v>
      </c>
      <c r="H21" s="100">
        <v>1.92</v>
      </c>
      <c r="I21" s="101">
        <f t="shared" si="0"/>
        <v>1.7279999999999997E-2</v>
      </c>
      <c r="J21" s="100">
        <v>44</v>
      </c>
      <c r="K21" s="1" t="s">
        <v>131</v>
      </c>
      <c r="L21" s="100">
        <v>30</v>
      </c>
      <c r="M21" s="100">
        <v>600</v>
      </c>
      <c r="N21" s="100">
        <v>600</v>
      </c>
      <c r="O21" s="102">
        <f t="shared" si="1"/>
        <v>26400</v>
      </c>
      <c r="P21" s="103">
        <v>26600</v>
      </c>
      <c r="Q21" s="104">
        <f t="shared" si="2"/>
        <v>10.367999999999999</v>
      </c>
      <c r="R21" s="100">
        <v>30</v>
      </c>
      <c r="S21" s="105">
        <f t="shared" si="31"/>
        <v>1.6666666666666668E-3</v>
      </c>
      <c r="T21" s="106">
        <f t="shared" si="3"/>
        <v>1.6666666666666666E-3</v>
      </c>
      <c r="U21" s="1" t="s">
        <v>132</v>
      </c>
      <c r="V21" s="1" t="s">
        <v>133</v>
      </c>
      <c r="W21" s="107" t="s">
        <v>134</v>
      </c>
      <c r="X21" s="102">
        <f t="shared" si="32"/>
        <v>1152</v>
      </c>
      <c r="Y21" s="107" t="s">
        <v>135</v>
      </c>
      <c r="Z21" s="107" t="s">
        <v>136</v>
      </c>
      <c r="AA21" s="107" t="s">
        <v>137</v>
      </c>
      <c r="AB21" s="108">
        <v>7.5</v>
      </c>
      <c r="AC21" s="107" t="s">
        <v>138</v>
      </c>
      <c r="AD21" s="109" t="str">
        <f>'[1]MASTER TABEL'!$F$7</f>
        <v>M2</v>
      </c>
      <c r="AE21" s="109" t="str">
        <f>'[1]MASTER TABEL'!$G$7</f>
        <v>M2</v>
      </c>
      <c r="AF21" s="108">
        <v>7.5</v>
      </c>
      <c r="AG21" s="110">
        <f>'[1]MASTER TABEL'!$H$7</f>
        <v>1</v>
      </c>
      <c r="AH21" s="111">
        <v>15500</v>
      </c>
      <c r="AI21" s="111">
        <v>15500</v>
      </c>
      <c r="AJ21" s="112">
        <f t="shared" si="4"/>
        <v>116250</v>
      </c>
      <c r="AK21" s="109">
        <v>50</v>
      </c>
      <c r="AL21" s="113">
        <f t="shared" si="33"/>
        <v>4.3402777777777776E-2</v>
      </c>
      <c r="AM21" s="114">
        <f t="shared" si="5"/>
        <v>672.74305555555554</v>
      </c>
      <c r="AN21" s="1">
        <v>550</v>
      </c>
      <c r="AO21" s="115">
        <f t="shared" si="6"/>
        <v>1.6666666666666668E-3</v>
      </c>
      <c r="AP21" s="101">
        <f t="shared" si="7"/>
        <v>1.92</v>
      </c>
      <c r="AQ21" s="104">
        <f t="shared" si="8"/>
        <v>7400.1736111111113</v>
      </c>
      <c r="AR21" s="116">
        <v>10000006</v>
      </c>
      <c r="AS21" s="104">
        <f t="shared" si="9"/>
        <v>8680.5607638888887</v>
      </c>
      <c r="AT21" s="110">
        <f>'[1]MASTER TABEL'!$BD$7</f>
        <v>440</v>
      </c>
      <c r="AU21" s="1">
        <v>7</v>
      </c>
      <c r="AV21" s="117">
        <f t="shared" si="10"/>
        <v>845.7341269841271</v>
      </c>
      <c r="AW21" s="111">
        <f t="shared" si="11"/>
        <v>5812.5</v>
      </c>
      <c r="AX21" s="111">
        <f t="shared" si="12"/>
        <v>12206.25</v>
      </c>
      <c r="AY21" s="111">
        <f t="shared" si="13"/>
        <v>9154.6875</v>
      </c>
      <c r="AZ21" s="112">
        <f t="shared" si="14"/>
        <v>27173.4375</v>
      </c>
      <c r="BA21" s="111">
        <f t="shared" si="34"/>
        <v>22087.5</v>
      </c>
      <c r="BB21" s="100" t="b">
        <v>0</v>
      </c>
      <c r="BC21" s="103">
        <v>0</v>
      </c>
      <c r="BD21" s="103">
        <v>0</v>
      </c>
      <c r="BE21" s="103">
        <f t="shared" si="15"/>
        <v>0</v>
      </c>
      <c r="BF21" s="100" t="b">
        <v>0</v>
      </c>
      <c r="BG21" s="118">
        <f>'[1]MASTER TABEL'!CZ268</f>
        <v>0</v>
      </c>
      <c r="BH21" s="1"/>
      <c r="BI21" s="103">
        <v>6</v>
      </c>
      <c r="BJ21" s="119">
        <v>0.1</v>
      </c>
      <c r="BK21" s="119">
        <v>0.05</v>
      </c>
      <c r="BL21" s="112">
        <f t="shared" si="35"/>
        <v>183116.14905753967</v>
      </c>
      <c r="BM21" s="104">
        <f t="shared" si="36"/>
        <v>201427.76396329366</v>
      </c>
      <c r="BN21" s="104">
        <f t="shared" si="36"/>
        <v>211499.15216145836</v>
      </c>
      <c r="BO21" s="120">
        <f t="shared" si="16"/>
        <v>5287.4788040364592</v>
      </c>
      <c r="BP21" s="121">
        <f t="shared" si="17"/>
        <v>10574.957608072918</v>
      </c>
      <c r="BQ21" s="121">
        <f t="shared" si="18"/>
        <v>5287.4788040364592</v>
      </c>
      <c r="BR21" s="121">
        <f t="shared" si="19"/>
        <v>13218.697010091149</v>
      </c>
      <c r="BS21" s="121">
        <f t="shared" si="20"/>
        <v>2643.7394020182296</v>
      </c>
      <c r="BT21" s="122">
        <f t="shared" si="37"/>
        <v>248511.50378971358</v>
      </c>
      <c r="BU21" s="121">
        <f t="shared" si="21"/>
        <v>0</v>
      </c>
      <c r="BV21" s="121">
        <f t="shared" si="22"/>
        <v>0</v>
      </c>
      <c r="BW21" s="121">
        <f t="shared" si="23"/>
        <v>0</v>
      </c>
      <c r="BX21" s="121">
        <f t="shared" si="24"/>
        <v>0</v>
      </c>
      <c r="BY21" s="121">
        <f t="shared" si="25"/>
        <v>0</v>
      </c>
      <c r="BZ21" s="121">
        <f t="shared" si="26"/>
        <v>0</v>
      </c>
      <c r="CA21" s="121">
        <f t="shared" si="27"/>
        <v>0</v>
      </c>
      <c r="CB21" s="121">
        <f t="shared" si="28"/>
        <v>0</v>
      </c>
      <c r="CC21" s="122">
        <f t="shared" si="29"/>
        <v>264373.94020182296</v>
      </c>
      <c r="CD21" s="123">
        <f t="shared" si="38"/>
        <v>248511.50378971358</v>
      </c>
      <c r="CE21" s="122">
        <f t="shared" si="39"/>
        <v>490000</v>
      </c>
      <c r="CF21" s="122">
        <f t="shared" si="40"/>
        <v>241488.49621028642</v>
      </c>
      <c r="CG21" s="124">
        <f t="shared" si="41"/>
        <v>0.49283366573527843</v>
      </c>
      <c r="CH21" s="122">
        <f t="shared" si="42"/>
        <v>420000</v>
      </c>
      <c r="CI21" s="122">
        <f t="shared" si="43"/>
        <v>171488.49621028642</v>
      </c>
      <c r="CJ21" s="124">
        <f t="shared" si="44"/>
        <v>0.40830594335782483</v>
      </c>
      <c r="CK21" s="122">
        <f t="shared" si="45"/>
        <v>350000</v>
      </c>
      <c r="CL21" s="122">
        <f t="shared" si="46"/>
        <v>101488.49621028642</v>
      </c>
      <c r="CM21" s="124">
        <f t="shared" si="47"/>
        <v>0.28996713202938978</v>
      </c>
      <c r="CN21" s="122">
        <f t="shared" si="48"/>
        <v>320000</v>
      </c>
      <c r="CO21" s="122">
        <f t="shared" si="49"/>
        <v>71488.496210286423</v>
      </c>
      <c r="CP21" s="124">
        <f t="shared" si="50"/>
        <v>0.22340155065714506</v>
      </c>
      <c r="CQ21" s="122">
        <f t="shared" si="51"/>
        <v>490000</v>
      </c>
      <c r="CR21" s="122">
        <f t="shared" si="52"/>
        <v>241488.49621028642</v>
      </c>
      <c r="CS21" s="124">
        <f t="shared" si="53"/>
        <v>0.49283366573527843</v>
      </c>
      <c r="CT21" s="122">
        <f t="shared" si="54"/>
        <v>400000</v>
      </c>
      <c r="CU21" s="122">
        <f t="shared" si="55"/>
        <v>151488.49621028642</v>
      </c>
      <c r="CV21" s="124">
        <f t="shared" si="56"/>
        <v>0.37872124052571604</v>
      </c>
      <c r="CW21" s="122">
        <f t="shared" si="57"/>
        <v>359999.99999999994</v>
      </c>
      <c r="CX21" s="117">
        <f t="shared" si="58"/>
        <v>111488.49621028636</v>
      </c>
      <c r="CY21" s="124">
        <f t="shared" si="59"/>
        <v>0.30969026725079551</v>
      </c>
      <c r="CZ21" s="122">
        <f t="shared" si="60"/>
        <v>320000</v>
      </c>
      <c r="DA21" s="122">
        <f t="shared" si="61"/>
        <v>71488.496210286423</v>
      </c>
      <c r="DB21" s="124">
        <f t="shared" si="62"/>
        <v>0.22340155065714506</v>
      </c>
      <c r="DC21" s="122">
        <v>800000</v>
      </c>
      <c r="DD21" s="14">
        <v>700000</v>
      </c>
    </row>
    <row r="22" spans="1:154" x14ac:dyDescent="0.25">
      <c r="A22" s="1">
        <v>8</v>
      </c>
      <c r="B22" s="98" t="s">
        <v>145</v>
      </c>
      <c r="C22" s="99">
        <v>80</v>
      </c>
      <c r="D22" s="1">
        <v>80</v>
      </c>
      <c r="E22" s="1">
        <v>9</v>
      </c>
      <c r="F22" s="1">
        <v>3</v>
      </c>
      <c r="G22" s="1" t="s">
        <v>130</v>
      </c>
      <c r="H22" s="100">
        <v>1.92</v>
      </c>
      <c r="I22" s="101">
        <f t="shared" si="0"/>
        <v>1.7279999999999997E-2</v>
      </c>
      <c r="J22" s="100">
        <v>44</v>
      </c>
      <c r="K22" s="1" t="s">
        <v>131</v>
      </c>
      <c r="L22" s="100">
        <v>30</v>
      </c>
      <c r="M22" s="100">
        <v>600</v>
      </c>
      <c r="N22" s="100">
        <v>600</v>
      </c>
      <c r="O22" s="102">
        <f t="shared" si="1"/>
        <v>26400</v>
      </c>
      <c r="P22" s="103">
        <v>26600</v>
      </c>
      <c r="Q22" s="104">
        <f t="shared" si="2"/>
        <v>10.367999999999999</v>
      </c>
      <c r="R22" s="100">
        <v>30</v>
      </c>
      <c r="S22" s="105">
        <f t="shared" si="31"/>
        <v>1.6666666666666668E-3</v>
      </c>
      <c r="T22" s="106">
        <f t="shared" si="3"/>
        <v>1.6666666666666666E-3</v>
      </c>
      <c r="U22" s="1" t="s">
        <v>132</v>
      </c>
      <c r="V22" s="1" t="s">
        <v>133</v>
      </c>
      <c r="W22" s="107" t="s">
        <v>134</v>
      </c>
      <c r="X22" s="102">
        <f t="shared" si="32"/>
        <v>1152</v>
      </c>
      <c r="Y22" s="107" t="s">
        <v>135</v>
      </c>
      <c r="Z22" s="107" t="s">
        <v>136</v>
      </c>
      <c r="AA22" s="107" t="s">
        <v>137</v>
      </c>
      <c r="AB22" s="108">
        <v>7.5</v>
      </c>
      <c r="AC22" s="107" t="s">
        <v>138</v>
      </c>
      <c r="AD22" s="109" t="str">
        <f>'[1]MASTER TABEL'!$F$7</f>
        <v>M2</v>
      </c>
      <c r="AE22" s="109" t="str">
        <f>'[1]MASTER TABEL'!$G$7</f>
        <v>M2</v>
      </c>
      <c r="AF22" s="108">
        <v>7.5</v>
      </c>
      <c r="AG22" s="110">
        <f>'[1]MASTER TABEL'!$H$7</f>
        <v>1</v>
      </c>
      <c r="AH22" s="111">
        <v>15500</v>
      </c>
      <c r="AI22" s="111">
        <v>15500</v>
      </c>
      <c r="AJ22" s="112">
        <f t="shared" si="4"/>
        <v>116250</v>
      </c>
      <c r="AK22" s="109">
        <v>50</v>
      </c>
      <c r="AL22" s="113">
        <f t="shared" si="33"/>
        <v>4.3402777777777776E-2</v>
      </c>
      <c r="AM22" s="114">
        <f t="shared" si="5"/>
        <v>672.74305555555554</v>
      </c>
      <c r="AN22" s="1">
        <v>550</v>
      </c>
      <c r="AO22" s="115">
        <f t="shared" si="6"/>
        <v>1.6666666666666668E-3</v>
      </c>
      <c r="AP22" s="101">
        <f t="shared" si="7"/>
        <v>1.92</v>
      </c>
      <c r="AQ22" s="104">
        <f t="shared" si="8"/>
        <v>7400.1736111111113</v>
      </c>
      <c r="AR22" s="116">
        <v>10000007</v>
      </c>
      <c r="AS22" s="104">
        <f t="shared" si="9"/>
        <v>8680.5616319444453</v>
      </c>
      <c r="AT22" s="110">
        <f>'[1]MASTER TABEL'!$BD$7</f>
        <v>440</v>
      </c>
      <c r="AU22" s="1">
        <v>8</v>
      </c>
      <c r="AV22" s="117">
        <f t="shared" si="10"/>
        <v>740.0173611111112</v>
      </c>
      <c r="AW22" s="111">
        <f t="shared" si="11"/>
        <v>5812.5</v>
      </c>
      <c r="AX22" s="111">
        <f t="shared" si="12"/>
        <v>12206.25</v>
      </c>
      <c r="AY22" s="111">
        <f t="shared" si="13"/>
        <v>9154.6875</v>
      </c>
      <c r="AZ22" s="112">
        <f t="shared" si="14"/>
        <v>27173.4375</v>
      </c>
      <c r="BA22" s="111">
        <f t="shared" si="34"/>
        <v>22087.5</v>
      </c>
      <c r="BB22" s="100" t="b">
        <v>0</v>
      </c>
      <c r="BC22" s="103">
        <v>0</v>
      </c>
      <c r="BD22" s="103">
        <v>0</v>
      </c>
      <c r="BE22" s="103">
        <f t="shared" si="15"/>
        <v>0</v>
      </c>
      <c r="BF22" s="100" t="b">
        <v>0</v>
      </c>
      <c r="BG22" s="118">
        <f>'[1]MASTER TABEL'!CZ269</f>
        <v>0</v>
      </c>
      <c r="BH22" s="1"/>
      <c r="BI22" s="103">
        <v>7</v>
      </c>
      <c r="BJ22" s="119">
        <v>0.1</v>
      </c>
      <c r="BK22" s="119">
        <v>0.05</v>
      </c>
      <c r="BL22" s="112">
        <f t="shared" si="35"/>
        <v>183011.43315972225</v>
      </c>
      <c r="BM22" s="104">
        <f t="shared" si="36"/>
        <v>201312.57647569448</v>
      </c>
      <c r="BN22" s="104">
        <f t="shared" si="36"/>
        <v>211378.20529947922</v>
      </c>
      <c r="BO22" s="120">
        <f t="shared" si="16"/>
        <v>5284.4551324869808</v>
      </c>
      <c r="BP22" s="121">
        <f t="shared" si="17"/>
        <v>10568.910264973962</v>
      </c>
      <c r="BQ22" s="121">
        <f t="shared" si="18"/>
        <v>5284.4551324869808</v>
      </c>
      <c r="BR22" s="121">
        <f t="shared" si="19"/>
        <v>13211.137831217453</v>
      </c>
      <c r="BS22" s="121">
        <f t="shared" si="20"/>
        <v>2642.2275662434904</v>
      </c>
      <c r="BT22" s="122">
        <f t="shared" si="37"/>
        <v>248369.39122688808</v>
      </c>
      <c r="BU22" s="121">
        <f t="shared" si="21"/>
        <v>0</v>
      </c>
      <c r="BV22" s="121">
        <f t="shared" si="22"/>
        <v>0</v>
      </c>
      <c r="BW22" s="121">
        <f t="shared" si="23"/>
        <v>0</v>
      </c>
      <c r="BX22" s="121">
        <f t="shared" si="24"/>
        <v>0</v>
      </c>
      <c r="BY22" s="121">
        <f t="shared" si="25"/>
        <v>0</v>
      </c>
      <c r="BZ22" s="121">
        <f t="shared" si="26"/>
        <v>0</v>
      </c>
      <c r="CA22" s="121">
        <f t="shared" si="27"/>
        <v>0</v>
      </c>
      <c r="CB22" s="121">
        <f t="shared" si="28"/>
        <v>0</v>
      </c>
      <c r="CC22" s="122">
        <f t="shared" si="29"/>
        <v>264222.75662434904</v>
      </c>
      <c r="CD22" s="123">
        <f t="shared" si="38"/>
        <v>248369.39122688808</v>
      </c>
      <c r="CE22" s="122">
        <f t="shared" si="39"/>
        <v>490000</v>
      </c>
      <c r="CF22" s="122">
        <f t="shared" si="40"/>
        <v>241630.60877311192</v>
      </c>
      <c r="CG22" s="124">
        <f t="shared" si="41"/>
        <v>0.49312369137369777</v>
      </c>
      <c r="CH22" s="122">
        <f t="shared" si="42"/>
        <v>420000</v>
      </c>
      <c r="CI22" s="122">
        <f t="shared" si="43"/>
        <v>171630.60877311192</v>
      </c>
      <c r="CJ22" s="124">
        <f t="shared" si="44"/>
        <v>0.40864430660264744</v>
      </c>
      <c r="CK22" s="122">
        <f t="shared" si="45"/>
        <v>350000</v>
      </c>
      <c r="CL22" s="122">
        <f t="shared" si="46"/>
        <v>101630.60877311192</v>
      </c>
      <c r="CM22" s="124">
        <f t="shared" si="47"/>
        <v>0.29037316792317691</v>
      </c>
      <c r="CN22" s="122">
        <f t="shared" si="48"/>
        <v>320000</v>
      </c>
      <c r="CO22" s="122">
        <f t="shared" si="49"/>
        <v>71630.608773111919</v>
      </c>
      <c r="CP22" s="124">
        <f t="shared" si="50"/>
        <v>0.22384565241597473</v>
      </c>
      <c r="CQ22" s="122">
        <f t="shared" si="51"/>
        <v>490000</v>
      </c>
      <c r="CR22" s="122">
        <f t="shared" si="52"/>
        <v>241630.60877311192</v>
      </c>
      <c r="CS22" s="124">
        <f t="shared" si="53"/>
        <v>0.49312369137369777</v>
      </c>
      <c r="CT22" s="122">
        <f t="shared" si="54"/>
        <v>400000</v>
      </c>
      <c r="CU22" s="122">
        <f t="shared" si="55"/>
        <v>151630.60877311192</v>
      </c>
      <c r="CV22" s="124">
        <f t="shared" si="56"/>
        <v>0.3790765219327798</v>
      </c>
      <c r="CW22" s="122">
        <f t="shared" si="57"/>
        <v>359999.99999999994</v>
      </c>
      <c r="CX22" s="117">
        <f t="shared" si="58"/>
        <v>111630.60877311186</v>
      </c>
      <c r="CY22" s="124">
        <f t="shared" si="59"/>
        <v>0.31008502436975521</v>
      </c>
      <c r="CZ22" s="122">
        <f t="shared" si="60"/>
        <v>320000</v>
      </c>
      <c r="DA22" s="122">
        <f t="shared" si="61"/>
        <v>71630.608773111919</v>
      </c>
      <c r="DB22" s="124">
        <f t="shared" si="62"/>
        <v>0.22384565241597473</v>
      </c>
      <c r="DC22" s="122">
        <v>800000</v>
      </c>
      <c r="DD22" s="14">
        <v>700000</v>
      </c>
    </row>
    <row r="23" spans="1:154" x14ac:dyDescent="0.25">
      <c r="A23" s="1">
        <v>9</v>
      </c>
      <c r="B23" s="98" t="s">
        <v>146</v>
      </c>
      <c r="C23" s="99">
        <v>80</v>
      </c>
      <c r="D23" s="1">
        <v>80</v>
      </c>
      <c r="E23" s="1">
        <v>9</v>
      </c>
      <c r="F23" s="1">
        <v>3</v>
      </c>
      <c r="G23" s="1" t="s">
        <v>130</v>
      </c>
      <c r="H23" s="100">
        <v>1.92</v>
      </c>
      <c r="I23" s="101">
        <f t="shared" si="0"/>
        <v>1.7279999999999997E-2</v>
      </c>
      <c r="J23" s="100">
        <v>44</v>
      </c>
      <c r="K23" s="1" t="s">
        <v>131</v>
      </c>
      <c r="L23" s="100">
        <v>30</v>
      </c>
      <c r="M23" s="100">
        <v>600</v>
      </c>
      <c r="N23" s="100">
        <v>600</v>
      </c>
      <c r="O23" s="102">
        <f t="shared" si="1"/>
        <v>26400</v>
      </c>
      <c r="P23" s="103">
        <v>26600</v>
      </c>
      <c r="Q23" s="104">
        <f t="shared" si="2"/>
        <v>10.367999999999999</v>
      </c>
      <c r="R23" s="100">
        <v>30</v>
      </c>
      <c r="S23" s="105">
        <f t="shared" si="31"/>
        <v>1.6666666666666668E-3</v>
      </c>
      <c r="T23" s="106">
        <f t="shared" si="3"/>
        <v>1.6666666666666666E-3</v>
      </c>
      <c r="U23" s="1" t="s">
        <v>132</v>
      </c>
      <c r="V23" s="1" t="s">
        <v>133</v>
      </c>
      <c r="W23" s="107" t="s">
        <v>134</v>
      </c>
      <c r="X23" s="102">
        <f t="shared" si="32"/>
        <v>1152</v>
      </c>
      <c r="Y23" s="107" t="s">
        <v>135</v>
      </c>
      <c r="Z23" s="107" t="s">
        <v>136</v>
      </c>
      <c r="AA23" s="107" t="s">
        <v>137</v>
      </c>
      <c r="AB23" s="108">
        <v>7.5</v>
      </c>
      <c r="AC23" s="107" t="s">
        <v>138</v>
      </c>
      <c r="AD23" s="109" t="str">
        <f>'[1]MASTER TABEL'!$F$7</f>
        <v>M2</v>
      </c>
      <c r="AE23" s="109" t="str">
        <f>'[1]MASTER TABEL'!$G$7</f>
        <v>M2</v>
      </c>
      <c r="AF23" s="108">
        <v>7.5</v>
      </c>
      <c r="AG23" s="110">
        <f>'[1]MASTER TABEL'!$H$7</f>
        <v>1</v>
      </c>
      <c r="AH23" s="111">
        <v>15500</v>
      </c>
      <c r="AI23" s="111">
        <v>15500</v>
      </c>
      <c r="AJ23" s="112">
        <f t="shared" si="4"/>
        <v>116250</v>
      </c>
      <c r="AK23" s="109">
        <v>50</v>
      </c>
      <c r="AL23" s="113">
        <f t="shared" si="33"/>
        <v>4.3402777777777776E-2</v>
      </c>
      <c r="AM23" s="114">
        <f t="shared" si="5"/>
        <v>672.74305555555554</v>
      </c>
      <c r="AN23" s="1">
        <v>550</v>
      </c>
      <c r="AO23" s="115">
        <f t="shared" si="6"/>
        <v>1.6666666666666668E-3</v>
      </c>
      <c r="AP23" s="101">
        <f t="shared" si="7"/>
        <v>1.92</v>
      </c>
      <c r="AQ23" s="104">
        <f t="shared" si="8"/>
        <v>7400.1736111111113</v>
      </c>
      <c r="AR23" s="116">
        <v>10000008</v>
      </c>
      <c r="AS23" s="104">
        <f t="shared" si="9"/>
        <v>8680.5625</v>
      </c>
      <c r="AT23" s="110">
        <f>'[1]MASTER TABEL'!$BD$7</f>
        <v>440</v>
      </c>
      <c r="AU23" s="1">
        <v>9</v>
      </c>
      <c r="AV23" s="117">
        <f t="shared" si="10"/>
        <v>657.7932098765433</v>
      </c>
      <c r="AW23" s="111">
        <f t="shared" si="11"/>
        <v>5812.5</v>
      </c>
      <c r="AX23" s="111">
        <f t="shared" si="12"/>
        <v>12206.25</v>
      </c>
      <c r="AY23" s="111">
        <f t="shared" si="13"/>
        <v>9154.6875</v>
      </c>
      <c r="AZ23" s="112">
        <f t="shared" si="14"/>
        <v>27173.4375</v>
      </c>
      <c r="BA23" s="111">
        <f t="shared" si="34"/>
        <v>22087.5</v>
      </c>
      <c r="BB23" s="100" t="b">
        <v>0</v>
      </c>
      <c r="BC23" s="103">
        <v>0</v>
      </c>
      <c r="BD23" s="103">
        <v>0</v>
      </c>
      <c r="BE23" s="103">
        <f t="shared" si="15"/>
        <v>0</v>
      </c>
      <c r="BF23" s="100" t="b">
        <v>0</v>
      </c>
      <c r="BG23" s="118">
        <f>'[1]MASTER TABEL'!CZ270</f>
        <v>0</v>
      </c>
      <c r="BH23" s="1"/>
      <c r="BI23" s="103">
        <v>8</v>
      </c>
      <c r="BJ23" s="119">
        <v>0.1</v>
      </c>
      <c r="BK23" s="119">
        <v>0.05</v>
      </c>
      <c r="BL23" s="112">
        <f t="shared" si="35"/>
        <v>182930.20987654323</v>
      </c>
      <c r="BM23" s="104">
        <f t="shared" si="36"/>
        <v>201223.23086419757</v>
      </c>
      <c r="BN23" s="104">
        <f t="shared" si="36"/>
        <v>211284.39240740746</v>
      </c>
      <c r="BO23" s="120">
        <f t="shared" si="16"/>
        <v>5282.1098101851867</v>
      </c>
      <c r="BP23" s="121">
        <f t="shared" si="17"/>
        <v>10564.219620370373</v>
      </c>
      <c r="BQ23" s="121">
        <f t="shared" si="18"/>
        <v>5282.1098101851867</v>
      </c>
      <c r="BR23" s="121">
        <f t="shared" si="19"/>
        <v>13205.274525462968</v>
      </c>
      <c r="BS23" s="121">
        <f t="shared" si="20"/>
        <v>2641.0549050925933</v>
      </c>
      <c r="BT23" s="122">
        <f t="shared" si="37"/>
        <v>248259.16107870376</v>
      </c>
      <c r="BU23" s="121">
        <f t="shared" si="21"/>
        <v>0</v>
      </c>
      <c r="BV23" s="121">
        <f t="shared" si="22"/>
        <v>0</v>
      </c>
      <c r="BW23" s="121">
        <f t="shared" si="23"/>
        <v>0</v>
      </c>
      <c r="BX23" s="121">
        <f t="shared" si="24"/>
        <v>0</v>
      </c>
      <c r="BY23" s="121">
        <f t="shared" si="25"/>
        <v>0</v>
      </c>
      <c r="BZ23" s="121">
        <f t="shared" si="26"/>
        <v>0</v>
      </c>
      <c r="CA23" s="121">
        <f t="shared" si="27"/>
        <v>0</v>
      </c>
      <c r="CB23" s="121">
        <f t="shared" si="28"/>
        <v>0</v>
      </c>
      <c r="CC23" s="122">
        <f t="shared" si="29"/>
        <v>264105.49050925934</v>
      </c>
      <c r="CD23" s="123">
        <f t="shared" si="38"/>
        <v>248259.16107870376</v>
      </c>
      <c r="CE23" s="122">
        <f t="shared" si="39"/>
        <v>490000</v>
      </c>
      <c r="CF23" s="122">
        <f t="shared" si="40"/>
        <v>241740.83892129624</v>
      </c>
      <c r="CG23" s="124">
        <f t="shared" si="41"/>
        <v>0.49334865085978824</v>
      </c>
      <c r="CH23" s="122">
        <f t="shared" si="42"/>
        <v>420000</v>
      </c>
      <c r="CI23" s="122">
        <f t="shared" si="43"/>
        <v>171740.83892129624</v>
      </c>
      <c r="CJ23" s="124">
        <f t="shared" si="44"/>
        <v>0.40890675933641962</v>
      </c>
      <c r="CK23" s="122">
        <f t="shared" si="45"/>
        <v>350000</v>
      </c>
      <c r="CL23" s="122">
        <f t="shared" si="46"/>
        <v>101740.83892129624</v>
      </c>
      <c r="CM23" s="124">
        <f t="shared" si="47"/>
        <v>0.29068811120370353</v>
      </c>
      <c r="CN23" s="122">
        <f t="shared" si="48"/>
        <v>320000</v>
      </c>
      <c r="CO23" s="122">
        <f t="shared" si="49"/>
        <v>71740.838921296236</v>
      </c>
      <c r="CP23" s="124">
        <f t="shared" si="50"/>
        <v>0.22419012162905075</v>
      </c>
      <c r="CQ23" s="122">
        <f t="shared" si="51"/>
        <v>490000</v>
      </c>
      <c r="CR23" s="122">
        <f t="shared" si="52"/>
        <v>241740.83892129624</v>
      </c>
      <c r="CS23" s="124">
        <f t="shared" si="53"/>
        <v>0.49334865085978824</v>
      </c>
      <c r="CT23" s="122">
        <f t="shared" si="54"/>
        <v>400000</v>
      </c>
      <c r="CU23" s="122">
        <f t="shared" si="55"/>
        <v>151740.83892129624</v>
      </c>
      <c r="CV23" s="124">
        <f t="shared" si="56"/>
        <v>0.3793520973032406</v>
      </c>
      <c r="CW23" s="122">
        <f t="shared" si="57"/>
        <v>359999.99999999994</v>
      </c>
      <c r="CX23" s="117">
        <f t="shared" si="58"/>
        <v>111740.83892129618</v>
      </c>
      <c r="CY23" s="124">
        <f t="shared" si="59"/>
        <v>0.31039121922582275</v>
      </c>
      <c r="CZ23" s="122">
        <f t="shared" si="60"/>
        <v>320000</v>
      </c>
      <c r="DA23" s="122">
        <f t="shared" si="61"/>
        <v>71740.838921296236</v>
      </c>
      <c r="DB23" s="124">
        <f t="shared" si="62"/>
        <v>0.22419012162905075</v>
      </c>
      <c r="DC23" s="122">
        <v>800000</v>
      </c>
      <c r="DD23" s="14">
        <v>700000</v>
      </c>
    </row>
    <row r="24" spans="1:154" x14ac:dyDescent="0.25">
      <c r="A24" s="1">
        <v>10</v>
      </c>
      <c r="B24" s="98" t="s">
        <v>147</v>
      </c>
      <c r="C24" s="99">
        <v>80</v>
      </c>
      <c r="D24" s="1">
        <v>80</v>
      </c>
      <c r="E24" s="1">
        <v>9</v>
      </c>
      <c r="F24" s="1">
        <v>3</v>
      </c>
      <c r="G24" s="1" t="s">
        <v>130</v>
      </c>
      <c r="H24" s="100">
        <v>1.92</v>
      </c>
      <c r="I24" s="101">
        <f t="shared" si="0"/>
        <v>1.7279999999999997E-2</v>
      </c>
      <c r="J24" s="100">
        <v>44</v>
      </c>
      <c r="K24" s="1" t="s">
        <v>131</v>
      </c>
      <c r="L24" s="100">
        <v>30</v>
      </c>
      <c r="M24" s="100">
        <v>600</v>
      </c>
      <c r="N24" s="100">
        <v>600</v>
      </c>
      <c r="O24" s="102">
        <f t="shared" si="1"/>
        <v>26400</v>
      </c>
      <c r="P24" s="103">
        <v>26600</v>
      </c>
      <c r="Q24" s="104">
        <f t="shared" si="2"/>
        <v>10.367999999999999</v>
      </c>
      <c r="R24" s="100">
        <v>30</v>
      </c>
      <c r="S24" s="105">
        <f t="shared" si="31"/>
        <v>1.6666666666666668E-3</v>
      </c>
      <c r="T24" s="106">
        <f t="shared" si="3"/>
        <v>1.6666666666666666E-3</v>
      </c>
      <c r="U24" s="1" t="s">
        <v>132</v>
      </c>
      <c r="V24" s="1" t="s">
        <v>133</v>
      </c>
      <c r="W24" s="107" t="s">
        <v>134</v>
      </c>
      <c r="X24" s="102">
        <f t="shared" si="32"/>
        <v>1152</v>
      </c>
      <c r="Y24" s="107" t="s">
        <v>135</v>
      </c>
      <c r="Z24" s="107" t="s">
        <v>136</v>
      </c>
      <c r="AA24" s="107" t="s">
        <v>137</v>
      </c>
      <c r="AB24" s="108">
        <v>7.5</v>
      </c>
      <c r="AC24" s="107" t="s">
        <v>138</v>
      </c>
      <c r="AD24" s="109" t="str">
        <f>'[1]MASTER TABEL'!$F$7</f>
        <v>M2</v>
      </c>
      <c r="AE24" s="109" t="str">
        <f>'[1]MASTER TABEL'!$G$7</f>
        <v>M2</v>
      </c>
      <c r="AF24" s="108">
        <v>7.5</v>
      </c>
      <c r="AG24" s="110">
        <f>'[1]MASTER TABEL'!$H$7</f>
        <v>1</v>
      </c>
      <c r="AH24" s="111">
        <v>15500</v>
      </c>
      <c r="AI24" s="111">
        <v>15500</v>
      </c>
      <c r="AJ24" s="112">
        <f t="shared" si="4"/>
        <v>116250</v>
      </c>
      <c r="AK24" s="109">
        <v>50</v>
      </c>
      <c r="AL24" s="113">
        <f t="shared" si="33"/>
        <v>4.3402777777777776E-2</v>
      </c>
      <c r="AM24" s="114">
        <f t="shared" si="5"/>
        <v>672.74305555555554</v>
      </c>
      <c r="AN24" s="1">
        <v>550</v>
      </c>
      <c r="AO24" s="115">
        <f t="shared" si="6"/>
        <v>1.6666666666666668E-3</v>
      </c>
      <c r="AP24" s="101">
        <f t="shared" si="7"/>
        <v>1.92</v>
      </c>
      <c r="AQ24" s="104">
        <f t="shared" si="8"/>
        <v>7400.1736111111113</v>
      </c>
      <c r="AR24" s="116">
        <v>10000009</v>
      </c>
      <c r="AS24" s="104">
        <f t="shared" si="9"/>
        <v>8680.5633680555566</v>
      </c>
      <c r="AT24" s="110">
        <f>'[1]MASTER TABEL'!$BD$7</f>
        <v>440</v>
      </c>
      <c r="AU24" s="1">
        <v>10</v>
      </c>
      <c r="AV24" s="117">
        <f t="shared" si="10"/>
        <v>592.01388888888891</v>
      </c>
      <c r="AW24" s="111">
        <f t="shared" si="11"/>
        <v>5812.5</v>
      </c>
      <c r="AX24" s="111">
        <f t="shared" si="12"/>
        <v>12206.25</v>
      </c>
      <c r="AY24" s="111">
        <f t="shared" si="13"/>
        <v>9154.6875</v>
      </c>
      <c r="AZ24" s="112">
        <f t="shared" si="14"/>
        <v>27173.4375</v>
      </c>
      <c r="BA24" s="111">
        <f t="shared" si="34"/>
        <v>22087.5</v>
      </c>
      <c r="BB24" s="100" t="b">
        <v>0</v>
      </c>
      <c r="BC24" s="103">
        <v>0</v>
      </c>
      <c r="BD24" s="103">
        <v>0</v>
      </c>
      <c r="BE24" s="103">
        <f t="shared" si="15"/>
        <v>0</v>
      </c>
      <c r="BF24" s="100" t="b">
        <v>0</v>
      </c>
      <c r="BG24" s="118">
        <f>'[1]MASTER TABEL'!CZ271</f>
        <v>0</v>
      </c>
      <c r="BH24" s="1"/>
      <c r="BI24" s="103">
        <v>9</v>
      </c>
      <c r="BJ24" s="119">
        <v>0.1</v>
      </c>
      <c r="BK24" s="119">
        <v>0.05</v>
      </c>
      <c r="BL24" s="112">
        <f t="shared" si="35"/>
        <v>182865.43142361109</v>
      </c>
      <c r="BM24" s="104">
        <f t="shared" si="36"/>
        <v>201151.97456597222</v>
      </c>
      <c r="BN24" s="104">
        <f t="shared" si="36"/>
        <v>211209.57329427084</v>
      </c>
      <c r="BO24" s="120">
        <f t="shared" si="16"/>
        <v>5280.2393323567712</v>
      </c>
      <c r="BP24" s="121">
        <f t="shared" si="17"/>
        <v>10560.478664713542</v>
      </c>
      <c r="BQ24" s="121">
        <f t="shared" si="18"/>
        <v>5280.2393323567712</v>
      </c>
      <c r="BR24" s="121">
        <f t="shared" si="19"/>
        <v>13200.598330891928</v>
      </c>
      <c r="BS24" s="121">
        <f t="shared" si="20"/>
        <v>2640.1196661783856</v>
      </c>
      <c r="BT24" s="122">
        <f t="shared" si="37"/>
        <v>248171.24862076825</v>
      </c>
      <c r="BU24" s="121">
        <f t="shared" si="21"/>
        <v>0</v>
      </c>
      <c r="BV24" s="121">
        <f t="shared" si="22"/>
        <v>0</v>
      </c>
      <c r="BW24" s="121">
        <f t="shared" si="23"/>
        <v>0</v>
      </c>
      <c r="BX24" s="121">
        <f t="shared" si="24"/>
        <v>0</v>
      </c>
      <c r="BY24" s="121">
        <f t="shared" si="25"/>
        <v>0</v>
      </c>
      <c r="BZ24" s="121">
        <f t="shared" si="26"/>
        <v>0</v>
      </c>
      <c r="CA24" s="121">
        <f t="shared" si="27"/>
        <v>0</v>
      </c>
      <c r="CB24" s="121">
        <f t="shared" si="28"/>
        <v>0</v>
      </c>
      <c r="CC24" s="122">
        <f t="shared" si="29"/>
        <v>264011.96661783854</v>
      </c>
      <c r="CD24" s="123">
        <f t="shared" si="38"/>
        <v>248171.24862076825</v>
      </c>
      <c r="CE24" s="122">
        <f t="shared" si="39"/>
        <v>490000</v>
      </c>
      <c r="CF24" s="122">
        <f t="shared" si="40"/>
        <v>241828.75137923175</v>
      </c>
      <c r="CG24" s="124">
        <f t="shared" si="41"/>
        <v>0.49352806403924848</v>
      </c>
      <c r="CH24" s="122">
        <f t="shared" si="42"/>
        <v>420000</v>
      </c>
      <c r="CI24" s="122">
        <f t="shared" si="43"/>
        <v>171828.75137923175</v>
      </c>
      <c r="CJ24" s="124">
        <f t="shared" si="44"/>
        <v>0.40911607471245653</v>
      </c>
      <c r="CK24" s="122">
        <f t="shared" si="45"/>
        <v>350000</v>
      </c>
      <c r="CL24" s="122">
        <f t="shared" si="46"/>
        <v>101828.75137923175</v>
      </c>
      <c r="CM24" s="124">
        <f t="shared" si="47"/>
        <v>0.29093928965494786</v>
      </c>
      <c r="CN24" s="122">
        <f t="shared" si="48"/>
        <v>320000</v>
      </c>
      <c r="CO24" s="122">
        <f t="shared" si="49"/>
        <v>71828.751379231748</v>
      </c>
      <c r="CP24" s="124">
        <f t="shared" si="50"/>
        <v>0.2244648480600992</v>
      </c>
      <c r="CQ24" s="122">
        <f t="shared" si="51"/>
        <v>490000</v>
      </c>
      <c r="CR24" s="122">
        <f t="shared" si="52"/>
        <v>241828.75137923175</v>
      </c>
      <c r="CS24" s="124">
        <f t="shared" si="53"/>
        <v>0.49352806403924848</v>
      </c>
      <c r="CT24" s="122">
        <f t="shared" si="54"/>
        <v>400000</v>
      </c>
      <c r="CU24" s="122">
        <f t="shared" si="55"/>
        <v>151828.75137923175</v>
      </c>
      <c r="CV24" s="124">
        <f t="shared" si="56"/>
        <v>0.37957187844807938</v>
      </c>
      <c r="CW24" s="122">
        <f t="shared" si="57"/>
        <v>359999.99999999994</v>
      </c>
      <c r="CX24" s="117">
        <f t="shared" si="58"/>
        <v>111828.75137923169</v>
      </c>
      <c r="CY24" s="124">
        <f t="shared" si="59"/>
        <v>0.31063542049786586</v>
      </c>
      <c r="CZ24" s="122">
        <f t="shared" si="60"/>
        <v>320000</v>
      </c>
      <c r="DA24" s="122">
        <f t="shared" si="61"/>
        <v>71828.751379231748</v>
      </c>
      <c r="DB24" s="124">
        <f t="shared" si="62"/>
        <v>0.2244648480600992</v>
      </c>
      <c r="DC24" s="122">
        <v>800000</v>
      </c>
      <c r="DD24" s="14">
        <v>700000</v>
      </c>
    </row>
    <row r="25" spans="1:154" x14ac:dyDescent="0.25">
      <c r="A25" s="1">
        <v>11</v>
      </c>
      <c r="B25" s="98" t="s">
        <v>148</v>
      </c>
      <c r="C25" s="99">
        <v>80</v>
      </c>
      <c r="D25" s="1">
        <v>80</v>
      </c>
      <c r="E25" s="1">
        <v>9</v>
      </c>
      <c r="F25" s="1">
        <v>3</v>
      </c>
      <c r="G25" s="1" t="s">
        <v>130</v>
      </c>
      <c r="H25" s="100">
        <v>1.92</v>
      </c>
      <c r="I25" s="101">
        <f t="shared" si="0"/>
        <v>1.7279999999999997E-2</v>
      </c>
      <c r="J25" s="100">
        <v>44</v>
      </c>
      <c r="K25" s="1" t="s">
        <v>131</v>
      </c>
      <c r="L25" s="100">
        <v>30</v>
      </c>
      <c r="M25" s="100">
        <v>600</v>
      </c>
      <c r="N25" s="100">
        <v>600</v>
      </c>
      <c r="O25" s="102">
        <f t="shared" si="1"/>
        <v>26400</v>
      </c>
      <c r="P25" s="103">
        <v>26600</v>
      </c>
      <c r="Q25" s="104">
        <f t="shared" si="2"/>
        <v>10.367999999999999</v>
      </c>
      <c r="R25" s="100">
        <v>30</v>
      </c>
      <c r="S25" s="105">
        <f t="shared" si="31"/>
        <v>1.6666666666666668E-3</v>
      </c>
      <c r="T25" s="106">
        <f t="shared" si="3"/>
        <v>1.6666666666666666E-3</v>
      </c>
      <c r="U25" s="1" t="s">
        <v>132</v>
      </c>
      <c r="V25" s="1" t="s">
        <v>133</v>
      </c>
      <c r="W25" s="107" t="s">
        <v>134</v>
      </c>
      <c r="X25" s="102">
        <f t="shared" si="32"/>
        <v>1152</v>
      </c>
      <c r="Y25" s="107" t="s">
        <v>135</v>
      </c>
      <c r="Z25" s="107" t="s">
        <v>136</v>
      </c>
      <c r="AA25" s="107" t="s">
        <v>137</v>
      </c>
      <c r="AB25" s="108">
        <v>7.5</v>
      </c>
      <c r="AC25" s="107" t="s">
        <v>138</v>
      </c>
      <c r="AD25" s="109" t="str">
        <f>'[1]MASTER TABEL'!$F$7</f>
        <v>M2</v>
      </c>
      <c r="AE25" s="109" t="str">
        <f>'[1]MASTER TABEL'!$G$7</f>
        <v>M2</v>
      </c>
      <c r="AF25" s="108">
        <v>7.5</v>
      </c>
      <c r="AG25" s="110">
        <f>'[1]MASTER TABEL'!$H$7</f>
        <v>1</v>
      </c>
      <c r="AH25" s="111">
        <v>15500</v>
      </c>
      <c r="AI25" s="111">
        <v>15500</v>
      </c>
      <c r="AJ25" s="112">
        <f t="shared" si="4"/>
        <v>116250</v>
      </c>
      <c r="AK25" s="109">
        <v>50</v>
      </c>
      <c r="AL25" s="113">
        <f t="shared" si="33"/>
        <v>4.3402777777777776E-2</v>
      </c>
      <c r="AM25" s="114">
        <f t="shared" si="5"/>
        <v>672.74305555555554</v>
      </c>
      <c r="AN25" s="1">
        <v>550</v>
      </c>
      <c r="AO25" s="115">
        <f t="shared" si="6"/>
        <v>1.6666666666666668E-3</v>
      </c>
      <c r="AP25" s="101">
        <f t="shared" si="7"/>
        <v>1.92</v>
      </c>
      <c r="AQ25" s="104">
        <f t="shared" si="8"/>
        <v>7400.1736111111113</v>
      </c>
      <c r="AR25" s="116">
        <v>10000010</v>
      </c>
      <c r="AS25" s="104">
        <f t="shared" si="9"/>
        <v>8680.5642361111113</v>
      </c>
      <c r="AT25" s="110">
        <f>'[1]MASTER TABEL'!$BD$7</f>
        <v>440</v>
      </c>
      <c r="AU25" s="1">
        <v>11</v>
      </c>
      <c r="AV25" s="117">
        <f t="shared" si="10"/>
        <v>538.19444444444446</v>
      </c>
      <c r="AW25" s="111">
        <f t="shared" si="11"/>
        <v>5812.5</v>
      </c>
      <c r="AX25" s="111">
        <f t="shared" si="12"/>
        <v>12206.25</v>
      </c>
      <c r="AY25" s="111">
        <f t="shared" si="13"/>
        <v>9154.6875</v>
      </c>
      <c r="AZ25" s="112">
        <f t="shared" si="14"/>
        <v>27173.4375</v>
      </c>
      <c r="BA25" s="111">
        <f t="shared" si="34"/>
        <v>22087.5</v>
      </c>
      <c r="BB25" s="100" t="b">
        <v>0</v>
      </c>
      <c r="BC25" s="103">
        <v>0</v>
      </c>
      <c r="BD25" s="103">
        <v>0</v>
      </c>
      <c r="BE25" s="103">
        <f t="shared" si="15"/>
        <v>0</v>
      </c>
      <c r="BF25" s="100" t="b">
        <v>0</v>
      </c>
      <c r="BG25" s="118">
        <f>'[1]MASTER TABEL'!CZ272</f>
        <v>0</v>
      </c>
      <c r="BH25" s="1"/>
      <c r="BI25" s="103">
        <v>10</v>
      </c>
      <c r="BJ25" s="119">
        <v>0.1</v>
      </c>
      <c r="BK25" s="119">
        <v>0.05</v>
      </c>
      <c r="BL25" s="112">
        <f t="shared" si="35"/>
        <v>182812.61284722222</v>
      </c>
      <c r="BM25" s="104">
        <f t="shared" si="36"/>
        <v>201093.87413194447</v>
      </c>
      <c r="BN25" s="104">
        <f t="shared" si="36"/>
        <v>211148.5678385417</v>
      </c>
      <c r="BO25" s="120">
        <f t="shared" si="16"/>
        <v>5278.7141959635428</v>
      </c>
      <c r="BP25" s="121">
        <f t="shared" si="17"/>
        <v>10557.428391927086</v>
      </c>
      <c r="BQ25" s="121">
        <f t="shared" si="18"/>
        <v>5278.7141959635428</v>
      </c>
      <c r="BR25" s="121">
        <f t="shared" si="19"/>
        <v>13196.785489908856</v>
      </c>
      <c r="BS25" s="121">
        <f t="shared" si="20"/>
        <v>2639.3570979817714</v>
      </c>
      <c r="BT25" s="122">
        <f t="shared" si="37"/>
        <v>248099.56721028651</v>
      </c>
      <c r="BU25" s="121">
        <f t="shared" si="21"/>
        <v>0</v>
      </c>
      <c r="BV25" s="121">
        <f t="shared" si="22"/>
        <v>0</v>
      </c>
      <c r="BW25" s="121">
        <f t="shared" si="23"/>
        <v>0</v>
      </c>
      <c r="BX25" s="121">
        <f t="shared" si="24"/>
        <v>0</v>
      </c>
      <c r="BY25" s="121">
        <f t="shared" si="25"/>
        <v>0</v>
      </c>
      <c r="BZ25" s="121">
        <f t="shared" si="26"/>
        <v>0</v>
      </c>
      <c r="CA25" s="121">
        <f t="shared" si="27"/>
        <v>0</v>
      </c>
      <c r="CB25" s="121">
        <f t="shared" si="28"/>
        <v>0</v>
      </c>
      <c r="CC25" s="122">
        <f t="shared" si="29"/>
        <v>263935.70979817712</v>
      </c>
      <c r="CD25" s="123">
        <f t="shared" si="38"/>
        <v>248099.56721028651</v>
      </c>
      <c r="CE25" s="122">
        <f t="shared" si="39"/>
        <v>490000</v>
      </c>
      <c r="CF25" s="122">
        <f t="shared" si="40"/>
        <v>241900.43278971349</v>
      </c>
      <c r="CG25" s="124">
        <f t="shared" si="41"/>
        <v>0.49367435263206838</v>
      </c>
      <c r="CH25" s="122">
        <f t="shared" si="42"/>
        <v>420000</v>
      </c>
      <c r="CI25" s="122">
        <f t="shared" si="43"/>
        <v>171900.43278971349</v>
      </c>
      <c r="CJ25" s="124">
        <f t="shared" si="44"/>
        <v>0.40928674473741306</v>
      </c>
      <c r="CK25" s="122">
        <f t="shared" si="45"/>
        <v>350000</v>
      </c>
      <c r="CL25" s="122">
        <f t="shared" si="46"/>
        <v>101900.43278971349</v>
      </c>
      <c r="CM25" s="124">
        <f t="shared" si="47"/>
        <v>0.29114409368489569</v>
      </c>
      <c r="CN25" s="122">
        <f t="shared" si="48"/>
        <v>320000</v>
      </c>
      <c r="CO25" s="122">
        <f t="shared" si="49"/>
        <v>71900.432789713494</v>
      </c>
      <c r="CP25" s="124">
        <f t="shared" si="50"/>
        <v>0.22468885246785467</v>
      </c>
      <c r="CQ25" s="122">
        <f t="shared" si="51"/>
        <v>490000</v>
      </c>
      <c r="CR25" s="122">
        <f t="shared" si="52"/>
        <v>241900.43278971349</v>
      </c>
      <c r="CS25" s="124">
        <f t="shared" si="53"/>
        <v>0.49367435263206838</v>
      </c>
      <c r="CT25" s="122">
        <f t="shared" si="54"/>
        <v>400000</v>
      </c>
      <c r="CU25" s="122">
        <f t="shared" si="55"/>
        <v>151900.43278971349</v>
      </c>
      <c r="CV25" s="124">
        <f t="shared" si="56"/>
        <v>0.37975108197428376</v>
      </c>
      <c r="CW25" s="122">
        <f t="shared" si="57"/>
        <v>359999.99999999994</v>
      </c>
      <c r="CX25" s="117">
        <f t="shared" si="58"/>
        <v>111900.43278971344</v>
      </c>
      <c r="CY25" s="124">
        <f t="shared" si="59"/>
        <v>0.31083453552698181</v>
      </c>
      <c r="CZ25" s="122">
        <f t="shared" si="60"/>
        <v>320000</v>
      </c>
      <c r="DA25" s="122">
        <f t="shared" si="61"/>
        <v>71900.432789713494</v>
      </c>
      <c r="DB25" s="124">
        <f t="shared" si="62"/>
        <v>0.22468885246785467</v>
      </c>
      <c r="DC25" s="122">
        <v>800000</v>
      </c>
      <c r="DD25" s="14">
        <v>700000</v>
      </c>
    </row>
    <row r="26" spans="1:154" x14ac:dyDescent="0.25">
      <c r="A26" s="1">
        <v>12</v>
      </c>
      <c r="B26" s="98" t="s">
        <v>149</v>
      </c>
      <c r="C26" s="99">
        <v>80</v>
      </c>
      <c r="D26" s="1">
        <v>80</v>
      </c>
      <c r="E26" s="1">
        <v>9</v>
      </c>
      <c r="F26" s="1">
        <v>3</v>
      </c>
      <c r="G26" s="1" t="s">
        <v>130</v>
      </c>
      <c r="H26" s="100">
        <v>1.92</v>
      </c>
      <c r="I26" s="101">
        <f t="shared" si="0"/>
        <v>1.7279999999999997E-2</v>
      </c>
      <c r="J26" s="100">
        <v>44</v>
      </c>
      <c r="K26" s="1" t="s">
        <v>131</v>
      </c>
      <c r="L26" s="100">
        <v>30</v>
      </c>
      <c r="M26" s="100">
        <v>600</v>
      </c>
      <c r="N26" s="100">
        <v>600</v>
      </c>
      <c r="O26" s="102">
        <f t="shared" si="1"/>
        <v>26400</v>
      </c>
      <c r="P26" s="103">
        <v>26600</v>
      </c>
      <c r="Q26" s="104">
        <f t="shared" si="2"/>
        <v>10.367999999999999</v>
      </c>
      <c r="R26" s="100">
        <v>30</v>
      </c>
      <c r="S26" s="105">
        <f t="shared" si="31"/>
        <v>1.6666666666666668E-3</v>
      </c>
      <c r="T26" s="106">
        <f t="shared" si="3"/>
        <v>1.6666666666666666E-3</v>
      </c>
      <c r="U26" s="1" t="s">
        <v>132</v>
      </c>
      <c r="V26" s="1" t="s">
        <v>133</v>
      </c>
      <c r="W26" s="107" t="s">
        <v>134</v>
      </c>
      <c r="X26" s="102">
        <f t="shared" si="32"/>
        <v>1152</v>
      </c>
      <c r="Y26" s="107" t="s">
        <v>135</v>
      </c>
      <c r="Z26" s="107" t="s">
        <v>136</v>
      </c>
      <c r="AA26" s="107" t="s">
        <v>137</v>
      </c>
      <c r="AB26" s="108">
        <v>7.5</v>
      </c>
      <c r="AC26" s="107" t="s">
        <v>138</v>
      </c>
      <c r="AD26" s="109" t="str">
        <f>'[1]MASTER TABEL'!$F$7</f>
        <v>M2</v>
      </c>
      <c r="AE26" s="109" t="str">
        <f>'[1]MASTER TABEL'!$G$7</f>
        <v>M2</v>
      </c>
      <c r="AF26" s="108">
        <v>7.5</v>
      </c>
      <c r="AG26" s="110">
        <f>'[1]MASTER TABEL'!$H$7</f>
        <v>1</v>
      </c>
      <c r="AH26" s="111">
        <v>15500</v>
      </c>
      <c r="AI26" s="111">
        <v>15500</v>
      </c>
      <c r="AJ26" s="112">
        <f t="shared" si="4"/>
        <v>116250</v>
      </c>
      <c r="AK26" s="109">
        <v>50</v>
      </c>
      <c r="AL26" s="113">
        <f t="shared" si="33"/>
        <v>4.3402777777777776E-2</v>
      </c>
      <c r="AM26" s="114">
        <f t="shared" si="5"/>
        <v>672.74305555555554</v>
      </c>
      <c r="AN26" s="1">
        <v>550</v>
      </c>
      <c r="AO26" s="115">
        <f t="shared" si="6"/>
        <v>1.6666666666666668E-3</v>
      </c>
      <c r="AP26" s="101">
        <f t="shared" si="7"/>
        <v>1.92</v>
      </c>
      <c r="AQ26" s="104">
        <f t="shared" si="8"/>
        <v>7400.1736111111113</v>
      </c>
      <c r="AR26" s="116">
        <v>10000011</v>
      </c>
      <c r="AS26" s="104">
        <f t="shared" si="9"/>
        <v>8680.5651041666679</v>
      </c>
      <c r="AT26" s="110">
        <f>'[1]MASTER TABEL'!$BD$7</f>
        <v>440</v>
      </c>
      <c r="AU26" s="1">
        <v>12</v>
      </c>
      <c r="AV26" s="117">
        <f t="shared" si="10"/>
        <v>493.34490740740745</v>
      </c>
      <c r="AW26" s="111">
        <f t="shared" si="11"/>
        <v>5812.5</v>
      </c>
      <c r="AX26" s="111">
        <f t="shared" si="12"/>
        <v>12206.25</v>
      </c>
      <c r="AY26" s="111">
        <f t="shared" si="13"/>
        <v>9154.6875</v>
      </c>
      <c r="AZ26" s="112">
        <f t="shared" si="14"/>
        <v>27173.4375</v>
      </c>
      <c r="BA26" s="111">
        <f t="shared" si="34"/>
        <v>22087.5</v>
      </c>
      <c r="BB26" s="100" t="b">
        <v>0</v>
      </c>
      <c r="BC26" s="103">
        <v>0</v>
      </c>
      <c r="BD26" s="103">
        <v>0</v>
      </c>
      <c r="BE26" s="103">
        <f t="shared" si="15"/>
        <v>0</v>
      </c>
      <c r="BF26" s="100" t="b">
        <v>0</v>
      </c>
      <c r="BG26" s="118">
        <f>'[1]MASTER TABEL'!CZ273</f>
        <v>0</v>
      </c>
      <c r="BH26" s="1"/>
      <c r="BI26" s="103">
        <v>11</v>
      </c>
      <c r="BJ26" s="119">
        <v>0.1</v>
      </c>
      <c r="BK26" s="119">
        <v>0.05</v>
      </c>
      <c r="BL26" s="112">
        <f t="shared" si="35"/>
        <v>182768.76417824076</v>
      </c>
      <c r="BM26" s="104">
        <f t="shared" si="36"/>
        <v>201045.64059606486</v>
      </c>
      <c r="BN26" s="104">
        <f t="shared" si="36"/>
        <v>211097.92262586812</v>
      </c>
      <c r="BO26" s="120">
        <f t="shared" si="16"/>
        <v>5277.4480656467031</v>
      </c>
      <c r="BP26" s="121">
        <f t="shared" si="17"/>
        <v>10554.896131293406</v>
      </c>
      <c r="BQ26" s="121">
        <f t="shared" si="18"/>
        <v>5277.4480656467031</v>
      </c>
      <c r="BR26" s="121">
        <f t="shared" si="19"/>
        <v>13193.620164116757</v>
      </c>
      <c r="BS26" s="121">
        <f t="shared" si="20"/>
        <v>2638.7240328233515</v>
      </c>
      <c r="BT26" s="122">
        <f t="shared" si="37"/>
        <v>248040.05908539504</v>
      </c>
      <c r="BU26" s="121">
        <f t="shared" si="21"/>
        <v>0</v>
      </c>
      <c r="BV26" s="121">
        <f t="shared" si="22"/>
        <v>0</v>
      </c>
      <c r="BW26" s="121">
        <f t="shared" si="23"/>
        <v>0</v>
      </c>
      <c r="BX26" s="121">
        <f t="shared" si="24"/>
        <v>0</v>
      </c>
      <c r="BY26" s="121">
        <f t="shared" si="25"/>
        <v>0</v>
      </c>
      <c r="BZ26" s="121">
        <f t="shared" si="26"/>
        <v>0</v>
      </c>
      <c r="CA26" s="121">
        <f t="shared" si="27"/>
        <v>0</v>
      </c>
      <c r="CB26" s="121">
        <f t="shared" si="28"/>
        <v>0</v>
      </c>
      <c r="CC26" s="122">
        <f t="shared" si="29"/>
        <v>263872.40328233514</v>
      </c>
      <c r="CD26" s="123">
        <f t="shared" si="38"/>
        <v>248040.05908539504</v>
      </c>
      <c r="CE26" s="122">
        <f t="shared" si="39"/>
        <v>490000</v>
      </c>
      <c r="CF26" s="122">
        <f t="shared" si="40"/>
        <v>241959.94091460496</v>
      </c>
      <c r="CG26" s="124">
        <f t="shared" si="41"/>
        <v>0.49379579778490806</v>
      </c>
      <c r="CH26" s="122">
        <f t="shared" si="42"/>
        <v>420000</v>
      </c>
      <c r="CI26" s="122">
        <f t="shared" si="43"/>
        <v>171959.94091460496</v>
      </c>
      <c r="CJ26" s="124">
        <f t="shared" si="44"/>
        <v>0.40942843074905944</v>
      </c>
      <c r="CK26" s="122">
        <f t="shared" si="45"/>
        <v>350000</v>
      </c>
      <c r="CL26" s="122">
        <f t="shared" si="46"/>
        <v>101959.94091460496</v>
      </c>
      <c r="CM26" s="124">
        <f t="shared" si="47"/>
        <v>0.29131411689887132</v>
      </c>
      <c r="CN26" s="122">
        <f t="shared" si="48"/>
        <v>320000</v>
      </c>
      <c r="CO26" s="122">
        <f t="shared" si="49"/>
        <v>71959.940914604958</v>
      </c>
      <c r="CP26" s="124">
        <f t="shared" si="50"/>
        <v>0.2248748153581405</v>
      </c>
      <c r="CQ26" s="122">
        <f t="shared" si="51"/>
        <v>490000</v>
      </c>
      <c r="CR26" s="122">
        <f t="shared" si="52"/>
        <v>241959.94091460496</v>
      </c>
      <c r="CS26" s="124">
        <f t="shared" si="53"/>
        <v>0.49379579778490806</v>
      </c>
      <c r="CT26" s="122">
        <f t="shared" si="54"/>
        <v>400000</v>
      </c>
      <c r="CU26" s="122">
        <f t="shared" si="55"/>
        <v>151959.94091460496</v>
      </c>
      <c r="CV26" s="124">
        <f t="shared" si="56"/>
        <v>0.37989985228651241</v>
      </c>
      <c r="CW26" s="122">
        <f t="shared" si="57"/>
        <v>359999.99999999994</v>
      </c>
      <c r="CX26" s="117">
        <f t="shared" si="58"/>
        <v>111959.9409146049</v>
      </c>
      <c r="CY26" s="124">
        <f t="shared" si="59"/>
        <v>0.31099983587390256</v>
      </c>
      <c r="CZ26" s="122">
        <f t="shared" si="60"/>
        <v>320000</v>
      </c>
      <c r="DA26" s="122">
        <f t="shared" si="61"/>
        <v>71959.940914604958</v>
      </c>
      <c r="DB26" s="124">
        <f t="shared" si="62"/>
        <v>0.2248748153581405</v>
      </c>
      <c r="DC26" s="122">
        <v>800000</v>
      </c>
      <c r="DD26" s="14">
        <v>700000</v>
      </c>
    </row>
    <row r="27" spans="1:154" x14ac:dyDescent="0.25">
      <c r="A27" s="1">
        <v>13</v>
      </c>
      <c r="B27" s="98" t="s">
        <v>150</v>
      </c>
      <c r="C27" s="99">
        <v>80</v>
      </c>
      <c r="D27" s="1">
        <v>80</v>
      </c>
      <c r="E27" s="1">
        <v>9</v>
      </c>
      <c r="F27" s="1">
        <v>3</v>
      </c>
      <c r="G27" s="1" t="s">
        <v>130</v>
      </c>
      <c r="H27" s="100">
        <v>1.92</v>
      </c>
      <c r="I27" s="101">
        <f t="shared" si="0"/>
        <v>1.7279999999999997E-2</v>
      </c>
      <c r="J27" s="100">
        <v>44</v>
      </c>
      <c r="K27" s="1" t="s">
        <v>131</v>
      </c>
      <c r="L27" s="100">
        <v>30</v>
      </c>
      <c r="M27" s="100">
        <v>600</v>
      </c>
      <c r="N27" s="100">
        <v>600</v>
      </c>
      <c r="O27" s="102">
        <f t="shared" si="1"/>
        <v>26400</v>
      </c>
      <c r="P27" s="103">
        <v>26600</v>
      </c>
      <c r="Q27" s="104">
        <f t="shared" si="2"/>
        <v>10.367999999999999</v>
      </c>
      <c r="R27" s="100">
        <v>30</v>
      </c>
      <c r="S27" s="105">
        <f t="shared" si="31"/>
        <v>1.6666666666666668E-3</v>
      </c>
      <c r="T27" s="106">
        <f t="shared" si="3"/>
        <v>1.6666666666666666E-3</v>
      </c>
      <c r="U27" s="1" t="s">
        <v>132</v>
      </c>
      <c r="V27" s="1" t="s">
        <v>133</v>
      </c>
      <c r="W27" s="107" t="s">
        <v>134</v>
      </c>
      <c r="X27" s="102">
        <f t="shared" si="32"/>
        <v>1152</v>
      </c>
      <c r="Y27" s="107" t="s">
        <v>135</v>
      </c>
      <c r="Z27" s="107" t="s">
        <v>136</v>
      </c>
      <c r="AA27" s="107" t="s">
        <v>137</v>
      </c>
      <c r="AB27" s="108">
        <v>7.5</v>
      </c>
      <c r="AC27" s="107" t="s">
        <v>138</v>
      </c>
      <c r="AD27" s="109" t="str">
        <f>'[1]MASTER TABEL'!$F$7</f>
        <v>M2</v>
      </c>
      <c r="AE27" s="109" t="str">
        <f>'[1]MASTER TABEL'!$G$7</f>
        <v>M2</v>
      </c>
      <c r="AF27" s="108">
        <v>7.5</v>
      </c>
      <c r="AG27" s="110">
        <f>'[1]MASTER TABEL'!$H$7</f>
        <v>1</v>
      </c>
      <c r="AH27" s="111">
        <v>15500</v>
      </c>
      <c r="AI27" s="111">
        <v>15500</v>
      </c>
      <c r="AJ27" s="112">
        <f t="shared" si="4"/>
        <v>116250</v>
      </c>
      <c r="AK27" s="109">
        <v>50</v>
      </c>
      <c r="AL27" s="113">
        <f t="shared" si="33"/>
        <v>4.3402777777777776E-2</v>
      </c>
      <c r="AM27" s="114">
        <f t="shared" si="5"/>
        <v>672.74305555555554</v>
      </c>
      <c r="AN27" s="1">
        <v>550</v>
      </c>
      <c r="AO27" s="115">
        <f t="shared" si="6"/>
        <v>1.6666666666666668E-3</v>
      </c>
      <c r="AP27" s="101">
        <f t="shared" si="7"/>
        <v>1.92</v>
      </c>
      <c r="AQ27" s="104">
        <f t="shared" si="8"/>
        <v>7400.1736111111113</v>
      </c>
      <c r="AR27" s="116">
        <v>10000012</v>
      </c>
      <c r="AS27" s="104">
        <f t="shared" si="9"/>
        <v>8680.5659722222226</v>
      </c>
      <c r="AT27" s="110">
        <f>'[1]MASTER TABEL'!$BD$7</f>
        <v>440</v>
      </c>
      <c r="AU27" s="1">
        <v>13</v>
      </c>
      <c r="AV27" s="117">
        <f t="shared" si="10"/>
        <v>455.39529914529919</v>
      </c>
      <c r="AW27" s="111">
        <f t="shared" si="11"/>
        <v>5812.5</v>
      </c>
      <c r="AX27" s="111">
        <f t="shared" si="12"/>
        <v>12206.25</v>
      </c>
      <c r="AY27" s="111">
        <f t="shared" si="13"/>
        <v>9154.6875</v>
      </c>
      <c r="AZ27" s="112">
        <f t="shared" si="14"/>
        <v>27173.4375</v>
      </c>
      <c r="BA27" s="111">
        <f t="shared" si="34"/>
        <v>22087.5</v>
      </c>
      <c r="BB27" s="100" t="b">
        <v>0</v>
      </c>
      <c r="BC27" s="103">
        <v>0</v>
      </c>
      <c r="BD27" s="103">
        <v>0</v>
      </c>
      <c r="BE27" s="103">
        <f t="shared" si="15"/>
        <v>0</v>
      </c>
      <c r="BF27" s="100" t="b">
        <v>0</v>
      </c>
      <c r="BG27" s="118">
        <f>'[1]MASTER TABEL'!CZ274</f>
        <v>0</v>
      </c>
      <c r="BH27" s="1"/>
      <c r="BI27" s="103">
        <v>12</v>
      </c>
      <c r="BJ27" s="119">
        <v>0.1</v>
      </c>
      <c r="BK27" s="119">
        <v>0.05</v>
      </c>
      <c r="BL27" s="112">
        <f t="shared" si="35"/>
        <v>182731.81543803422</v>
      </c>
      <c r="BM27" s="104">
        <f t="shared" si="36"/>
        <v>201004.99698183764</v>
      </c>
      <c r="BN27" s="104">
        <f t="shared" si="36"/>
        <v>211055.24683092954</v>
      </c>
      <c r="BO27" s="120">
        <f t="shared" si="16"/>
        <v>5276.3811707732384</v>
      </c>
      <c r="BP27" s="121">
        <f t="shared" si="17"/>
        <v>10552.762341546477</v>
      </c>
      <c r="BQ27" s="121">
        <f t="shared" si="18"/>
        <v>5276.3811707732384</v>
      </c>
      <c r="BR27" s="121">
        <f t="shared" si="19"/>
        <v>13190.952926933096</v>
      </c>
      <c r="BS27" s="121">
        <f t="shared" si="20"/>
        <v>2638.1905853866192</v>
      </c>
      <c r="BT27" s="122">
        <f t="shared" si="37"/>
        <v>247989.91502634221</v>
      </c>
      <c r="BU27" s="121">
        <f t="shared" si="21"/>
        <v>0</v>
      </c>
      <c r="BV27" s="121">
        <f t="shared" si="22"/>
        <v>0</v>
      </c>
      <c r="BW27" s="121">
        <f t="shared" si="23"/>
        <v>0</v>
      </c>
      <c r="BX27" s="121">
        <f t="shared" si="24"/>
        <v>0</v>
      </c>
      <c r="BY27" s="121">
        <f t="shared" si="25"/>
        <v>0</v>
      </c>
      <c r="BZ27" s="121">
        <f t="shared" si="26"/>
        <v>0</v>
      </c>
      <c r="CA27" s="121">
        <f t="shared" si="27"/>
        <v>0</v>
      </c>
      <c r="CB27" s="121">
        <f t="shared" si="28"/>
        <v>0</v>
      </c>
      <c r="CC27" s="122">
        <f t="shared" si="29"/>
        <v>263819.05853866192</v>
      </c>
      <c r="CD27" s="123">
        <f t="shared" si="38"/>
        <v>247989.91502634221</v>
      </c>
      <c r="CE27" s="122">
        <f t="shared" si="39"/>
        <v>490000</v>
      </c>
      <c r="CF27" s="122">
        <f t="shared" si="40"/>
        <v>242010.08497365779</v>
      </c>
      <c r="CG27" s="124">
        <f t="shared" si="41"/>
        <v>0.4938981325993016</v>
      </c>
      <c r="CH27" s="122">
        <f t="shared" si="42"/>
        <v>420000</v>
      </c>
      <c r="CI27" s="122">
        <f t="shared" si="43"/>
        <v>172010.08497365779</v>
      </c>
      <c r="CJ27" s="124">
        <f t="shared" si="44"/>
        <v>0.40954782136585188</v>
      </c>
      <c r="CK27" s="122">
        <f t="shared" si="45"/>
        <v>350000</v>
      </c>
      <c r="CL27" s="122">
        <f t="shared" si="46"/>
        <v>102010.08497365779</v>
      </c>
      <c r="CM27" s="124">
        <f t="shared" si="47"/>
        <v>0.29145738563902229</v>
      </c>
      <c r="CN27" s="122">
        <f t="shared" si="48"/>
        <v>320000</v>
      </c>
      <c r="CO27" s="122">
        <f t="shared" si="49"/>
        <v>72010.084973657795</v>
      </c>
      <c r="CP27" s="124">
        <f t="shared" si="50"/>
        <v>0.22503151554268061</v>
      </c>
      <c r="CQ27" s="122">
        <f t="shared" si="51"/>
        <v>490000</v>
      </c>
      <c r="CR27" s="122">
        <f t="shared" si="52"/>
        <v>242010.08497365779</v>
      </c>
      <c r="CS27" s="124">
        <f t="shared" si="53"/>
        <v>0.4938981325993016</v>
      </c>
      <c r="CT27" s="122">
        <f t="shared" si="54"/>
        <v>400000</v>
      </c>
      <c r="CU27" s="122">
        <f t="shared" si="55"/>
        <v>152010.08497365779</v>
      </c>
      <c r="CV27" s="124">
        <f t="shared" si="56"/>
        <v>0.3800252124341445</v>
      </c>
      <c r="CW27" s="122">
        <f t="shared" si="57"/>
        <v>359999.99999999994</v>
      </c>
      <c r="CX27" s="117">
        <f t="shared" si="58"/>
        <v>112010.08497365774</v>
      </c>
      <c r="CY27" s="124">
        <f t="shared" si="59"/>
        <v>0.3111391249268271</v>
      </c>
      <c r="CZ27" s="122">
        <f t="shared" si="60"/>
        <v>320000</v>
      </c>
      <c r="DA27" s="122">
        <f t="shared" si="61"/>
        <v>72010.084973657795</v>
      </c>
      <c r="DB27" s="124">
        <f t="shared" si="62"/>
        <v>0.22503151554268061</v>
      </c>
      <c r="DC27" s="122">
        <v>800000</v>
      </c>
      <c r="DD27" s="14">
        <v>700000</v>
      </c>
    </row>
    <row r="28" spans="1:154" x14ac:dyDescent="0.25">
      <c r="A28" s="1">
        <v>14</v>
      </c>
      <c r="B28" s="98" t="s">
        <v>151</v>
      </c>
      <c r="C28" s="99">
        <v>80</v>
      </c>
      <c r="D28" s="1">
        <v>80</v>
      </c>
      <c r="E28" s="1">
        <v>9</v>
      </c>
      <c r="F28" s="1">
        <v>3</v>
      </c>
      <c r="G28" s="1" t="s">
        <v>130</v>
      </c>
      <c r="H28" s="100">
        <v>1.92</v>
      </c>
      <c r="I28" s="101">
        <f t="shared" si="0"/>
        <v>1.7279999999999997E-2</v>
      </c>
      <c r="J28" s="100">
        <v>44</v>
      </c>
      <c r="K28" s="1" t="s">
        <v>131</v>
      </c>
      <c r="L28" s="100">
        <v>30</v>
      </c>
      <c r="M28" s="100">
        <v>600</v>
      </c>
      <c r="N28" s="100">
        <v>600</v>
      </c>
      <c r="O28" s="102">
        <f t="shared" si="1"/>
        <v>26400</v>
      </c>
      <c r="P28" s="103">
        <v>26600</v>
      </c>
      <c r="Q28" s="104">
        <f t="shared" si="2"/>
        <v>10.367999999999999</v>
      </c>
      <c r="R28" s="100">
        <v>30</v>
      </c>
      <c r="S28" s="105">
        <f t="shared" si="31"/>
        <v>1.6666666666666668E-3</v>
      </c>
      <c r="T28" s="106">
        <f t="shared" si="3"/>
        <v>1.6666666666666666E-3</v>
      </c>
      <c r="U28" s="1" t="s">
        <v>132</v>
      </c>
      <c r="V28" s="1" t="s">
        <v>133</v>
      </c>
      <c r="W28" s="107" t="s">
        <v>134</v>
      </c>
      <c r="X28" s="102">
        <f t="shared" si="32"/>
        <v>1152</v>
      </c>
      <c r="Y28" s="107" t="s">
        <v>135</v>
      </c>
      <c r="Z28" s="107" t="s">
        <v>136</v>
      </c>
      <c r="AA28" s="107" t="s">
        <v>137</v>
      </c>
      <c r="AB28" s="108">
        <v>7.5</v>
      </c>
      <c r="AC28" s="107" t="s">
        <v>138</v>
      </c>
      <c r="AD28" s="109" t="str">
        <f>'[1]MASTER TABEL'!$F$7</f>
        <v>M2</v>
      </c>
      <c r="AE28" s="109" t="str">
        <f>'[1]MASTER TABEL'!$G$7</f>
        <v>M2</v>
      </c>
      <c r="AF28" s="108">
        <v>7.5</v>
      </c>
      <c r="AG28" s="110">
        <f>'[1]MASTER TABEL'!$H$7</f>
        <v>1</v>
      </c>
      <c r="AH28" s="111">
        <v>15500</v>
      </c>
      <c r="AI28" s="111">
        <v>15500</v>
      </c>
      <c r="AJ28" s="112">
        <f t="shared" si="4"/>
        <v>116250</v>
      </c>
      <c r="AK28" s="109">
        <v>50</v>
      </c>
      <c r="AL28" s="113">
        <f t="shared" si="33"/>
        <v>4.3402777777777776E-2</v>
      </c>
      <c r="AM28" s="114">
        <f t="shared" si="5"/>
        <v>672.74305555555554</v>
      </c>
      <c r="AN28" s="1">
        <v>550</v>
      </c>
      <c r="AO28" s="115">
        <f t="shared" si="6"/>
        <v>1.6666666666666668E-3</v>
      </c>
      <c r="AP28" s="101">
        <f t="shared" si="7"/>
        <v>1.92</v>
      </c>
      <c r="AQ28" s="104">
        <f t="shared" si="8"/>
        <v>7400.1736111111113</v>
      </c>
      <c r="AR28" s="116">
        <v>10000013</v>
      </c>
      <c r="AS28" s="104">
        <f t="shared" si="9"/>
        <v>8680.5668402777792</v>
      </c>
      <c r="AT28" s="110">
        <f>'[1]MASTER TABEL'!$BD$7</f>
        <v>440</v>
      </c>
      <c r="AU28" s="1">
        <v>14</v>
      </c>
      <c r="AV28" s="117">
        <f t="shared" si="10"/>
        <v>422.86706349206355</v>
      </c>
      <c r="AW28" s="111">
        <f t="shared" si="11"/>
        <v>5812.5</v>
      </c>
      <c r="AX28" s="111">
        <f t="shared" si="12"/>
        <v>12206.25</v>
      </c>
      <c r="AY28" s="111">
        <f t="shared" si="13"/>
        <v>9154.6875</v>
      </c>
      <c r="AZ28" s="112">
        <f t="shared" si="14"/>
        <v>27173.4375</v>
      </c>
      <c r="BA28" s="111">
        <f t="shared" si="34"/>
        <v>22087.5</v>
      </c>
      <c r="BB28" s="100" t="b">
        <v>0</v>
      </c>
      <c r="BC28" s="103">
        <v>0</v>
      </c>
      <c r="BD28" s="103">
        <v>0</v>
      </c>
      <c r="BE28" s="103">
        <f t="shared" si="15"/>
        <v>0</v>
      </c>
      <c r="BF28" s="100" t="b">
        <v>0</v>
      </c>
      <c r="BG28" s="118">
        <f>'[1]MASTER TABEL'!CZ275</f>
        <v>0</v>
      </c>
      <c r="BH28" s="1"/>
      <c r="BI28" s="103">
        <v>13</v>
      </c>
      <c r="BJ28" s="119">
        <v>0.1</v>
      </c>
      <c r="BK28" s="119">
        <v>0.05</v>
      </c>
      <c r="BL28" s="112">
        <f t="shared" si="35"/>
        <v>182700.28807043651</v>
      </c>
      <c r="BM28" s="104">
        <f t="shared" si="36"/>
        <v>200970.31687748019</v>
      </c>
      <c r="BN28" s="104">
        <f t="shared" si="36"/>
        <v>211018.83272135421</v>
      </c>
      <c r="BO28" s="120">
        <f t="shared" si="16"/>
        <v>5275.4708180338557</v>
      </c>
      <c r="BP28" s="121">
        <f t="shared" si="17"/>
        <v>10550.941636067711</v>
      </c>
      <c r="BQ28" s="121">
        <f t="shared" si="18"/>
        <v>5275.4708180338557</v>
      </c>
      <c r="BR28" s="121">
        <f t="shared" si="19"/>
        <v>13188.677045084638</v>
      </c>
      <c r="BS28" s="121">
        <f t="shared" si="20"/>
        <v>2637.7354090169279</v>
      </c>
      <c r="BT28" s="122">
        <f t="shared" si="37"/>
        <v>247947.12844759121</v>
      </c>
      <c r="BU28" s="121">
        <f t="shared" si="21"/>
        <v>0</v>
      </c>
      <c r="BV28" s="121">
        <f t="shared" si="22"/>
        <v>0</v>
      </c>
      <c r="BW28" s="121">
        <f t="shared" si="23"/>
        <v>0</v>
      </c>
      <c r="BX28" s="121">
        <f t="shared" si="24"/>
        <v>0</v>
      </c>
      <c r="BY28" s="121">
        <f t="shared" si="25"/>
        <v>0</v>
      </c>
      <c r="BZ28" s="121">
        <f t="shared" si="26"/>
        <v>0</v>
      </c>
      <c r="CA28" s="121">
        <f t="shared" si="27"/>
        <v>0</v>
      </c>
      <c r="CB28" s="121">
        <f t="shared" si="28"/>
        <v>0</v>
      </c>
      <c r="CC28" s="122">
        <f t="shared" si="29"/>
        <v>263773.54090169276</v>
      </c>
      <c r="CD28" s="123">
        <f t="shared" si="38"/>
        <v>247947.12844759121</v>
      </c>
      <c r="CE28" s="122">
        <f t="shared" si="39"/>
        <v>490000</v>
      </c>
      <c r="CF28" s="122">
        <f t="shared" si="40"/>
        <v>242052.87155240879</v>
      </c>
      <c r="CG28" s="124">
        <f t="shared" si="41"/>
        <v>0.49398545214777306</v>
      </c>
      <c r="CH28" s="122">
        <f t="shared" si="42"/>
        <v>420000</v>
      </c>
      <c r="CI28" s="122">
        <f t="shared" si="43"/>
        <v>172052.87155240879</v>
      </c>
      <c r="CJ28" s="124">
        <f t="shared" si="44"/>
        <v>0.40964969417240188</v>
      </c>
      <c r="CK28" s="122">
        <f t="shared" si="45"/>
        <v>350000</v>
      </c>
      <c r="CL28" s="122">
        <f t="shared" si="46"/>
        <v>102052.87155240879</v>
      </c>
      <c r="CM28" s="124">
        <f t="shared" si="47"/>
        <v>0.29157963300688228</v>
      </c>
      <c r="CN28" s="122">
        <f t="shared" si="48"/>
        <v>320000</v>
      </c>
      <c r="CO28" s="122">
        <f t="shared" si="49"/>
        <v>72052.871552408789</v>
      </c>
      <c r="CP28" s="124">
        <f t="shared" si="50"/>
        <v>0.22516522360127747</v>
      </c>
      <c r="CQ28" s="122">
        <f t="shared" si="51"/>
        <v>490000</v>
      </c>
      <c r="CR28" s="122">
        <f t="shared" si="52"/>
        <v>242052.87155240879</v>
      </c>
      <c r="CS28" s="124">
        <f t="shared" si="53"/>
        <v>0.49398545214777306</v>
      </c>
      <c r="CT28" s="122">
        <f t="shared" si="54"/>
        <v>400000</v>
      </c>
      <c r="CU28" s="122">
        <f t="shared" si="55"/>
        <v>152052.87155240879</v>
      </c>
      <c r="CV28" s="124">
        <f t="shared" si="56"/>
        <v>0.38013217888102196</v>
      </c>
      <c r="CW28" s="122">
        <f t="shared" si="57"/>
        <v>359999.99999999994</v>
      </c>
      <c r="CX28" s="117">
        <f t="shared" si="58"/>
        <v>112052.87155240873</v>
      </c>
      <c r="CY28" s="124">
        <f t="shared" si="59"/>
        <v>0.31125797653446874</v>
      </c>
      <c r="CZ28" s="122">
        <f t="shared" si="60"/>
        <v>320000</v>
      </c>
      <c r="DA28" s="122">
        <f t="shared" si="61"/>
        <v>72052.871552408789</v>
      </c>
      <c r="DB28" s="124">
        <f t="shared" si="62"/>
        <v>0.22516522360127747</v>
      </c>
      <c r="DC28" s="122">
        <v>800000</v>
      </c>
      <c r="DD28" s="14">
        <v>700000</v>
      </c>
    </row>
    <row r="29" spans="1:154" s="18" customFormat="1" x14ac:dyDescent="0.25">
      <c r="A29" s="1">
        <v>15</v>
      </c>
      <c r="B29" s="98" t="s">
        <v>152</v>
      </c>
      <c r="C29" s="99">
        <v>80</v>
      </c>
      <c r="D29" s="1">
        <v>80</v>
      </c>
      <c r="E29" s="1">
        <v>9</v>
      </c>
      <c r="F29" s="1">
        <v>3</v>
      </c>
      <c r="G29" s="1" t="s">
        <v>130</v>
      </c>
      <c r="H29" s="100">
        <v>1.92</v>
      </c>
      <c r="I29" s="101">
        <f t="shared" si="0"/>
        <v>1.7279999999999997E-2</v>
      </c>
      <c r="J29" s="100">
        <v>44</v>
      </c>
      <c r="K29" s="1" t="s">
        <v>131</v>
      </c>
      <c r="L29" s="100">
        <v>30</v>
      </c>
      <c r="M29" s="100">
        <v>600</v>
      </c>
      <c r="N29" s="100">
        <v>600</v>
      </c>
      <c r="O29" s="102">
        <f t="shared" si="1"/>
        <v>26400</v>
      </c>
      <c r="P29" s="103">
        <v>26600</v>
      </c>
      <c r="Q29" s="104">
        <f t="shared" si="2"/>
        <v>10.367999999999999</v>
      </c>
      <c r="R29" s="100">
        <v>30</v>
      </c>
      <c r="S29" s="105">
        <f t="shared" si="31"/>
        <v>1.6666666666666668E-3</v>
      </c>
      <c r="T29" s="106">
        <f t="shared" si="3"/>
        <v>1.6666666666666666E-3</v>
      </c>
      <c r="U29" s="1" t="s">
        <v>132</v>
      </c>
      <c r="V29" s="1" t="s">
        <v>133</v>
      </c>
      <c r="W29" s="107" t="s">
        <v>134</v>
      </c>
      <c r="X29" s="102">
        <f t="shared" si="32"/>
        <v>1152</v>
      </c>
      <c r="Y29" s="107" t="s">
        <v>135</v>
      </c>
      <c r="Z29" s="107" t="s">
        <v>136</v>
      </c>
      <c r="AA29" s="107" t="s">
        <v>137</v>
      </c>
      <c r="AB29" s="108">
        <v>7.5</v>
      </c>
      <c r="AC29" s="107" t="s">
        <v>138</v>
      </c>
      <c r="AD29" s="109" t="str">
        <f>'[1]MASTER TABEL'!$F$7</f>
        <v>M2</v>
      </c>
      <c r="AE29" s="109" t="str">
        <f>'[1]MASTER TABEL'!$G$7</f>
        <v>M2</v>
      </c>
      <c r="AF29" s="108">
        <v>7.5</v>
      </c>
      <c r="AG29" s="110">
        <f>'[1]MASTER TABEL'!$H$7</f>
        <v>1</v>
      </c>
      <c r="AH29" s="111">
        <v>15500</v>
      </c>
      <c r="AI29" s="111">
        <v>15500</v>
      </c>
      <c r="AJ29" s="112">
        <f t="shared" si="4"/>
        <v>116250</v>
      </c>
      <c r="AK29" s="109">
        <v>50</v>
      </c>
      <c r="AL29" s="113">
        <f t="shared" si="33"/>
        <v>4.3402777777777776E-2</v>
      </c>
      <c r="AM29" s="114">
        <f t="shared" si="5"/>
        <v>672.74305555555554</v>
      </c>
      <c r="AN29" s="1">
        <v>550</v>
      </c>
      <c r="AO29" s="115">
        <f t="shared" si="6"/>
        <v>1.6666666666666668E-3</v>
      </c>
      <c r="AP29" s="101">
        <f t="shared" si="7"/>
        <v>1.92</v>
      </c>
      <c r="AQ29" s="104">
        <f t="shared" si="8"/>
        <v>7400.1736111111113</v>
      </c>
      <c r="AR29" s="116">
        <v>10000014</v>
      </c>
      <c r="AS29" s="104">
        <f t="shared" si="9"/>
        <v>8680.5677083333358</v>
      </c>
      <c r="AT29" s="110">
        <f>'[1]MASTER TABEL'!$BD$7</f>
        <v>440</v>
      </c>
      <c r="AU29" s="1">
        <v>15</v>
      </c>
      <c r="AV29" s="117">
        <f t="shared" si="10"/>
        <v>394.67592592592598</v>
      </c>
      <c r="AW29" s="111">
        <f t="shared" si="11"/>
        <v>5812.5</v>
      </c>
      <c r="AX29" s="111">
        <f t="shared" si="12"/>
        <v>12206.25</v>
      </c>
      <c r="AY29" s="111">
        <f t="shared" si="13"/>
        <v>9154.6875</v>
      </c>
      <c r="AZ29" s="112">
        <f t="shared" si="14"/>
        <v>27173.4375</v>
      </c>
      <c r="BA29" s="111">
        <f t="shared" si="34"/>
        <v>22087.5</v>
      </c>
      <c r="BB29" s="100" t="b">
        <v>0</v>
      </c>
      <c r="BC29" s="103">
        <v>0</v>
      </c>
      <c r="BD29" s="103">
        <v>0</v>
      </c>
      <c r="BE29" s="103">
        <f t="shared" si="15"/>
        <v>0</v>
      </c>
      <c r="BF29" s="100" t="b">
        <v>0</v>
      </c>
      <c r="BG29" s="118">
        <f>'[1]MASTER TABEL'!CZ276</f>
        <v>0</v>
      </c>
      <c r="BH29" s="1"/>
      <c r="BI29" s="103">
        <v>14</v>
      </c>
      <c r="BJ29" s="119">
        <v>0.1</v>
      </c>
      <c r="BK29" s="119">
        <v>0.05</v>
      </c>
      <c r="BL29" s="112">
        <f t="shared" si="35"/>
        <v>182673.09780092593</v>
      </c>
      <c r="BM29" s="104">
        <f t="shared" si="36"/>
        <v>200940.40758101855</v>
      </c>
      <c r="BN29" s="104">
        <f t="shared" si="36"/>
        <v>210987.42796006947</v>
      </c>
      <c r="BO29" s="120">
        <f t="shared" si="16"/>
        <v>5274.6856990017368</v>
      </c>
      <c r="BP29" s="121">
        <f t="shared" si="17"/>
        <v>10549.371398003474</v>
      </c>
      <c r="BQ29" s="121">
        <f t="shared" si="18"/>
        <v>5274.6856990017368</v>
      </c>
      <c r="BR29" s="121">
        <f t="shared" si="19"/>
        <v>13186.714247504344</v>
      </c>
      <c r="BS29" s="121">
        <f t="shared" si="20"/>
        <v>2637.3428495008684</v>
      </c>
      <c r="BT29" s="122">
        <f t="shared" si="37"/>
        <v>247910.22785308163</v>
      </c>
      <c r="BU29" s="121">
        <f t="shared" si="21"/>
        <v>0</v>
      </c>
      <c r="BV29" s="121">
        <f t="shared" si="22"/>
        <v>0</v>
      </c>
      <c r="BW29" s="121">
        <f t="shared" si="23"/>
        <v>0</v>
      </c>
      <c r="BX29" s="121">
        <f t="shared" si="24"/>
        <v>0</v>
      </c>
      <c r="BY29" s="121">
        <f t="shared" si="25"/>
        <v>0</v>
      </c>
      <c r="BZ29" s="121">
        <f t="shared" si="26"/>
        <v>0</v>
      </c>
      <c r="CA29" s="121">
        <f t="shared" si="27"/>
        <v>0</v>
      </c>
      <c r="CB29" s="121">
        <f t="shared" si="28"/>
        <v>0</v>
      </c>
      <c r="CC29" s="122">
        <f t="shared" si="29"/>
        <v>263734.28495008685</v>
      </c>
      <c r="CD29" s="123">
        <f t="shared" si="38"/>
        <v>247910.22785308163</v>
      </c>
      <c r="CE29" s="122">
        <f t="shared" si="39"/>
        <v>490000</v>
      </c>
      <c r="CF29" s="122">
        <f t="shared" si="40"/>
        <v>242089.77214691837</v>
      </c>
      <c r="CG29" s="124">
        <f t="shared" si="41"/>
        <v>0.49406075948350686</v>
      </c>
      <c r="CH29" s="122">
        <f t="shared" si="42"/>
        <v>420000</v>
      </c>
      <c r="CI29" s="122">
        <f t="shared" si="43"/>
        <v>172089.77214691837</v>
      </c>
      <c r="CJ29" s="124">
        <f t="shared" si="44"/>
        <v>0.40973755273075801</v>
      </c>
      <c r="CK29" s="122">
        <f t="shared" si="45"/>
        <v>350000</v>
      </c>
      <c r="CL29" s="122">
        <f t="shared" si="46"/>
        <v>102089.77214691837</v>
      </c>
      <c r="CM29" s="124">
        <f t="shared" si="47"/>
        <v>0.29168506327690963</v>
      </c>
      <c r="CN29" s="122">
        <f t="shared" si="48"/>
        <v>320000</v>
      </c>
      <c r="CO29" s="122">
        <f t="shared" si="49"/>
        <v>72089.772146918374</v>
      </c>
      <c r="CP29" s="124">
        <f t="shared" si="50"/>
        <v>0.22528053795911993</v>
      </c>
      <c r="CQ29" s="122">
        <f t="shared" si="51"/>
        <v>490000</v>
      </c>
      <c r="CR29" s="122">
        <f t="shared" si="52"/>
        <v>242089.77214691837</v>
      </c>
      <c r="CS29" s="124">
        <f t="shared" si="53"/>
        <v>0.49406075948350686</v>
      </c>
      <c r="CT29" s="122">
        <f t="shared" si="54"/>
        <v>400000</v>
      </c>
      <c r="CU29" s="122">
        <f t="shared" si="55"/>
        <v>152089.77214691837</v>
      </c>
      <c r="CV29" s="124">
        <f t="shared" si="56"/>
        <v>0.38022443036729592</v>
      </c>
      <c r="CW29" s="122">
        <f t="shared" si="57"/>
        <v>359999.99999999994</v>
      </c>
      <c r="CX29" s="117">
        <f t="shared" si="58"/>
        <v>112089.77214691832</v>
      </c>
      <c r="CY29" s="124">
        <f t="shared" si="59"/>
        <v>0.31136047818588425</v>
      </c>
      <c r="CZ29" s="122">
        <f t="shared" si="60"/>
        <v>320000</v>
      </c>
      <c r="DA29" s="122">
        <f t="shared" si="61"/>
        <v>72089.772146918374</v>
      </c>
      <c r="DB29" s="124">
        <f t="shared" si="62"/>
        <v>0.22528053795911993</v>
      </c>
      <c r="DC29" s="122">
        <v>800000</v>
      </c>
      <c r="DD29" s="14">
        <v>700000</v>
      </c>
    </row>
    <row r="30" spans="1:154" s="18" customFormat="1" x14ac:dyDescent="0.25">
      <c r="A30" s="1">
        <v>16</v>
      </c>
      <c r="B30" s="98" t="s">
        <v>153</v>
      </c>
      <c r="C30" s="99">
        <v>80</v>
      </c>
      <c r="D30" s="1">
        <v>80</v>
      </c>
      <c r="E30" s="1">
        <v>9</v>
      </c>
      <c r="F30" s="1">
        <v>3</v>
      </c>
      <c r="G30" s="1" t="s">
        <v>130</v>
      </c>
      <c r="H30" s="100">
        <v>1.92</v>
      </c>
      <c r="I30" s="101">
        <f t="shared" si="0"/>
        <v>1.7279999999999997E-2</v>
      </c>
      <c r="J30" s="100">
        <v>44</v>
      </c>
      <c r="K30" s="1" t="s">
        <v>131</v>
      </c>
      <c r="L30" s="100">
        <v>30</v>
      </c>
      <c r="M30" s="100">
        <v>600</v>
      </c>
      <c r="N30" s="100">
        <v>600</v>
      </c>
      <c r="O30" s="102">
        <f t="shared" si="1"/>
        <v>26400</v>
      </c>
      <c r="P30" s="103">
        <v>26600</v>
      </c>
      <c r="Q30" s="104">
        <f t="shared" si="2"/>
        <v>10.367999999999999</v>
      </c>
      <c r="R30" s="100">
        <v>30</v>
      </c>
      <c r="S30" s="105">
        <f t="shared" si="31"/>
        <v>1.6666666666666668E-3</v>
      </c>
      <c r="T30" s="106">
        <f t="shared" si="3"/>
        <v>1.6666666666666666E-3</v>
      </c>
      <c r="U30" s="1" t="s">
        <v>132</v>
      </c>
      <c r="V30" s="1" t="s">
        <v>133</v>
      </c>
      <c r="W30" s="107" t="s">
        <v>134</v>
      </c>
      <c r="X30" s="102">
        <f t="shared" si="32"/>
        <v>1152</v>
      </c>
      <c r="Y30" s="107" t="s">
        <v>135</v>
      </c>
      <c r="Z30" s="107" t="s">
        <v>136</v>
      </c>
      <c r="AA30" s="107" t="s">
        <v>137</v>
      </c>
      <c r="AB30" s="108">
        <v>7.5</v>
      </c>
      <c r="AC30" s="107" t="s">
        <v>138</v>
      </c>
      <c r="AD30" s="109" t="str">
        <f>'[1]MASTER TABEL'!$F$7</f>
        <v>M2</v>
      </c>
      <c r="AE30" s="109" t="str">
        <f>'[1]MASTER TABEL'!$G$7</f>
        <v>M2</v>
      </c>
      <c r="AF30" s="108">
        <v>7.5</v>
      </c>
      <c r="AG30" s="110">
        <f>'[1]MASTER TABEL'!$H$7</f>
        <v>1</v>
      </c>
      <c r="AH30" s="111">
        <v>15500</v>
      </c>
      <c r="AI30" s="111">
        <v>15500</v>
      </c>
      <c r="AJ30" s="112">
        <f t="shared" si="4"/>
        <v>116250</v>
      </c>
      <c r="AK30" s="109">
        <v>50</v>
      </c>
      <c r="AL30" s="113">
        <f t="shared" si="33"/>
        <v>4.3402777777777776E-2</v>
      </c>
      <c r="AM30" s="114">
        <f t="shared" si="5"/>
        <v>672.74305555555554</v>
      </c>
      <c r="AN30" s="1">
        <v>550</v>
      </c>
      <c r="AO30" s="115">
        <f t="shared" si="6"/>
        <v>1.6666666666666668E-3</v>
      </c>
      <c r="AP30" s="101">
        <f t="shared" si="7"/>
        <v>1.92</v>
      </c>
      <c r="AQ30" s="104">
        <f t="shared" si="8"/>
        <v>7400.1736111111113</v>
      </c>
      <c r="AR30" s="116">
        <v>10000015</v>
      </c>
      <c r="AS30" s="104">
        <f t="shared" si="9"/>
        <v>8680.5685763888905</v>
      </c>
      <c r="AT30" s="110">
        <f>'[1]MASTER TABEL'!$BD$7</f>
        <v>440</v>
      </c>
      <c r="AU30" s="1">
        <v>16</v>
      </c>
      <c r="AV30" s="117">
        <f t="shared" si="10"/>
        <v>370.0086805555556</v>
      </c>
      <c r="AW30" s="111">
        <f t="shared" si="11"/>
        <v>5812.5</v>
      </c>
      <c r="AX30" s="111">
        <f t="shared" si="12"/>
        <v>12206.25</v>
      </c>
      <c r="AY30" s="111">
        <f t="shared" si="13"/>
        <v>9154.6875</v>
      </c>
      <c r="AZ30" s="112">
        <f t="shared" si="14"/>
        <v>27173.4375</v>
      </c>
      <c r="BA30" s="111">
        <f t="shared" si="34"/>
        <v>22087.5</v>
      </c>
      <c r="BB30" s="100" t="b">
        <v>0</v>
      </c>
      <c r="BC30" s="103">
        <v>0</v>
      </c>
      <c r="BD30" s="103">
        <v>0</v>
      </c>
      <c r="BE30" s="103">
        <f t="shared" si="15"/>
        <v>0</v>
      </c>
      <c r="BF30" s="100" t="b">
        <v>0</v>
      </c>
      <c r="BG30" s="118">
        <f>'[1]MASTER TABEL'!CZ277</f>
        <v>0</v>
      </c>
      <c r="BH30" s="1"/>
      <c r="BI30" s="103">
        <v>15</v>
      </c>
      <c r="BJ30" s="119">
        <v>0.1</v>
      </c>
      <c r="BK30" s="119">
        <v>0.05</v>
      </c>
      <c r="BL30" s="112">
        <f t="shared" si="35"/>
        <v>182649.43142361112</v>
      </c>
      <c r="BM30" s="104">
        <f t="shared" si="36"/>
        <v>200914.37456597225</v>
      </c>
      <c r="BN30" s="104">
        <f t="shared" si="36"/>
        <v>210960.09329427086</v>
      </c>
      <c r="BO30" s="120">
        <f t="shared" si="16"/>
        <v>5274.0023323567711</v>
      </c>
      <c r="BP30" s="121">
        <f t="shared" si="17"/>
        <v>10548.004664713542</v>
      </c>
      <c r="BQ30" s="121">
        <f t="shared" si="18"/>
        <v>5274.0023323567711</v>
      </c>
      <c r="BR30" s="121">
        <f t="shared" si="19"/>
        <v>13185.005830891929</v>
      </c>
      <c r="BS30" s="121">
        <f t="shared" si="20"/>
        <v>2637.0011661783856</v>
      </c>
      <c r="BT30" s="122">
        <f t="shared" si="37"/>
        <v>247878.10962076826</v>
      </c>
      <c r="BU30" s="121">
        <f t="shared" si="21"/>
        <v>0</v>
      </c>
      <c r="BV30" s="121">
        <f t="shared" si="22"/>
        <v>0</v>
      </c>
      <c r="BW30" s="121">
        <f t="shared" si="23"/>
        <v>0</v>
      </c>
      <c r="BX30" s="121">
        <f t="shared" si="24"/>
        <v>0</v>
      </c>
      <c r="BY30" s="121">
        <f t="shared" si="25"/>
        <v>0</v>
      </c>
      <c r="BZ30" s="121">
        <f t="shared" si="26"/>
        <v>0</v>
      </c>
      <c r="CA30" s="121">
        <f t="shared" si="27"/>
        <v>0</v>
      </c>
      <c r="CB30" s="121">
        <f t="shared" si="28"/>
        <v>0</v>
      </c>
      <c r="CC30" s="122">
        <f t="shared" si="29"/>
        <v>263700.11661783856</v>
      </c>
      <c r="CD30" s="123">
        <f t="shared" si="38"/>
        <v>247878.10962076826</v>
      </c>
      <c r="CE30" s="122">
        <f t="shared" si="39"/>
        <v>490000</v>
      </c>
      <c r="CF30" s="122">
        <f t="shared" si="40"/>
        <v>242121.89037923174</v>
      </c>
      <c r="CG30" s="124">
        <f t="shared" si="41"/>
        <v>0.49412630689639131</v>
      </c>
      <c r="CH30" s="122">
        <f t="shared" si="42"/>
        <v>420000</v>
      </c>
      <c r="CI30" s="122">
        <f t="shared" si="43"/>
        <v>172121.89037923174</v>
      </c>
      <c r="CJ30" s="124">
        <f t="shared" si="44"/>
        <v>0.40981402471245654</v>
      </c>
      <c r="CK30" s="122">
        <f t="shared" si="45"/>
        <v>350000</v>
      </c>
      <c r="CL30" s="122">
        <f t="shared" si="46"/>
        <v>102121.89037923174</v>
      </c>
      <c r="CM30" s="124">
        <f t="shared" si="47"/>
        <v>0.29177682965494783</v>
      </c>
      <c r="CN30" s="122">
        <f t="shared" si="48"/>
        <v>320000</v>
      </c>
      <c r="CO30" s="122">
        <f t="shared" si="49"/>
        <v>72121.890379231743</v>
      </c>
      <c r="CP30" s="124">
        <f t="shared" si="50"/>
        <v>0.2253809074350992</v>
      </c>
      <c r="CQ30" s="122">
        <f t="shared" si="51"/>
        <v>490000</v>
      </c>
      <c r="CR30" s="122">
        <f t="shared" si="52"/>
        <v>242121.89037923174</v>
      </c>
      <c r="CS30" s="124">
        <f t="shared" si="53"/>
        <v>0.49412630689639131</v>
      </c>
      <c r="CT30" s="122">
        <f t="shared" si="54"/>
        <v>400000</v>
      </c>
      <c r="CU30" s="122">
        <f t="shared" si="55"/>
        <v>152121.89037923174</v>
      </c>
      <c r="CV30" s="124">
        <f t="shared" si="56"/>
        <v>0.38030472594807935</v>
      </c>
      <c r="CW30" s="122">
        <f t="shared" si="57"/>
        <v>359999.99999999994</v>
      </c>
      <c r="CX30" s="117">
        <f t="shared" si="58"/>
        <v>112121.89037923169</v>
      </c>
      <c r="CY30" s="124">
        <f t="shared" si="59"/>
        <v>0.31144969549786583</v>
      </c>
      <c r="CZ30" s="122">
        <f t="shared" si="60"/>
        <v>320000</v>
      </c>
      <c r="DA30" s="122">
        <f t="shared" si="61"/>
        <v>72121.890379231743</v>
      </c>
      <c r="DB30" s="124">
        <f t="shared" si="62"/>
        <v>0.2253809074350992</v>
      </c>
      <c r="DC30" s="122">
        <v>800000</v>
      </c>
      <c r="DD30" s="14">
        <v>700000</v>
      </c>
    </row>
    <row r="31" spans="1:154" s="18" customFormat="1" x14ac:dyDescent="0.25">
      <c r="A31" s="1">
        <v>17</v>
      </c>
      <c r="B31" s="98" t="s">
        <v>154</v>
      </c>
      <c r="C31" s="99">
        <v>80</v>
      </c>
      <c r="D31" s="1">
        <v>80</v>
      </c>
      <c r="E31" s="1">
        <v>9</v>
      </c>
      <c r="F31" s="1">
        <v>3</v>
      </c>
      <c r="G31" s="1" t="s">
        <v>130</v>
      </c>
      <c r="H31" s="100">
        <v>1.92</v>
      </c>
      <c r="I31" s="101">
        <f t="shared" si="0"/>
        <v>1.7279999999999997E-2</v>
      </c>
      <c r="J31" s="100">
        <v>44</v>
      </c>
      <c r="K31" s="1" t="s">
        <v>131</v>
      </c>
      <c r="L31" s="100">
        <v>30</v>
      </c>
      <c r="M31" s="100">
        <v>600</v>
      </c>
      <c r="N31" s="100">
        <v>600</v>
      </c>
      <c r="O31" s="102">
        <f t="shared" si="1"/>
        <v>26400</v>
      </c>
      <c r="P31" s="103">
        <v>26600</v>
      </c>
      <c r="Q31" s="104">
        <f t="shared" si="2"/>
        <v>10.367999999999999</v>
      </c>
      <c r="R31" s="100">
        <v>30</v>
      </c>
      <c r="S31" s="105">
        <f t="shared" si="31"/>
        <v>1.6666666666666668E-3</v>
      </c>
      <c r="T31" s="106">
        <f t="shared" si="3"/>
        <v>1.6666666666666666E-3</v>
      </c>
      <c r="U31" s="1" t="s">
        <v>132</v>
      </c>
      <c r="V31" s="1" t="s">
        <v>133</v>
      </c>
      <c r="W31" s="107" t="s">
        <v>134</v>
      </c>
      <c r="X31" s="102">
        <f t="shared" si="32"/>
        <v>1152</v>
      </c>
      <c r="Y31" s="107" t="s">
        <v>135</v>
      </c>
      <c r="Z31" s="107" t="s">
        <v>136</v>
      </c>
      <c r="AA31" s="107" t="s">
        <v>137</v>
      </c>
      <c r="AB31" s="108">
        <v>7.5</v>
      </c>
      <c r="AC31" s="107" t="s">
        <v>138</v>
      </c>
      <c r="AD31" s="109" t="str">
        <f>'[1]MASTER TABEL'!$F$7</f>
        <v>M2</v>
      </c>
      <c r="AE31" s="109" t="str">
        <f>'[1]MASTER TABEL'!$G$7</f>
        <v>M2</v>
      </c>
      <c r="AF31" s="108">
        <v>7.5</v>
      </c>
      <c r="AG31" s="110">
        <f>'[1]MASTER TABEL'!$H$7</f>
        <v>1</v>
      </c>
      <c r="AH31" s="111">
        <v>15500</v>
      </c>
      <c r="AI31" s="111">
        <v>15500</v>
      </c>
      <c r="AJ31" s="112">
        <f t="shared" si="4"/>
        <v>116250</v>
      </c>
      <c r="AK31" s="109">
        <v>50</v>
      </c>
      <c r="AL31" s="113">
        <f t="shared" si="33"/>
        <v>4.3402777777777776E-2</v>
      </c>
      <c r="AM31" s="114">
        <f t="shared" si="5"/>
        <v>672.74305555555554</v>
      </c>
      <c r="AN31" s="1">
        <v>550</v>
      </c>
      <c r="AO31" s="115">
        <f t="shared" si="6"/>
        <v>1.6666666666666668E-3</v>
      </c>
      <c r="AP31" s="101">
        <f t="shared" si="7"/>
        <v>1.92</v>
      </c>
      <c r="AQ31" s="104">
        <f t="shared" si="8"/>
        <v>7400.1736111111113</v>
      </c>
      <c r="AR31" s="116">
        <v>10000016</v>
      </c>
      <c r="AS31" s="104">
        <f t="shared" si="9"/>
        <v>8680.5694444444453</v>
      </c>
      <c r="AT31" s="110">
        <f>'[1]MASTER TABEL'!$BD$7</f>
        <v>440</v>
      </c>
      <c r="AU31" s="1">
        <v>17</v>
      </c>
      <c r="AV31" s="117">
        <f t="shared" si="10"/>
        <v>348.24346405228761</v>
      </c>
      <c r="AW31" s="111">
        <f t="shared" si="11"/>
        <v>5812.5</v>
      </c>
      <c r="AX31" s="111">
        <f t="shared" si="12"/>
        <v>12206.25</v>
      </c>
      <c r="AY31" s="111">
        <f t="shared" si="13"/>
        <v>9154.6875</v>
      </c>
      <c r="AZ31" s="112">
        <f t="shared" si="14"/>
        <v>27173.4375</v>
      </c>
      <c r="BA31" s="111">
        <f t="shared" si="34"/>
        <v>22087.5</v>
      </c>
      <c r="BB31" s="100" t="b">
        <v>0</v>
      </c>
      <c r="BC31" s="103">
        <v>0</v>
      </c>
      <c r="BD31" s="103">
        <v>0</v>
      </c>
      <c r="BE31" s="103">
        <f t="shared" si="15"/>
        <v>0</v>
      </c>
      <c r="BF31" s="100" t="b">
        <v>0</v>
      </c>
      <c r="BG31" s="118">
        <f>'[1]MASTER TABEL'!CZ278</f>
        <v>0</v>
      </c>
      <c r="BH31" s="1"/>
      <c r="BI31" s="103">
        <v>16</v>
      </c>
      <c r="BJ31" s="119">
        <v>0.1</v>
      </c>
      <c r="BK31" s="119">
        <v>0.05</v>
      </c>
      <c r="BL31" s="112">
        <f t="shared" si="35"/>
        <v>182628.66707516342</v>
      </c>
      <c r="BM31" s="104">
        <f t="shared" si="36"/>
        <v>200891.53378267979</v>
      </c>
      <c r="BN31" s="104">
        <f t="shared" si="36"/>
        <v>210936.11047181379</v>
      </c>
      <c r="BO31" s="120">
        <f t="shared" si="16"/>
        <v>5273.4027617953452</v>
      </c>
      <c r="BP31" s="121">
        <f t="shared" si="17"/>
        <v>10546.80552359069</v>
      </c>
      <c r="BQ31" s="121">
        <f t="shared" si="18"/>
        <v>5273.4027617953452</v>
      </c>
      <c r="BR31" s="121">
        <f t="shared" si="19"/>
        <v>13183.506904488364</v>
      </c>
      <c r="BS31" s="121">
        <f t="shared" si="20"/>
        <v>2636.7013808976726</v>
      </c>
      <c r="BT31" s="122">
        <f t="shared" si="37"/>
        <v>247849.92980438122</v>
      </c>
      <c r="BU31" s="121">
        <f t="shared" si="21"/>
        <v>0</v>
      </c>
      <c r="BV31" s="121">
        <f t="shared" si="22"/>
        <v>0</v>
      </c>
      <c r="BW31" s="121">
        <f t="shared" si="23"/>
        <v>0</v>
      </c>
      <c r="BX31" s="121">
        <f t="shared" si="24"/>
        <v>0</v>
      </c>
      <c r="BY31" s="121">
        <f t="shared" si="25"/>
        <v>0</v>
      </c>
      <c r="BZ31" s="121">
        <f t="shared" si="26"/>
        <v>0</v>
      </c>
      <c r="CA31" s="121">
        <f t="shared" si="27"/>
        <v>0</v>
      </c>
      <c r="CB31" s="121">
        <f t="shared" si="28"/>
        <v>0</v>
      </c>
      <c r="CC31" s="122">
        <f t="shared" si="29"/>
        <v>263670.13808976725</v>
      </c>
      <c r="CD31" s="123">
        <f t="shared" si="38"/>
        <v>247849.92980438122</v>
      </c>
      <c r="CE31" s="122">
        <f t="shared" si="39"/>
        <v>490000</v>
      </c>
      <c r="CF31" s="122">
        <f t="shared" si="40"/>
        <v>242150.07019561878</v>
      </c>
      <c r="CG31" s="124">
        <f t="shared" si="41"/>
        <v>0.49418381672575262</v>
      </c>
      <c r="CH31" s="122">
        <f t="shared" si="42"/>
        <v>420000</v>
      </c>
      <c r="CI31" s="122">
        <f t="shared" si="43"/>
        <v>172150.07019561878</v>
      </c>
      <c r="CJ31" s="124">
        <f t="shared" si="44"/>
        <v>0.40988111951337808</v>
      </c>
      <c r="CK31" s="122">
        <f t="shared" si="45"/>
        <v>350000</v>
      </c>
      <c r="CL31" s="122">
        <f t="shared" si="46"/>
        <v>102150.07019561878</v>
      </c>
      <c r="CM31" s="124">
        <f t="shared" si="47"/>
        <v>0.29185734341605368</v>
      </c>
      <c r="CN31" s="122">
        <f t="shared" si="48"/>
        <v>320000</v>
      </c>
      <c r="CO31" s="122">
        <f t="shared" si="49"/>
        <v>72150.070195618784</v>
      </c>
      <c r="CP31" s="124">
        <f t="shared" si="50"/>
        <v>0.2254689693613087</v>
      </c>
      <c r="CQ31" s="122">
        <f t="shared" si="51"/>
        <v>490000</v>
      </c>
      <c r="CR31" s="122">
        <f t="shared" si="52"/>
        <v>242150.07019561878</v>
      </c>
      <c r="CS31" s="124">
        <f t="shared" si="53"/>
        <v>0.49418381672575262</v>
      </c>
      <c r="CT31" s="122">
        <f t="shared" si="54"/>
        <v>400000</v>
      </c>
      <c r="CU31" s="122">
        <f t="shared" si="55"/>
        <v>152150.07019561878</v>
      </c>
      <c r="CV31" s="124">
        <f t="shared" si="56"/>
        <v>0.38037517548904698</v>
      </c>
      <c r="CW31" s="122">
        <f t="shared" si="57"/>
        <v>359999.99999999994</v>
      </c>
      <c r="CX31" s="117">
        <f t="shared" si="58"/>
        <v>112150.07019561873</v>
      </c>
      <c r="CY31" s="124">
        <f t="shared" si="59"/>
        <v>0.31152797276560762</v>
      </c>
      <c r="CZ31" s="122">
        <f t="shared" si="60"/>
        <v>320000</v>
      </c>
      <c r="DA31" s="122">
        <f t="shared" si="61"/>
        <v>72150.070195618784</v>
      </c>
      <c r="DB31" s="124">
        <f t="shared" si="62"/>
        <v>0.2254689693613087</v>
      </c>
      <c r="DC31" s="122">
        <v>800000</v>
      </c>
      <c r="DD31" s="14">
        <v>700000</v>
      </c>
    </row>
    <row r="32" spans="1:154" s="18" customFormat="1" x14ac:dyDescent="0.25">
      <c r="A32" s="1">
        <v>18</v>
      </c>
      <c r="B32" s="98" t="s">
        <v>155</v>
      </c>
      <c r="C32" s="99">
        <v>80</v>
      </c>
      <c r="D32" s="1">
        <v>80</v>
      </c>
      <c r="E32" s="1">
        <v>9</v>
      </c>
      <c r="F32" s="1">
        <v>3</v>
      </c>
      <c r="G32" s="1" t="s">
        <v>130</v>
      </c>
      <c r="H32" s="100">
        <v>1.92</v>
      </c>
      <c r="I32" s="101">
        <f t="shared" si="0"/>
        <v>1.7279999999999997E-2</v>
      </c>
      <c r="J32" s="100">
        <v>44</v>
      </c>
      <c r="K32" s="1" t="s">
        <v>131</v>
      </c>
      <c r="L32" s="100">
        <v>30</v>
      </c>
      <c r="M32" s="100">
        <v>600</v>
      </c>
      <c r="N32" s="100">
        <v>600</v>
      </c>
      <c r="O32" s="102">
        <f t="shared" si="1"/>
        <v>26400</v>
      </c>
      <c r="P32" s="103">
        <v>26600</v>
      </c>
      <c r="Q32" s="104">
        <f t="shared" si="2"/>
        <v>10.367999999999999</v>
      </c>
      <c r="R32" s="100">
        <v>30</v>
      </c>
      <c r="S32" s="105">
        <f t="shared" si="31"/>
        <v>1.6666666666666668E-3</v>
      </c>
      <c r="T32" s="106">
        <f t="shared" si="3"/>
        <v>1.6666666666666666E-3</v>
      </c>
      <c r="U32" s="1" t="s">
        <v>132</v>
      </c>
      <c r="V32" s="1" t="s">
        <v>133</v>
      </c>
      <c r="W32" s="107" t="s">
        <v>134</v>
      </c>
      <c r="X32" s="102">
        <f t="shared" si="32"/>
        <v>1152</v>
      </c>
      <c r="Y32" s="107" t="s">
        <v>135</v>
      </c>
      <c r="Z32" s="107" t="s">
        <v>136</v>
      </c>
      <c r="AA32" s="107" t="s">
        <v>137</v>
      </c>
      <c r="AB32" s="108">
        <v>7.5</v>
      </c>
      <c r="AC32" s="107" t="s">
        <v>138</v>
      </c>
      <c r="AD32" s="109" t="str">
        <f>'[1]MASTER TABEL'!$F$7</f>
        <v>M2</v>
      </c>
      <c r="AE32" s="109" t="str">
        <f>'[1]MASTER TABEL'!$G$7</f>
        <v>M2</v>
      </c>
      <c r="AF32" s="108">
        <v>7.5</v>
      </c>
      <c r="AG32" s="110">
        <f>'[1]MASTER TABEL'!$H$7</f>
        <v>1</v>
      </c>
      <c r="AH32" s="111">
        <v>15500</v>
      </c>
      <c r="AI32" s="111">
        <v>15500</v>
      </c>
      <c r="AJ32" s="112">
        <f t="shared" si="4"/>
        <v>116250</v>
      </c>
      <c r="AK32" s="109">
        <v>50</v>
      </c>
      <c r="AL32" s="113">
        <f t="shared" si="33"/>
        <v>4.3402777777777776E-2</v>
      </c>
      <c r="AM32" s="114">
        <f t="shared" si="5"/>
        <v>672.74305555555554</v>
      </c>
      <c r="AN32" s="1">
        <v>550</v>
      </c>
      <c r="AO32" s="115">
        <f t="shared" si="6"/>
        <v>1.6666666666666668E-3</v>
      </c>
      <c r="AP32" s="101">
        <f t="shared" si="7"/>
        <v>1.92</v>
      </c>
      <c r="AQ32" s="104">
        <f t="shared" si="8"/>
        <v>7400.1736111111113</v>
      </c>
      <c r="AR32" s="116">
        <v>10000017</v>
      </c>
      <c r="AS32" s="104">
        <f t="shared" si="9"/>
        <v>8680.5703125</v>
      </c>
      <c r="AT32" s="110">
        <f>'[1]MASTER TABEL'!$BD$7</f>
        <v>440</v>
      </c>
      <c r="AU32" s="1">
        <v>18</v>
      </c>
      <c r="AV32" s="117">
        <f t="shared" si="10"/>
        <v>328.89660493827165</v>
      </c>
      <c r="AW32" s="111">
        <f t="shared" si="11"/>
        <v>5812.5</v>
      </c>
      <c r="AX32" s="111">
        <f t="shared" si="12"/>
        <v>12206.25</v>
      </c>
      <c r="AY32" s="111">
        <f t="shared" si="13"/>
        <v>9154.6875</v>
      </c>
      <c r="AZ32" s="112">
        <f t="shared" si="14"/>
        <v>27173.4375</v>
      </c>
      <c r="BA32" s="111">
        <f t="shared" si="34"/>
        <v>22087.5</v>
      </c>
      <c r="BB32" s="100" t="b">
        <v>0</v>
      </c>
      <c r="BC32" s="103">
        <v>0</v>
      </c>
      <c r="BD32" s="103">
        <v>0</v>
      </c>
      <c r="BE32" s="103">
        <f t="shared" si="15"/>
        <v>0</v>
      </c>
      <c r="BF32" s="100" t="b">
        <v>0</v>
      </c>
      <c r="BG32" s="118">
        <f>'[1]MASTER TABEL'!CZ279</f>
        <v>0</v>
      </c>
      <c r="BH32" s="1"/>
      <c r="BI32" s="103">
        <v>17</v>
      </c>
      <c r="BJ32" s="119">
        <v>0.1</v>
      </c>
      <c r="BK32" s="119">
        <v>0.05</v>
      </c>
      <c r="BL32" s="112">
        <f t="shared" si="35"/>
        <v>182610.32108410494</v>
      </c>
      <c r="BM32" s="104">
        <f t="shared" ref="BM32:BN47" si="63">BL32*(1+BJ32)</f>
        <v>200871.35319251547</v>
      </c>
      <c r="BN32" s="104">
        <f t="shared" si="63"/>
        <v>210914.92085214125</v>
      </c>
      <c r="BO32" s="120">
        <f t="shared" si="16"/>
        <v>5272.8730213035315</v>
      </c>
      <c r="BP32" s="121">
        <f t="shared" si="17"/>
        <v>10545.746042607063</v>
      </c>
      <c r="BQ32" s="121">
        <f t="shared" si="18"/>
        <v>5272.8730213035315</v>
      </c>
      <c r="BR32" s="121">
        <f t="shared" si="19"/>
        <v>13182.18255325883</v>
      </c>
      <c r="BS32" s="121">
        <f t="shared" si="20"/>
        <v>2636.4365106517657</v>
      </c>
      <c r="BT32" s="122">
        <f t="shared" si="37"/>
        <v>247825.03200126596</v>
      </c>
      <c r="BU32" s="121">
        <f t="shared" si="21"/>
        <v>0</v>
      </c>
      <c r="BV32" s="121">
        <f t="shared" si="22"/>
        <v>0</v>
      </c>
      <c r="BW32" s="121">
        <f t="shared" si="23"/>
        <v>0</v>
      </c>
      <c r="BX32" s="121">
        <f t="shared" si="24"/>
        <v>0</v>
      </c>
      <c r="BY32" s="121">
        <f t="shared" si="25"/>
        <v>0</v>
      </c>
      <c r="BZ32" s="121">
        <f t="shared" si="26"/>
        <v>0</v>
      </c>
      <c r="CA32" s="121">
        <f t="shared" si="27"/>
        <v>0</v>
      </c>
      <c r="CB32" s="121">
        <f t="shared" si="28"/>
        <v>0</v>
      </c>
      <c r="CC32" s="122">
        <f t="shared" si="29"/>
        <v>263643.65106517659</v>
      </c>
      <c r="CD32" s="123">
        <f t="shared" si="38"/>
        <v>247825.03200126596</v>
      </c>
      <c r="CE32" s="122">
        <f t="shared" si="39"/>
        <v>490000</v>
      </c>
      <c r="CF32" s="122">
        <f t="shared" si="40"/>
        <v>242174.96799873404</v>
      </c>
      <c r="CG32" s="124">
        <f t="shared" si="41"/>
        <v>0.49423462856884498</v>
      </c>
      <c r="CH32" s="122">
        <f t="shared" si="42"/>
        <v>420000</v>
      </c>
      <c r="CI32" s="122">
        <f t="shared" si="43"/>
        <v>172174.96799873404</v>
      </c>
      <c r="CJ32" s="124">
        <f t="shared" si="44"/>
        <v>0.40994039999698578</v>
      </c>
      <c r="CK32" s="122">
        <f t="shared" si="45"/>
        <v>350000</v>
      </c>
      <c r="CL32" s="122">
        <f t="shared" si="46"/>
        <v>102174.96799873404</v>
      </c>
      <c r="CM32" s="124">
        <f t="shared" si="47"/>
        <v>0.29192847999638294</v>
      </c>
      <c r="CN32" s="122">
        <f t="shared" si="48"/>
        <v>320000</v>
      </c>
      <c r="CO32" s="122">
        <f t="shared" si="49"/>
        <v>72174.967998734035</v>
      </c>
      <c r="CP32" s="124">
        <f t="shared" si="50"/>
        <v>0.22554677499604386</v>
      </c>
      <c r="CQ32" s="122">
        <f t="shared" si="51"/>
        <v>490000</v>
      </c>
      <c r="CR32" s="122">
        <f t="shared" si="52"/>
        <v>242174.96799873404</v>
      </c>
      <c r="CS32" s="124">
        <f t="shared" si="53"/>
        <v>0.49423462856884498</v>
      </c>
      <c r="CT32" s="122">
        <f t="shared" si="54"/>
        <v>400000</v>
      </c>
      <c r="CU32" s="122">
        <f t="shared" si="55"/>
        <v>152174.96799873404</v>
      </c>
      <c r="CV32" s="124">
        <f t="shared" si="56"/>
        <v>0.38043741999683511</v>
      </c>
      <c r="CW32" s="122">
        <f t="shared" si="57"/>
        <v>359999.99999999994</v>
      </c>
      <c r="CX32" s="117">
        <f t="shared" si="58"/>
        <v>112174.96799873398</v>
      </c>
      <c r="CY32" s="124">
        <f t="shared" si="59"/>
        <v>0.31159713332981664</v>
      </c>
      <c r="CZ32" s="122">
        <f t="shared" si="60"/>
        <v>320000</v>
      </c>
      <c r="DA32" s="122">
        <f t="shared" si="61"/>
        <v>72174.967998734035</v>
      </c>
      <c r="DB32" s="124">
        <f t="shared" si="62"/>
        <v>0.22554677499604386</v>
      </c>
      <c r="DC32" s="122">
        <v>800000</v>
      </c>
      <c r="DD32" s="14">
        <v>700000</v>
      </c>
    </row>
    <row r="33" spans="1:108" s="18" customFormat="1" x14ac:dyDescent="0.25">
      <c r="A33" s="1">
        <v>19</v>
      </c>
      <c r="B33" s="98" t="s">
        <v>156</v>
      </c>
      <c r="C33" s="99">
        <v>80</v>
      </c>
      <c r="D33" s="1">
        <v>80</v>
      </c>
      <c r="E33" s="1">
        <v>9</v>
      </c>
      <c r="F33" s="1">
        <v>3</v>
      </c>
      <c r="G33" s="1" t="s">
        <v>130</v>
      </c>
      <c r="H33" s="100">
        <v>1.92</v>
      </c>
      <c r="I33" s="101">
        <f t="shared" si="0"/>
        <v>1.7279999999999997E-2</v>
      </c>
      <c r="J33" s="100">
        <v>44</v>
      </c>
      <c r="K33" s="1" t="s">
        <v>131</v>
      </c>
      <c r="L33" s="100">
        <v>30</v>
      </c>
      <c r="M33" s="100">
        <v>600</v>
      </c>
      <c r="N33" s="100">
        <v>600</v>
      </c>
      <c r="O33" s="102">
        <f t="shared" si="1"/>
        <v>26400</v>
      </c>
      <c r="P33" s="103">
        <v>26600</v>
      </c>
      <c r="Q33" s="104">
        <f t="shared" si="2"/>
        <v>10.367999999999999</v>
      </c>
      <c r="R33" s="100">
        <v>30</v>
      </c>
      <c r="S33" s="105">
        <f t="shared" si="31"/>
        <v>1.6666666666666668E-3</v>
      </c>
      <c r="T33" s="106">
        <f t="shared" si="3"/>
        <v>1.6666666666666666E-3</v>
      </c>
      <c r="U33" s="1" t="s">
        <v>132</v>
      </c>
      <c r="V33" s="1" t="s">
        <v>133</v>
      </c>
      <c r="W33" s="107" t="s">
        <v>134</v>
      </c>
      <c r="X33" s="102">
        <f t="shared" si="32"/>
        <v>1152</v>
      </c>
      <c r="Y33" s="107" t="s">
        <v>135</v>
      </c>
      <c r="Z33" s="107" t="s">
        <v>136</v>
      </c>
      <c r="AA33" s="107" t="s">
        <v>137</v>
      </c>
      <c r="AB33" s="108">
        <v>7.5</v>
      </c>
      <c r="AC33" s="107" t="s">
        <v>138</v>
      </c>
      <c r="AD33" s="109" t="str">
        <f>'[1]MASTER TABEL'!$F$7</f>
        <v>M2</v>
      </c>
      <c r="AE33" s="109" t="str">
        <f>'[1]MASTER TABEL'!$G$7</f>
        <v>M2</v>
      </c>
      <c r="AF33" s="108">
        <v>7.5</v>
      </c>
      <c r="AG33" s="110">
        <f>'[1]MASTER TABEL'!$H$7</f>
        <v>1</v>
      </c>
      <c r="AH33" s="111">
        <v>15500</v>
      </c>
      <c r="AI33" s="111">
        <v>15500</v>
      </c>
      <c r="AJ33" s="112">
        <f t="shared" si="4"/>
        <v>116250</v>
      </c>
      <c r="AK33" s="109">
        <v>50</v>
      </c>
      <c r="AL33" s="113">
        <f t="shared" si="33"/>
        <v>4.3402777777777776E-2</v>
      </c>
      <c r="AM33" s="114">
        <f t="shared" si="5"/>
        <v>672.74305555555554</v>
      </c>
      <c r="AN33" s="1">
        <v>550</v>
      </c>
      <c r="AO33" s="115">
        <f t="shared" si="6"/>
        <v>1.6666666666666668E-3</v>
      </c>
      <c r="AP33" s="101">
        <f t="shared" si="7"/>
        <v>1.92</v>
      </c>
      <c r="AQ33" s="104">
        <f t="shared" si="8"/>
        <v>7400.1736111111113</v>
      </c>
      <c r="AR33" s="116">
        <v>10000018</v>
      </c>
      <c r="AS33" s="104">
        <f t="shared" si="9"/>
        <v>8680.5711805555566</v>
      </c>
      <c r="AT33" s="110">
        <f>'[1]MASTER TABEL'!$BD$7</f>
        <v>440</v>
      </c>
      <c r="AU33" s="1">
        <v>19</v>
      </c>
      <c r="AV33" s="117">
        <f t="shared" si="10"/>
        <v>311.58625730994157</v>
      </c>
      <c r="AW33" s="111">
        <f t="shared" si="11"/>
        <v>5812.5</v>
      </c>
      <c r="AX33" s="111">
        <f t="shared" si="12"/>
        <v>12206.25</v>
      </c>
      <c r="AY33" s="111">
        <f t="shared" si="13"/>
        <v>9154.6875</v>
      </c>
      <c r="AZ33" s="112">
        <f t="shared" si="14"/>
        <v>27173.4375</v>
      </c>
      <c r="BA33" s="111">
        <f t="shared" si="34"/>
        <v>22087.5</v>
      </c>
      <c r="BB33" s="100" t="b">
        <v>0</v>
      </c>
      <c r="BC33" s="103">
        <v>0</v>
      </c>
      <c r="BD33" s="103">
        <v>0</v>
      </c>
      <c r="BE33" s="103">
        <f t="shared" si="15"/>
        <v>0</v>
      </c>
      <c r="BF33" s="100" t="b">
        <v>0</v>
      </c>
      <c r="BG33" s="118">
        <f>'[1]MASTER TABEL'!CZ280</f>
        <v>0</v>
      </c>
      <c r="BH33" s="1"/>
      <c r="BI33" s="103">
        <v>18</v>
      </c>
      <c r="BJ33" s="119">
        <v>0.1</v>
      </c>
      <c r="BK33" s="119">
        <v>0.05</v>
      </c>
      <c r="BL33" s="112">
        <f t="shared" si="35"/>
        <v>182594.01160453216</v>
      </c>
      <c r="BM33" s="104">
        <f t="shared" si="63"/>
        <v>200853.41276498541</v>
      </c>
      <c r="BN33" s="104">
        <f t="shared" si="63"/>
        <v>210896.08340323469</v>
      </c>
      <c r="BO33" s="120">
        <f t="shared" si="16"/>
        <v>5272.4020850808674</v>
      </c>
      <c r="BP33" s="121">
        <f t="shared" si="17"/>
        <v>10544.804170161735</v>
      </c>
      <c r="BQ33" s="121">
        <f t="shared" si="18"/>
        <v>5272.4020850808674</v>
      </c>
      <c r="BR33" s="121">
        <f t="shared" si="19"/>
        <v>13181.00521270217</v>
      </c>
      <c r="BS33" s="121">
        <f t="shared" si="20"/>
        <v>2636.2010425404337</v>
      </c>
      <c r="BT33" s="122">
        <f t="shared" si="37"/>
        <v>247802.89799880076</v>
      </c>
      <c r="BU33" s="121">
        <f t="shared" si="21"/>
        <v>0</v>
      </c>
      <c r="BV33" s="121">
        <f t="shared" si="22"/>
        <v>0</v>
      </c>
      <c r="BW33" s="121">
        <f t="shared" si="23"/>
        <v>0</v>
      </c>
      <c r="BX33" s="121">
        <f t="shared" si="24"/>
        <v>0</v>
      </c>
      <c r="BY33" s="121">
        <f t="shared" si="25"/>
        <v>0</v>
      </c>
      <c r="BZ33" s="121">
        <f t="shared" si="26"/>
        <v>0</v>
      </c>
      <c r="CA33" s="121">
        <f t="shared" si="27"/>
        <v>0</v>
      </c>
      <c r="CB33" s="121">
        <f t="shared" si="28"/>
        <v>0</v>
      </c>
      <c r="CC33" s="122">
        <f t="shared" si="29"/>
        <v>263620.10425404337</v>
      </c>
      <c r="CD33" s="123">
        <f t="shared" si="38"/>
        <v>247802.89799880076</v>
      </c>
      <c r="CE33" s="122">
        <f t="shared" si="39"/>
        <v>490000</v>
      </c>
      <c r="CF33" s="122">
        <f t="shared" si="40"/>
        <v>242197.10200119924</v>
      </c>
      <c r="CG33" s="124">
        <f t="shared" si="41"/>
        <v>0.49427980000244742</v>
      </c>
      <c r="CH33" s="122">
        <f t="shared" si="42"/>
        <v>420000</v>
      </c>
      <c r="CI33" s="122">
        <f t="shared" si="43"/>
        <v>172197.10200119924</v>
      </c>
      <c r="CJ33" s="124">
        <f t="shared" si="44"/>
        <v>0.40999310000285533</v>
      </c>
      <c r="CK33" s="122">
        <f t="shared" si="45"/>
        <v>350000</v>
      </c>
      <c r="CL33" s="122">
        <f t="shared" si="46"/>
        <v>102197.10200119924</v>
      </c>
      <c r="CM33" s="124">
        <f t="shared" si="47"/>
        <v>0.29199172000342638</v>
      </c>
      <c r="CN33" s="122">
        <f t="shared" si="48"/>
        <v>320000</v>
      </c>
      <c r="CO33" s="122">
        <f t="shared" si="49"/>
        <v>72197.102001199237</v>
      </c>
      <c r="CP33" s="124">
        <f t="shared" si="50"/>
        <v>0.22561594375374761</v>
      </c>
      <c r="CQ33" s="122">
        <f t="shared" si="51"/>
        <v>490000</v>
      </c>
      <c r="CR33" s="122">
        <f t="shared" si="52"/>
        <v>242197.10200119924</v>
      </c>
      <c r="CS33" s="124">
        <f t="shared" si="53"/>
        <v>0.49427980000244742</v>
      </c>
      <c r="CT33" s="122">
        <f t="shared" si="54"/>
        <v>400000</v>
      </c>
      <c r="CU33" s="122">
        <f t="shared" si="55"/>
        <v>152197.10200119924</v>
      </c>
      <c r="CV33" s="124">
        <f t="shared" si="56"/>
        <v>0.38049275500299812</v>
      </c>
      <c r="CW33" s="122">
        <f t="shared" si="57"/>
        <v>359999.99999999994</v>
      </c>
      <c r="CX33" s="117">
        <f t="shared" si="58"/>
        <v>112197.10200119918</v>
      </c>
      <c r="CY33" s="124">
        <f t="shared" si="59"/>
        <v>0.31165861666999778</v>
      </c>
      <c r="CZ33" s="122">
        <f t="shared" si="60"/>
        <v>320000</v>
      </c>
      <c r="DA33" s="122">
        <f t="shared" si="61"/>
        <v>72197.102001199237</v>
      </c>
      <c r="DB33" s="124">
        <f t="shared" si="62"/>
        <v>0.22561594375374761</v>
      </c>
      <c r="DC33" s="122">
        <v>800000</v>
      </c>
      <c r="DD33" s="14">
        <v>700000</v>
      </c>
    </row>
    <row r="34" spans="1:108" s="18" customFormat="1" x14ac:dyDescent="0.25">
      <c r="A34" s="1">
        <v>20</v>
      </c>
      <c r="B34" s="98" t="s">
        <v>157</v>
      </c>
      <c r="C34" s="99">
        <v>80</v>
      </c>
      <c r="D34" s="1">
        <v>80</v>
      </c>
      <c r="E34" s="1">
        <v>9</v>
      </c>
      <c r="F34" s="1">
        <v>3</v>
      </c>
      <c r="G34" s="1" t="s">
        <v>130</v>
      </c>
      <c r="H34" s="100">
        <v>1.92</v>
      </c>
      <c r="I34" s="101">
        <f t="shared" si="0"/>
        <v>1.7279999999999997E-2</v>
      </c>
      <c r="J34" s="100">
        <v>44</v>
      </c>
      <c r="K34" s="1" t="s">
        <v>131</v>
      </c>
      <c r="L34" s="100">
        <v>30</v>
      </c>
      <c r="M34" s="100">
        <v>600</v>
      </c>
      <c r="N34" s="100">
        <v>600</v>
      </c>
      <c r="O34" s="102">
        <f t="shared" si="1"/>
        <v>26400</v>
      </c>
      <c r="P34" s="103">
        <v>26600</v>
      </c>
      <c r="Q34" s="104">
        <f t="shared" si="2"/>
        <v>10.367999999999999</v>
      </c>
      <c r="R34" s="100">
        <v>30</v>
      </c>
      <c r="S34" s="105">
        <f t="shared" si="31"/>
        <v>1.6666666666666668E-3</v>
      </c>
      <c r="T34" s="106">
        <f t="shared" si="3"/>
        <v>1.6666666666666666E-3</v>
      </c>
      <c r="U34" s="1" t="s">
        <v>132</v>
      </c>
      <c r="V34" s="1" t="s">
        <v>133</v>
      </c>
      <c r="W34" s="107" t="s">
        <v>134</v>
      </c>
      <c r="X34" s="102">
        <f t="shared" si="32"/>
        <v>1152</v>
      </c>
      <c r="Y34" s="107" t="s">
        <v>135</v>
      </c>
      <c r="Z34" s="107" t="s">
        <v>136</v>
      </c>
      <c r="AA34" s="107" t="s">
        <v>137</v>
      </c>
      <c r="AB34" s="108">
        <v>7.5</v>
      </c>
      <c r="AC34" s="107" t="s">
        <v>138</v>
      </c>
      <c r="AD34" s="109" t="str">
        <f>'[1]MASTER TABEL'!$F$7</f>
        <v>M2</v>
      </c>
      <c r="AE34" s="109" t="str">
        <f>'[1]MASTER TABEL'!$G$7</f>
        <v>M2</v>
      </c>
      <c r="AF34" s="108">
        <v>7.5</v>
      </c>
      <c r="AG34" s="110">
        <f>'[1]MASTER TABEL'!$H$7</f>
        <v>1</v>
      </c>
      <c r="AH34" s="111">
        <v>15500</v>
      </c>
      <c r="AI34" s="111">
        <v>15500</v>
      </c>
      <c r="AJ34" s="112">
        <f t="shared" si="4"/>
        <v>116250</v>
      </c>
      <c r="AK34" s="109">
        <v>50</v>
      </c>
      <c r="AL34" s="113">
        <f t="shared" si="33"/>
        <v>4.3402777777777776E-2</v>
      </c>
      <c r="AM34" s="114">
        <f t="shared" si="5"/>
        <v>672.74305555555554</v>
      </c>
      <c r="AN34" s="1">
        <v>550</v>
      </c>
      <c r="AO34" s="115">
        <f t="shared" si="6"/>
        <v>1.6666666666666668E-3</v>
      </c>
      <c r="AP34" s="101">
        <f t="shared" si="7"/>
        <v>1.92</v>
      </c>
      <c r="AQ34" s="104">
        <f t="shared" si="8"/>
        <v>7400.1736111111113</v>
      </c>
      <c r="AR34" s="116">
        <v>10000019</v>
      </c>
      <c r="AS34" s="104">
        <f t="shared" si="9"/>
        <v>8680.5720486111113</v>
      </c>
      <c r="AT34" s="110">
        <f>'[1]MASTER TABEL'!$BD$7</f>
        <v>440</v>
      </c>
      <c r="AU34" s="1">
        <v>20</v>
      </c>
      <c r="AV34" s="117">
        <f t="shared" si="10"/>
        <v>296.00694444444446</v>
      </c>
      <c r="AW34" s="111">
        <f t="shared" si="11"/>
        <v>5812.5</v>
      </c>
      <c r="AX34" s="111">
        <f t="shared" si="12"/>
        <v>12206.25</v>
      </c>
      <c r="AY34" s="111">
        <f t="shared" si="13"/>
        <v>9154.6875</v>
      </c>
      <c r="AZ34" s="112">
        <f t="shared" si="14"/>
        <v>27173.4375</v>
      </c>
      <c r="BA34" s="111">
        <f t="shared" si="34"/>
        <v>22087.5</v>
      </c>
      <c r="BB34" s="100" t="b">
        <v>0</v>
      </c>
      <c r="BC34" s="103">
        <v>0</v>
      </c>
      <c r="BD34" s="103">
        <v>0</v>
      </c>
      <c r="BE34" s="103">
        <f t="shared" si="15"/>
        <v>0</v>
      </c>
      <c r="BF34" s="100" t="b">
        <v>0</v>
      </c>
      <c r="BG34" s="118">
        <f>'[1]MASTER TABEL'!CZ281</f>
        <v>0</v>
      </c>
      <c r="BH34" s="1"/>
      <c r="BI34" s="103">
        <v>19</v>
      </c>
      <c r="BJ34" s="119">
        <v>0.1</v>
      </c>
      <c r="BK34" s="119">
        <v>0.05</v>
      </c>
      <c r="BL34" s="112">
        <f t="shared" si="35"/>
        <v>182579.43315972222</v>
      </c>
      <c r="BM34" s="104">
        <f t="shared" si="63"/>
        <v>200837.37647569444</v>
      </c>
      <c r="BN34" s="104">
        <f t="shared" si="63"/>
        <v>210879.24529947917</v>
      </c>
      <c r="BO34" s="120">
        <f t="shared" si="16"/>
        <v>5271.9811324869797</v>
      </c>
      <c r="BP34" s="121">
        <f t="shared" si="17"/>
        <v>10543.962264973959</v>
      </c>
      <c r="BQ34" s="121">
        <f t="shared" si="18"/>
        <v>5271.9811324869797</v>
      </c>
      <c r="BR34" s="121">
        <f t="shared" si="19"/>
        <v>13179.95283121745</v>
      </c>
      <c r="BS34" s="121">
        <f t="shared" si="20"/>
        <v>2635.9905662434899</v>
      </c>
      <c r="BT34" s="122">
        <f t="shared" si="37"/>
        <v>247783.11322688803</v>
      </c>
      <c r="BU34" s="121">
        <f t="shared" si="21"/>
        <v>0</v>
      </c>
      <c r="BV34" s="121">
        <f t="shared" si="22"/>
        <v>0</v>
      </c>
      <c r="BW34" s="121">
        <f t="shared" si="23"/>
        <v>0</v>
      </c>
      <c r="BX34" s="121">
        <f t="shared" si="24"/>
        <v>0</v>
      </c>
      <c r="BY34" s="121">
        <f t="shared" si="25"/>
        <v>0</v>
      </c>
      <c r="BZ34" s="121">
        <f t="shared" si="26"/>
        <v>0</v>
      </c>
      <c r="CA34" s="121">
        <f t="shared" si="27"/>
        <v>0</v>
      </c>
      <c r="CB34" s="121">
        <f t="shared" si="28"/>
        <v>0</v>
      </c>
      <c r="CC34" s="122">
        <f t="shared" si="29"/>
        <v>263599.05662434897</v>
      </c>
      <c r="CD34" s="123">
        <f t="shared" si="38"/>
        <v>247783.11322688803</v>
      </c>
      <c r="CE34" s="122">
        <f t="shared" si="39"/>
        <v>490000</v>
      </c>
      <c r="CF34" s="122">
        <f t="shared" si="40"/>
        <v>242216.88677311197</v>
      </c>
      <c r="CG34" s="124">
        <f t="shared" si="41"/>
        <v>0.49432017708798359</v>
      </c>
      <c r="CH34" s="122">
        <f t="shared" si="42"/>
        <v>420000</v>
      </c>
      <c r="CI34" s="122">
        <f t="shared" si="43"/>
        <v>172216.88677311197</v>
      </c>
      <c r="CJ34" s="124">
        <f t="shared" si="44"/>
        <v>0.41004020660264756</v>
      </c>
      <c r="CK34" s="122">
        <f t="shared" si="45"/>
        <v>350000</v>
      </c>
      <c r="CL34" s="122">
        <f t="shared" si="46"/>
        <v>102216.88677311197</v>
      </c>
      <c r="CM34" s="124">
        <f t="shared" si="47"/>
        <v>0.29204824792317707</v>
      </c>
      <c r="CN34" s="122">
        <f t="shared" si="48"/>
        <v>320000</v>
      </c>
      <c r="CO34" s="122">
        <f t="shared" si="49"/>
        <v>72216.886773111968</v>
      </c>
      <c r="CP34" s="124">
        <f t="shared" si="50"/>
        <v>0.2256777711659749</v>
      </c>
      <c r="CQ34" s="122">
        <f t="shared" si="51"/>
        <v>490000</v>
      </c>
      <c r="CR34" s="122">
        <f t="shared" si="52"/>
        <v>242216.88677311197</v>
      </c>
      <c r="CS34" s="124">
        <f t="shared" si="53"/>
        <v>0.49432017708798359</v>
      </c>
      <c r="CT34" s="122">
        <f t="shared" si="54"/>
        <v>400000</v>
      </c>
      <c r="CU34" s="122">
        <f t="shared" si="55"/>
        <v>152216.88677311197</v>
      </c>
      <c r="CV34" s="124">
        <f t="shared" si="56"/>
        <v>0.3805422169327799</v>
      </c>
      <c r="CW34" s="122">
        <f t="shared" si="57"/>
        <v>359999.99999999994</v>
      </c>
      <c r="CX34" s="117">
        <f t="shared" si="58"/>
        <v>112216.88677311191</v>
      </c>
      <c r="CY34" s="124">
        <f t="shared" si="59"/>
        <v>0.31171357436975533</v>
      </c>
      <c r="CZ34" s="122">
        <f t="shared" si="60"/>
        <v>320000</v>
      </c>
      <c r="DA34" s="122">
        <f t="shared" si="61"/>
        <v>72216.886773111968</v>
      </c>
      <c r="DB34" s="124">
        <f t="shared" si="62"/>
        <v>0.2256777711659749</v>
      </c>
      <c r="DC34" s="122">
        <v>800000</v>
      </c>
      <c r="DD34" s="14">
        <v>700000</v>
      </c>
    </row>
    <row r="35" spans="1:108" s="18" customFormat="1" x14ac:dyDescent="0.25">
      <c r="A35" s="1">
        <v>21</v>
      </c>
      <c r="B35" s="98" t="s">
        <v>158</v>
      </c>
      <c r="C35" s="99">
        <v>80</v>
      </c>
      <c r="D35" s="1">
        <v>80</v>
      </c>
      <c r="E35" s="1">
        <v>9</v>
      </c>
      <c r="F35" s="1">
        <v>3</v>
      </c>
      <c r="G35" s="1" t="s">
        <v>130</v>
      </c>
      <c r="H35" s="100">
        <v>1.92</v>
      </c>
      <c r="I35" s="101">
        <f t="shared" si="0"/>
        <v>1.7279999999999997E-2</v>
      </c>
      <c r="J35" s="100">
        <v>44</v>
      </c>
      <c r="K35" s="1" t="s">
        <v>131</v>
      </c>
      <c r="L35" s="100">
        <v>30</v>
      </c>
      <c r="M35" s="100">
        <v>600</v>
      </c>
      <c r="N35" s="100">
        <v>600</v>
      </c>
      <c r="O35" s="102">
        <f t="shared" si="1"/>
        <v>26400</v>
      </c>
      <c r="P35" s="103">
        <v>26600</v>
      </c>
      <c r="Q35" s="104">
        <f t="shared" si="2"/>
        <v>10.367999999999999</v>
      </c>
      <c r="R35" s="100">
        <v>30</v>
      </c>
      <c r="S35" s="105">
        <f t="shared" si="31"/>
        <v>1.6666666666666668E-3</v>
      </c>
      <c r="T35" s="106">
        <f t="shared" si="3"/>
        <v>1.6666666666666666E-3</v>
      </c>
      <c r="U35" s="1" t="s">
        <v>132</v>
      </c>
      <c r="V35" s="1" t="s">
        <v>133</v>
      </c>
      <c r="W35" s="107" t="s">
        <v>134</v>
      </c>
      <c r="X35" s="102">
        <f t="shared" si="32"/>
        <v>1152</v>
      </c>
      <c r="Y35" s="107" t="s">
        <v>135</v>
      </c>
      <c r="Z35" s="107" t="s">
        <v>136</v>
      </c>
      <c r="AA35" s="107" t="s">
        <v>137</v>
      </c>
      <c r="AB35" s="108">
        <v>7.5</v>
      </c>
      <c r="AC35" s="107" t="s">
        <v>138</v>
      </c>
      <c r="AD35" s="109" t="str">
        <f>'[1]MASTER TABEL'!$F$7</f>
        <v>M2</v>
      </c>
      <c r="AE35" s="109" t="str">
        <f>'[1]MASTER TABEL'!$G$7</f>
        <v>M2</v>
      </c>
      <c r="AF35" s="108">
        <v>7.5</v>
      </c>
      <c r="AG35" s="110">
        <f>'[1]MASTER TABEL'!$H$7</f>
        <v>1</v>
      </c>
      <c r="AH35" s="111">
        <v>15500</v>
      </c>
      <c r="AI35" s="111">
        <v>15500</v>
      </c>
      <c r="AJ35" s="112">
        <f t="shared" si="4"/>
        <v>116250</v>
      </c>
      <c r="AK35" s="109">
        <v>50</v>
      </c>
      <c r="AL35" s="113">
        <f t="shared" si="33"/>
        <v>4.3402777777777776E-2</v>
      </c>
      <c r="AM35" s="114">
        <f t="shared" si="5"/>
        <v>672.74305555555554</v>
      </c>
      <c r="AN35" s="1">
        <v>550</v>
      </c>
      <c r="AO35" s="115">
        <f t="shared" si="6"/>
        <v>1.6666666666666668E-3</v>
      </c>
      <c r="AP35" s="101">
        <f t="shared" si="7"/>
        <v>1.92</v>
      </c>
      <c r="AQ35" s="104">
        <f t="shared" si="8"/>
        <v>7400.1736111111113</v>
      </c>
      <c r="AR35" s="116">
        <v>10000020</v>
      </c>
      <c r="AS35" s="104">
        <f t="shared" si="9"/>
        <v>8680.5729166666679</v>
      </c>
      <c r="AT35" s="110">
        <f>'[1]MASTER TABEL'!$BD$7</f>
        <v>440</v>
      </c>
      <c r="AU35" s="1">
        <v>21</v>
      </c>
      <c r="AV35" s="117">
        <f t="shared" si="10"/>
        <v>281.9113756613757</v>
      </c>
      <c r="AW35" s="111">
        <f t="shared" si="11"/>
        <v>5812.5</v>
      </c>
      <c r="AX35" s="111">
        <f t="shared" si="12"/>
        <v>12206.25</v>
      </c>
      <c r="AY35" s="111">
        <f t="shared" si="13"/>
        <v>9154.6875</v>
      </c>
      <c r="AZ35" s="112">
        <f t="shared" si="14"/>
        <v>27173.4375</v>
      </c>
      <c r="BA35" s="111">
        <f t="shared" si="34"/>
        <v>22087.5</v>
      </c>
      <c r="BB35" s="100" t="b">
        <v>0</v>
      </c>
      <c r="BC35" s="103">
        <v>0</v>
      </c>
      <c r="BD35" s="103">
        <v>0</v>
      </c>
      <c r="BE35" s="103">
        <f t="shared" si="15"/>
        <v>0</v>
      </c>
      <c r="BF35" s="100" t="b">
        <v>0</v>
      </c>
      <c r="BG35" s="118">
        <f>'[1]MASTER TABEL'!CZ282</f>
        <v>0</v>
      </c>
      <c r="BH35" s="1"/>
      <c r="BI35" s="103">
        <v>20</v>
      </c>
      <c r="BJ35" s="119">
        <v>0.1</v>
      </c>
      <c r="BK35" s="119">
        <v>0.05</v>
      </c>
      <c r="BL35" s="112">
        <f t="shared" si="35"/>
        <v>182566.33845899472</v>
      </c>
      <c r="BM35" s="104">
        <f t="shared" si="63"/>
        <v>200822.97230489421</v>
      </c>
      <c r="BN35" s="104">
        <f t="shared" si="63"/>
        <v>210864.12092013893</v>
      </c>
      <c r="BO35" s="120">
        <f t="shared" si="16"/>
        <v>5271.6030230034739</v>
      </c>
      <c r="BP35" s="121">
        <f t="shared" si="17"/>
        <v>10543.206046006948</v>
      </c>
      <c r="BQ35" s="121">
        <f t="shared" si="18"/>
        <v>5271.6030230034739</v>
      </c>
      <c r="BR35" s="121">
        <f t="shared" si="19"/>
        <v>13179.007557508685</v>
      </c>
      <c r="BS35" s="121">
        <f t="shared" si="20"/>
        <v>2635.801511501737</v>
      </c>
      <c r="BT35" s="122">
        <f t="shared" si="37"/>
        <v>247765.34208116325</v>
      </c>
      <c r="BU35" s="121">
        <f t="shared" si="21"/>
        <v>0</v>
      </c>
      <c r="BV35" s="121">
        <f t="shared" si="22"/>
        <v>0</v>
      </c>
      <c r="BW35" s="121">
        <f t="shared" si="23"/>
        <v>0</v>
      </c>
      <c r="BX35" s="121">
        <f t="shared" si="24"/>
        <v>0</v>
      </c>
      <c r="BY35" s="121">
        <f t="shared" si="25"/>
        <v>0</v>
      </c>
      <c r="BZ35" s="121">
        <f t="shared" si="26"/>
        <v>0</v>
      </c>
      <c r="CA35" s="121">
        <f t="shared" si="27"/>
        <v>0</v>
      </c>
      <c r="CB35" s="121">
        <f t="shared" si="28"/>
        <v>0</v>
      </c>
      <c r="CC35" s="122">
        <f t="shared" si="29"/>
        <v>263580.15115017368</v>
      </c>
      <c r="CD35" s="123">
        <f t="shared" si="38"/>
        <v>247765.34208116325</v>
      </c>
      <c r="CE35" s="122">
        <f t="shared" si="39"/>
        <v>490000</v>
      </c>
      <c r="CF35" s="122">
        <f t="shared" si="40"/>
        <v>242234.65791883675</v>
      </c>
      <c r="CG35" s="124">
        <f t="shared" si="41"/>
        <v>0.49435644473231988</v>
      </c>
      <c r="CH35" s="122">
        <f t="shared" si="42"/>
        <v>420000</v>
      </c>
      <c r="CI35" s="122">
        <f t="shared" si="43"/>
        <v>172234.65791883675</v>
      </c>
      <c r="CJ35" s="124">
        <f t="shared" si="44"/>
        <v>0.41008251885437319</v>
      </c>
      <c r="CK35" s="122">
        <f t="shared" si="45"/>
        <v>350000</v>
      </c>
      <c r="CL35" s="122">
        <f t="shared" si="46"/>
        <v>102234.65791883675</v>
      </c>
      <c r="CM35" s="124">
        <f t="shared" si="47"/>
        <v>0.29209902262524784</v>
      </c>
      <c r="CN35" s="122">
        <f t="shared" si="48"/>
        <v>320000</v>
      </c>
      <c r="CO35" s="122">
        <f t="shared" si="49"/>
        <v>72234.657918836747</v>
      </c>
      <c r="CP35" s="124">
        <f t="shared" si="50"/>
        <v>0.22573330599636485</v>
      </c>
      <c r="CQ35" s="122">
        <f t="shared" si="51"/>
        <v>490000</v>
      </c>
      <c r="CR35" s="122">
        <f t="shared" si="52"/>
        <v>242234.65791883675</v>
      </c>
      <c r="CS35" s="124">
        <f t="shared" si="53"/>
        <v>0.49435644473231988</v>
      </c>
      <c r="CT35" s="122">
        <f t="shared" si="54"/>
        <v>400000</v>
      </c>
      <c r="CU35" s="122">
        <f t="shared" si="55"/>
        <v>152234.65791883675</v>
      </c>
      <c r="CV35" s="124">
        <f t="shared" si="56"/>
        <v>0.38058664479709187</v>
      </c>
      <c r="CW35" s="122">
        <f t="shared" si="57"/>
        <v>359999.99999999994</v>
      </c>
      <c r="CX35" s="117">
        <f t="shared" si="58"/>
        <v>112234.65791883669</v>
      </c>
      <c r="CY35" s="124">
        <f t="shared" si="59"/>
        <v>0.3117629386634353</v>
      </c>
      <c r="CZ35" s="122">
        <f t="shared" si="60"/>
        <v>320000</v>
      </c>
      <c r="DA35" s="122">
        <f t="shared" si="61"/>
        <v>72234.657918836747</v>
      </c>
      <c r="DB35" s="124">
        <f t="shared" si="62"/>
        <v>0.22573330599636485</v>
      </c>
      <c r="DC35" s="122">
        <v>800000</v>
      </c>
      <c r="DD35" s="14">
        <v>700000</v>
      </c>
    </row>
    <row r="36" spans="1:108" s="18" customFormat="1" x14ac:dyDescent="0.25">
      <c r="A36" s="1">
        <v>22</v>
      </c>
      <c r="B36" s="98" t="s">
        <v>159</v>
      </c>
      <c r="C36" s="99">
        <v>80</v>
      </c>
      <c r="D36" s="1">
        <v>80</v>
      </c>
      <c r="E36" s="1">
        <v>9</v>
      </c>
      <c r="F36" s="1">
        <v>3</v>
      </c>
      <c r="G36" s="1" t="s">
        <v>130</v>
      </c>
      <c r="H36" s="100">
        <v>1.92</v>
      </c>
      <c r="I36" s="101">
        <f t="shared" si="0"/>
        <v>1.7279999999999997E-2</v>
      </c>
      <c r="J36" s="100">
        <v>44</v>
      </c>
      <c r="K36" s="1" t="s">
        <v>131</v>
      </c>
      <c r="L36" s="100">
        <v>30</v>
      </c>
      <c r="M36" s="100">
        <v>600</v>
      </c>
      <c r="N36" s="100">
        <v>600</v>
      </c>
      <c r="O36" s="102">
        <f t="shared" si="1"/>
        <v>26400</v>
      </c>
      <c r="P36" s="103">
        <v>26600</v>
      </c>
      <c r="Q36" s="104">
        <f t="shared" si="2"/>
        <v>10.367999999999999</v>
      </c>
      <c r="R36" s="100">
        <v>30</v>
      </c>
      <c r="S36" s="105">
        <f t="shared" si="31"/>
        <v>1.6666666666666668E-3</v>
      </c>
      <c r="T36" s="106">
        <f t="shared" si="3"/>
        <v>1.6666666666666666E-3</v>
      </c>
      <c r="U36" s="1" t="s">
        <v>132</v>
      </c>
      <c r="V36" s="1" t="s">
        <v>133</v>
      </c>
      <c r="W36" s="107" t="s">
        <v>134</v>
      </c>
      <c r="X36" s="102">
        <f t="shared" si="32"/>
        <v>1152</v>
      </c>
      <c r="Y36" s="107" t="s">
        <v>135</v>
      </c>
      <c r="Z36" s="107" t="s">
        <v>136</v>
      </c>
      <c r="AA36" s="107" t="s">
        <v>137</v>
      </c>
      <c r="AB36" s="108">
        <v>7.5</v>
      </c>
      <c r="AC36" s="107" t="s">
        <v>138</v>
      </c>
      <c r="AD36" s="109" t="str">
        <f>'[1]MASTER TABEL'!$F$7</f>
        <v>M2</v>
      </c>
      <c r="AE36" s="109" t="str">
        <f>'[1]MASTER TABEL'!$G$7</f>
        <v>M2</v>
      </c>
      <c r="AF36" s="108">
        <v>7.5</v>
      </c>
      <c r="AG36" s="110">
        <f>'[1]MASTER TABEL'!$H$7</f>
        <v>1</v>
      </c>
      <c r="AH36" s="111">
        <v>15500</v>
      </c>
      <c r="AI36" s="111">
        <v>15500</v>
      </c>
      <c r="AJ36" s="112">
        <f t="shared" si="4"/>
        <v>116250</v>
      </c>
      <c r="AK36" s="109">
        <v>50</v>
      </c>
      <c r="AL36" s="113">
        <f t="shared" si="33"/>
        <v>4.3402777777777776E-2</v>
      </c>
      <c r="AM36" s="114">
        <f t="shared" si="5"/>
        <v>672.74305555555554</v>
      </c>
      <c r="AN36" s="1">
        <v>550</v>
      </c>
      <c r="AO36" s="115">
        <f t="shared" si="6"/>
        <v>1.6666666666666668E-3</v>
      </c>
      <c r="AP36" s="101">
        <f t="shared" si="7"/>
        <v>1.92</v>
      </c>
      <c r="AQ36" s="104">
        <f t="shared" si="8"/>
        <v>7400.1736111111113</v>
      </c>
      <c r="AR36" s="116">
        <v>10000021</v>
      </c>
      <c r="AS36" s="104">
        <f t="shared" si="9"/>
        <v>8680.5737847222226</v>
      </c>
      <c r="AT36" s="110">
        <f>'[1]MASTER TABEL'!$BD$7</f>
        <v>440</v>
      </c>
      <c r="AU36" s="1">
        <v>22</v>
      </c>
      <c r="AV36" s="117">
        <f t="shared" si="10"/>
        <v>269.09722222222223</v>
      </c>
      <c r="AW36" s="111">
        <f t="shared" si="11"/>
        <v>5812.5</v>
      </c>
      <c r="AX36" s="111">
        <f t="shared" si="12"/>
        <v>12206.25</v>
      </c>
      <c r="AY36" s="111">
        <f t="shared" si="13"/>
        <v>9154.6875</v>
      </c>
      <c r="AZ36" s="112">
        <f t="shared" si="14"/>
        <v>27173.4375</v>
      </c>
      <c r="BA36" s="111">
        <f t="shared" si="34"/>
        <v>22087.5</v>
      </c>
      <c r="BB36" s="100" t="b">
        <v>0</v>
      </c>
      <c r="BC36" s="103">
        <v>0</v>
      </c>
      <c r="BD36" s="103">
        <v>0</v>
      </c>
      <c r="BE36" s="103">
        <f t="shared" si="15"/>
        <v>0</v>
      </c>
      <c r="BF36" s="100" t="b">
        <v>0</v>
      </c>
      <c r="BG36" s="118">
        <f>'[1]MASTER TABEL'!CZ283</f>
        <v>0</v>
      </c>
      <c r="BH36" s="1"/>
      <c r="BI36" s="103">
        <v>21</v>
      </c>
      <c r="BJ36" s="119">
        <v>0.1</v>
      </c>
      <c r="BK36" s="119">
        <v>0.05</v>
      </c>
      <c r="BL36" s="112">
        <f t="shared" si="35"/>
        <v>182554.52517361112</v>
      </c>
      <c r="BM36" s="104">
        <f t="shared" si="63"/>
        <v>200809.97769097224</v>
      </c>
      <c r="BN36" s="104">
        <f t="shared" si="63"/>
        <v>210850.47657552085</v>
      </c>
      <c r="BO36" s="120">
        <f t="shared" si="16"/>
        <v>5271.261914388022</v>
      </c>
      <c r="BP36" s="121">
        <f t="shared" si="17"/>
        <v>10542.523828776044</v>
      </c>
      <c r="BQ36" s="121">
        <f t="shared" si="18"/>
        <v>5271.261914388022</v>
      </c>
      <c r="BR36" s="121">
        <f t="shared" si="19"/>
        <v>13178.154785970055</v>
      </c>
      <c r="BS36" s="121">
        <f t="shared" si="20"/>
        <v>2635.630957194011</v>
      </c>
      <c r="BT36" s="122">
        <f t="shared" si="37"/>
        <v>247749.30997623701</v>
      </c>
      <c r="BU36" s="121">
        <f t="shared" si="21"/>
        <v>0</v>
      </c>
      <c r="BV36" s="121">
        <f t="shared" si="22"/>
        <v>0</v>
      </c>
      <c r="BW36" s="121">
        <f t="shared" si="23"/>
        <v>0</v>
      </c>
      <c r="BX36" s="121">
        <f t="shared" si="24"/>
        <v>0</v>
      </c>
      <c r="BY36" s="121">
        <f t="shared" si="25"/>
        <v>0</v>
      </c>
      <c r="BZ36" s="121">
        <f t="shared" si="26"/>
        <v>0</v>
      </c>
      <c r="CA36" s="121">
        <f t="shared" si="27"/>
        <v>0</v>
      </c>
      <c r="CB36" s="121">
        <f t="shared" si="28"/>
        <v>0</v>
      </c>
      <c r="CC36" s="122">
        <f t="shared" si="29"/>
        <v>263563.09571940108</v>
      </c>
      <c r="CD36" s="123">
        <f t="shared" si="38"/>
        <v>247749.30997623701</v>
      </c>
      <c r="CE36" s="122">
        <f t="shared" si="39"/>
        <v>490000</v>
      </c>
      <c r="CF36" s="122">
        <f t="shared" si="40"/>
        <v>242250.69002376299</v>
      </c>
      <c r="CG36" s="124">
        <f t="shared" si="41"/>
        <v>0.494389163313802</v>
      </c>
      <c r="CH36" s="122">
        <f t="shared" si="42"/>
        <v>420000</v>
      </c>
      <c r="CI36" s="122">
        <f t="shared" si="43"/>
        <v>172250.69002376299</v>
      </c>
      <c r="CJ36" s="124">
        <f t="shared" si="44"/>
        <v>0.41012069053276901</v>
      </c>
      <c r="CK36" s="122">
        <f t="shared" si="45"/>
        <v>350000</v>
      </c>
      <c r="CL36" s="122">
        <f t="shared" si="46"/>
        <v>102250.69002376299</v>
      </c>
      <c r="CM36" s="124">
        <f t="shared" si="47"/>
        <v>0.29214482863932284</v>
      </c>
      <c r="CN36" s="122">
        <f t="shared" si="48"/>
        <v>320000</v>
      </c>
      <c r="CO36" s="122">
        <f t="shared" si="49"/>
        <v>72250.690023762989</v>
      </c>
      <c r="CP36" s="124">
        <f t="shared" si="50"/>
        <v>0.22578340632425933</v>
      </c>
      <c r="CQ36" s="122">
        <f t="shared" si="51"/>
        <v>490000</v>
      </c>
      <c r="CR36" s="122">
        <f t="shared" si="52"/>
        <v>242250.69002376299</v>
      </c>
      <c r="CS36" s="124">
        <f t="shared" si="53"/>
        <v>0.494389163313802</v>
      </c>
      <c r="CT36" s="122">
        <f t="shared" si="54"/>
        <v>400000</v>
      </c>
      <c r="CU36" s="122">
        <f t="shared" si="55"/>
        <v>152250.69002376299</v>
      </c>
      <c r="CV36" s="124">
        <f t="shared" si="56"/>
        <v>0.38062672505940748</v>
      </c>
      <c r="CW36" s="122">
        <f t="shared" si="57"/>
        <v>359999.99999999994</v>
      </c>
      <c r="CX36" s="117">
        <f t="shared" si="58"/>
        <v>112250.69002376293</v>
      </c>
      <c r="CY36" s="124">
        <f t="shared" si="59"/>
        <v>0.31180747228823041</v>
      </c>
      <c r="CZ36" s="122">
        <f t="shared" si="60"/>
        <v>320000</v>
      </c>
      <c r="DA36" s="122">
        <f t="shared" si="61"/>
        <v>72250.690023762989</v>
      </c>
      <c r="DB36" s="124">
        <f t="shared" si="62"/>
        <v>0.22578340632425933</v>
      </c>
      <c r="DC36" s="122">
        <v>800000</v>
      </c>
      <c r="DD36" s="14">
        <v>700000</v>
      </c>
    </row>
    <row r="37" spans="1:108" s="18" customFormat="1" x14ac:dyDescent="0.25">
      <c r="A37" s="1">
        <v>23</v>
      </c>
      <c r="B37" s="98" t="s">
        <v>160</v>
      </c>
      <c r="C37" s="99">
        <v>80</v>
      </c>
      <c r="D37" s="1">
        <v>80</v>
      </c>
      <c r="E37" s="1">
        <v>9</v>
      </c>
      <c r="F37" s="1">
        <v>3</v>
      </c>
      <c r="G37" s="1" t="s">
        <v>130</v>
      </c>
      <c r="H37" s="100">
        <v>1.92</v>
      </c>
      <c r="I37" s="101">
        <f t="shared" si="0"/>
        <v>1.7279999999999997E-2</v>
      </c>
      <c r="J37" s="100">
        <v>44</v>
      </c>
      <c r="K37" s="1" t="s">
        <v>131</v>
      </c>
      <c r="L37" s="100">
        <v>30</v>
      </c>
      <c r="M37" s="100">
        <v>600</v>
      </c>
      <c r="N37" s="100">
        <v>600</v>
      </c>
      <c r="O37" s="102">
        <f t="shared" si="1"/>
        <v>26400</v>
      </c>
      <c r="P37" s="103">
        <v>26600</v>
      </c>
      <c r="Q37" s="104">
        <f t="shared" si="2"/>
        <v>10.367999999999999</v>
      </c>
      <c r="R37" s="100">
        <v>30</v>
      </c>
      <c r="S37" s="105">
        <f t="shared" si="31"/>
        <v>1.6666666666666668E-3</v>
      </c>
      <c r="T37" s="106">
        <f t="shared" si="3"/>
        <v>1.6666666666666666E-3</v>
      </c>
      <c r="U37" s="1" t="s">
        <v>132</v>
      </c>
      <c r="V37" s="1" t="s">
        <v>133</v>
      </c>
      <c r="W37" s="107" t="s">
        <v>134</v>
      </c>
      <c r="X37" s="102">
        <f t="shared" si="32"/>
        <v>1152</v>
      </c>
      <c r="Y37" s="107" t="s">
        <v>135</v>
      </c>
      <c r="Z37" s="107" t="s">
        <v>136</v>
      </c>
      <c r="AA37" s="107" t="s">
        <v>137</v>
      </c>
      <c r="AB37" s="108">
        <v>7.5</v>
      </c>
      <c r="AC37" s="107" t="s">
        <v>138</v>
      </c>
      <c r="AD37" s="109" t="str">
        <f>'[1]MASTER TABEL'!$F$7</f>
        <v>M2</v>
      </c>
      <c r="AE37" s="109" t="str">
        <f>'[1]MASTER TABEL'!$G$7</f>
        <v>M2</v>
      </c>
      <c r="AF37" s="108">
        <v>7.5</v>
      </c>
      <c r="AG37" s="110">
        <f>'[1]MASTER TABEL'!$H$7</f>
        <v>1</v>
      </c>
      <c r="AH37" s="111">
        <v>15500</v>
      </c>
      <c r="AI37" s="111">
        <v>15500</v>
      </c>
      <c r="AJ37" s="112">
        <f t="shared" si="4"/>
        <v>116250</v>
      </c>
      <c r="AK37" s="109">
        <v>50</v>
      </c>
      <c r="AL37" s="113">
        <f t="shared" si="33"/>
        <v>4.3402777777777776E-2</v>
      </c>
      <c r="AM37" s="114">
        <f t="shared" si="5"/>
        <v>672.74305555555554</v>
      </c>
      <c r="AN37" s="1">
        <v>550</v>
      </c>
      <c r="AO37" s="115">
        <f t="shared" si="6"/>
        <v>1.6666666666666668E-3</v>
      </c>
      <c r="AP37" s="101">
        <f t="shared" si="7"/>
        <v>1.92</v>
      </c>
      <c r="AQ37" s="104">
        <f t="shared" si="8"/>
        <v>7400.1736111111113</v>
      </c>
      <c r="AR37" s="116">
        <v>10000022</v>
      </c>
      <c r="AS37" s="104">
        <f t="shared" si="9"/>
        <v>8680.5746527777792</v>
      </c>
      <c r="AT37" s="110">
        <f>'[1]MASTER TABEL'!$BD$7</f>
        <v>440</v>
      </c>
      <c r="AU37" s="1">
        <v>23</v>
      </c>
      <c r="AV37" s="117">
        <f t="shared" si="10"/>
        <v>257.39734299516914</v>
      </c>
      <c r="AW37" s="111">
        <f t="shared" si="11"/>
        <v>5812.5</v>
      </c>
      <c r="AX37" s="111">
        <f t="shared" si="12"/>
        <v>12206.25</v>
      </c>
      <c r="AY37" s="111">
        <f t="shared" si="13"/>
        <v>9154.6875</v>
      </c>
      <c r="AZ37" s="112">
        <f t="shared" si="14"/>
        <v>27173.4375</v>
      </c>
      <c r="BA37" s="111">
        <f t="shared" si="34"/>
        <v>22087.5</v>
      </c>
      <c r="BB37" s="100" t="b">
        <v>0</v>
      </c>
      <c r="BC37" s="103">
        <v>0</v>
      </c>
      <c r="BD37" s="103">
        <v>0</v>
      </c>
      <c r="BE37" s="103">
        <f t="shared" si="15"/>
        <v>0</v>
      </c>
      <c r="BF37" s="100" t="b">
        <v>0</v>
      </c>
      <c r="BG37" s="118">
        <f>'[1]MASTER TABEL'!CZ284</f>
        <v>0</v>
      </c>
      <c r="BH37" s="1"/>
      <c r="BI37" s="103">
        <v>22</v>
      </c>
      <c r="BJ37" s="119">
        <v>0.1</v>
      </c>
      <c r="BK37" s="119">
        <v>0.05</v>
      </c>
      <c r="BL37" s="112">
        <f t="shared" si="35"/>
        <v>182543.8261624396</v>
      </c>
      <c r="BM37" s="104">
        <f t="shared" si="63"/>
        <v>200798.20877868356</v>
      </c>
      <c r="BN37" s="104">
        <f t="shared" si="63"/>
        <v>210838.11921761776</v>
      </c>
      <c r="BO37" s="120">
        <f t="shared" si="16"/>
        <v>5270.9529804404438</v>
      </c>
      <c r="BP37" s="121">
        <f t="shared" si="17"/>
        <v>10541.905960880888</v>
      </c>
      <c r="BQ37" s="121">
        <f t="shared" si="18"/>
        <v>5270.9529804404438</v>
      </c>
      <c r="BR37" s="121">
        <f t="shared" si="19"/>
        <v>13177.382451101112</v>
      </c>
      <c r="BS37" s="121">
        <f t="shared" si="20"/>
        <v>2635.4764902202219</v>
      </c>
      <c r="BT37" s="122">
        <f t="shared" si="37"/>
        <v>247734.79008070088</v>
      </c>
      <c r="BU37" s="121">
        <f t="shared" si="21"/>
        <v>0</v>
      </c>
      <c r="BV37" s="121">
        <f t="shared" si="22"/>
        <v>0</v>
      </c>
      <c r="BW37" s="121">
        <f t="shared" si="23"/>
        <v>0</v>
      </c>
      <c r="BX37" s="121">
        <f t="shared" si="24"/>
        <v>0</v>
      </c>
      <c r="BY37" s="121">
        <f t="shared" si="25"/>
        <v>0</v>
      </c>
      <c r="BZ37" s="121">
        <f t="shared" si="26"/>
        <v>0</v>
      </c>
      <c r="CA37" s="121">
        <f t="shared" si="27"/>
        <v>0</v>
      </c>
      <c r="CB37" s="121">
        <f t="shared" si="28"/>
        <v>0</v>
      </c>
      <c r="CC37" s="122">
        <f t="shared" si="29"/>
        <v>263547.6490220222</v>
      </c>
      <c r="CD37" s="123">
        <f t="shared" si="38"/>
        <v>247734.79008070088</v>
      </c>
      <c r="CE37" s="122">
        <f t="shared" si="39"/>
        <v>490000</v>
      </c>
      <c r="CF37" s="122">
        <f t="shared" si="40"/>
        <v>242265.20991929912</v>
      </c>
      <c r="CG37" s="124">
        <f t="shared" si="41"/>
        <v>0.49441879575367165</v>
      </c>
      <c r="CH37" s="122">
        <f t="shared" si="42"/>
        <v>420000</v>
      </c>
      <c r="CI37" s="122">
        <f t="shared" si="43"/>
        <v>172265.20991929912</v>
      </c>
      <c r="CJ37" s="124">
        <f t="shared" si="44"/>
        <v>0.41015526171261696</v>
      </c>
      <c r="CK37" s="122">
        <f t="shared" si="45"/>
        <v>350000</v>
      </c>
      <c r="CL37" s="122">
        <f t="shared" si="46"/>
        <v>102265.20991929912</v>
      </c>
      <c r="CM37" s="124">
        <f t="shared" si="47"/>
        <v>0.29218631405514034</v>
      </c>
      <c r="CN37" s="122">
        <f t="shared" si="48"/>
        <v>320000</v>
      </c>
      <c r="CO37" s="122">
        <f t="shared" si="49"/>
        <v>72265.209919299115</v>
      </c>
      <c r="CP37" s="124">
        <f t="shared" si="50"/>
        <v>0.22582878099780973</v>
      </c>
      <c r="CQ37" s="122">
        <f t="shared" si="51"/>
        <v>490000</v>
      </c>
      <c r="CR37" s="122">
        <f t="shared" si="52"/>
        <v>242265.20991929912</v>
      </c>
      <c r="CS37" s="124">
        <f t="shared" si="53"/>
        <v>0.49441879575367165</v>
      </c>
      <c r="CT37" s="122">
        <f t="shared" si="54"/>
        <v>400000</v>
      </c>
      <c r="CU37" s="122">
        <f t="shared" si="55"/>
        <v>152265.20991929912</v>
      </c>
      <c r="CV37" s="124">
        <f t="shared" si="56"/>
        <v>0.38066302479824776</v>
      </c>
      <c r="CW37" s="122">
        <f t="shared" si="57"/>
        <v>359999.99999999994</v>
      </c>
      <c r="CX37" s="117">
        <f t="shared" si="58"/>
        <v>112265.20991929906</v>
      </c>
      <c r="CY37" s="124">
        <f t="shared" si="59"/>
        <v>0.31184780533138634</v>
      </c>
      <c r="CZ37" s="122">
        <f t="shared" si="60"/>
        <v>320000</v>
      </c>
      <c r="DA37" s="122">
        <f t="shared" si="61"/>
        <v>72265.209919299115</v>
      </c>
      <c r="DB37" s="124">
        <f t="shared" si="62"/>
        <v>0.22582878099780973</v>
      </c>
      <c r="DC37" s="122">
        <v>800000</v>
      </c>
      <c r="DD37" s="14">
        <v>700000</v>
      </c>
    </row>
    <row r="38" spans="1:108" s="18" customFormat="1" x14ac:dyDescent="0.25">
      <c r="A38" s="1">
        <v>24</v>
      </c>
      <c r="B38" s="98" t="s">
        <v>161</v>
      </c>
      <c r="C38" s="99">
        <v>80</v>
      </c>
      <c r="D38" s="1">
        <v>80</v>
      </c>
      <c r="E38" s="1">
        <v>9</v>
      </c>
      <c r="F38" s="1">
        <v>3</v>
      </c>
      <c r="G38" s="1" t="s">
        <v>130</v>
      </c>
      <c r="H38" s="100">
        <v>1.92</v>
      </c>
      <c r="I38" s="101">
        <f t="shared" si="0"/>
        <v>1.7279999999999997E-2</v>
      </c>
      <c r="J38" s="100">
        <v>44</v>
      </c>
      <c r="K38" s="1" t="s">
        <v>131</v>
      </c>
      <c r="L38" s="100">
        <v>30</v>
      </c>
      <c r="M38" s="100">
        <v>600</v>
      </c>
      <c r="N38" s="100">
        <v>600</v>
      </c>
      <c r="O38" s="102">
        <f t="shared" si="1"/>
        <v>26400</v>
      </c>
      <c r="P38" s="103">
        <v>26600</v>
      </c>
      <c r="Q38" s="104">
        <f t="shared" si="2"/>
        <v>10.367999999999999</v>
      </c>
      <c r="R38" s="100">
        <v>30</v>
      </c>
      <c r="S38" s="105">
        <f t="shared" si="31"/>
        <v>1.6666666666666668E-3</v>
      </c>
      <c r="T38" s="106">
        <f t="shared" si="3"/>
        <v>1.6666666666666666E-3</v>
      </c>
      <c r="U38" s="1" t="s">
        <v>132</v>
      </c>
      <c r="V38" s="1" t="s">
        <v>133</v>
      </c>
      <c r="W38" s="107" t="s">
        <v>134</v>
      </c>
      <c r="X38" s="102">
        <f t="shared" si="32"/>
        <v>1152</v>
      </c>
      <c r="Y38" s="107" t="s">
        <v>135</v>
      </c>
      <c r="Z38" s="107" t="s">
        <v>136</v>
      </c>
      <c r="AA38" s="107" t="s">
        <v>137</v>
      </c>
      <c r="AB38" s="108">
        <v>7.5</v>
      </c>
      <c r="AC38" s="107" t="s">
        <v>138</v>
      </c>
      <c r="AD38" s="109" t="str">
        <f>'[1]MASTER TABEL'!$F$7</f>
        <v>M2</v>
      </c>
      <c r="AE38" s="109" t="str">
        <f>'[1]MASTER TABEL'!$G$7</f>
        <v>M2</v>
      </c>
      <c r="AF38" s="108">
        <v>7.5</v>
      </c>
      <c r="AG38" s="110">
        <f>'[1]MASTER TABEL'!$H$7</f>
        <v>1</v>
      </c>
      <c r="AH38" s="111">
        <v>15500</v>
      </c>
      <c r="AI38" s="111">
        <v>15500</v>
      </c>
      <c r="AJ38" s="112">
        <f t="shared" si="4"/>
        <v>116250</v>
      </c>
      <c r="AK38" s="109">
        <v>50</v>
      </c>
      <c r="AL38" s="113">
        <f t="shared" si="33"/>
        <v>4.3402777777777776E-2</v>
      </c>
      <c r="AM38" s="114">
        <f t="shared" si="5"/>
        <v>672.74305555555554</v>
      </c>
      <c r="AN38" s="1">
        <v>550</v>
      </c>
      <c r="AO38" s="115">
        <f t="shared" si="6"/>
        <v>1.6666666666666668E-3</v>
      </c>
      <c r="AP38" s="101">
        <f t="shared" si="7"/>
        <v>1.92</v>
      </c>
      <c r="AQ38" s="104">
        <f t="shared" si="8"/>
        <v>7400.1736111111113</v>
      </c>
      <c r="AR38" s="116">
        <v>10000023</v>
      </c>
      <c r="AS38" s="104">
        <f t="shared" si="9"/>
        <v>8680.5755208333339</v>
      </c>
      <c r="AT38" s="110">
        <f>'[1]MASTER TABEL'!$BD$7</f>
        <v>440</v>
      </c>
      <c r="AU38" s="1">
        <v>24</v>
      </c>
      <c r="AV38" s="117">
        <f t="shared" si="10"/>
        <v>246.67245370370372</v>
      </c>
      <c r="AW38" s="111">
        <f t="shared" si="11"/>
        <v>5812.5</v>
      </c>
      <c r="AX38" s="111">
        <f t="shared" si="12"/>
        <v>12206.25</v>
      </c>
      <c r="AY38" s="111">
        <f t="shared" si="13"/>
        <v>9154.6875</v>
      </c>
      <c r="AZ38" s="112">
        <f t="shared" si="14"/>
        <v>27173.4375</v>
      </c>
      <c r="BA38" s="111">
        <f t="shared" si="34"/>
        <v>22087.5</v>
      </c>
      <c r="BB38" s="100" t="b">
        <v>0</v>
      </c>
      <c r="BC38" s="103">
        <v>0</v>
      </c>
      <c r="BD38" s="103">
        <v>0</v>
      </c>
      <c r="BE38" s="103">
        <f t="shared" si="15"/>
        <v>0</v>
      </c>
      <c r="BF38" s="100" t="b">
        <v>0</v>
      </c>
      <c r="BG38" s="118">
        <f>'[1]MASTER TABEL'!CZ285</f>
        <v>0</v>
      </c>
      <c r="BH38" s="1"/>
      <c r="BI38" s="103">
        <v>23</v>
      </c>
      <c r="BJ38" s="119">
        <v>0.1</v>
      </c>
      <c r="BK38" s="119">
        <v>0.05</v>
      </c>
      <c r="BL38" s="112">
        <f t="shared" si="35"/>
        <v>182534.10214120371</v>
      </c>
      <c r="BM38" s="104">
        <f t="shared" si="63"/>
        <v>200787.51235532408</v>
      </c>
      <c r="BN38" s="104">
        <f t="shared" si="63"/>
        <v>210826.88797309028</v>
      </c>
      <c r="BO38" s="120">
        <f t="shared" si="16"/>
        <v>5270.6721993272567</v>
      </c>
      <c r="BP38" s="121">
        <f t="shared" si="17"/>
        <v>10541.344398654513</v>
      </c>
      <c r="BQ38" s="121">
        <f t="shared" si="18"/>
        <v>5270.6721993272567</v>
      </c>
      <c r="BR38" s="121">
        <f t="shared" si="19"/>
        <v>13176.680498318143</v>
      </c>
      <c r="BS38" s="121">
        <f t="shared" si="20"/>
        <v>2635.3360996636284</v>
      </c>
      <c r="BT38" s="122">
        <f t="shared" si="37"/>
        <v>247721.59336838109</v>
      </c>
      <c r="BU38" s="121">
        <f t="shared" si="21"/>
        <v>0</v>
      </c>
      <c r="BV38" s="121">
        <f t="shared" si="22"/>
        <v>0</v>
      </c>
      <c r="BW38" s="121">
        <f t="shared" si="23"/>
        <v>0</v>
      </c>
      <c r="BX38" s="121">
        <f t="shared" si="24"/>
        <v>0</v>
      </c>
      <c r="BY38" s="121">
        <f t="shared" si="25"/>
        <v>0</v>
      </c>
      <c r="BZ38" s="121">
        <f t="shared" si="26"/>
        <v>0</v>
      </c>
      <c r="CA38" s="121">
        <f t="shared" si="27"/>
        <v>0</v>
      </c>
      <c r="CB38" s="121">
        <f t="shared" si="28"/>
        <v>0</v>
      </c>
      <c r="CC38" s="122">
        <f t="shared" si="29"/>
        <v>263533.60996636283</v>
      </c>
      <c r="CD38" s="123">
        <f t="shared" si="38"/>
        <v>247721.59336838109</v>
      </c>
      <c r="CE38" s="122">
        <f t="shared" si="39"/>
        <v>490000</v>
      </c>
      <c r="CF38" s="122">
        <f t="shared" si="40"/>
        <v>242278.40663161891</v>
      </c>
      <c r="CG38" s="124">
        <f t="shared" si="41"/>
        <v>0.49444572781963042</v>
      </c>
      <c r="CH38" s="122">
        <f t="shared" si="42"/>
        <v>420000</v>
      </c>
      <c r="CI38" s="122">
        <f t="shared" si="43"/>
        <v>172278.40663161891</v>
      </c>
      <c r="CJ38" s="124">
        <f t="shared" si="44"/>
        <v>0.41018668245623552</v>
      </c>
      <c r="CK38" s="122">
        <f t="shared" si="45"/>
        <v>350000</v>
      </c>
      <c r="CL38" s="122">
        <f t="shared" si="46"/>
        <v>102278.40663161891</v>
      </c>
      <c r="CM38" s="124">
        <f t="shared" si="47"/>
        <v>0.29222401894748262</v>
      </c>
      <c r="CN38" s="122">
        <f t="shared" si="48"/>
        <v>320000</v>
      </c>
      <c r="CO38" s="122">
        <f t="shared" si="49"/>
        <v>72278.406631618913</v>
      </c>
      <c r="CP38" s="124">
        <f t="shared" si="50"/>
        <v>0.2258700207238091</v>
      </c>
      <c r="CQ38" s="122">
        <f t="shared" si="51"/>
        <v>490000</v>
      </c>
      <c r="CR38" s="122">
        <f t="shared" si="52"/>
        <v>242278.40663161891</v>
      </c>
      <c r="CS38" s="124">
        <f t="shared" si="53"/>
        <v>0.49444572781963042</v>
      </c>
      <c r="CT38" s="122">
        <f t="shared" si="54"/>
        <v>400000</v>
      </c>
      <c r="CU38" s="122">
        <f t="shared" si="55"/>
        <v>152278.40663161891</v>
      </c>
      <c r="CV38" s="124">
        <f t="shared" si="56"/>
        <v>0.38069601657904728</v>
      </c>
      <c r="CW38" s="122">
        <f t="shared" si="57"/>
        <v>359999.99999999994</v>
      </c>
      <c r="CX38" s="117">
        <f t="shared" si="58"/>
        <v>112278.40663161885</v>
      </c>
      <c r="CY38" s="124">
        <f t="shared" si="59"/>
        <v>0.311884462865608</v>
      </c>
      <c r="CZ38" s="122">
        <f t="shared" si="60"/>
        <v>320000</v>
      </c>
      <c r="DA38" s="122">
        <f t="shared" si="61"/>
        <v>72278.406631618913</v>
      </c>
      <c r="DB38" s="124">
        <f t="shared" si="62"/>
        <v>0.2258700207238091</v>
      </c>
      <c r="DC38" s="122">
        <v>800000</v>
      </c>
      <c r="DD38" s="14">
        <v>700000</v>
      </c>
    </row>
    <row r="39" spans="1:108" s="18" customFormat="1" x14ac:dyDescent="0.25">
      <c r="A39" s="1">
        <v>25</v>
      </c>
      <c r="B39" s="98" t="s">
        <v>162</v>
      </c>
      <c r="C39" s="99">
        <v>80</v>
      </c>
      <c r="D39" s="1">
        <v>80</v>
      </c>
      <c r="E39" s="1">
        <v>9</v>
      </c>
      <c r="F39" s="1">
        <v>3</v>
      </c>
      <c r="G39" s="1" t="s">
        <v>130</v>
      </c>
      <c r="H39" s="100">
        <v>1.92</v>
      </c>
      <c r="I39" s="101">
        <f t="shared" si="0"/>
        <v>1.7279999999999997E-2</v>
      </c>
      <c r="J39" s="100">
        <v>44</v>
      </c>
      <c r="K39" s="1" t="s">
        <v>131</v>
      </c>
      <c r="L39" s="100">
        <v>30</v>
      </c>
      <c r="M39" s="100">
        <v>600</v>
      </c>
      <c r="N39" s="100">
        <v>600</v>
      </c>
      <c r="O39" s="102">
        <f t="shared" si="1"/>
        <v>26400</v>
      </c>
      <c r="P39" s="103">
        <v>26600</v>
      </c>
      <c r="Q39" s="104">
        <f t="shared" si="2"/>
        <v>10.367999999999999</v>
      </c>
      <c r="R39" s="100">
        <v>30</v>
      </c>
      <c r="S39" s="105">
        <f t="shared" si="31"/>
        <v>1.6666666666666668E-3</v>
      </c>
      <c r="T39" s="106">
        <f t="shared" si="3"/>
        <v>1.6666666666666666E-3</v>
      </c>
      <c r="U39" s="1" t="s">
        <v>132</v>
      </c>
      <c r="V39" s="1" t="s">
        <v>133</v>
      </c>
      <c r="W39" s="107" t="s">
        <v>134</v>
      </c>
      <c r="X39" s="102">
        <f t="shared" si="32"/>
        <v>1152</v>
      </c>
      <c r="Y39" s="107" t="s">
        <v>135</v>
      </c>
      <c r="Z39" s="107" t="s">
        <v>136</v>
      </c>
      <c r="AA39" s="107" t="s">
        <v>137</v>
      </c>
      <c r="AB39" s="108">
        <v>7.5</v>
      </c>
      <c r="AC39" s="107" t="s">
        <v>138</v>
      </c>
      <c r="AD39" s="109" t="str">
        <f>'[1]MASTER TABEL'!$F$7</f>
        <v>M2</v>
      </c>
      <c r="AE39" s="109" t="str">
        <f>'[1]MASTER TABEL'!$G$7</f>
        <v>M2</v>
      </c>
      <c r="AF39" s="108">
        <v>7.5</v>
      </c>
      <c r="AG39" s="110">
        <f>'[1]MASTER TABEL'!$H$7</f>
        <v>1</v>
      </c>
      <c r="AH39" s="111">
        <v>15500</v>
      </c>
      <c r="AI39" s="111">
        <v>15500</v>
      </c>
      <c r="AJ39" s="112">
        <f t="shared" si="4"/>
        <v>116250</v>
      </c>
      <c r="AK39" s="109">
        <v>50</v>
      </c>
      <c r="AL39" s="113">
        <f t="shared" si="33"/>
        <v>4.3402777777777776E-2</v>
      </c>
      <c r="AM39" s="114">
        <f t="shared" si="5"/>
        <v>672.74305555555554</v>
      </c>
      <c r="AN39" s="1">
        <v>550</v>
      </c>
      <c r="AO39" s="115">
        <f t="shared" si="6"/>
        <v>1.6666666666666668E-3</v>
      </c>
      <c r="AP39" s="101">
        <f t="shared" si="7"/>
        <v>1.92</v>
      </c>
      <c r="AQ39" s="104">
        <f t="shared" si="8"/>
        <v>7400.1736111111113</v>
      </c>
      <c r="AR39" s="116">
        <v>10000024</v>
      </c>
      <c r="AS39" s="104">
        <f t="shared" si="9"/>
        <v>8680.5763888888905</v>
      </c>
      <c r="AT39" s="110">
        <f>'[1]MASTER TABEL'!$BD$7</f>
        <v>440</v>
      </c>
      <c r="AU39" s="1">
        <v>25</v>
      </c>
      <c r="AV39" s="117">
        <f t="shared" si="10"/>
        <v>236.80555555555557</v>
      </c>
      <c r="AW39" s="111">
        <f t="shared" si="11"/>
        <v>5812.5</v>
      </c>
      <c r="AX39" s="111">
        <f t="shared" si="12"/>
        <v>12206.25</v>
      </c>
      <c r="AY39" s="111">
        <f t="shared" si="13"/>
        <v>9154.6875</v>
      </c>
      <c r="AZ39" s="112">
        <f t="shared" si="14"/>
        <v>27173.4375</v>
      </c>
      <c r="BA39" s="111">
        <f t="shared" si="34"/>
        <v>22087.5</v>
      </c>
      <c r="BB39" s="100" t="b">
        <v>0</v>
      </c>
      <c r="BC39" s="103">
        <v>0</v>
      </c>
      <c r="BD39" s="103">
        <v>0</v>
      </c>
      <c r="BE39" s="103">
        <f t="shared" si="15"/>
        <v>0</v>
      </c>
      <c r="BF39" s="100" t="b">
        <v>0</v>
      </c>
      <c r="BG39" s="118">
        <f>'[1]MASTER TABEL'!CZ286</f>
        <v>0</v>
      </c>
      <c r="BH39" s="1"/>
      <c r="BI39" s="103">
        <v>24</v>
      </c>
      <c r="BJ39" s="119">
        <v>0.1</v>
      </c>
      <c r="BK39" s="119">
        <v>0.05</v>
      </c>
      <c r="BL39" s="112">
        <f t="shared" si="35"/>
        <v>182525.23611111112</v>
      </c>
      <c r="BM39" s="104">
        <f t="shared" si="63"/>
        <v>200777.75972222225</v>
      </c>
      <c r="BN39" s="104">
        <f t="shared" si="63"/>
        <v>210816.64770833339</v>
      </c>
      <c r="BO39" s="120">
        <f t="shared" si="16"/>
        <v>5270.4161927083342</v>
      </c>
      <c r="BP39" s="121">
        <f t="shared" si="17"/>
        <v>10540.832385416668</v>
      </c>
      <c r="BQ39" s="121">
        <f t="shared" si="18"/>
        <v>5270.4161927083342</v>
      </c>
      <c r="BR39" s="121">
        <f t="shared" si="19"/>
        <v>13176.040481770837</v>
      </c>
      <c r="BS39" s="121">
        <f t="shared" si="20"/>
        <v>2635.2080963541671</v>
      </c>
      <c r="BT39" s="122">
        <f t="shared" si="37"/>
        <v>247709.56105729172</v>
      </c>
      <c r="BU39" s="121">
        <f t="shared" si="21"/>
        <v>0</v>
      </c>
      <c r="BV39" s="121">
        <f t="shared" si="22"/>
        <v>0</v>
      </c>
      <c r="BW39" s="121">
        <f t="shared" si="23"/>
        <v>0</v>
      </c>
      <c r="BX39" s="121">
        <f t="shared" si="24"/>
        <v>0</v>
      </c>
      <c r="BY39" s="121">
        <f t="shared" si="25"/>
        <v>0</v>
      </c>
      <c r="BZ39" s="121">
        <f t="shared" si="26"/>
        <v>0</v>
      </c>
      <c r="CA39" s="121">
        <f t="shared" si="27"/>
        <v>0</v>
      </c>
      <c r="CB39" s="121">
        <f t="shared" si="28"/>
        <v>0</v>
      </c>
      <c r="CC39" s="122">
        <f t="shared" si="29"/>
        <v>263520.80963541672</v>
      </c>
      <c r="CD39" s="123">
        <f t="shared" si="38"/>
        <v>247709.56105729172</v>
      </c>
      <c r="CE39" s="122">
        <f t="shared" si="39"/>
        <v>490000</v>
      </c>
      <c r="CF39" s="122">
        <f t="shared" si="40"/>
        <v>242290.43894270828</v>
      </c>
      <c r="CG39" s="124">
        <f t="shared" si="41"/>
        <v>0.49447028355654749</v>
      </c>
      <c r="CH39" s="122">
        <f t="shared" si="42"/>
        <v>420000</v>
      </c>
      <c r="CI39" s="122">
        <f t="shared" si="43"/>
        <v>172290.43894270828</v>
      </c>
      <c r="CJ39" s="124">
        <f t="shared" si="44"/>
        <v>0.41021533081597211</v>
      </c>
      <c r="CK39" s="122">
        <f t="shared" si="45"/>
        <v>350000</v>
      </c>
      <c r="CL39" s="122">
        <f t="shared" si="46"/>
        <v>102290.43894270828</v>
      </c>
      <c r="CM39" s="124">
        <f t="shared" si="47"/>
        <v>0.2922583969791665</v>
      </c>
      <c r="CN39" s="122">
        <f t="shared" si="48"/>
        <v>320000</v>
      </c>
      <c r="CO39" s="122">
        <f t="shared" si="49"/>
        <v>72290.438942708279</v>
      </c>
      <c r="CP39" s="124">
        <f t="shared" si="50"/>
        <v>0.22590762169596337</v>
      </c>
      <c r="CQ39" s="122">
        <f t="shared" si="51"/>
        <v>490000</v>
      </c>
      <c r="CR39" s="122">
        <f t="shared" si="52"/>
        <v>242290.43894270828</v>
      </c>
      <c r="CS39" s="124">
        <f t="shared" si="53"/>
        <v>0.49447028355654749</v>
      </c>
      <c r="CT39" s="122">
        <f t="shared" si="54"/>
        <v>400000</v>
      </c>
      <c r="CU39" s="122">
        <f t="shared" si="55"/>
        <v>152290.43894270828</v>
      </c>
      <c r="CV39" s="124">
        <f t="shared" si="56"/>
        <v>0.38072609735677071</v>
      </c>
      <c r="CW39" s="122">
        <f t="shared" si="57"/>
        <v>359999.99999999994</v>
      </c>
      <c r="CX39" s="117">
        <f t="shared" si="58"/>
        <v>112290.43894270822</v>
      </c>
      <c r="CY39" s="124">
        <f t="shared" si="59"/>
        <v>0.31191788595196734</v>
      </c>
      <c r="CZ39" s="122">
        <f t="shared" si="60"/>
        <v>320000</v>
      </c>
      <c r="DA39" s="122">
        <f t="shared" si="61"/>
        <v>72290.438942708279</v>
      </c>
      <c r="DB39" s="124">
        <f t="shared" si="62"/>
        <v>0.22590762169596337</v>
      </c>
      <c r="DC39" s="122">
        <v>800000</v>
      </c>
      <c r="DD39" s="14">
        <v>700000</v>
      </c>
    </row>
    <row r="40" spans="1:108" s="18" customFormat="1" x14ac:dyDescent="0.25">
      <c r="A40" s="1">
        <v>26</v>
      </c>
      <c r="B40" s="98" t="s">
        <v>163</v>
      </c>
      <c r="C40" s="99">
        <v>80</v>
      </c>
      <c r="D40" s="1">
        <v>80</v>
      </c>
      <c r="E40" s="1">
        <v>9</v>
      </c>
      <c r="F40" s="1">
        <v>3</v>
      </c>
      <c r="G40" s="1" t="s">
        <v>130</v>
      </c>
      <c r="H40" s="100">
        <v>1.92</v>
      </c>
      <c r="I40" s="101">
        <f t="shared" si="0"/>
        <v>1.7279999999999997E-2</v>
      </c>
      <c r="J40" s="100">
        <v>44</v>
      </c>
      <c r="K40" s="1" t="s">
        <v>131</v>
      </c>
      <c r="L40" s="100">
        <v>30</v>
      </c>
      <c r="M40" s="100">
        <v>600</v>
      </c>
      <c r="N40" s="100">
        <v>600</v>
      </c>
      <c r="O40" s="102">
        <f t="shared" si="1"/>
        <v>26400</v>
      </c>
      <c r="P40" s="103">
        <v>26600</v>
      </c>
      <c r="Q40" s="104">
        <f t="shared" si="2"/>
        <v>10.367999999999999</v>
      </c>
      <c r="R40" s="100">
        <v>30</v>
      </c>
      <c r="S40" s="105">
        <f t="shared" si="31"/>
        <v>1.6666666666666668E-3</v>
      </c>
      <c r="T40" s="106">
        <f t="shared" si="3"/>
        <v>1.6666666666666666E-3</v>
      </c>
      <c r="U40" s="1" t="s">
        <v>132</v>
      </c>
      <c r="V40" s="1" t="s">
        <v>133</v>
      </c>
      <c r="W40" s="107" t="s">
        <v>134</v>
      </c>
      <c r="X40" s="102">
        <f t="shared" si="32"/>
        <v>1152</v>
      </c>
      <c r="Y40" s="107" t="s">
        <v>135</v>
      </c>
      <c r="Z40" s="107" t="s">
        <v>136</v>
      </c>
      <c r="AA40" s="107" t="s">
        <v>137</v>
      </c>
      <c r="AB40" s="108">
        <v>7.5</v>
      </c>
      <c r="AC40" s="107" t="s">
        <v>138</v>
      </c>
      <c r="AD40" s="109" t="str">
        <f>'[1]MASTER TABEL'!$F$7</f>
        <v>M2</v>
      </c>
      <c r="AE40" s="109" t="str">
        <f>'[1]MASTER TABEL'!$G$7</f>
        <v>M2</v>
      </c>
      <c r="AF40" s="108">
        <v>7.5</v>
      </c>
      <c r="AG40" s="110">
        <f>'[1]MASTER TABEL'!$H$7</f>
        <v>1</v>
      </c>
      <c r="AH40" s="111">
        <v>15500</v>
      </c>
      <c r="AI40" s="111">
        <v>15500</v>
      </c>
      <c r="AJ40" s="112">
        <f t="shared" si="4"/>
        <v>116250</v>
      </c>
      <c r="AK40" s="109">
        <v>50</v>
      </c>
      <c r="AL40" s="113">
        <f t="shared" si="33"/>
        <v>4.3402777777777776E-2</v>
      </c>
      <c r="AM40" s="114">
        <f t="shared" si="5"/>
        <v>672.74305555555554</v>
      </c>
      <c r="AN40" s="1">
        <v>550</v>
      </c>
      <c r="AO40" s="115">
        <f t="shared" si="6"/>
        <v>1.6666666666666668E-3</v>
      </c>
      <c r="AP40" s="101">
        <f t="shared" si="7"/>
        <v>1.92</v>
      </c>
      <c r="AQ40" s="104">
        <f t="shared" si="8"/>
        <v>7400.1736111111113</v>
      </c>
      <c r="AR40" s="116">
        <v>10000025</v>
      </c>
      <c r="AS40" s="104">
        <f t="shared" si="9"/>
        <v>8680.5772569444453</v>
      </c>
      <c r="AT40" s="110">
        <f>'[1]MASTER TABEL'!$BD$7</f>
        <v>440</v>
      </c>
      <c r="AU40" s="1">
        <v>26</v>
      </c>
      <c r="AV40" s="117">
        <f t="shared" si="10"/>
        <v>227.6976495726496</v>
      </c>
      <c r="AW40" s="111">
        <f t="shared" si="11"/>
        <v>5812.5</v>
      </c>
      <c r="AX40" s="111">
        <f t="shared" si="12"/>
        <v>12206.25</v>
      </c>
      <c r="AY40" s="111">
        <f t="shared" si="13"/>
        <v>9154.6875</v>
      </c>
      <c r="AZ40" s="112">
        <f t="shared" si="14"/>
        <v>27173.4375</v>
      </c>
      <c r="BA40" s="111">
        <f t="shared" si="34"/>
        <v>22087.5</v>
      </c>
      <c r="BB40" s="100" t="b">
        <v>0</v>
      </c>
      <c r="BC40" s="103">
        <v>0</v>
      </c>
      <c r="BD40" s="103">
        <v>0</v>
      </c>
      <c r="BE40" s="103">
        <f t="shared" si="15"/>
        <v>0</v>
      </c>
      <c r="BF40" s="100" t="b">
        <v>0</v>
      </c>
      <c r="BG40" s="118">
        <f>'[1]MASTER TABEL'!CZ287</f>
        <v>0</v>
      </c>
      <c r="BH40" s="1"/>
      <c r="BI40" s="103">
        <v>25</v>
      </c>
      <c r="BJ40" s="119">
        <v>0.1</v>
      </c>
      <c r="BK40" s="119">
        <v>0.05</v>
      </c>
      <c r="BL40" s="112">
        <f t="shared" si="35"/>
        <v>182517.12907318378</v>
      </c>
      <c r="BM40" s="104">
        <f t="shared" si="63"/>
        <v>200768.84198050218</v>
      </c>
      <c r="BN40" s="104">
        <f t="shared" si="63"/>
        <v>210807.28407952731</v>
      </c>
      <c r="BO40" s="120">
        <f t="shared" si="16"/>
        <v>5270.1821019881827</v>
      </c>
      <c r="BP40" s="121">
        <f t="shared" si="17"/>
        <v>10540.364203976365</v>
      </c>
      <c r="BQ40" s="121">
        <f t="shared" si="18"/>
        <v>5270.1821019881827</v>
      </c>
      <c r="BR40" s="121">
        <f t="shared" si="19"/>
        <v>13175.455254970457</v>
      </c>
      <c r="BS40" s="121">
        <f t="shared" si="20"/>
        <v>2635.0910509940913</v>
      </c>
      <c r="BT40" s="122">
        <f t="shared" si="37"/>
        <v>247698.55879344459</v>
      </c>
      <c r="BU40" s="121">
        <f t="shared" si="21"/>
        <v>0</v>
      </c>
      <c r="BV40" s="121">
        <f t="shared" si="22"/>
        <v>0</v>
      </c>
      <c r="BW40" s="121">
        <f t="shared" si="23"/>
        <v>0</v>
      </c>
      <c r="BX40" s="121">
        <f t="shared" si="24"/>
        <v>0</v>
      </c>
      <c r="BY40" s="121">
        <f t="shared" si="25"/>
        <v>0</v>
      </c>
      <c r="BZ40" s="121">
        <f t="shared" si="26"/>
        <v>0</v>
      </c>
      <c r="CA40" s="121">
        <f t="shared" si="27"/>
        <v>0</v>
      </c>
      <c r="CB40" s="121">
        <f t="shared" si="28"/>
        <v>0</v>
      </c>
      <c r="CC40" s="122">
        <f t="shared" si="29"/>
        <v>263509.10509940912</v>
      </c>
      <c r="CD40" s="123">
        <f t="shared" si="38"/>
        <v>247698.55879344459</v>
      </c>
      <c r="CE40" s="122">
        <f t="shared" si="39"/>
        <v>490000</v>
      </c>
      <c r="CF40" s="122">
        <f t="shared" si="40"/>
        <v>242301.44120655541</v>
      </c>
      <c r="CG40" s="124">
        <f t="shared" si="41"/>
        <v>0.49449273715623554</v>
      </c>
      <c r="CH40" s="122">
        <f t="shared" si="42"/>
        <v>420000</v>
      </c>
      <c r="CI40" s="122">
        <f t="shared" si="43"/>
        <v>172301.44120655541</v>
      </c>
      <c r="CJ40" s="124">
        <f t="shared" si="44"/>
        <v>0.41024152668227476</v>
      </c>
      <c r="CK40" s="122">
        <f t="shared" si="45"/>
        <v>350000</v>
      </c>
      <c r="CL40" s="122">
        <f t="shared" si="46"/>
        <v>102301.44120655541</v>
      </c>
      <c r="CM40" s="124">
        <f t="shared" si="47"/>
        <v>0.29228983201872971</v>
      </c>
      <c r="CN40" s="122">
        <f t="shared" si="48"/>
        <v>320000</v>
      </c>
      <c r="CO40" s="122">
        <f t="shared" si="49"/>
        <v>72301.441206555406</v>
      </c>
      <c r="CP40" s="124">
        <f t="shared" si="50"/>
        <v>0.22594200377048565</v>
      </c>
      <c r="CQ40" s="122">
        <f t="shared" si="51"/>
        <v>490000</v>
      </c>
      <c r="CR40" s="122">
        <f t="shared" si="52"/>
        <v>242301.44120655541</v>
      </c>
      <c r="CS40" s="124">
        <f t="shared" si="53"/>
        <v>0.49449273715623554</v>
      </c>
      <c r="CT40" s="122">
        <f t="shared" si="54"/>
        <v>400000</v>
      </c>
      <c r="CU40" s="122">
        <f t="shared" si="55"/>
        <v>152301.44120655541</v>
      </c>
      <c r="CV40" s="124">
        <f t="shared" si="56"/>
        <v>0.3807536030163885</v>
      </c>
      <c r="CW40" s="122">
        <f t="shared" si="57"/>
        <v>359999.99999999994</v>
      </c>
      <c r="CX40" s="117">
        <f t="shared" si="58"/>
        <v>112301.44120655535</v>
      </c>
      <c r="CY40" s="124">
        <f t="shared" si="59"/>
        <v>0.31194844779598713</v>
      </c>
      <c r="CZ40" s="122">
        <f t="shared" si="60"/>
        <v>320000</v>
      </c>
      <c r="DA40" s="122">
        <f t="shared" si="61"/>
        <v>72301.441206555406</v>
      </c>
      <c r="DB40" s="124">
        <f t="shared" si="62"/>
        <v>0.22594200377048565</v>
      </c>
      <c r="DC40" s="122">
        <v>800000</v>
      </c>
      <c r="DD40" s="14">
        <v>700000</v>
      </c>
    </row>
    <row r="41" spans="1:108" s="18" customFormat="1" x14ac:dyDescent="0.25">
      <c r="A41" s="1">
        <v>27</v>
      </c>
      <c r="B41" s="98" t="s">
        <v>164</v>
      </c>
      <c r="C41" s="99">
        <v>80</v>
      </c>
      <c r="D41" s="1">
        <v>80</v>
      </c>
      <c r="E41" s="1">
        <v>9</v>
      </c>
      <c r="F41" s="1">
        <v>3</v>
      </c>
      <c r="G41" s="1" t="s">
        <v>130</v>
      </c>
      <c r="H41" s="100">
        <v>1.92</v>
      </c>
      <c r="I41" s="101">
        <f t="shared" si="0"/>
        <v>1.7279999999999997E-2</v>
      </c>
      <c r="J41" s="100">
        <v>44</v>
      </c>
      <c r="K41" s="1" t="s">
        <v>131</v>
      </c>
      <c r="L41" s="100">
        <v>30</v>
      </c>
      <c r="M41" s="100">
        <v>600</v>
      </c>
      <c r="N41" s="100">
        <v>600</v>
      </c>
      <c r="O41" s="102">
        <f t="shared" si="1"/>
        <v>26400</v>
      </c>
      <c r="P41" s="103">
        <v>26600</v>
      </c>
      <c r="Q41" s="104">
        <f t="shared" si="2"/>
        <v>10.367999999999999</v>
      </c>
      <c r="R41" s="100">
        <v>30</v>
      </c>
      <c r="S41" s="105">
        <f t="shared" si="31"/>
        <v>1.6666666666666668E-3</v>
      </c>
      <c r="T41" s="106">
        <f t="shared" si="3"/>
        <v>1.6666666666666666E-3</v>
      </c>
      <c r="U41" s="1" t="s">
        <v>132</v>
      </c>
      <c r="V41" s="1" t="s">
        <v>133</v>
      </c>
      <c r="W41" s="107" t="s">
        <v>134</v>
      </c>
      <c r="X41" s="102">
        <f t="shared" si="32"/>
        <v>1152</v>
      </c>
      <c r="Y41" s="107" t="s">
        <v>135</v>
      </c>
      <c r="Z41" s="107" t="s">
        <v>136</v>
      </c>
      <c r="AA41" s="107" t="s">
        <v>137</v>
      </c>
      <c r="AB41" s="108">
        <v>7.5</v>
      </c>
      <c r="AC41" s="107" t="s">
        <v>138</v>
      </c>
      <c r="AD41" s="109" t="str">
        <f>'[1]MASTER TABEL'!$F$7</f>
        <v>M2</v>
      </c>
      <c r="AE41" s="109" t="str">
        <f>'[1]MASTER TABEL'!$G$7</f>
        <v>M2</v>
      </c>
      <c r="AF41" s="108">
        <v>7.5</v>
      </c>
      <c r="AG41" s="110">
        <f>'[1]MASTER TABEL'!$H$7</f>
        <v>1</v>
      </c>
      <c r="AH41" s="111">
        <v>15500</v>
      </c>
      <c r="AI41" s="111">
        <v>15500</v>
      </c>
      <c r="AJ41" s="112">
        <f t="shared" si="4"/>
        <v>116250</v>
      </c>
      <c r="AK41" s="109">
        <v>50</v>
      </c>
      <c r="AL41" s="113">
        <f t="shared" si="33"/>
        <v>4.3402777777777776E-2</v>
      </c>
      <c r="AM41" s="114">
        <f t="shared" si="5"/>
        <v>672.74305555555554</v>
      </c>
      <c r="AN41" s="1">
        <v>550</v>
      </c>
      <c r="AO41" s="115">
        <f t="shared" si="6"/>
        <v>1.6666666666666668E-3</v>
      </c>
      <c r="AP41" s="101">
        <f t="shared" si="7"/>
        <v>1.92</v>
      </c>
      <c r="AQ41" s="104">
        <f t="shared" si="8"/>
        <v>7400.1736111111113</v>
      </c>
      <c r="AR41" s="116">
        <v>10000026</v>
      </c>
      <c r="AS41" s="104">
        <f t="shared" si="9"/>
        <v>8680.5781250000018</v>
      </c>
      <c r="AT41" s="110">
        <f>'[1]MASTER TABEL'!$BD$7</f>
        <v>440</v>
      </c>
      <c r="AU41" s="1">
        <v>27</v>
      </c>
      <c r="AV41" s="117">
        <f t="shared" si="10"/>
        <v>219.2644032921811</v>
      </c>
      <c r="AW41" s="111">
        <f t="shared" si="11"/>
        <v>5812.5</v>
      </c>
      <c r="AX41" s="111">
        <f t="shared" si="12"/>
        <v>12206.25</v>
      </c>
      <c r="AY41" s="111">
        <f t="shared" si="13"/>
        <v>9154.6875</v>
      </c>
      <c r="AZ41" s="112">
        <f t="shared" si="14"/>
        <v>27173.4375</v>
      </c>
      <c r="BA41" s="111">
        <f t="shared" si="34"/>
        <v>22087.5</v>
      </c>
      <c r="BB41" s="100" t="b">
        <v>0</v>
      </c>
      <c r="BC41" s="103">
        <v>0</v>
      </c>
      <c r="BD41" s="103">
        <v>0</v>
      </c>
      <c r="BE41" s="103">
        <f t="shared" si="15"/>
        <v>0</v>
      </c>
      <c r="BF41" s="100" t="b">
        <v>0</v>
      </c>
      <c r="BG41" s="118">
        <f>'[1]MASTER TABEL'!CZ288</f>
        <v>0</v>
      </c>
      <c r="BH41" s="1"/>
      <c r="BI41" s="103">
        <v>26</v>
      </c>
      <c r="BJ41" s="119">
        <v>0.1</v>
      </c>
      <c r="BK41" s="119">
        <v>0.05</v>
      </c>
      <c r="BL41" s="112">
        <f t="shared" si="35"/>
        <v>182509.69669495887</v>
      </c>
      <c r="BM41" s="104">
        <f t="shared" si="63"/>
        <v>200760.66636445478</v>
      </c>
      <c r="BN41" s="104">
        <f t="shared" si="63"/>
        <v>210798.69968267754</v>
      </c>
      <c r="BO41" s="120">
        <f t="shared" si="16"/>
        <v>5269.9674920669386</v>
      </c>
      <c r="BP41" s="121">
        <f t="shared" si="17"/>
        <v>10539.934984133877</v>
      </c>
      <c r="BQ41" s="121">
        <f t="shared" si="18"/>
        <v>5269.9674920669386</v>
      </c>
      <c r="BR41" s="121">
        <f t="shared" si="19"/>
        <v>13174.918730167346</v>
      </c>
      <c r="BS41" s="121">
        <f t="shared" si="20"/>
        <v>2634.9837460334693</v>
      </c>
      <c r="BT41" s="122">
        <f t="shared" si="37"/>
        <v>247688.47212714612</v>
      </c>
      <c r="BU41" s="121">
        <f t="shared" si="21"/>
        <v>0</v>
      </c>
      <c r="BV41" s="121">
        <f t="shared" si="22"/>
        <v>0</v>
      </c>
      <c r="BW41" s="121">
        <f t="shared" si="23"/>
        <v>0</v>
      </c>
      <c r="BX41" s="121">
        <f t="shared" si="24"/>
        <v>0</v>
      </c>
      <c r="BY41" s="121">
        <f t="shared" si="25"/>
        <v>0</v>
      </c>
      <c r="BZ41" s="121">
        <f t="shared" si="26"/>
        <v>0</v>
      </c>
      <c r="CA41" s="121">
        <f t="shared" si="27"/>
        <v>0</v>
      </c>
      <c r="CB41" s="121">
        <f t="shared" si="28"/>
        <v>0</v>
      </c>
      <c r="CC41" s="122">
        <f t="shared" si="29"/>
        <v>263498.37460334692</v>
      </c>
      <c r="CD41" s="123">
        <f t="shared" si="38"/>
        <v>247688.47212714612</v>
      </c>
      <c r="CE41" s="122">
        <f t="shared" si="39"/>
        <v>490000</v>
      </c>
      <c r="CF41" s="122">
        <f t="shared" si="40"/>
        <v>242311.52787285388</v>
      </c>
      <c r="CG41" s="124">
        <f t="shared" si="41"/>
        <v>0.49451332218949773</v>
      </c>
      <c r="CH41" s="122">
        <f t="shared" si="42"/>
        <v>420000</v>
      </c>
      <c r="CI41" s="122">
        <f t="shared" si="43"/>
        <v>172311.52787285388</v>
      </c>
      <c r="CJ41" s="124">
        <f t="shared" si="44"/>
        <v>0.410265542554414</v>
      </c>
      <c r="CK41" s="122">
        <f t="shared" si="45"/>
        <v>350000</v>
      </c>
      <c r="CL41" s="122">
        <f t="shared" si="46"/>
        <v>102311.52787285388</v>
      </c>
      <c r="CM41" s="124">
        <f t="shared" si="47"/>
        <v>0.29231865106529681</v>
      </c>
      <c r="CN41" s="122">
        <f t="shared" si="48"/>
        <v>320000</v>
      </c>
      <c r="CO41" s="122">
        <f t="shared" si="49"/>
        <v>72311.527872853883</v>
      </c>
      <c r="CP41" s="124">
        <f t="shared" si="50"/>
        <v>0.2259735246026684</v>
      </c>
      <c r="CQ41" s="122">
        <f t="shared" si="51"/>
        <v>490000</v>
      </c>
      <c r="CR41" s="122">
        <f t="shared" si="52"/>
        <v>242311.52787285388</v>
      </c>
      <c r="CS41" s="124">
        <f t="shared" si="53"/>
        <v>0.49451332218949773</v>
      </c>
      <c r="CT41" s="122">
        <f t="shared" si="54"/>
        <v>400000</v>
      </c>
      <c r="CU41" s="122">
        <f t="shared" si="55"/>
        <v>152311.52787285388</v>
      </c>
      <c r="CV41" s="124">
        <f t="shared" si="56"/>
        <v>0.38077881968213473</v>
      </c>
      <c r="CW41" s="122">
        <f t="shared" si="57"/>
        <v>359999.99999999994</v>
      </c>
      <c r="CX41" s="117">
        <f t="shared" si="58"/>
        <v>112311.52787285383</v>
      </c>
      <c r="CY41" s="124">
        <f t="shared" si="59"/>
        <v>0.31197646631348291</v>
      </c>
      <c r="CZ41" s="122">
        <f t="shared" si="60"/>
        <v>320000</v>
      </c>
      <c r="DA41" s="122">
        <f t="shared" si="61"/>
        <v>72311.527872853883</v>
      </c>
      <c r="DB41" s="124">
        <f t="shared" si="62"/>
        <v>0.2259735246026684</v>
      </c>
      <c r="DC41" s="122">
        <v>800000</v>
      </c>
      <c r="DD41" s="14">
        <v>700000</v>
      </c>
    </row>
    <row r="42" spans="1:108" s="18" customFormat="1" x14ac:dyDescent="0.25">
      <c r="A42" s="1">
        <v>28</v>
      </c>
      <c r="B42" s="98" t="s">
        <v>165</v>
      </c>
      <c r="C42" s="99">
        <v>80</v>
      </c>
      <c r="D42" s="1">
        <v>80</v>
      </c>
      <c r="E42" s="1">
        <v>9</v>
      </c>
      <c r="F42" s="1">
        <v>3</v>
      </c>
      <c r="G42" s="1" t="s">
        <v>130</v>
      </c>
      <c r="H42" s="100">
        <v>1.92</v>
      </c>
      <c r="I42" s="101">
        <f t="shared" si="0"/>
        <v>1.7279999999999997E-2</v>
      </c>
      <c r="J42" s="100">
        <v>44</v>
      </c>
      <c r="K42" s="1" t="s">
        <v>131</v>
      </c>
      <c r="L42" s="100">
        <v>30</v>
      </c>
      <c r="M42" s="100">
        <v>600</v>
      </c>
      <c r="N42" s="100">
        <v>600</v>
      </c>
      <c r="O42" s="102">
        <f t="shared" si="1"/>
        <v>26400</v>
      </c>
      <c r="P42" s="103">
        <v>26600</v>
      </c>
      <c r="Q42" s="104">
        <f t="shared" si="2"/>
        <v>10.367999999999999</v>
      </c>
      <c r="R42" s="100">
        <v>30</v>
      </c>
      <c r="S42" s="105">
        <f t="shared" si="31"/>
        <v>1.6666666666666668E-3</v>
      </c>
      <c r="T42" s="106">
        <f t="shared" si="3"/>
        <v>1.6666666666666666E-3</v>
      </c>
      <c r="U42" s="1" t="s">
        <v>132</v>
      </c>
      <c r="V42" s="1" t="s">
        <v>133</v>
      </c>
      <c r="W42" s="107" t="s">
        <v>134</v>
      </c>
      <c r="X42" s="102">
        <f t="shared" si="32"/>
        <v>1152</v>
      </c>
      <c r="Y42" s="107" t="s">
        <v>135</v>
      </c>
      <c r="Z42" s="107" t="s">
        <v>136</v>
      </c>
      <c r="AA42" s="107" t="s">
        <v>137</v>
      </c>
      <c r="AB42" s="108">
        <v>7.5</v>
      </c>
      <c r="AC42" s="107" t="s">
        <v>138</v>
      </c>
      <c r="AD42" s="109" t="str">
        <f>'[1]MASTER TABEL'!$F$7</f>
        <v>M2</v>
      </c>
      <c r="AE42" s="109" t="str">
        <f>'[1]MASTER TABEL'!$G$7</f>
        <v>M2</v>
      </c>
      <c r="AF42" s="108">
        <v>7.5</v>
      </c>
      <c r="AG42" s="110">
        <f>'[1]MASTER TABEL'!$H$7</f>
        <v>1</v>
      </c>
      <c r="AH42" s="111">
        <v>15500</v>
      </c>
      <c r="AI42" s="111">
        <v>15500</v>
      </c>
      <c r="AJ42" s="112">
        <f t="shared" si="4"/>
        <v>116250</v>
      </c>
      <c r="AK42" s="109">
        <v>50</v>
      </c>
      <c r="AL42" s="113">
        <f t="shared" si="33"/>
        <v>4.3402777777777776E-2</v>
      </c>
      <c r="AM42" s="114">
        <f t="shared" si="5"/>
        <v>672.74305555555554</v>
      </c>
      <c r="AN42" s="1">
        <v>550</v>
      </c>
      <c r="AO42" s="115">
        <f t="shared" si="6"/>
        <v>1.6666666666666668E-3</v>
      </c>
      <c r="AP42" s="101">
        <f t="shared" si="7"/>
        <v>1.92</v>
      </c>
      <c r="AQ42" s="104">
        <f t="shared" si="8"/>
        <v>7400.1736111111113</v>
      </c>
      <c r="AR42" s="116">
        <v>10000027</v>
      </c>
      <c r="AS42" s="104">
        <f t="shared" si="9"/>
        <v>8680.5789930555547</v>
      </c>
      <c r="AT42" s="110">
        <f>'[1]MASTER TABEL'!$BD$7</f>
        <v>440</v>
      </c>
      <c r="AU42" s="1">
        <v>28</v>
      </c>
      <c r="AV42" s="117">
        <f t="shared" si="10"/>
        <v>211.43353174603178</v>
      </c>
      <c r="AW42" s="111">
        <f t="shared" si="11"/>
        <v>5812.5</v>
      </c>
      <c r="AX42" s="111">
        <f t="shared" si="12"/>
        <v>12206.25</v>
      </c>
      <c r="AY42" s="111">
        <f t="shared" si="13"/>
        <v>9154.6875</v>
      </c>
      <c r="AZ42" s="112">
        <f t="shared" si="14"/>
        <v>27173.4375</v>
      </c>
      <c r="BA42" s="111">
        <f t="shared" si="34"/>
        <v>22087.5</v>
      </c>
      <c r="BB42" s="100" t="b">
        <v>0</v>
      </c>
      <c r="BC42" s="103">
        <v>0</v>
      </c>
      <c r="BD42" s="103">
        <v>0</v>
      </c>
      <c r="BE42" s="103">
        <f t="shared" si="15"/>
        <v>0</v>
      </c>
      <c r="BF42" s="100" t="b">
        <v>0</v>
      </c>
      <c r="BG42" s="118">
        <f>'[1]MASTER TABEL'!CZ289</f>
        <v>0</v>
      </c>
      <c r="BH42" s="1"/>
      <c r="BI42" s="103">
        <v>27</v>
      </c>
      <c r="BJ42" s="119">
        <v>0.1</v>
      </c>
      <c r="BK42" s="119">
        <v>0.05</v>
      </c>
      <c r="BL42" s="112">
        <f t="shared" si="35"/>
        <v>182502.86669146825</v>
      </c>
      <c r="BM42" s="104">
        <f t="shared" si="63"/>
        <v>200753.15336061511</v>
      </c>
      <c r="BN42" s="104">
        <f t="shared" si="63"/>
        <v>210790.81102864587</v>
      </c>
      <c r="BO42" s="120">
        <f t="shared" si="16"/>
        <v>5269.7702757161469</v>
      </c>
      <c r="BP42" s="121">
        <f t="shared" si="17"/>
        <v>10539.540551432294</v>
      </c>
      <c r="BQ42" s="121">
        <f t="shared" si="18"/>
        <v>5269.7702757161469</v>
      </c>
      <c r="BR42" s="121">
        <f t="shared" si="19"/>
        <v>13174.425689290369</v>
      </c>
      <c r="BS42" s="121">
        <f t="shared" si="20"/>
        <v>2634.8851378580734</v>
      </c>
      <c r="BT42" s="122">
        <f t="shared" si="37"/>
        <v>247679.20295865889</v>
      </c>
      <c r="BU42" s="121">
        <f t="shared" si="21"/>
        <v>0</v>
      </c>
      <c r="BV42" s="121">
        <f t="shared" si="22"/>
        <v>0</v>
      </c>
      <c r="BW42" s="121">
        <f t="shared" si="23"/>
        <v>0</v>
      </c>
      <c r="BX42" s="121">
        <f t="shared" si="24"/>
        <v>0</v>
      </c>
      <c r="BY42" s="121">
        <f t="shared" si="25"/>
        <v>0</v>
      </c>
      <c r="BZ42" s="121">
        <f t="shared" si="26"/>
        <v>0</v>
      </c>
      <c r="CA42" s="121">
        <f t="shared" si="27"/>
        <v>0</v>
      </c>
      <c r="CB42" s="121">
        <f t="shared" si="28"/>
        <v>0</v>
      </c>
      <c r="CC42" s="122">
        <f t="shared" si="29"/>
        <v>263488.51378580736</v>
      </c>
      <c r="CD42" s="123">
        <f t="shared" si="38"/>
        <v>247679.20295865889</v>
      </c>
      <c r="CE42" s="122">
        <f t="shared" si="39"/>
        <v>490000</v>
      </c>
      <c r="CF42" s="122">
        <f t="shared" si="40"/>
        <v>242320.79704134111</v>
      </c>
      <c r="CG42" s="124">
        <f t="shared" si="41"/>
        <v>0.49453223885987979</v>
      </c>
      <c r="CH42" s="122">
        <f t="shared" si="42"/>
        <v>420000</v>
      </c>
      <c r="CI42" s="122">
        <f t="shared" si="43"/>
        <v>172320.79704134111</v>
      </c>
      <c r="CJ42" s="124">
        <f t="shared" si="44"/>
        <v>0.41028761200319314</v>
      </c>
      <c r="CK42" s="122">
        <f t="shared" si="45"/>
        <v>350000</v>
      </c>
      <c r="CL42" s="122">
        <f t="shared" si="46"/>
        <v>102320.79704134111</v>
      </c>
      <c r="CM42" s="124">
        <f t="shared" si="47"/>
        <v>0.29234513440383175</v>
      </c>
      <c r="CN42" s="122">
        <f t="shared" si="48"/>
        <v>320000</v>
      </c>
      <c r="CO42" s="122">
        <f t="shared" si="49"/>
        <v>72320.797041341109</v>
      </c>
      <c r="CP42" s="124">
        <f t="shared" si="50"/>
        <v>0.22600249075419096</v>
      </c>
      <c r="CQ42" s="122">
        <f t="shared" si="51"/>
        <v>490000</v>
      </c>
      <c r="CR42" s="122">
        <f t="shared" si="52"/>
        <v>242320.79704134111</v>
      </c>
      <c r="CS42" s="124">
        <f t="shared" si="53"/>
        <v>0.49453223885987979</v>
      </c>
      <c r="CT42" s="122">
        <f t="shared" si="54"/>
        <v>400000</v>
      </c>
      <c r="CU42" s="122">
        <f t="shared" si="55"/>
        <v>152320.79704134111</v>
      </c>
      <c r="CV42" s="124">
        <f t="shared" si="56"/>
        <v>0.38080199260335279</v>
      </c>
      <c r="CW42" s="122">
        <f t="shared" si="57"/>
        <v>359999.99999999994</v>
      </c>
      <c r="CX42" s="117">
        <f t="shared" si="58"/>
        <v>112320.79704134105</v>
      </c>
      <c r="CY42" s="124">
        <f t="shared" si="59"/>
        <v>0.31200221400372519</v>
      </c>
      <c r="CZ42" s="122">
        <f t="shared" si="60"/>
        <v>320000</v>
      </c>
      <c r="DA42" s="122">
        <f t="shared" si="61"/>
        <v>72320.797041341109</v>
      </c>
      <c r="DB42" s="124">
        <f t="shared" si="62"/>
        <v>0.22600249075419096</v>
      </c>
      <c r="DC42" s="122">
        <v>800000</v>
      </c>
      <c r="DD42" s="14">
        <v>700000</v>
      </c>
    </row>
    <row r="43" spans="1:108" s="18" customFormat="1" x14ac:dyDescent="0.25">
      <c r="A43" s="1">
        <v>29</v>
      </c>
      <c r="B43" s="127" t="s">
        <v>166</v>
      </c>
      <c r="C43" s="99">
        <v>80</v>
      </c>
      <c r="D43" s="1">
        <v>80</v>
      </c>
      <c r="E43" s="1">
        <v>9</v>
      </c>
      <c r="F43" s="1">
        <v>3</v>
      </c>
      <c r="G43" s="1" t="s">
        <v>130</v>
      </c>
      <c r="H43" s="100">
        <v>1.92</v>
      </c>
      <c r="I43" s="101">
        <f t="shared" si="0"/>
        <v>1.7279999999999997E-2</v>
      </c>
      <c r="J43" s="100">
        <v>44</v>
      </c>
      <c r="K43" s="1" t="s">
        <v>131</v>
      </c>
      <c r="L43" s="100">
        <v>30</v>
      </c>
      <c r="M43" s="100">
        <v>600</v>
      </c>
      <c r="N43" s="100">
        <v>600</v>
      </c>
      <c r="O43" s="102">
        <f t="shared" si="1"/>
        <v>26400</v>
      </c>
      <c r="P43" s="103">
        <v>26600</v>
      </c>
      <c r="Q43" s="104">
        <f t="shared" si="2"/>
        <v>10.367999999999999</v>
      </c>
      <c r="R43" s="100">
        <v>30</v>
      </c>
      <c r="S43" s="105">
        <f t="shared" si="31"/>
        <v>1.6666666666666668E-3</v>
      </c>
      <c r="T43" s="106">
        <f t="shared" si="3"/>
        <v>1.6666666666666666E-3</v>
      </c>
      <c r="U43" s="1" t="s">
        <v>132</v>
      </c>
      <c r="V43" s="1" t="s">
        <v>133</v>
      </c>
      <c r="W43" s="107" t="s">
        <v>134</v>
      </c>
      <c r="X43" s="102">
        <f t="shared" si="32"/>
        <v>1152</v>
      </c>
      <c r="Y43" s="107" t="s">
        <v>135</v>
      </c>
      <c r="Z43" s="107" t="s">
        <v>136</v>
      </c>
      <c r="AA43" s="107" t="s">
        <v>137</v>
      </c>
      <c r="AB43" s="108">
        <v>7.5</v>
      </c>
      <c r="AC43" s="107" t="s">
        <v>138</v>
      </c>
      <c r="AD43" s="109" t="str">
        <f>'[1]MASTER TABEL'!$F$7</f>
        <v>M2</v>
      </c>
      <c r="AE43" s="109" t="str">
        <f>'[1]MASTER TABEL'!$G$7</f>
        <v>M2</v>
      </c>
      <c r="AF43" s="108">
        <v>7.5</v>
      </c>
      <c r="AG43" s="110">
        <f>'[1]MASTER TABEL'!$H$7</f>
        <v>1</v>
      </c>
      <c r="AH43" s="111">
        <v>15500</v>
      </c>
      <c r="AI43" s="111">
        <v>15500</v>
      </c>
      <c r="AJ43" s="112">
        <f t="shared" si="4"/>
        <v>116250</v>
      </c>
      <c r="AK43" s="109">
        <v>50</v>
      </c>
      <c r="AL43" s="113">
        <f t="shared" si="33"/>
        <v>4.3402777777777776E-2</v>
      </c>
      <c r="AM43" s="114">
        <f t="shared" si="5"/>
        <v>672.74305555555554</v>
      </c>
      <c r="AN43" s="1">
        <v>550</v>
      </c>
      <c r="AO43" s="115">
        <f t="shared" si="6"/>
        <v>1.6666666666666668E-3</v>
      </c>
      <c r="AP43" s="101">
        <f t="shared" si="7"/>
        <v>1.92</v>
      </c>
      <c r="AQ43" s="104">
        <f t="shared" si="8"/>
        <v>7400.1736111111113</v>
      </c>
      <c r="AR43" s="116">
        <v>10000028</v>
      </c>
      <c r="AS43" s="104">
        <f t="shared" si="9"/>
        <v>8680.5798611111113</v>
      </c>
      <c r="AT43" s="110">
        <f>'[1]MASTER TABEL'!$BD$7</f>
        <v>440</v>
      </c>
      <c r="AU43" s="1">
        <v>29</v>
      </c>
      <c r="AV43" s="117">
        <f t="shared" si="10"/>
        <v>204.14272030651344</v>
      </c>
      <c r="AW43" s="111">
        <f t="shared" si="11"/>
        <v>5812.5</v>
      </c>
      <c r="AX43" s="111">
        <f t="shared" si="12"/>
        <v>12206.25</v>
      </c>
      <c r="AY43" s="111">
        <f t="shared" si="13"/>
        <v>9154.6875</v>
      </c>
      <c r="AZ43" s="112">
        <f t="shared" si="14"/>
        <v>27173.4375</v>
      </c>
      <c r="BA43" s="111">
        <f t="shared" si="34"/>
        <v>22087.5</v>
      </c>
      <c r="BB43" s="100" t="b">
        <v>0</v>
      </c>
      <c r="BC43" s="103">
        <v>0</v>
      </c>
      <c r="BD43" s="103">
        <v>0</v>
      </c>
      <c r="BE43" s="103">
        <f t="shared" si="15"/>
        <v>0</v>
      </c>
      <c r="BF43" s="100" t="b">
        <v>0</v>
      </c>
      <c r="BG43" s="118">
        <f>'[1]MASTER TABEL'!CZ290</f>
        <v>0</v>
      </c>
      <c r="BH43" s="1"/>
      <c r="BI43" s="103">
        <v>28</v>
      </c>
      <c r="BJ43" s="119">
        <v>0.1</v>
      </c>
      <c r="BK43" s="119">
        <v>0.05</v>
      </c>
      <c r="BL43" s="112">
        <f t="shared" si="35"/>
        <v>182496.57674808431</v>
      </c>
      <c r="BM43" s="104">
        <f t="shared" si="63"/>
        <v>200746.23442289274</v>
      </c>
      <c r="BN43" s="104">
        <f t="shared" si="63"/>
        <v>210783.54614403739</v>
      </c>
      <c r="BO43" s="120">
        <f t="shared" si="16"/>
        <v>5269.5886536009357</v>
      </c>
      <c r="BP43" s="121">
        <f t="shared" si="17"/>
        <v>10539.177307201871</v>
      </c>
      <c r="BQ43" s="121">
        <f t="shared" si="18"/>
        <v>5269.5886536009357</v>
      </c>
      <c r="BR43" s="121">
        <f t="shared" si="19"/>
        <v>13173.971634002339</v>
      </c>
      <c r="BS43" s="121">
        <f t="shared" si="20"/>
        <v>2634.7943268004678</v>
      </c>
      <c r="BT43" s="122">
        <f t="shared" si="37"/>
        <v>247670.66671924395</v>
      </c>
      <c r="BU43" s="121">
        <f t="shared" si="21"/>
        <v>0</v>
      </c>
      <c r="BV43" s="121">
        <f t="shared" si="22"/>
        <v>0</v>
      </c>
      <c r="BW43" s="121">
        <f t="shared" si="23"/>
        <v>0</v>
      </c>
      <c r="BX43" s="121">
        <f t="shared" si="24"/>
        <v>0</v>
      </c>
      <c r="BY43" s="121">
        <f t="shared" si="25"/>
        <v>0</v>
      </c>
      <c r="BZ43" s="121">
        <f t="shared" si="26"/>
        <v>0</v>
      </c>
      <c r="CA43" s="121">
        <f t="shared" si="27"/>
        <v>0</v>
      </c>
      <c r="CB43" s="121">
        <f t="shared" si="28"/>
        <v>0</v>
      </c>
      <c r="CC43" s="122">
        <f t="shared" si="29"/>
        <v>263479.43268004677</v>
      </c>
      <c r="CD43" s="123">
        <f t="shared" si="38"/>
        <v>247670.66671924395</v>
      </c>
      <c r="CE43" s="122">
        <f t="shared" si="39"/>
        <v>490000</v>
      </c>
      <c r="CF43" s="122">
        <f t="shared" si="40"/>
        <v>242329.33328075605</v>
      </c>
      <c r="CG43" s="124">
        <f t="shared" si="41"/>
        <v>0.494549659756645</v>
      </c>
      <c r="CH43" s="122">
        <f t="shared" si="42"/>
        <v>420000</v>
      </c>
      <c r="CI43" s="122">
        <f t="shared" si="43"/>
        <v>172329.33328075605</v>
      </c>
      <c r="CJ43" s="124">
        <f t="shared" si="44"/>
        <v>0.41030793638275248</v>
      </c>
      <c r="CK43" s="122">
        <f t="shared" si="45"/>
        <v>350000</v>
      </c>
      <c r="CL43" s="122">
        <f t="shared" si="46"/>
        <v>102329.33328075605</v>
      </c>
      <c r="CM43" s="124">
        <f t="shared" si="47"/>
        <v>0.29236952365930302</v>
      </c>
      <c r="CN43" s="122">
        <f t="shared" si="48"/>
        <v>320000</v>
      </c>
      <c r="CO43" s="122">
        <f t="shared" si="49"/>
        <v>72329.333280756051</v>
      </c>
      <c r="CP43" s="124">
        <f t="shared" si="50"/>
        <v>0.22602916650236266</v>
      </c>
      <c r="CQ43" s="122">
        <f t="shared" si="51"/>
        <v>490000</v>
      </c>
      <c r="CR43" s="122">
        <f t="shared" si="52"/>
        <v>242329.33328075605</v>
      </c>
      <c r="CS43" s="124">
        <f t="shared" si="53"/>
        <v>0.494549659756645</v>
      </c>
      <c r="CT43" s="122">
        <f t="shared" si="54"/>
        <v>400000</v>
      </c>
      <c r="CU43" s="122">
        <f t="shared" si="55"/>
        <v>152329.33328075605</v>
      </c>
      <c r="CV43" s="124">
        <f t="shared" si="56"/>
        <v>0.3808233332018901</v>
      </c>
      <c r="CW43" s="122">
        <f t="shared" si="57"/>
        <v>359999.99999999994</v>
      </c>
      <c r="CX43" s="117">
        <f t="shared" si="58"/>
        <v>112329.33328075599</v>
      </c>
      <c r="CY43" s="124">
        <f t="shared" si="59"/>
        <v>0.31202592577987781</v>
      </c>
      <c r="CZ43" s="122">
        <f t="shared" si="60"/>
        <v>320000</v>
      </c>
      <c r="DA43" s="122">
        <f t="shared" si="61"/>
        <v>72329.333280756051</v>
      </c>
      <c r="DB43" s="124">
        <f t="shared" si="62"/>
        <v>0.22602916650236266</v>
      </c>
      <c r="DC43" s="122">
        <v>800000</v>
      </c>
      <c r="DD43" s="14">
        <v>700000</v>
      </c>
    </row>
    <row r="44" spans="1:108" s="18" customFormat="1" x14ac:dyDescent="0.25">
      <c r="A44" s="1">
        <v>30</v>
      </c>
      <c r="B44" s="127" t="s">
        <v>167</v>
      </c>
      <c r="C44" s="99">
        <v>80</v>
      </c>
      <c r="D44" s="1">
        <v>80</v>
      </c>
      <c r="E44" s="1">
        <v>9</v>
      </c>
      <c r="F44" s="1">
        <v>3</v>
      </c>
      <c r="G44" s="1" t="s">
        <v>130</v>
      </c>
      <c r="H44" s="100">
        <v>1.92</v>
      </c>
      <c r="I44" s="101">
        <f t="shared" si="0"/>
        <v>1.7279999999999997E-2</v>
      </c>
      <c r="J44" s="100">
        <v>44</v>
      </c>
      <c r="K44" s="1" t="s">
        <v>131</v>
      </c>
      <c r="L44" s="100">
        <v>30</v>
      </c>
      <c r="M44" s="100">
        <v>600</v>
      </c>
      <c r="N44" s="100">
        <v>600</v>
      </c>
      <c r="O44" s="102">
        <f t="shared" si="1"/>
        <v>26400</v>
      </c>
      <c r="P44" s="103">
        <v>26600</v>
      </c>
      <c r="Q44" s="104">
        <f t="shared" si="2"/>
        <v>10.367999999999999</v>
      </c>
      <c r="R44" s="100">
        <v>30</v>
      </c>
      <c r="S44" s="105">
        <f t="shared" si="31"/>
        <v>1.6666666666666668E-3</v>
      </c>
      <c r="T44" s="106">
        <f t="shared" si="3"/>
        <v>1.6666666666666666E-3</v>
      </c>
      <c r="U44" s="1" t="s">
        <v>132</v>
      </c>
      <c r="V44" s="1" t="s">
        <v>133</v>
      </c>
      <c r="W44" s="107" t="s">
        <v>134</v>
      </c>
      <c r="X44" s="102">
        <f t="shared" si="32"/>
        <v>1152</v>
      </c>
      <c r="Y44" s="107" t="s">
        <v>135</v>
      </c>
      <c r="Z44" s="107" t="s">
        <v>136</v>
      </c>
      <c r="AA44" s="107" t="s">
        <v>137</v>
      </c>
      <c r="AB44" s="108">
        <v>7.5</v>
      </c>
      <c r="AC44" s="107" t="s">
        <v>138</v>
      </c>
      <c r="AD44" s="109" t="str">
        <f>'[1]MASTER TABEL'!$F$7</f>
        <v>M2</v>
      </c>
      <c r="AE44" s="109" t="str">
        <f>'[1]MASTER TABEL'!$G$7</f>
        <v>M2</v>
      </c>
      <c r="AF44" s="108">
        <v>7.5</v>
      </c>
      <c r="AG44" s="110">
        <f>'[1]MASTER TABEL'!$H$7</f>
        <v>1</v>
      </c>
      <c r="AH44" s="111">
        <v>15500</v>
      </c>
      <c r="AI44" s="111">
        <v>15500</v>
      </c>
      <c r="AJ44" s="112">
        <f t="shared" si="4"/>
        <v>116250</v>
      </c>
      <c r="AK44" s="109">
        <v>50</v>
      </c>
      <c r="AL44" s="113">
        <f t="shared" si="33"/>
        <v>4.3402777777777776E-2</v>
      </c>
      <c r="AM44" s="114">
        <f t="shared" si="5"/>
        <v>672.74305555555554</v>
      </c>
      <c r="AN44" s="1">
        <v>550</v>
      </c>
      <c r="AO44" s="115">
        <f t="shared" si="6"/>
        <v>1.6666666666666668E-3</v>
      </c>
      <c r="AP44" s="101">
        <f t="shared" si="7"/>
        <v>1.92</v>
      </c>
      <c r="AQ44" s="104">
        <f t="shared" si="8"/>
        <v>7400.1736111111113</v>
      </c>
      <c r="AR44" s="116">
        <v>10000029</v>
      </c>
      <c r="AS44" s="104">
        <f t="shared" si="9"/>
        <v>8680.5807291666679</v>
      </c>
      <c r="AT44" s="110">
        <f>'[1]MASTER TABEL'!$BD$7</f>
        <v>440</v>
      </c>
      <c r="AU44" s="1">
        <v>30</v>
      </c>
      <c r="AV44" s="117">
        <f t="shared" si="10"/>
        <v>197.33796296296299</v>
      </c>
      <c r="AW44" s="111">
        <f t="shared" si="11"/>
        <v>5812.5</v>
      </c>
      <c r="AX44" s="111">
        <f t="shared" si="12"/>
        <v>12206.25</v>
      </c>
      <c r="AY44" s="111">
        <f t="shared" si="13"/>
        <v>9154.6875</v>
      </c>
      <c r="AZ44" s="112">
        <f t="shared" si="14"/>
        <v>27173.4375</v>
      </c>
      <c r="BA44" s="111">
        <f t="shared" si="34"/>
        <v>22087.5</v>
      </c>
      <c r="BB44" s="100" t="b">
        <v>0</v>
      </c>
      <c r="BC44" s="103">
        <v>0</v>
      </c>
      <c r="BD44" s="103">
        <v>0</v>
      </c>
      <c r="BE44" s="103">
        <f t="shared" si="15"/>
        <v>0</v>
      </c>
      <c r="BF44" s="100" t="b">
        <v>0</v>
      </c>
      <c r="BG44" s="118">
        <f>'[1]MASTER TABEL'!CZ291</f>
        <v>0</v>
      </c>
      <c r="BH44" s="1"/>
      <c r="BI44" s="103">
        <v>29</v>
      </c>
      <c r="BJ44" s="119">
        <v>0.1</v>
      </c>
      <c r="BK44" s="119">
        <v>0.05</v>
      </c>
      <c r="BL44" s="112">
        <f t="shared" si="35"/>
        <v>182490.77285879629</v>
      </c>
      <c r="BM44" s="104">
        <f t="shared" si="63"/>
        <v>200739.85014467593</v>
      </c>
      <c r="BN44" s="104">
        <f t="shared" si="63"/>
        <v>210776.84265190974</v>
      </c>
      <c r="BO44" s="120">
        <f t="shared" si="16"/>
        <v>5269.421066297743</v>
      </c>
      <c r="BP44" s="121">
        <f t="shared" si="17"/>
        <v>10538.842132595486</v>
      </c>
      <c r="BQ44" s="121">
        <f t="shared" si="18"/>
        <v>5269.421066297743</v>
      </c>
      <c r="BR44" s="121">
        <f t="shared" si="19"/>
        <v>13173.552665744359</v>
      </c>
      <c r="BS44" s="121">
        <f t="shared" si="20"/>
        <v>2634.7105331488715</v>
      </c>
      <c r="BT44" s="122">
        <f t="shared" si="37"/>
        <v>247662.79011599394</v>
      </c>
      <c r="BU44" s="121">
        <f t="shared" si="21"/>
        <v>0</v>
      </c>
      <c r="BV44" s="121">
        <f t="shared" si="22"/>
        <v>0</v>
      </c>
      <c r="BW44" s="121">
        <f t="shared" si="23"/>
        <v>0</v>
      </c>
      <c r="BX44" s="121">
        <f t="shared" si="24"/>
        <v>0</v>
      </c>
      <c r="BY44" s="121">
        <f t="shared" si="25"/>
        <v>0</v>
      </c>
      <c r="BZ44" s="121">
        <f t="shared" si="26"/>
        <v>0</v>
      </c>
      <c r="CA44" s="121">
        <f t="shared" si="27"/>
        <v>0</v>
      </c>
      <c r="CB44" s="121">
        <f t="shared" si="28"/>
        <v>0</v>
      </c>
      <c r="CC44" s="122">
        <f t="shared" si="29"/>
        <v>263471.05331488716</v>
      </c>
      <c r="CD44" s="123">
        <f t="shared" si="38"/>
        <v>247662.79011599394</v>
      </c>
      <c r="CE44" s="122">
        <f t="shared" si="39"/>
        <v>490000</v>
      </c>
      <c r="CF44" s="122">
        <f t="shared" si="40"/>
        <v>242337.20988400606</v>
      </c>
      <c r="CG44" s="124">
        <f t="shared" si="41"/>
        <v>0.49456573445715524</v>
      </c>
      <c r="CH44" s="122">
        <f t="shared" si="42"/>
        <v>420000</v>
      </c>
      <c r="CI44" s="122">
        <f t="shared" si="43"/>
        <v>172337.20988400606</v>
      </c>
      <c r="CJ44" s="124">
        <f t="shared" si="44"/>
        <v>0.41032669020001444</v>
      </c>
      <c r="CK44" s="122">
        <f t="shared" si="45"/>
        <v>350000</v>
      </c>
      <c r="CL44" s="122">
        <f t="shared" si="46"/>
        <v>102337.20988400606</v>
      </c>
      <c r="CM44" s="124">
        <f t="shared" si="47"/>
        <v>0.29239202824001731</v>
      </c>
      <c r="CN44" s="122">
        <f t="shared" si="48"/>
        <v>320000</v>
      </c>
      <c r="CO44" s="122">
        <f t="shared" si="49"/>
        <v>72337.209884006064</v>
      </c>
      <c r="CP44" s="124">
        <f t="shared" si="50"/>
        <v>0.22605378088751896</v>
      </c>
      <c r="CQ44" s="122">
        <f t="shared" si="51"/>
        <v>490000</v>
      </c>
      <c r="CR44" s="122">
        <f t="shared" si="52"/>
        <v>242337.20988400606</v>
      </c>
      <c r="CS44" s="124">
        <f t="shared" si="53"/>
        <v>0.49456573445715524</v>
      </c>
      <c r="CT44" s="122">
        <f t="shared" si="54"/>
        <v>400000</v>
      </c>
      <c r="CU44" s="122">
        <f t="shared" si="55"/>
        <v>152337.20988400606</v>
      </c>
      <c r="CV44" s="124">
        <f t="shared" si="56"/>
        <v>0.38084302471001519</v>
      </c>
      <c r="CW44" s="122">
        <f t="shared" si="57"/>
        <v>359999.99999999994</v>
      </c>
      <c r="CX44" s="117">
        <f t="shared" si="58"/>
        <v>112337.20988400601</v>
      </c>
      <c r="CY44" s="124">
        <f t="shared" si="59"/>
        <v>0.31204780523335007</v>
      </c>
      <c r="CZ44" s="122">
        <f t="shared" si="60"/>
        <v>320000</v>
      </c>
      <c r="DA44" s="122">
        <f t="shared" si="61"/>
        <v>72337.209884006064</v>
      </c>
      <c r="DB44" s="124">
        <f t="shared" si="62"/>
        <v>0.22605378088751896</v>
      </c>
      <c r="DC44" s="122">
        <v>800000</v>
      </c>
      <c r="DD44" s="14">
        <v>700000</v>
      </c>
    </row>
    <row r="45" spans="1:108" s="18" customFormat="1" x14ac:dyDescent="0.25">
      <c r="A45" s="1">
        <v>31</v>
      </c>
      <c r="B45" s="127" t="s">
        <v>168</v>
      </c>
      <c r="C45" s="99">
        <v>80</v>
      </c>
      <c r="D45" s="1">
        <v>80</v>
      </c>
      <c r="E45" s="1">
        <v>9</v>
      </c>
      <c r="F45" s="1">
        <v>3</v>
      </c>
      <c r="G45" s="1" t="s">
        <v>130</v>
      </c>
      <c r="H45" s="100">
        <v>1.92</v>
      </c>
      <c r="I45" s="101">
        <f t="shared" si="0"/>
        <v>1.7279999999999997E-2</v>
      </c>
      <c r="J45" s="100">
        <v>44</v>
      </c>
      <c r="K45" s="1" t="s">
        <v>131</v>
      </c>
      <c r="L45" s="100">
        <v>30</v>
      </c>
      <c r="M45" s="100">
        <v>600</v>
      </c>
      <c r="N45" s="100">
        <v>600</v>
      </c>
      <c r="O45" s="102">
        <f t="shared" si="1"/>
        <v>26400</v>
      </c>
      <c r="P45" s="103">
        <v>26600</v>
      </c>
      <c r="Q45" s="104">
        <f t="shared" si="2"/>
        <v>10.367999999999999</v>
      </c>
      <c r="R45" s="100">
        <v>30</v>
      </c>
      <c r="S45" s="105">
        <f t="shared" si="31"/>
        <v>1.6666666666666668E-3</v>
      </c>
      <c r="T45" s="106">
        <f t="shared" si="3"/>
        <v>1.6666666666666666E-3</v>
      </c>
      <c r="U45" s="1" t="s">
        <v>132</v>
      </c>
      <c r="V45" s="1" t="s">
        <v>133</v>
      </c>
      <c r="W45" s="107" t="s">
        <v>134</v>
      </c>
      <c r="X45" s="102">
        <f t="shared" si="32"/>
        <v>1152</v>
      </c>
      <c r="Y45" s="107" t="s">
        <v>135</v>
      </c>
      <c r="Z45" s="107" t="s">
        <v>136</v>
      </c>
      <c r="AA45" s="107" t="s">
        <v>137</v>
      </c>
      <c r="AB45" s="108">
        <v>7.5</v>
      </c>
      <c r="AC45" s="107" t="s">
        <v>138</v>
      </c>
      <c r="AD45" s="109" t="str">
        <f>'[1]MASTER TABEL'!$F$7</f>
        <v>M2</v>
      </c>
      <c r="AE45" s="109" t="str">
        <f>'[1]MASTER TABEL'!$G$7</f>
        <v>M2</v>
      </c>
      <c r="AF45" s="108">
        <v>7.5</v>
      </c>
      <c r="AG45" s="110">
        <f>'[1]MASTER TABEL'!$H$7</f>
        <v>1</v>
      </c>
      <c r="AH45" s="111">
        <v>15500</v>
      </c>
      <c r="AI45" s="111">
        <v>15500</v>
      </c>
      <c r="AJ45" s="112">
        <f t="shared" si="4"/>
        <v>116250</v>
      </c>
      <c r="AK45" s="109">
        <v>50</v>
      </c>
      <c r="AL45" s="113">
        <f t="shared" si="33"/>
        <v>4.3402777777777776E-2</v>
      </c>
      <c r="AM45" s="114">
        <f t="shared" si="5"/>
        <v>672.74305555555554</v>
      </c>
      <c r="AN45" s="1">
        <v>550</v>
      </c>
      <c r="AO45" s="115">
        <f t="shared" si="6"/>
        <v>1.6666666666666668E-3</v>
      </c>
      <c r="AP45" s="101">
        <f t="shared" si="7"/>
        <v>1.92</v>
      </c>
      <c r="AQ45" s="104">
        <f t="shared" si="8"/>
        <v>7400.1736111111113</v>
      </c>
      <c r="AR45" s="116">
        <v>10000030</v>
      </c>
      <c r="AS45" s="104">
        <f t="shared" si="9"/>
        <v>8680.5815972222226</v>
      </c>
      <c r="AT45" s="110">
        <f>'[1]MASTER TABEL'!$BD$7</f>
        <v>440</v>
      </c>
      <c r="AU45" s="1">
        <v>31</v>
      </c>
      <c r="AV45" s="117">
        <f t="shared" si="10"/>
        <v>190.97222222222226</v>
      </c>
      <c r="AW45" s="111">
        <f t="shared" si="11"/>
        <v>5812.5</v>
      </c>
      <c r="AX45" s="111">
        <f t="shared" si="12"/>
        <v>12206.25</v>
      </c>
      <c r="AY45" s="111">
        <f t="shared" si="13"/>
        <v>9154.6875</v>
      </c>
      <c r="AZ45" s="112">
        <f t="shared" si="14"/>
        <v>27173.4375</v>
      </c>
      <c r="BA45" s="111">
        <f t="shared" si="34"/>
        <v>22087.5</v>
      </c>
      <c r="BB45" s="100" t="b">
        <v>0</v>
      </c>
      <c r="BC45" s="103">
        <v>0</v>
      </c>
      <c r="BD45" s="103">
        <v>0</v>
      </c>
      <c r="BE45" s="103">
        <f t="shared" si="15"/>
        <v>0</v>
      </c>
      <c r="BF45" s="100" t="b">
        <v>0</v>
      </c>
      <c r="BG45" s="118">
        <f>'[1]MASTER TABEL'!CZ292</f>
        <v>0</v>
      </c>
      <c r="BH45" s="1"/>
      <c r="BI45" s="103">
        <v>30</v>
      </c>
      <c r="BJ45" s="119">
        <v>0.1</v>
      </c>
      <c r="BK45" s="119">
        <v>0.05</v>
      </c>
      <c r="BL45" s="112">
        <f t="shared" si="35"/>
        <v>182485.40798611112</v>
      </c>
      <c r="BM45" s="104">
        <f t="shared" si="63"/>
        <v>200733.94878472225</v>
      </c>
      <c r="BN45" s="104">
        <f t="shared" si="63"/>
        <v>210770.64622395838</v>
      </c>
      <c r="BO45" s="120">
        <f t="shared" si="16"/>
        <v>5269.2661555989598</v>
      </c>
      <c r="BP45" s="121">
        <f t="shared" si="17"/>
        <v>10538.53231119792</v>
      </c>
      <c r="BQ45" s="121">
        <f t="shared" si="18"/>
        <v>5269.2661555989598</v>
      </c>
      <c r="BR45" s="121">
        <f t="shared" si="19"/>
        <v>13173.1653889974</v>
      </c>
      <c r="BS45" s="121">
        <f t="shared" si="20"/>
        <v>2634.6330777994799</v>
      </c>
      <c r="BT45" s="122">
        <f t="shared" si="37"/>
        <v>247655.50931315109</v>
      </c>
      <c r="BU45" s="121">
        <f t="shared" si="21"/>
        <v>0</v>
      </c>
      <c r="BV45" s="121">
        <f t="shared" si="22"/>
        <v>0</v>
      </c>
      <c r="BW45" s="121">
        <f t="shared" si="23"/>
        <v>0</v>
      </c>
      <c r="BX45" s="121">
        <f t="shared" si="24"/>
        <v>0</v>
      </c>
      <c r="BY45" s="121">
        <f t="shared" si="25"/>
        <v>0</v>
      </c>
      <c r="BZ45" s="121">
        <f t="shared" si="26"/>
        <v>0</v>
      </c>
      <c r="CA45" s="121">
        <f t="shared" si="27"/>
        <v>0</v>
      </c>
      <c r="CB45" s="121">
        <f t="shared" si="28"/>
        <v>0</v>
      </c>
      <c r="CC45" s="122">
        <f t="shared" si="29"/>
        <v>263463.30777994799</v>
      </c>
      <c r="CD45" s="123">
        <f t="shared" si="38"/>
        <v>247655.50931315109</v>
      </c>
      <c r="CE45" s="122">
        <f t="shared" si="39"/>
        <v>490000</v>
      </c>
      <c r="CF45" s="122">
        <f t="shared" si="40"/>
        <v>242344.49068684891</v>
      </c>
      <c r="CG45" s="124">
        <f t="shared" si="41"/>
        <v>0.49458059323846715</v>
      </c>
      <c r="CH45" s="122">
        <f t="shared" si="42"/>
        <v>420000</v>
      </c>
      <c r="CI45" s="122">
        <f t="shared" si="43"/>
        <v>172344.49068684891</v>
      </c>
      <c r="CJ45" s="124">
        <f t="shared" si="44"/>
        <v>0.41034402544487836</v>
      </c>
      <c r="CK45" s="122">
        <f t="shared" si="45"/>
        <v>350000</v>
      </c>
      <c r="CL45" s="122">
        <f t="shared" si="46"/>
        <v>102344.49068684891</v>
      </c>
      <c r="CM45" s="124">
        <f t="shared" si="47"/>
        <v>0.29241283053385403</v>
      </c>
      <c r="CN45" s="122">
        <f t="shared" si="48"/>
        <v>320000</v>
      </c>
      <c r="CO45" s="122">
        <f t="shared" si="49"/>
        <v>72344.490686848905</v>
      </c>
      <c r="CP45" s="124">
        <f t="shared" si="50"/>
        <v>0.22607653339640282</v>
      </c>
      <c r="CQ45" s="122">
        <f t="shared" si="51"/>
        <v>490000</v>
      </c>
      <c r="CR45" s="122">
        <f t="shared" si="52"/>
        <v>242344.49068684891</v>
      </c>
      <c r="CS45" s="124">
        <f t="shared" si="53"/>
        <v>0.49458059323846715</v>
      </c>
      <c r="CT45" s="122">
        <f t="shared" si="54"/>
        <v>400000</v>
      </c>
      <c r="CU45" s="122">
        <f t="shared" si="55"/>
        <v>152344.49068684891</v>
      </c>
      <c r="CV45" s="124">
        <f t="shared" si="56"/>
        <v>0.38086122671712225</v>
      </c>
      <c r="CW45" s="122">
        <f t="shared" si="57"/>
        <v>359999.99999999994</v>
      </c>
      <c r="CX45" s="117">
        <f t="shared" si="58"/>
        <v>112344.49068684885</v>
      </c>
      <c r="CY45" s="124">
        <f t="shared" si="59"/>
        <v>0.31206802968569131</v>
      </c>
      <c r="CZ45" s="122">
        <f t="shared" si="60"/>
        <v>320000</v>
      </c>
      <c r="DA45" s="122">
        <f t="shared" si="61"/>
        <v>72344.490686848905</v>
      </c>
      <c r="DB45" s="124">
        <f t="shared" si="62"/>
        <v>0.22607653339640282</v>
      </c>
      <c r="DC45" s="122">
        <v>800000</v>
      </c>
      <c r="DD45" s="14">
        <v>700000</v>
      </c>
    </row>
    <row r="46" spans="1:108" s="133" customFormat="1" x14ac:dyDescent="0.25">
      <c r="A46" s="1">
        <v>32</v>
      </c>
      <c r="B46" s="127" t="s">
        <v>169</v>
      </c>
      <c r="C46" s="99">
        <v>80</v>
      </c>
      <c r="D46" s="100">
        <v>80</v>
      </c>
      <c r="E46" s="100">
        <v>9</v>
      </c>
      <c r="F46" s="100">
        <v>3</v>
      </c>
      <c r="G46" s="100" t="s">
        <v>130</v>
      </c>
      <c r="H46" s="100">
        <v>1.92</v>
      </c>
      <c r="I46" s="128">
        <f t="shared" si="0"/>
        <v>1.7279999999999997E-2</v>
      </c>
      <c r="J46" s="100">
        <v>44</v>
      </c>
      <c r="K46" s="100" t="s">
        <v>131</v>
      </c>
      <c r="L46" s="100">
        <v>30</v>
      </c>
      <c r="M46" s="100">
        <v>600</v>
      </c>
      <c r="N46" s="100">
        <v>600</v>
      </c>
      <c r="O46" s="129">
        <f t="shared" si="1"/>
        <v>26400</v>
      </c>
      <c r="P46" s="103">
        <v>26600</v>
      </c>
      <c r="Q46" s="104">
        <f t="shared" si="2"/>
        <v>10.367999999999999</v>
      </c>
      <c r="R46" s="100">
        <v>30</v>
      </c>
      <c r="S46" s="105">
        <f t="shared" si="31"/>
        <v>1.6666666666666668E-3</v>
      </c>
      <c r="T46" s="106">
        <f t="shared" si="3"/>
        <v>1.6666666666666666E-3</v>
      </c>
      <c r="U46" s="100" t="s">
        <v>132</v>
      </c>
      <c r="V46" s="100" t="s">
        <v>133</v>
      </c>
      <c r="W46" s="107" t="s">
        <v>134</v>
      </c>
      <c r="X46" s="129">
        <f t="shared" si="32"/>
        <v>1152</v>
      </c>
      <c r="Y46" s="107" t="s">
        <v>135</v>
      </c>
      <c r="Z46" s="107" t="s">
        <v>136</v>
      </c>
      <c r="AA46" s="107" t="s">
        <v>137</v>
      </c>
      <c r="AB46" s="108">
        <v>7.5</v>
      </c>
      <c r="AC46" s="107" t="s">
        <v>138</v>
      </c>
      <c r="AD46" s="109" t="str">
        <f>'[1]MASTER TABEL'!$F$7</f>
        <v>M2</v>
      </c>
      <c r="AE46" s="109" t="str">
        <f>'[1]MASTER TABEL'!$G$7</f>
        <v>M2</v>
      </c>
      <c r="AF46" s="108">
        <v>7.5</v>
      </c>
      <c r="AG46" s="110">
        <f>'[1]MASTER TABEL'!$H$7</f>
        <v>1</v>
      </c>
      <c r="AH46" s="111">
        <v>15500</v>
      </c>
      <c r="AI46" s="111">
        <v>15500</v>
      </c>
      <c r="AJ46" s="112">
        <f t="shared" si="4"/>
        <v>116250</v>
      </c>
      <c r="AK46" s="109">
        <v>50</v>
      </c>
      <c r="AL46" s="113">
        <f t="shared" si="33"/>
        <v>4.3402777777777776E-2</v>
      </c>
      <c r="AM46" s="114">
        <f t="shared" si="5"/>
        <v>672.74305555555554</v>
      </c>
      <c r="AN46" s="1">
        <v>550</v>
      </c>
      <c r="AO46" s="115">
        <f t="shared" si="6"/>
        <v>1.6666666666666668E-3</v>
      </c>
      <c r="AP46" s="128">
        <f t="shared" si="7"/>
        <v>1.92</v>
      </c>
      <c r="AQ46" s="104">
        <f t="shared" si="8"/>
        <v>7400.1736111111113</v>
      </c>
      <c r="AR46" s="116">
        <v>10000031</v>
      </c>
      <c r="AS46" s="104">
        <f t="shared" si="9"/>
        <v>8680.5824652777792</v>
      </c>
      <c r="AT46" s="110">
        <f>'[1]MASTER TABEL'!$BD$7</f>
        <v>440</v>
      </c>
      <c r="AU46" s="100">
        <v>32</v>
      </c>
      <c r="AV46" s="121">
        <f t="shared" si="10"/>
        <v>185.0043402777778</v>
      </c>
      <c r="AW46" s="111">
        <f t="shared" si="11"/>
        <v>5812.5</v>
      </c>
      <c r="AX46" s="111">
        <f t="shared" si="12"/>
        <v>12206.25</v>
      </c>
      <c r="AY46" s="111">
        <f t="shared" si="13"/>
        <v>9154.6875</v>
      </c>
      <c r="AZ46" s="112">
        <f t="shared" si="14"/>
        <v>27173.4375</v>
      </c>
      <c r="BA46" s="111">
        <f t="shared" si="34"/>
        <v>22087.5</v>
      </c>
      <c r="BB46" s="100" t="b">
        <v>0</v>
      </c>
      <c r="BC46" s="103">
        <v>0</v>
      </c>
      <c r="BD46" s="103">
        <v>0</v>
      </c>
      <c r="BE46" s="103">
        <f t="shared" si="15"/>
        <v>0</v>
      </c>
      <c r="BF46" s="100" t="b">
        <v>0</v>
      </c>
      <c r="BG46" s="118">
        <f>'[1]MASTER TABEL'!CZ293</f>
        <v>0</v>
      </c>
      <c r="BH46" s="100"/>
      <c r="BI46" s="103">
        <v>31</v>
      </c>
      <c r="BJ46" s="119">
        <v>0.1</v>
      </c>
      <c r="BK46" s="119">
        <v>0.05</v>
      </c>
      <c r="BL46" s="112">
        <f t="shared" si="35"/>
        <v>182480.44097222222</v>
      </c>
      <c r="BM46" s="104">
        <f t="shared" si="63"/>
        <v>200728.48506944446</v>
      </c>
      <c r="BN46" s="104">
        <f t="shared" si="63"/>
        <v>210764.9093229167</v>
      </c>
      <c r="BO46" s="120">
        <f t="shared" si="16"/>
        <v>5269.122733072918</v>
      </c>
      <c r="BP46" s="121">
        <f t="shared" si="17"/>
        <v>10538.245466145836</v>
      </c>
      <c r="BQ46" s="121">
        <f t="shared" si="18"/>
        <v>5269.122733072918</v>
      </c>
      <c r="BR46" s="121">
        <f t="shared" si="19"/>
        <v>13172.806832682296</v>
      </c>
      <c r="BS46" s="121">
        <f t="shared" si="20"/>
        <v>2634.561366536459</v>
      </c>
      <c r="BT46" s="130">
        <f t="shared" si="37"/>
        <v>247648.76845442713</v>
      </c>
      <c r="BU46" s="121">
        <f t="shared" si="21"/>
        <v>0</v>
      </c>
      <c r="BV46" s="121">
        <f t="shared" si="22"/>
        <v>0</v>
      </c>
      <c r="BW46" s="121">
        <f t="shared" si="23"/>
        <v>0</v>
      </c>
      <c r="BX46" s="121">
        <f t="shared" si="24"/>
        <v>0</v>
      </c>
      <c r="BY46" s="121">
        <f t="shared" si="25"/>
        <v>0</v>
      </c>
      <c r="BZ46" s="121">
        <f t="shared" si="26"/>
        <v>0</v>
      </c>
      <c r="CA46" s="121">
        <f t="shared" si="27"/>
        <v>0</v>
      </c>
      <c r="CB46" s="121">
        <f t="shared" si="28"/>
        <v>0</v>
      </c>
      <c r="CC46" s="130">
        <f t="shared" si="29"/>
        <v>263456.1366536459</v>
      </c>
      <c r="CD46" s="131">
        <f t="shared" si="38"/>
        <v>247648.76845442713</v>
      </c>
      <c r="CE46" s="130">
        <f t="shared" si="39"/>
        <v>490000</v>
      </c>
      <c r="CF46" s="130">
        <f t="shared" si="40"/>
        <v>242351.23154557287</v>
      </c>
      <c r="CG46" s="132">
        <f t="shared" si="41"/>
        <v>0.49459435009300584</v>
      </c>
      <c r="CH46" s="130">
        <f t="shared" si="42"/>
        <v>420000</v>
      </c>
      <c r="CI46" s="130">
        <f t="shared" si="43"/>
        <v>172351.23154557287</v>
      </c>
      <c r="CJ46" s="132">
        <f t="shared" si="44"/>
        <v>0.41036007510850681</v>
      </c>
      <c r="CK46" s="130">
        <f t="shared" si="45"/>
        <v>350000</v>
      </c>
      <c r="CL46" s="130">
        <f t="shared" si="46"/>
        <v>102351.23154557287</v>
      </c>
      <c r="CM46" s="132">
        <f t="shared" si="47"/>
        <v>0.29243209013020821</v>
      </c>
      <c r="CN46" s="130">
        <f t="shared" si="48"/>
        <v>320000</v>
      </c>
      <c r="CO46" s="130">
        <f t="shared" si="49"/>
        <v>72351.231545572868</v>
      </c>
      <c r="CP46" s="132">
        <f t="shared" si="50"/>
        <v>0.22609759857991521</v>
      </c>
      <c r="CQ46" s="130">
        <f t="shared" si="51"/>
        <v>490000</v>
      </c>
      <c r="CR46" s="130">
        <f t="shared" si="52"/>
        <v>242351.23154557287</v>
      </c>
      <c r="CS46" s="132">
        <f t="shared" si="53"/>
        <v>0.49459435009300584</v>
      </c>
      <c r="CT46" s="130">
        <f t="shared" si="54"/>
        <v>400000</v>
      </c>
      <c r="CU46" s="130">
        <f t="shared" si="55"/>
        <v>152351.23154557287</v>
      </c>
      <c r="CV46" s="132">
        <f t="shared" si="56"/>
        <v>0.38087807886393216</v>
      </c>
      <c r="CW46" s="130">
        <f t="shared" si="57"/>
        <v>359999.99999999994</v>
      </c>
      <c r="CX46" s="121">
        <f t="shared" si="58"/>
        <v>112351.23154557281</v>
      </c>
      <c r="CY46" s="132">
        <f t="shared" si="59"/>
        <v>0.31208675429325783</v>
      </c>
      <c r="CZ46" s="130">
        <f t="shared" si="60"/>
        <v>320000</v>
      </c>
      <c r="DA46" s="130">
        <f t="shared" si="61"/>
        <v>72351.231545572868</v>
      </c>
      <c r="DB46" s="132">
        <f t="shared" si="62"/>
        <v>0.22609759857991521</v>
      </c>
      <c r="DC46" s="122">
        <v>800000</v>
      </c>
      <c r="DD46" s="14">
        <v>700000</v>
      </c>
    </row>
    <row r="47" spans="1:108" s="18" customFormat="1" x14ac:dyDescent="0.25">
      <c r="A47" s="1">
        <v>33</v>
      </c>
      <c r="B47" s="127" t="s">
        <v>170</v>
      </c>
      <c r="C47" s="99">
        <v>80</v>
      </c>
      <c r="D47" s="1">
        <v>80</v>
      </c>
      <c r="E47" s="1">
        <v>9</v>
      </c>
      <c r="F47" s="1">
        <v>3</v>
      </c>
      <c r="G47" s="1" t="s">
        <v>130</v>
      </c>
      <c r="H47" s="100">
        <v>1.92</v>
      </c>
      <c r="I47" s="101">
        <f t="shared" si="0"/>
        <v>1.7279999999999997E-2</v>
      </c>
      <c r="J47" s="100">
        <v>52.5</v>
      </c>
      <c r="K47" s="1" t="s">
        <v>131</v>
      </c>
      <c r="L47" s="100">
        <v>32</v>
      </c>
      <c r="M47" s="100">
        <v>530</v>
      </c>
      <c r="N47" s="100">
        <v>530</v>
      </c>
      <c r="O47" s="102">
        <f t="shared" si="1"/>
        <v>27825</v>
      </c>
      <c r="P47" s="103">
        <v>26600</v>
      </c>
      <c r="Q47" s="104">
        <f t="shared" si="2"/>
        <v>9.1583999999999985</v>
      </c>
      <c r="R47" s="100">
        <v>30</v>
      </c>
      <c r="S47" s="105">
        <f t="shared" si="31"/>
        <v>1.8867924528301887E-3</v>
      </c>
      <c r="T47" s="106">
        <f t="shared" si="3"/>
        <v>1.8867924528301887E-3</v>
      </c>
      <c r="U47" s="1" t="s">
        <v>171</v>
      </c>
      <c r="V47" s="1" t="s">
        <v>133</v>
      </c>
      <c r="W47" s="107" t="s">
        <v>134</v>
      </c>
      <c r="X47" s="102">
        <f t="shared" si="32"/>
        <v>1017.5999999999999</v>
      </c>
      <c r="Y47" s="107" t="s">
        <v>135</v>
      </c>
      <c r="Z47" s="107" t="s">
        <v>136</v>
      </c>
      <c r="AA47" s="107" t="s">
        <v>137</v>
      </c>
      <c r="AB47" s="6">
        <v>8.3800000000000008</v>
      </c>
      <c r="AC47" s="107" t="s">
        <v>138</v>
      </c>
      <c r="AD47" s="109" t="str">
        <f>'[1]MASTER TABEL'!$F$7</f>
        <v>M2</v>
      </c>
      <c r="AE47" s="109" t="str">
        <f>'[1]MASTER TABEL'!$G$7</f>
        <v>M2</v>
      </c>
      <c r="AF47" s="6">
        <v>8.3800000000000008</v>
      </c>
      <c r="AG47" s="110">
        <f>'[1]MASTER TABEL'!$H$7</f>
        <v>1</v>
      </c>
      <c r="AH47" s="111">
        <v>15500</v>
      </c>
      <c r="AI47" s="111">
        <v>15500</v>
      </c>
      <c r="AJ47" s="112">
        <f t="shared" si="4"/>
        <v>129890.00000000001</v>
      </c>
      <c r="AK47" s="109">
        <v>0</v>
      </c>
      <c r="AL47" s="113">
        <f t="shared" si="33"/>
        <v>0</v>
      </c>
      <c r="AM47" s="114">
        <f t="shared" si="5"/>
        <v>0</v>
      </c>
      <c r="AN47" s="1">
        <v>550</v>
      </c>
      <c r="AO47" s="115">
        <f t="shared" si="6"/>
        <v>1.8867924528301887E-3</v>
      </c>
      <c r="AP47" s="101">
        <f t="shared" si="7"/>
        <v>1.92</v>
      </c>
      <c r="AQ47" s="104">
        <f t="shared" si="8"/>
        <v>8377.5550314465418</v>
      </c>
      <c r="AR47" s="116">
        <v>10000032</v>
      </c>
      <c r="AS47" s="104">
        <f t="shared" si="9"/>
        <v>9827.0754716981137</v>
      </c>
      <c r="AT47" s="110">
        <f>'[1]MASTER TABEL'!$BD$7</f>
        <v>440</v>
      </c>
      <c r="AU47" s="1">
        <v>33</v>
      </c>
      <c r="AV47" s="117">
        <f t="shared" si="10"/>
        <v>203.09224318658281</v>
      </c>
      <c r="AW47" s="111">
        <f t="shared" si="11"/>
        <v>6494.5000000000009</v>
      </c>
      <c r="AX47" s="111">
        <f t="shared" si="12"/>
        <v>13638.450000000004</v>
      </c>
      <c r="AY47" s="111">
        <f t="shared" si="13"/>
        <v>10228.837500000001</v>
      </c>
      <c r="AZ47" s="112">
        <f t="shared" si="14"/>
        <v>30361.787500000006</v>
      </c>
      <c r="BA47" s="111">
        <f t="shared" si="34"/>
        <v>24679.100000000002</v>
      </c>
      <c r="BB47" s="100" t="b">
        <v>0</v>
      </c>
      <c r="BC47" s="103">
        <v>0</v>
      </c>
      <c r="BD47" s="103">
        <v>0</v>
      </c>
      <c r="BE47" s="103">
        <f t="shared" si="15"/>
        <v>0</v>
      </c>
      <c r="BF47" s="100" t="b">
        <v>0</v>
      </c>
      <c r="BG47" s="118">
        <f>'[1]MASTER TABEL'!CZ294</f>
        <v>0</v>
      </c>
      <c r="BH47" s="1"/>
      <c r="BI47" s="103">
        <v>32</v>
      </c>
      <c r="BJ47" s="119">
        <v>0.1</v>
      </c>
      <c r="BK47" s="119">
        <v>0.05</v>
      </c>
      <c r="BL47" s="112">
        <f t="shared" si="35"/>
        <v>203370.61024633126</v>
      </c>
      <c r="BM47" s="104">
        <f t="shared" si="63"/>
        <v>223707.67127096441</v>
      </c>
      <c r="BN47" s="104">
        <f t="shared" si="63"/>
        <v>234893.05483451264</v>
      </c>
      <c r="BO47" s="120">
        <f t="shared" si="16"/>
        <v>5872.3263708628156</v>
      </c>
      <c r="BP47" s="121">
        <f t="shared" si="17"/>
        <v>11744.652741725631</v>
      </c>
      <c r="BQ47" s="121">
        <f t="shared" si="18"/>
        <v>5872.3263708628156</v>
      </c>
      <c r="BR47" s="121">
        <f t="shared" si="19"/>
        <v>14680.81592715704</v>
      </c>
      <c r="BS47" s="121">
        <f t="shared" si="20"/>
        <v>2936.1631854314078</v>
      </c>
      <c r="BT47" s="122">
        <f t="shared" si="37"/>
        <v>275999.33943055233</v>
      </c>
      <c r="BU47" s="121">
        <f t="shared" si="21"/>
        <v>0</v>
      </c>
      <c r="BV47" s="121">
        <f t="shared" si="22"/>
        <v>0</v>
      </c>
      <c r="BW47" s="121">
        <f t="shared" si="23"/>
        <v>0</v>
      </c>
      <c r="BX47" s="121">
        <f t="shared" si="24"/>
        <v>0</v>
      </c>
      <c r="BY47" s="121">
        <f t="shared" si="25"/>
        <v>0</v>
      </c>
      <c r="BZ47" s="121">
        <f t="shared" si="26"/>
        <v>0</v>
      </c>
      <c r="CA47" s="121">
        <f t="shared" si="27"/>
        <v>0</v>
      </c>
      <c r="CB47" s="121">
        <f t="shared" si="28"/>
        <v>0</v>
      </c>
      <c r="CC47" s="122">
        <f t="shared" si="29"/>
        <v>293616.31854314078</v>
      </c>
      <c r="CD47" s="123">
        <f t="shared" si="38"/>
        <v>275999.33943055233</v>
      </c>
      <c r="CE47" s="122">
        <f t="shared" si="39"/>
        <v>560000</v>
      </c>
      <c r="CF47" s="122">
        <f t="shared" si="40"/>
        <v>284000.66056944767</v>
      </c>
      <c r="CG47" s="124">
        <f t="shared" si="41"/>
        <v>0.5071440367311566</v>
      </c>
      <c r="CH47" s="122">
        <f t="shared" si="42"/>
        <v>480000</v>
      </c>
      <c r="CI47" s="122">
        <f t="shared" si="43"/>
        <v>204000.66056944767</v>
      </c>
      <c r="CJ47" s="124">
        <f t="shared" si="44"/>
        <v>0.42500137618634931</v>
      </c>
      <c r="CK47" s="122">
        <f t="shared" si="45"/>
        <v>400000</v>
      </c>
      <c r="CL47" s="122">
        <f t="shared" si="46"/>
        <v>124000.66056944767</v>
      </c>
      <c r="CM47" s="124">
        <f t="shared" si="47"/>
        <v>0.31000165142361918</v>
      </c>
      <c r="CN47" s="122">
        <f t="shared" si="48"/>
        <v>360000</v>
      </c>
      <c r="CO47" s="122">
        <f t="shared" si="49"/>
        <v>84000.660569447675</v>
      </c>
      <c r="CP47" s="124">
        <f t="shared" si="50"/>
        <v>0.23333516824846576</v>
      </c>
      <c r="CQ47" s="122">
        <f t="shared" si="51"/>
        <v>560000</v>
      </c>
      <c r="CR47" s="122">
        <f t="shared" si="52"/>
        <v>284000.66056944767</v>
      </c>
      <c r="CS47" s="124">
        <f t="shared" si="53"/>
        <v>0.5071440367311566</v>
      </c>
      <c r="CT47" s="122">
        <f t="shared" si="54"/>
        <v>450000</v>
      </c>
      <c r="CU47" s="122">
        <f t="shared" si="55"/>
        <v>174000.66056944767</v>
      </c>
      <c r="CV47" s="124">
        <f t="shared" si="56"/>
        <v>0.38666813459877258</v>
      </c>
      <c r="CW47" s="122">
        <f t="shared" si="57"/>
        <v>404999.99999999994</v>
      </c>
      <c r="CX47" s="117">
        <f t="shared" si="58"/>
        <v>129000.66056944762</v>
      </c>
      <c r="CY47" s="124">
        <f t="shared" si="59"/>
        <v>0.31852014955419167</v>
      </c>
      <c r="CZ47" s="122">
        <f t="shared" si="60"/>
        <v>360000</v>
      </c>
      <c r="DA47" s="122">
        <f t="shared" si="61"/>
        <v>84000.660569447675</v>
      </c>
      <c r="DB47" s="124">
        <f t="shared" si="62"/>
        <v>0.23333516824846576</v>
      </c>
      <c r="DC47" s="122">
        <v>900000</v>
      </c>
      <c r="DD47" s="14">
        <v>800000</v>
      </c>
    </row>
    <row r="48" spans="1:108" s="18" customFormat="1" x14ac:dyDescent="0.25">
      <c r="A48" s="1">
        <v>34</v>
      </c>
      <c r="B48" s="127">
        <v>8032</v>
      </c>
      <c r="C48" s="99">
        <v>80</v>
      </c>
      <c r="D48" s="1">
        <v>80</v>
      </c>
      <c r="E48" s="1">
        <v>9</v>
      </c>
      <c r="F48" s="1">
        <v>3</v>
      </c>
      <c r="G48" s="1" t="s">
        <v>130</v>
      </c>
      <c r="H48" s="100">
        <v>1.92</v>
      </c>
      <c r="I48" s="101">
        <f t="shared" si="0"/>
        <v>1.7279999999999997E-2</v>
      </c>
      <c r="J48" s="100">
        <v>47</v>
      </c>
      <c r="K48" s="1" t="s">
        <v>131</v>
      </c>
      <c r="L48" s="100">
        <v>32</v>
      </c>
      <c r="M48" s="100">
        <v>590</v>
      </c>
      <c r="N48" s="100">
        <v>590</v>
      </c>
      <c r="O48" s="102">
        <f t="shared" si="1"/>
        <v>27730</v>
      </c>
      <c r="P48" s="103">
        <v>26600</v>
      </c>
      <c r="Q48" s="104">
        <f t="shared" si="2"/>
        <v>10.195199999999998</v>
      </c>
      <c r="R48" s="100">
        <v>30</v>
      </c>
      <c r="S48" s="105">
        <f t="shared" si="31"/>
        <v>1.6949152542372881E-3</v>
      </c>
      <c r="T48" s="106">
        <f t="shared" si="3"/>
        <v>1.6949152542372881E-3</v>
      </c>
      <c r="U48" s="1" t="s">
        <v>171</v>
      </c>
      <c r="V48" s="1" t="s">
        <v>133</v>
      </c>
      <c r="W48" s="107" t="s">
        <v>134</v>
      </c>
      <c r="X48" s="102">
        <f t="shared" si="32"/>
        <v>1132.8</v>
      </c>
      <c r="Y48" s="107" t="s">
        <v>135</v>
      </c>
      <c r="Z48" s="107" t="s">
        <v>136</v>
      </c>
      <c r="AA48" s="107" t="s">
        <v>137</v>
      </c>
      <c r="AB48" s="6">
        <v>5.8</v>
      </c>
      <c r="AC48" s="107" t="s">
        <v>138</v>
      </c>
      <c r="AD48" s="109" t="str">
        <f>'[1]MASTER TABEL'!$F$7</f>
        <v>M2</v>
      </c>
      <c r="AE48" s="109" t="str">
        <f>'[1]MASTER TABEL'!$G$7</f>
        <v>M2</v>
      </c>
      <c r="AF48" s="6">
        <v>5.8</v>
      </c>
      <c r="AG48" s="110">
        <f>'[1]MASTER TABEL'!$H$7</f>
        <v>1</v>
      </c>
      <c r="AH48" s="111">
        <v>15500</v>
      </c>
      <c r="AI48" s="111">
        <v>15500</v>
      </c>
      <c r="AJ48" s="112">
        <f t="shared" si="4"/>
        <v>89900</v>
      </c>
      <c r="AK48" s="109">
        <v>0</v>
      </c>
      <c r="AL48" s="113">
        <f t="shared" si="33"/>
        <v>0</v>
      </c>
      <c r="AM48" s="114">
        <f t="shared" si="5"/>
        <v>0</v>
      </c>
      <c r="AN48" s="1">
        <v>550</v>
      </c>
      <c r="AO48" s="115">
        <f t="shared" si="6"/>
        <v>1.6949152542372881E-3</v>
      </c>
      <c r="AP48" s="101">
        <f t="shared" si="7"/>
        <v>1.92</v>
      </c>
      <c r="AQ48" s="104">
        <f t="shared" si="8"/>
        <v>7525.6002824858761</v>
      </c>
      <c r="AR48" s="116">
        <v>10000033</v>
      </c>
      <c r="AS48" s="104">
        <f t="shared" si="9"/>
        <v>8827.712747175141</v>
      </c>
      <c r="AT48" s="110">
        <f>'[1]MASTER TABEL'!$BD$7</f>
        <v>440</v>
      </c>
      <c r="AU48" s="1">
        <v>34</v>
      </c>
      <c r="AV48" s="117">
        <f t="shared" si="10"/>
        <v>177.07294782319707</v>
      </c>
      <c r="AW48" s="111">
        <f t="shared" si="11"/>
        <v>4495</v>
      </c>
      <c r="AX48" s="111">
        <f t="shared" si="12"/>
        <v>9439.5</v>
      </c>
      <c r="AY48" s="111">
        <f t="shared" si="13"/>
        <v>7079.625</v>
      </c>
      <c r="AZ48" s="112">
        <f t="shared" si="14"/>
        <v>21014.125</v>
      </c>
      <c r="BA48" s="111">
        <f t="shared" si="34"/>
        <v>17081</v>
      </c>
      <c r="BB48" s="100" t="b">
        <v>0</v>
      </c>
      <c r="BC48" s="103">
        <v>0</v>
      </c>
      <c r="BD48" s="103">
        <v>0</v>
      </c>
      <c r="BE48" s="103">
        <f t="shared" si="15"/>
        <v>0</v>
      </c>
      <c r="BF48" s="100" t="b">
        <v>0</v>
      </c>
      <c r="BG48" s="118">
        <f>'[1]MASTER TABEL'!CZ295</f>
        <v>0</v>
      </c>
      <c r="BH48" s="1"/>
      <c r="BI48" s="103">
        <v>33</v>
      </c>
      <c r="BJ48" s="119">
        <v>0.1</v>
      </c>
      <c r="BK48" s="119">
        <v>0.05</v>
      </c>
      <c r="BL48" s="112">
        <f t="shared" si="35"/>
        <v>144558.51097748423</v>
      </c>
      <c r="BM48" s="104">
        <f t="shared" ref="BM48:BN63" si="64">BL48*(1+BJ48)</f>
        <v>159014.36207523267</v>
      </c>
      <c r="BN48" s="104">
        <f t="shared" si="64"/>
        <v>166965.08017899431</v>
      </c>
      <c r="BO48" s="120">
        <f t="shared" si="16"/>
        <v>4174.127004474858</v>
      </c>
      <c r="BP48" s="121">
        <f t="shared" si="17"/>
        <v>8348.2540089497161</v>
      </c>
      <c r="BQ48" s="121">
        <f t="shared" si="18"/>
        <v>4174.127004474858</v>
      </c>
      <c r="BR48" s="121">
        <f t="shared" si="19"/>
        <v>10435.317511187146</v>
      </c>
      <c r="BS48" s="121">
        <f t="shared" si="20"/>
        <v>2087.063502237429</v>
      </c>
      <c r="BT48" s="122">
        <f t="shared" si="37"/>
        <v>196183.96921031832</v>
      </c>
      <c r="BU48" s="121">
        <f t="shared" si="21"/>
        <v>0</v>
      </c>
      <c r="BV48" s="121">
        <f t="shared" si="22"/>
        <v>0</v>
      </c>
      <c r="BW48" s="121">
        <f t="shared" si="23"/>
        <v>0</v>
      </c>
      <c r="BX48" s="121">
        <f t="shared" si="24"/>
        <v>0</v>
      </c>
      <c r="BY48" s="121">
        <f t="shared" si="25"/>
        <v>0</v>
      </c>
      <c r="BZ48" s="121">
        <f t="shared" si="26"/>
        <v>0</v>
      </c>
      <c r="CA48" s="121">
        <f t="shared" si="27"/>
        <v>0</v>
      </c>
      <c r="CB48" s="121">
        <f t="shared" si="28"/>
        <v>0</v>
      </c>
      <c r="CC48" s="122">
        <f t="shared" si="29"/>
        <v>208706.35022374289</v>
      </c>
      <c r="CD48" s="123">
        <f t="shared" si="38"/>
        <v>196183.96921031832</v>
      </c>
      <c r="CE48" s="122">
        <f t="shared" si="39"/>
        <v>385000</v>
      </c>
      <c r="CF48" s="122">
        <f t="shared" si="40"/>
        <v>188816.03078968168</v>
      </c>
      <c r="CG48" s="124">
        <f t="shared" si="41"/>
        <v>0.490431248804368</v>
      </c>
      <c r="CH48" s="122">
        <f t="shared" si="42"/>
        <v>330000</v>
      </c>
      <c r="CI48" s="122">
        <f t="shared" si="43"/>
        <v>133816.03078968168</v>
      </c>
      <c r="CJ48" s="124">
        <f t="shared" si="44"/>
        <v>0.40550312360509599</v>
      </c>
      <c r="CK48" s="122">
        <f t="shared" si="45"/>
        <v>275000</v>
      </c>
      <c r="CL48" s="122">
        <f t="shared" si="46"/>
        <v>78816.030789681681</v>
      </c>
      <c r="CM48" s="124">
        <f t="shared" si="47"/>
        <v>0.28660374832611518</v>
      </c>
      <c r="CN48" s="122">
        <f t="shared" si="48"/>
        <v>260000</v>
      </c>
      <c r="CO48" s="122">
        <f t="shared" si="49"/>
        <v>63816.030789681681</v>
      </c>
      <c r="CP48" s="124">
        <f t="shared" si="50"/>
        <v>0.24544627226800647</v>
      </c>
      <c r="CQ48" s="122">
        <f t="shared" si="51"/>
        <v>385000</v>
      </c>
      <c r="CR48" s="122">
        <f t="shared" si="52"/>
        <v>188816.03078968168</v>
      </c>
      <c r="CS48" s="124">
        <f t="shared" si="53"/>
        <v>0.490431248804368</v>
      </c>
      <c r="CT48" s="122">
        <f t="shared" si="54"/>
        <v>325000</v>
      </c>
      <c r="CU48" s="122">
        <f t="shared" si="55"/>
        <v>128816.03078968168</v>
      </c>
      <c r="CV48" s="124">
        <f t="shared" si="56"/>
        <v>0.39635701781440519</v>
      </c>
      <c r="CW48" s="122">
        <f t="shared" si="57"/>
        <v>292500</v>
      </c>
      <c r="CX48" s="117">
        <f t="shared" si="58"/>
        <v>96316.030789681681</v>
      </c>
      <c r="CY48" s="124">
        <f t="shared" si="59"/>
        <v>0.32928557534933905</v>
      </c>
      <c r="CZ48" s="122">
        <f t="shared" si="60"/>
        <v>260000</v>
      </c>
      <c r="DA48" s="122">
        <f t="shared" si="61"/>
        <v>63816.030789681681</v>
      </c>
      <c r="DB48" s="124">
        <f t="shared" si="62"/>
        <v>0.24544627226800647</v>
      </c>
      <c r="DC48" s="122">
        <v>650000</v>
      </c>
      <c r="DD48" s="14">
        <v>550000</v>
      </c>
    </row>
    <row r="49" spans="1:108" s="18" customFormat="1" x14ac:dyDescent="0.25">
      <c r="A49" s="1">
        <v>35</v>
      </c>
      <c r="B49" s="127">
        <v>803211</v>
      </c>
      <c r="C49" s="99">
        <v>80</v>
      </c>
      <c r="D49" s="1">
        <v>80</v>
      </c>
      <c r="E49" s="1">
        <v>9</v>
      </c>
      <c r="F49" s="1">
        <v>3</v>
      </c>
      <c r="G49" s="1" t="s">
        <v>130</v>
      </c>
      <c r="H49" s="100">
        <v>1.92</v>
      </c>
      <c r="I49" s="101">
        <f t="shared" si="0"/>
        <v>1.7279999999999997E-2</v>
      </c>
      <c r="J49" s="100">
        <v>47.9</v>
      </c>
      <c r="K49" s="1" t="s">
        <v>131</v>
      </c>
      <c r="L49" s="100">
        <v>32</v>
      </c>
      <c r="M49" s="100">
        <v>580</v>
      </c>
      <c r="N49" s="100">
        <v>580</v>
      </c>
      <c r="O49" s="102">
        <f t="shared" si="1"/>
        <v>27782</v>
      </c>
      <c r="P49" s="103">
        <v>26600</v>
      </c>
      <c r="Q49" s="104">
        <f t="shared" si="2"/>
        <v>10.022399999999998</v>
      </c>
      <c r="R49" s="100">
        <v>30</v>
      </c>
      <c r="S49" s="105">
        <f t="shared" si="31"/>
        <v>1.7241379310344827E-3</v>
      </c>
      <c r="T49" s="106">
        <f t="shared" si="3"/>
        <v>1.724137931034483E-3</v>
      </c>
      <c r="U49" s="1" t="s">
        <v>171</v>
      </c>
      <c r="V49" s="1" t="s">
        <v>133</v>
      </c>
      <c r="W49" s="107" t="s">
        <v>134</v>
      </c>
      <c r="X49" s="102">
        <f t="shared" si="32"/>
        <v>1113.5999999999999</v>
      </c>
      <c r="Y49" s="107" t="s">
        <v>135</v>
      </c>
      <c r="Z49" s="107" t="s">
        <v>136</v>
      </c>
      <c r="AA49" s="107" t="s">
        <v>137</v>
      </c>
      <c r="AB49" s="6">
        <v>7.17</v>
      </c>
      <c r="AC49" s="107" t="s">
        <v>138</v>
      </c>
      <c r="AD49" s="109" t="str">
        <f>'[1]MASTER TABEL'!$F$7</f>
        <v>M2</v>
      </c>
      <c r="AE49" s="109" t="str">
        <f>'[1]MASTER TABEL'!$G$7</f>
        <v>M2</v>
      </c>
      <c r="AF49" s="6">
        <v>7.17</v>
      </c>
      <c r="AG49" s="110">
        <f>'[1]MASTER TABEL'!$H$7</f>
        <v>1</v>
      </c>
      <c r="AH49" s="111">
        <v>15500</v>
      </c>
      <c r="AI49" s="111">
        <v>15500</v>
      </c>
      <c r="AJ49" s="112">
        <f t="shared" si="4"/>
        <v>111135</v>
      </c>
      <c r="AK49" s="109">
        <v>0</v>
      </c>
      <c r="AL49" s="113">
        <f t="shared" si="33"/>
        <v>0</v>
      </c>
      <c r="AM49" s="114">
        <f t="shared" si="5"/>
        <v>0</v>
      </c>
      <c r="AN49" s="1">
        <v>550</v>
      </c>
      <c r="AO49" s="115">
        <f t="shared" si="6"/>
        <v>1.7241379310344827E-3</v>
      </c>
      <c r="AP49" s="101">
        <f t="shared" si="7"/>
        <v>1.92</v>
      </c>
      <c r="AQ49" s="104">
        <f t="shared" si="8"/>
        <v>7655.352011494253</v>
      </c>
      <c r="AR49" s="116">
        <v>10000034</v>
      </c>
      <c r="AS49" s="104">
        <f t="shared" si="9"/>
        <v>8979.9155890804595</v>
      </c>
      <c r="AT49" s="110">
        <f>'[1]MASTER TABEL'!$BD$7</f>
        <v>440</v>
      </c>
      <c r="AU49" s="1">
        <v>35</v>
      </c>
      <c r="AV49" s="117">
        <f t="shared" si="10"/>
        <v>174.97947454844007</v>
      </c>
      <c r="AW49" s="111">
        <f t="shared" si="11"/>
        <v>5556.75</v>
      </c>
      <c r="AX49" s="111">
        <f t="shared" si="12"/>
        <v>11669.175000000001</v>
      </c>
      <c r="AY49" s="111">
        <f t="shared" si="13"/>
        <v>8751.8812500000004</v>
      </c>
      <c r="AZ49" s="112">
        <f t="shared" si="14"/>
        <v>25977.806250000001</v>
      </c>
      <c r="BA49" s="111">
        <f t="shared" si="34"/>
        <v>21115.65</v>
      </c>
      <c r="BB49" s="100" t="b">
        <v>0</v>
      </c>
      <c r="BC49" s="103">
        <v>0</v>
      </c>
      <c r="BD49" s="103">
        <v>0</v>
      </c>
      <c r="BE49" s="103">
        <f t="shared" si="15"/>
        <v>0</v>
      </c>
      <c r="BF49" s="100" t="b">
        <v>0</v>
      </c>
      <c r="BG49" s="118">
        <f>'[1]MASTER TABEL'!CZ296</f>
        <v>0</v>
      </c>
      <c r="BH49" s="1"/>
      <c r="BI49" s="103">
        <v>34</v>
      </c>
      <c r="BJ49" s="119">
        <v>0.1</v>
      </c>
      <c r="BK49" s="119">
        <v>0.05</v>
      </c>
      <c r="BL49" s="112">
        <f t="shared" si="35"/>
        <v>175072.70332512315</v>
      </c>
      <c r="BM49" s="104">
        <f t="shared" si="64"/>
        <v>192579.97365763548</v>
      </c>
      <c r="BN49" s="104">
        <f t="shared" si="64"/>
        <v>202208.97234051727</v>
      </c>
      <c r="BO49" s="120">
        <f t="shared" si="16"/>
        <v>5055.2243085129312</v>
      </c>
      <c r="BP49" s="121">
        <f t="shared" si="17"/>
        <v>10110.448617025862</v>
      </c>
      <c r="BQ49" s="121">
        <f t="shared" si="18"/>
        <v>5055.2243085129312</v>
      </c>
      <c r="BR49" s="121">
        <f t="shared" si="19"/>
        <v>12638.060771282329</v>
      </c>
      <c r="BS49" s="121">
        <f t="shared" si="20"/>
        <v>2527.6121542564656</v>
      </c>
      <c r="BT49" s="122">
        <f t="shared" si="37"/>
        <v>237595.54250010778</v>
      </c>
      <c r="BU49" s="121">
        <f t="shared" si="21"/>
        <v>0</v>
      </c>
      <c r="BV49" s="121">
        <f t="shared" si="22"/>
        <v>0</v>
      </c>
      <c r="BW49" s="121">
        <f t="shared" si="23"/>
        <v>0</v>
      </c>
      <c r="BX49" s="121">
        <f t="shared" si="24"/>
        <v>0</v>
      </c>
      <c r="BY49" s="121">
        <f t="shared" si="25"/>
        <v>0</v>
      </c>
      <c r="BZ49" s="121">
        <f t="shared" si="26"/>
        <v>0</v>
      </c>
      <c r="CA49" s="121">
        <f t="shared" si="27"/>
        <v>0</v>
      </c>
      <c r="CB49" s="121">
        <f t="shared" si="28"/>
        <v>0</v>
      </c>
      <c r="CC49" s="122">
        <f t="shared" si="29"/>
        <v>252761.21542564657</v>
      </c>
      <c r="CD49" s="123">
        <f t="shared" si="38"/>
        <v>237595.54250010778</v>
      </c>
      <c r="CE49" s="122">
        <f t="shared" si="39"/>
        <v>455000</v>
      </c>
      <c r="CF49" s="122">
        <f t="shared" si="40"/>
        <v>217404.45749989222</v>
      </c>
      <c r="CG49" s="124">
        <f t="shared" si="41"/>
        <v>0.47781199450525763</v>
      </c>
      <c r="CH49" s="122">
        <f t="shared" si="42"/>
        <v>390000</v>
      </c>
      <c r="CI49" s="122">
        <f t="shared" si="43"/>
        <v>152404.45749989222</v>
      </c>
      <c r="CJ49" s="124">
        <f t="shared" si="44"/>
        <v>0.39078066025613389</v>
      </c>
      <c r="CK49" s="122">
        <f t="shared" si="45"/>
        <v>325000</v>
      </c>
      <c r="CL49" s="122">
        <f t="shared" si="46"/>
        <v>87404.457499892218</v>
      </c>
      <c r="CM49" s="124">
        <f t="shared" si="47"/>
        <v>0.26893679230736067</v>
      </c>
      <c r="CN49" s="122">
        <f t="shared" si="48"/>
        <v>300000</v>
      </c>
      <c r="CO49" s="122">
        <f t="shared" si="49"/>
        <v>62404.457499892218</v>
      </c>
      <c r="CP49" s="124">
        <f t="shared" si="50"/>
        <v>0.20801485833297406</v>
      </c>
      <c r="CQ49" s="122">
        <f t="shared" si="51"/>
        <v>455000</v>
      </c>
      <c r="CR49" s="122">
        <f t="shared" si="52"/>
        <v>217404.45749989222</v>
      </c>
      <c r="CS49" s="124">
        <f t="shared" si="53"/>
        <v>0.47781199450525763</v>
      </c>
      <c r="CT49" s="122">
        <f t="shared" si="54"/>
        <v>375000</v>
      </c>
      <c r="CU49" s="122">
        <f t="shared" si="55"/>
        <v>137404.45749989222</v>
      </c>
      <c r="CV49" s="124">
        <f t="shared" si="56"/>
        <v>0.36641188666637925</v>
      </c>
      <c r="CW49" s="122">
        <f t="shared" si="57"/>
        <v>337499.99999999994</v>
      </c>
      <c r="CX49" s="117">
        <f t="shared" si="58"/>
        <v>99904.45749989216</v>
      </c>
      <c r="CY49" s="124">
        <f t="shared" si="59"/>
        <v>0.29601320740708792</v>
      </c>
      <c r="CZ49" s="122">
        <f t="shared" si="60"/>
        <v>300000</v>
      </c>
      <c r="DA49" s="122">
        <f t="shared" si="61"/>
        <v>62404.457499892218</v>
      </c>
      <c r="DB49" s="124">
        <f t="shared" si="62"/>
        <v>0.20801485833297406</v>
      </c>
      <c r="DC49" s="122">
        <v>750000</v>
      </c>
      <c r="DD49" s="14">
        <v>650000</v>
      </c>
    </row>
    <row r="50" spans="1:108" s="18" customFormat="1" x14ac:dyDescent="0.25">
      <c r="A50" s="1">
        <v>36</v>
      </c>
      <c r="B50" s="127">
        <v>8500</v>
      </c>
      <c r="C50" s="99">
        <v>80</v>
      </c>
      <c r="D50" s="1">
        <v>80</v>
      </c>
      <c r="E50" s="1">
        <v>9</v>
      </c>
      <c r="F50" s="1">
        <v>3</v>
      </c>
      <c r="G50" s="1" t="s">
        <v>130</v>
      </c>
      <c r="H50" s="100">
        <v>1.92</v>
      </c>
      <c r="I50" s="101">
        <f t="shared" si="0"/>
        <v>1.7279999999999997E-2</v>
      </c>
      <c r="J50" s="100">
        <v>43</v>
      </c>
      <c r="K50" s="1" t="s">
        <v>131</v>
      </c>
      <c r="L50" s="100">
        <v>32</v>
      </c>
      <c r="M50" s="100">
        <v>650</v>
      </c>
      <c r="N50" s="100">
        <v>650</v>
      </c>
      <c r="O50" s="102">
        <f t="shared" si="1"/>
        <v>27950</v>
      </c>
      <c r="P50" s="103">
        <v>26600</v>
      </c>
      <c r="Q50" s="104">
        <f t="shared" si="2"/>
        <v>11.231999999999998</v>
      </c>
      <c r="R50" s="100">
        <v>30</v>
      </c>
      <c r="S50" s="105">
        <f t="shared" si="31"/>
        <v>1.5384615384615385E-3</v>
      </c>
      <c r="T50" s="106">
        <f t="shared" si="3"/>
        <v>1.5384615384615385E-3</v>
      </c>
      <c r="U50" s="1" t="s">
        <v>171</v>
      </c>
      <c r="V50" s="1" t="s">
        <v>133</v>
      </c>
      <c r="W50" s="107" t="s">
        <v>134</v>
      </c>
      <c r="X50" s="102">
        <f t="shared" si="32"/>
        <v>1248</v>
      </c>
      <c r="Y50" s="107" t="s">
        <v>135</v>
      </c>
      <c r="Z50" s="107" t="s">
        <v>136</v>
      </c>
      <c r="AA50" s="107" t="s">
        <v>137</v>
      </c>
      <c r="AB50" s="6">
        <v>4.38</v>
      </c>
      <c r="AC50" s="107" t="s">
        <v>138</v>
      </c>
      <c r="AD50" s="109" t="str">
        <f>'[1]MASTER TABEL'!$F$7</f>
        <v>M2</v>
      </c>
      <c r="AE50" s="109" t="str">
        <f>'[1]MASTER TABEL'!$G$7</f>
        <v>M2</v>
      </c>
      <c r="AF50" s="6">
        <v>4.38</v>
      </c>
      <c r="AG50" s="110">
        <f>'[1]MASTER TABEL'!$H$7</f>
        <v>1</v>
      </c>
      <c r="AH50" s="111">
        <v>15500</v>
      </c>
      <c r="AI50" s="111">
        <v>15500</v>
      </c>
      <c r="AJ50" s="112">
        <f t="shared" si="4"/>
        <v>67890</v>
      </c>
      <c r="AK50" s="109">
        <v>0</v>
      </c>
      <c r="AL50" s="113">
        <f t="shared" si="33"/>
        <v>0</v>
      </c>
      <c r="AM50" s="114">
        <f t="shared" si="5"/>
        <v>0</v>
      </c>
      <c r="AN50" s="1">
        <v>550</v>
      </c>
      <c r="AO50" s="115">
        <f t="shared" si="6"/>
        <v>1.5384615384615385E-3</v>
      </c>
      <c r="AP50" s="101">
        <f t="shared" si="7"/>
        <v>1.92</v>
      </c>
      <c r="AQ50" s="104">
        <f t="shared" si="8"/>
        <v>6830.9294871794873</v>
      </c>
      <c r="AR50" s="116">
        <v>10000035</v>
      </c>
      <c r="AS50" s="104">
        <f t="shared" si="9"/>
        <v>8012.8485576923076</v>
      </c>
      <c r="AT50" s="110">
        <f>'[1]MASTER TABEL'!$BD$7</f>
        <v>440</v>
      </c>
      <c r="AU50" s="1">
        <v>36</v>
      </c>
      <c r="AV50" s="117">
        <f t="shared" si="10"/>
        <v>151.79843304843305</v>
      </c>
      <c r="AW50" s="111">
        <f t="shared" si="11"/>
        <v>3394.5</v>
      </c>
      <c r="AX50" s="111">
        <f t="shared" si="12"/>
        <v>7128.4500000000007</v>
      </c>
      <c r="AY50" s="111">
        <f t="shared" si="13"/>
        <v>5346.3374999999996</v>
      </c>
      <c r="AZ50" s="112">
        <f t="shared" si="14"/>
        <v>15869.2875</v>
      </c>
      <c r="BA50" s="111">
        <f t="shared" si="34"/>
        <v>12899.1</v>
      </c>
      <c r="BB50" s="100" t="b">
        <v>0</v>
      </c>
      <c r="BC50" s="103">
        <v>0</v>
      </c>
      <c r="BD50" s="103">
        <v>0</v>
      </c>
      <c r="BE50" s="103">
        <f t="shared" si="15"/>
        <v>0</v>
      </c>
      <c r="BF50" s="100" t="b">
        <v>0</v>
      </c>
      <c r="BG50" s="118">
        <f>'[1]MASTER TABEL'!CZ297</f>
        <v>0</v>
      </c>
      <c r="BH50" s="1"/>
      <c r="BI50" s="103">
        <v>35</v>
      </c>
      <c r="BJ50" s="119">
        <v>0.1</v>
      </c>
      <c r="BK50" s="119">
        <v>0.05</v>
      </c>
      <c r="BL50" s="112">
        <f t="shared" si="35"/>
        <v>111688.96397792024</v>
      </c>
      <c r="BM50" s="104">
        <f t="shared" si="64"/>
        <v>122857.86037571228</v>
      </c>
      <c r="BN50" s="104">
        <f t="shared" si="64"/>
        <v>129000.75339449789</v>
      </c>
      <c r="BO50" s="120">
        <f t="shared" si="16"/>
        <v>3225.018834862447</v>
      </c>
      <c r="BP50" s="121">
        <f t="shared" si="17"/>
        <v>6450.0376697248939</v>
      </c>
      <c r="BQ50" s="121">
        <f t="shared" si="18"/>
        <v>3225.018834862447</v>
      </c>
      <c r="BR50" s="121">
        <f t="shared" si="19"/>
        <v>8062.5470871561183</v>
      </c>
      <c r="BS50" s="121">
        <f t="shared" si="20"/>
        <v>1612.5094174312235</v>
      </c>
      <c r="BT50" s="122">
        <f t="shared" si="37"/>
        <v>151575.88523853503</v>
      </c>
      <c r="BU50" s="121">
        <f t="shared" si="21"/>
        <v>0</v>
      </c>
      <c r="BV50" s="121">
        <f t="shared" si="22"/>
        <v>0</v>
      </c>
      <c r="BW50" s="121">
        <f t="shared" si="23"/>
        <v>0</v>
      </c>
      <c r="BX50" s="121">
        <f t="shared" si="24"/>
        <v>0</v>
      </c>
      <c r="BY50" s="121">
        <f t="shared" si="25"/>
        <v>0</v>
      </c>
      <c r="BZ50" s="121">
        <f t="shared" si="26"/>
        <v>0</v>
      </c>
      <c r="CA50" s="121">
        <f t="shared" si="27"/>
        <v>0</v>
      </c>
      <c r="CB50" s="121">
        <f t="shared" si="28"/>
        <v>0</v>
      </c>
      <c r="CC50" s="122">
        <f t="shared" si="29"/>
        <v>161250.94174312236</v>
      </c>
      <c r="CD50" s="123">
        <f t="shared" si="38"/>
        <v>151575.88523853503</v>
      </c>
      <c r="CE50" s="122">
        <f t="shared" si="39"/>
        <v>280000</v>
      </c>
      <c r="CF50" s="122">
        <f t="shared" si="40"/>
        <v>128424.11476146497</v>
      </c>
      <c r="CG50" s="124">
        <f t="shared" si="41"/>
        <v>0.45865755271951775</v>
      </c>
      <c r="CH50" s="122">
        <f t="shared" si="42"/>
        <v>240000</v>
      </c>
      <c r="CI50" s="122">
        <f t="shared" si="43"/>
        <v>88424.114761464967</v>
      </c>
      <c r="CJ50" s="124">
        <f t="shared" si="44"/>
        <v>0.36843381150610405</v>
      </c>
      <c r="CK50" s="122">
        <f t="shared" si="45"/>
        <v>200000</v>
      </c>
      <c r="CL50" s="122">
        <f t="shared" si="46"/>
        <v>48424.114761464967</v>
      </c>
      <c r="CM50" s="124">
        <f t="shared" si="47"/>
        <v>0.24212057380732482</v>
      </c>
      <c r="CN50" s="122">
        <f t="shared" si="48"/>
        <v>200000</v>
      </c>
      <c r="CO50" s="122">
        <f t="shared" si="49"/>
        <v>48424.114761464967</v>
      </c>
      <c r="CP50" s="124">
        <f t="shared" si="50"/>
        <v>0.24212057380732482</v>
      </c>
      <c r="CQ50" s="122">
        <f t="shared" si="51"/>
        <v>280000</v>
      </c>
      <c r="CR50" s="122">
        <f t="shared" si="52"/>
        <v>128424.11476146497</v>
      </c>
      <c r="CS50" s="124">
        <f t="shared" si="53"/>
        <v>0.45865755271951775</v>
      </c>
      <c r="CT50" s="122">
        <f t="shared" si="54"/>
        <v>250000</v>
      </c>
      <c r="CU50" s="122">
        <f t="shared" si="55"/>
        <v>98424.114761464967</v>
      </c>
      <c r="CV50" s="124">
        <f t="shared" si="56"/>
        <v>0.39369645904585987</v>
      </c>
      <c r="CW50" s="122">
        <f t="shared" si="57"/>
        <v>225000</v>
      </c>
      <c r="CX50" s="117">
        <f t="shared" si="58"/>
        <v>73424.114761464967</v>
      </c>
      <c r="CY50" s="124">
        <f t="shared" si="59"/>
        <v>0.32632939893984431</v>
      </c>
      <c r="CZ50" s="122">
        <f t="shared" si="60"/>
        <v>200000</v>
      </c>
      <c r="DA50" s="122">
        <f t="shared" si="61"/>
        <v>48424.114761464967</v>
      </c>
      <c r="DB50" s="124">
        <f t="shared" si="62"/>
        <v>0.24212057380732482</v>
      </c>
      <c r="DC50" s="122">
        <v>500000</v>
      </c>
      <c r="DD50" s="14">
        <v>400000</v>
      </c>
    </row>
    <row r="51" spans="1:108" s="18" customFormat="1" x14ac:dyDescent="0.25">
      <c r="A51" s="1">
        <v>37</v>
      </c>
      <c r="B51" s="127" t="s">
        <v>172</v>
      </c>
      <c r="C51" s="99">
        <v>80</v>
      </c>
      <c r="D51" s="1">
        <v>80</v>
      </c>
      <c r="E51" s="1">
        <v>9</v>
      </c>
      <c r="F51" s="1">
        <v>3</v>
      </c>
      <c r="G51" s="1" t="s">
        <v>130</v>
      </c>
      <c r="H51" s="100">
        <v>1.92</v>
      </c>
      <c r="I51" s="101">
        <f t="shared" si="0"/>
        <v>1.7279999999999997E-2</v>
      </c>
      <c r="J51" s="100">
        <v>42</v>
      </c>
      <c r="K51" s="1" t="s">
        <v>131</v>
      </c>
      <c r="L51" s="100">
        <v>32</v>
      </c>
      <c r="M51" s="100">
        <v>660</v>
      </c>
      <c r="N51" s="100">
        <v>660</v>
      </c>
      <c r="O51" s="102">
        <f t="shared" si="1"/>
        <v>27720</v>
      </c>
      <c r="P51" s="103">
        <v>26600</v>
      </c>
      <c r="Q51" s="104">
        <f t="shared" si="2"/>
        <v>11.404799999999998</v>
      </c>
      <c r="R51" s="100">
        <v>30</v>
      </c>
      <c r="S51" s="105">
        <f t="shared" si="31"/>
        <v>1.5151515151515152E-3</v>
      </c>
      <c r="T51" s="106">
        <f t="shared" si="3"/>
        <v>1.5151515151515152E-3</v>
      </c>
      <c r="U51" s="1" t="s">
        <v>171</v>
      </c>
      <c r="V51" s="1" t="s">
        <v>133</v>
      </c>
      <c r="W51" s="107" t="s">
        <v>134</v>
      </c>
      <c r="X51" s="102">
        <f t="shared" si="32"/>
        <v>1267.2</v>
      </c>
      <c r="Y51" s="107" t="s">
        <v>135</v>
      </c>
      <c r="Z51" s="107" t="s">
        <v>136</v>
      </c>
      <c r="AA51" s="107" t="s">
        <v>137</v>
      </c>
      <c r="AB51" s="6">
        <v>5.18</v>
      </c>
      <c r="AC51" s="107" t="s">
        <v>138</v>
      </c>
      <c r="AD51" s="109" t="str">
        <f>'[1]MASTER TABEL'!$F$7</f>
        <v>M2</v>
      </c>
      <c r="AE51" s="109" t="str">
        <f>'[1]MASTER TABEL'!$G$7</f>
        <v>M2</v>
      </c>
      <c r="AF51" s="6">
        <v>5.18</v>
      </c>
      <c r="AG51" s="110">
        <f>'[1]MASTER TABEL'!$H$7</f>
        <v>1</v>
      </c>
      <c r="AH51" s="111">
        <v>15500</v>
      </c>
      <c r="AI51" s="111">
        <v>15500</v>
      </c>
      <c r="AJ51" s="112">
        <f t="shared" si="4"/>
        <v>80290</v>
      </c>
      <c r="AK51" s="109">
        <v>0</v>
      </c>
      <c r="AL51" s="113">
        <f t="shared" si="33"/>
        <v>0</v>
      </c>
      <c r="AM51" s="114">
        <f t="shared" si="5"/>
        <v>0</v>
      </c>
      <c r="AN51" s="1">
        <v>550</v>
      </c>
      <c r="AO51" s="115">
        <f t="shared" si="6"/>
        <v>1.5151515151515152E-3</v>
      </c>
      <c r="AP51" s="101">
        <f t="shared" si="7"/>
        <v>1.92</v>
      </c>
      <c r="AQ51" s="104">
        <f t="shared" si="8"/>
        <v>6727.4305555555557</v>
      </c>
      <c r="AR51" s="116">
        <v>10000036</v>
      </c>
      <c r="AS51" s="104">
        <f t="shared" si="9"/>
        <v>7891.4425505050503</v>
      </c>
      <c r="AT51" s="110">
        <f>'[1]MASTER TABEL'!$BD$7</f>
        <v>440</v>
      </c>
      <c r="AU51" s="1">
        <v>37</v>
      </c>
      <c r="AV51" s="117">
        <f t="shared" si="10"/>
        <v>145.45795795795797</v>
      </c>
      <c r="AW51" s="111">
        <f t="shared" si="11"/>
        <v>4014.5</v>
      </c>
      <c r="AX51" s="111">
        <f t="shared" si="12"/>
        <v>8430.4500000000007</v>
      </c>
      <c r="AY51" s="111">
        <f t="shared" si="13"/>
        <v>6322.8374999999996</v>
      </c>
      <c r="AZ51" s="112">
        <f t="shared" si="14"/>
        <v>18767.787499999999</v>
      </c>
      <c r="BA51" s="111">
        <f t="shared" si="34"/>
        <v>15255.1</v>
      </c>
      <c r="BB51" s="100" t="b">
        <v>0</v>
      </c>
      <c r="BC51" s="103">
        <v>0</v>
      </c>
      <c r="BD51" s="103">
        <v>0</v>
      </c>
      <c r="BE51" s="103">
        <f t="shared" si="15"/>
        <v>0</v>
      </c>
      <c r="BF51" s="100" t="b">
        <v>0</v>
      </c>
      <c r="BG51" s="118">
        <f>'[1]MASTER TABEL'!CZ298</f>
        <v>0</v>
      </c>
      <c r="BH51" s="1"/>
      <c r="BI51" s="103">
        <v>36</v>
      </c>
      <c r="BJ51" s="119">
        <v>0.1</v>
      </c>
      <c r="BK51" s="119">
        <v>0.05</v>
      </c>
      <c r="BL51" s="112">
        <f t="shared" si="35"/>
        <v>129113.21856401858</v>
      </c>
      <c r="BM51" s="104">
        <f t="shared" si="64"/>
        <v>142024.54042042044</v>
      </c>
      <c r="BN51" s="104">
        <f t="shared" si="64"/>
        <v>149125.76744144148</v>
      </c>
      <c r="BO51" s="120">
        <f t="shared" si="16"/>
        <v>3728.1441860360374</v>
      </c>
      <c r="BP51" s="121">
        <f t="shared" si="17"/>
        <v>7456.2883720720747</v>
      </c>
      <c r="BQ51" s="121">
        <f t="shared" si="18"/>
        <v>3728.1441860360374</v>
      </c>
      <c r="BR51" s="121">
        <f t="shared" si="19"/>
        <v>9320.3604650900943</v>
      </c>
      <c r="BS51" s="121">
        <f t="shared" si="20"/>
        <v>1864.0720930180187</v>
      </c>
      <c r="BT51" s="122">
        <f t="shared" si="37"/>
        <v>175222.77674369374</v>
      </c>
      <c r="BU51" s="121">
        <f t="shared" si="21"/>
        <v>0</v>
      </c>
      <c r="BV51" s="121">
        <f t="shared" si="22"/>
        <v>0</v>
      </c>
      <c r="BW51" s="121">
        <f t="shared" si="23"/>
        <v>0</v>
      </c>
      <c r="BX51" s="121">
        <f t="shared" si="24"/>
        <v>0</v>
      </c>
      <c r="BY51" s="121">
        <f t="shared" si="25"/>
        <v>0</v>
      </c>
      <c r="BZ51" s="121">
        <f t="shared" si="26"/>
        <v>0</v>
      </c>
      <c r="CA51" s="121">
        <f t="shared" si="27"/>
        <v>0</v>
      </c>
      <c r="CB51" s="121">
        <f t="shared" si="28"/>
        <v>0</v>
      </c>
      <c r="CC51" s="122">
        <f t="shared" si="29"/>
        <v>186407.20930180186</v>
      </c>
      <c r="CD51" s="123">
        <f t="shared" si="38"/>
        <v>175222.77674369374</v>
      </c>
      <c r="CE51" s="122">
        <f t="shared" si="39"/>
        <v>315000</v>
      </c>
      <c r="CF51" s="122">
        <f t="shared" si="40"/>
        <v>139777.22325630626</v>
      </c>
      <c r="CG51" s="124">
        <f t="shared" si="41"/>
        <v>0.44373721668668653</v>
      </c>
      <c r="CH51" s="122">
        <f t="shared" si="42"/>
        <v>270000</v>
      </c>
      <c r="CI51" s="122">
        <f t="shared" si="43"/>
        <v>94777.223256306257</v>
      </c>
      <c r="CJ51" s="124">
        <f t="shared" si="44"/>
        <v>0.35102675280113427</v>
      </c>
      <c r="CK51" s="122">
        <f t="shared" si="45"/>
        <v>225000</v>
      </c>
      <c r="CL51" s="122">
        <f t="shared" si="46"/>
        <v>49777.223256306257</v>
      </c>
      <c r="CM51" s="124">
        <f t="shared" si="47"/>
        <v>0.22123210336136115</v>
      </c>
      <c r="CN51" s="122">
        <f t="shared" si="48"/>
        <v>220000</v>
      </c>
      <c r="CO51" s="122">
        <f t="shared" si="49"/>
        <v>44777.223256306257</v>
      </c>
      <c r="CP51" s="124">
        <f t="shared" si="50"/>
        <v>0.20353283298321026</v>
      </c>
      <c r="CQ51" s="122">
        <f t="shared" si="51"/>
        <v>315000</v>
      </c>
      <c r="CR51" s="122">
        <f t="shared" si="52"/>
        <v>139777.22325630626</v>
      </c>
      <c r="CS51" s="124">
        <f t="shared" si="53"/>
        <v>0.44373721668668653</v>
      </c>
      <c r="CT51" s="122">
        <f t="shared" si="54"/>
        <v>275000</v>
      </c>
      <c r="CU51" s="122">
        <f t="shared" si="55"/>
        <v>99777.223256306257</v>
      </c>
      <c r="CV51" s="124">
        <f t="shared" si="56"/>
        <v>0.36282626638656823</v>
      </c>
      <c r="CW51" s="122">
        <f t="shared" si="57"/>
        <v>247500</v>
      </c>
      <c r="CX51" s="117">
        <f t="shared" si="58"/>
        <v>72277.223256306257</v>
      </c>
      <c r="CY51" s="124">
        <f t="shared" si="59"/>
        <v>0.29202918487396468</v>
      </c>
      <c r="CZ51" s="122">
        <f t="shared" si="60"/>
        <v>220000</v>
      </c>
      <c r="DA51" s="122">
        <f t="shared" si="61"/>
        <v>44777.223256306257</v>
      </c>
      <c r="DB51" s="124">
        <f t="shared" si="62"/>
        <v>0.20353283298321026</v>
      </c>
      <c r="DC51" s="122">
        <v>550000</v>
      </c>
      <c r="DD51" s="14">
        <v>450000</v>
      </c>
    </row>
    <row r="52" spans="1:108" s="18" customFormat="1" x14ac:dyDescent="0.25">
      <c r="A52" s="1">
        <v>38</v>
      </c>
      <c r="B52" s="127" t="s">
        <v>173</v>
      </c>
      <c r="C52" s="99">
        <v>80</v>
      </c>
      <c r="D52" s="1">
        <v>80</v>
      </c>
      <c r="E52" s="1">
        <v>9</v>
      </c>
      <c r="F52" s="1">
        <v>3</v>
      </c>
      <c r="G52" s="1" t="s">
        <v>130</v>
      </c>
      <c r="H52" s="100">
        <v>1.92</v>
      </c>
      <c r="I52" s="101">
        <f t="shared" si="0"/>
        <v>1.7279999999999997E-2</v>
      </c>
      <c r="J52" s="100">
        <v>48</v>
      </c>
      <c r="K52" s="1" t="s">
        <v>131</v>
      </c>
      <c r="L52" s="100">
        <v>32</v>
      </c>
      <c r="M52" s="100">
        <v>580</v>
      </c>
      <c r="N52" s="100">
        <v>580</v>
      </c>
      <c r="O52" s="102">
        <f t="shared" si="1"/>
        <v>27840</v>
      </c>
      <c r="P52" s="103">
        <v>26600</v>
      </c>
      <c r="Q52" s="104">
        <f t="shared" si="2"/>
        <v>10.022399999999998</v>
      </c>
      <c r="R52" s="100">
        <v>30</v>
      </c>
      <c r="S52" s="105">
        <f t="shared" si="31"/>
        <v>1.7241379310344827E-3</v>
      </c>
      <c r="T52" s="106">
        <f t="shared" si="3"/>
        <v>1.724137931034483E-3</v>
      </c>
      <c r="U52" s="1" t="s">
        <v>171</v>
      </c>
      <c r="V52" s="1" t="s">
        <v>133</v>
      </c>
      <c r="W52" s="107" t="s">
        <v>134</v>
      </c>
      <c r="X52" s="102">
        <f t="shared" si="32"/>
        <v>1113.5999999999999</v>
      </c>
      <c r="Y52" s="107" t="s">
        <v>135</v>
      </c>
      <c r="Z52" s="107" t="s">
        <v>136</v>
      </c>
      <c r="AA52" s="107" t="s">
        <v>137</v>
      </c>
      <c r="AB52" s="6">
        <v>6.8</v>
      </c>
      <c r="AC52" s="107" t="s">
        <v>138</v>
      </c>
      <c r="AD52" s="109" t="str">
        <f>'[1]MASTER TABEL'!$F$7</f>
        <v>M2</v>
      </c>
      <c r="AE52" s="109" t="str">
        <f>'[1]MASTER TABEL'!$G$7</f>
        <v>M2</v>
      </c>
      <c r="AF52" s="6">
        <v>6.8</v>
      </c>
      <c r="AG52" s="110">
        <f>'[1]MASTER TABEL'!$H$7</f>
        <v>1</v>
      </c>
      <c r="AH52" s="111">
        <v>15500</v>
      </c>
      <c r="AI52" s="111">
        <v>15500</v>
      </c>
      <c r="AJ52" s="112">
        <f t="shared" si="4"/>
        <v>105400</v>
      </c>
      <c r="AK52" s="109">
        <v>0</v>
      </c>
      <c r="AL52" s="113">
        <f t="shared" si="33"/>
        <v>0</v>
      </c>
      <c r="AM52" s="114">
        <f t="shared" si="5"/>
        <v>0</v>
      </c>
      <c r="AN52" s="1">
        <v>550</v>
      </c>
      <c r="AO52" s="115">
        <f t="shared" si="6"/>
        <v>1.7241379310344827E-3</v>
      </c>
      <c r="AP52" s="101">
        <f t="shared" si="7"/>
        <v>1.92</v>
      </c>
      <c r="AQ52" s="104">
        <f t="shared" si="8"/>
        <v>7655.352011494253</v>
      </c>
      <c r="AR52" s="116">
        <v>10000037</v>
      </c>
      <c r="AS52" s="104">
        <f t="shared" si="9"/>
        <v>8979.9182830459777</v>
      </c>
      <c r="AT52" s="110">
        <f>'[1]MASTER TABEL'!$BD$7</f>
        <v>440</v>
      </c>
      <c r="AU52" s="1">
        <v>38</v>
      </c>
      <c r="AV52" s="117">
        <f t="shared" si="10"/>
        <v>161.16530550514219</v>
      </c>
      <c r="AW52" s="111">
        <f t="shared" si="11"/>
        <v>5270</v>
      </c>
      <c r="AX52" s="111">
        <f t="shared" si="12"/>
        <v>11067</v>
      </c>
      <c r="AY52" s="111">
        <f t="shared" si="13"/>
        <v>8300.25</v>
      </c>
      <c r="AZ52" s="112">
        <f t="shared" si="14"/>
        <v>24637.25</v>
      </c>
      <c r="BA52" s="111">
        <f t="shared" si="34"/>
        <v>20026</v>
      </c>
      <c r="BB52" s="100" t="b">
        <v>0</v>
      </c>
      <c r="BC52" s="103">
        <v>0</v>
      </c>
      <c r="BD52" s="103">
        <v>0</v>
      </c>
      <c r="BE52" s="103">
        <f t="shared" si="15"/>
        <v>0</v>
      </c>
      <c r="BF52" s="100" t="b">
        <v>0</v>
      </c>
      <c r="BG52" s="118">
        <f>'[1]MASTER TABEL'!CZ299</f>
        <v>0</v>
      </c>
      <c r="BH52" s="1"/>
      <c r="BI52" s="103">
        <v>37</v>
      </c>
      <c r="BJ52" s="119">
        <v>0.1</v>
      </c>
      <c r="BK52" s="119">
        <v>0.05</v>
      </c>
      <c r="BL52" s="112">
        <f t="shared" si="35"/>
        <v>166896.68560004534</v>
      </c>
      <c r="BM52" s="104">
        <f t="shared" si="64"/>
        <v>183586.3541600499</v>
      </c>
      <c r="BN52" s="104">
        <f t="shared" si="64"/>
        <v>192765.67186805239</v>
      </c>
      <c r="BO52" s="120">
        <f t="shared" si="16"/>
        <v>4819.1417967013094</v>
      </c>
      <c r="BP52" s="121">
        <f t="shared" si="17"/>
        <v>9638.2835934026189</v>
      </c>
      <c r="BQ52" s="121">
        <f t="shared" si="18"/>
        <v>4819.1417967013094</v>
      </c>
      <c r="BR52" s="121">
        <f t="shared" si="19"/>
        <v>12047.854491753274</v>
      </c>
      <c r="BS52" s="121">
        <f t="shared" si="20"/>
        <v>2409.5708983506547</v>
      </c>
      <c r="BT52" s="122">
        <f t="shared" si="37"/>
        <v>226499.66444496156</v>
      </c>
      <c r="BU52" s="121">
        <f t="shared" si="21"/>
        <v>0</v>
      </c>
      <c r="BV52" s="121">
        <f t="shared" si="22"/>
        <v>0</v>
      </c>
      <c r="BW52" s="121">
        <f t="shared" si="23"/>
        <v>0</v>
      </c>
      <c r="BX52" s="121">
        <f t="shared" si="24"/>
        <v>0</v>
      </c>
      <c r="BY52" s="121">
        <f t="shared" si="25"/>
        <v>0</v>
      </c>
      <c r="BZ52" s="121">
        <f t="shared" si="26"/>
        <v>0</v>
      </c>
      <c r="CA52" s="121">
        <f t="shared" si="27"/>
        <v>0</v>
      </c>
      <c r="CB52" s="121">
        <f t="shared" si="28"/>
        <v>0</v>
      </c>
      <c r="CC52" s="122">
        <f t="shared" si="29"/>
        <v>240957.08983506548</v>
      </c>
      <c r="CD52" s="123">
        <f t="shared" si="38"/>
        <v>226499.66444496156</v>
      </c>
      <c r="CE52" s="122">
        <f t="shared" si="39"/>
        <v>455000</v>
      </c>
      <c r="CF52" s="122">
        <f t="shared" si="40"/>
        <v>228500.33555503844</v>
      </c>
      <c r="CG52" s="124">
        <f t="shared" si="41"/>
        <v>0.50219853968140316</v>
      </c>
      <c r="CH52" s="122">
        <f t="shared" si="42"/>
        <v>390000</v>
      </c>
      <c r="CI52" s="122">
        <f t="shared" si="43"/>
        <v>163500.33555503844</v>
      </c>
      <c r="CJ52" s="124">
        <f t="shared" si="44"/>
        <v>0.41923162962830368</v>
      </c>
      <c r="CK52" s="122">
        <f t="shared" si="45"/>
        <v>325000</v>
      </c>
      <c r="CL52" s="122">
        <f t="shared" si="46"/>
        <v>98500.335555038444</v>
      </c>
      <c r="CM52" s="124">
        <f t="shared" si="47"/>
        <v>0.30307795555396444</v>
      </c>
      <c r="CN52" s="122">
        <f t="shared" si="48"/>
        <v>300000</v>
      </c>
      <c r="CO52" s="122">
        <f t="shared" si="49"/>
        <v>73500.335555038444</v>
      </c>
      <c r="CP52" s="124">
        <f t="shared" si="50"/>
        <v>0.24500111851679482</v>
      </c>
      <c r="CQ52" s="122">
        <f t="shared" si="51"/>
        <v>455000</v>
      </c>
      <c r="CR52" s="122">
        <f t="shared" si="52"/>
        <v>228500.33555503844</v>
      </c>
      <c r="CS52" s="124">
        <f t="shared" si="53"/>
        <v>0.50219853968140316</v>
      </c>
      <c r="CT52" s="122">
        <f t="shared" si="54"/>
        <v>375000</v>
      </c>
      <c r="CU52" s="122">
        <f t="shared" si="55"/>
        <v>148500.33555503844</v>
      </c>
      <c r="CV52" s="124">
        <f t="shared" si="56"/>
        <v>0.39600089481343587</v>
      </c>
      <c r="CW52" s="122">
        <f t="shared" si="57"/>
        <v>337499.99999999994</v>
      </c>
      <c r="CX52" s="117">
        <f t="shared" si="58"/>
        <v>111000.33555503839</v>
      </c>
      <c r="CY52" s="124">
        <f t="shared" si="59"/>
        <v>0.32888988312603973</v>
      </c>
      <c r="CZ52" s="122">
        <f t="shared" si="60"/>
        <v>300000</v>
      </c>
      <c r="DA52" s="122">
        <f t="shared" si="61"/>
        <v>73500.335555038444</v>
      </c>
      <c r="DB52" s="124">
        <f t="shared" si="62"/>
        <v>0.24500111851679482</v>
      </c>
      <c r="DC52" s="122">
        <v>750000</v>
      </c>
      <c r="DD52" s="14">
        <v>650000</v>
      </c>
    </row>
    <row r="53" spans="1:108" s="18" customFormat="1" x14ac:dyDescent="0.25">
      <c r="A53" s="1">
        <v>39</v>
      </c>
      <c r="B53" s="127" t="s">
        <v>174</v>
      </c>
      <c r="C53" s="99">
        <v>80</v>
      </c>
      <c r="D53" s="1">
        <v>80</v>
      </c>
      <c r="E53" s="1">
        <v>9</v>
      </c>
      <c r="F53" s="1">
        <v>3</v>
      </c>
      <c r="G53" s="1" t="s">
        <v>130</v>
      </c>
      <c r="H53" s="100">
        <v>1.92</v>
      </c>
      <c r="I53" s="101">
        <f t="shared" si="0"/>
        <v>1.7279999999999997E-2</v>
      </c>
      <c r="J53" s="100">
        <v>48</v>
      </c>
      <c r="K53" s="1" t="s">
        <v>131</v>
      </c>
      <c r="L53" s="100">
        <v>32</v>
      </c>
      <c r="M53" s="100">
        <v>580</v>
      </c>
      <c r="N53" s="100">
        <v>580</v>
      </c>
      <c r="O53" s="102">
        <f t="shared" si="1"/>
        <v>27840</v>
      </c>
      <c r="P53" s="103">
        <v>26600</v>
      </c>
      <c r="Q53" s="104">
        <f t="shared" si="2"/>
        <v>10.022399999999998</v>
      </c>
      <c r="R53" s="100">
        <v>30</v>
      </c>
      <c r="S53" s="105">
        <f t="shared" si="31"/>
        <v>1.7241379310344827E-3</v>
      </c>
      <c r="T53" s="106">
        <f t="shared" si="3"/>
        <v>1.724137931034483E-3</v>
      </c>
      <c r="U53" s="1" t="s">
        <v>171</v>
      </c>
      <c r="V53" s="1" t="s">
        <v>133</v>
      </c>
      <c r="W53" s="107" t="s">
        <v>134</v>
      </c>
      <c r="X53" s="102">
        <f t="shared" si="32"/>
        <v>1113.5999999999999</v>
      </c>
      <c r="Y53" s="107" t="s">
        <v>135</v>
      </c>
      <c r="Z53" s="107" t="s">
        <v>136</v>
      </c>
      <c r="AA53" s="107" t="s">
        <v>137</v>
      </c>
      <c r="AB53" s="6">
        <v>6.8</v>
      </c>
      <c r="AC53" s="107" t="s">
        <v>138</v>
      </c>
      <c r="AD53" s="109" t="str">
        <f>'[1]MASTER TABEL'!$F$7</f>
        <v>M2</v>
      </c>
      <c r="AE53" s="109" t="str">
        <f>'[1]MASTER TABEL'!$G$7</f>
        <v>M2</v>
      </c>
      <c r="AF53" s="6">
        <v>6.8</v>
      </c>
      <c r="AG53" s="110">
        <f>'[1]MASTER TABEL'!$H$7</f>
        <v>1</v>
      </c>
      <c r="AH53" s="111">
        <v>15500</v>
      </c>
      <c r="AI53" s="111">
        <v>15500</v>
      </c>
      <c r="AJ53" s="112">
        <f t="shared" si="4"/>
        <v>105400</v>
      </c>
      <c r="AK53" s="109">
        <v>0</v>
      </c>
      <c r="AL53" s="113">
        <f t="shared" si="33"/>
        <v>0</v>
      </c>
      <c r="AM53" s="114">
        <f t="shared" si="5"/>
        <v>0</v>
      </c>
      <c r="AN53" s="1">
        <v>550</v>
      </c>
      <c r="AO53" s="115">
        <f t="shared" si="6"/>
        <v>1.7241379310344827E-3</v>
      </c>
      <c r="AP53" s="101">
        <f t="shared" si="7"/>
        <v>1.92</v>
      </c>
      <c r="AQ53" s="104">
        <f t="shared" si="8"/>
        <v>7655.352011494253</v>
      </c>
      <c r="AR53" s="116">
        <v>10000038</v>
      </c>
      <c r="AS53" s="104">
        <f t="shared" si="9"/>
        <v>8979.9191810344819</v>
      </c>
      <c r="AT53" s="110">
        <f>'[1]MASTER TABEL'!$BD$7</f>
        <v>440</v>
      </c>
      <c r="AU53" s="1">
        <v>39</v>
      </c>
      <c r="AV53" s="117">
        <f t="shared" si="10"/>
        <v>157.0328617742411</v>
      </c>
      <c r="AW53" s="111">
        <f t="shared" si="11"/>
        <v>5270</v>
      </c>
      <c r="AX53" s="111">
        <f t="shared" si="12"/>
        <v>11067</v>
      </c>
      <c r="AY53" s="111">
        <f t="shared" si="13"/>
        <v>8300.25</v>
      </c>
      <c r="AZ53" s="112">
        <f t="shared" si="14"/>
        <v>24637.25</v>
      </c>
      <c r="BA53" s="111">
        <f t="shared" si="34"/>
        <v>20026</v>
      </c>
      <c r="BB53" s="100" t="b">
        <v>0</v>
      </c>
      <c r="BC53" s="103">
        <v>0</v>
      </c>
      <c r="BD53" s="103">
        <v>0</v>
      </c>
      <c r="BE53" s="103">
        <f t="shared" si="15"/>
        <v>0</v>
      </c>
      <c r="BF53" s="100" t="b">
        <v>0</v>
      </c>
      <c r="BG53" s="118">
        <f>'[1]MASTER TABEL'!CZ300</f>
        <v>0</v>
      </c>
      <c r="BH53" s="1"/>
      <c r="BI53" s="103">
        <v>38</v>
      </c>
      <c r="BJ53" s="119">
        <v>0.1</v>
      </c>
      <c r="BK53" s="119">
        <v>0.05</v>
      </c>
      <c r="BL53" s="112">
        <f t="shared" si="35"/>
        <v>166893.55405430295</v>
      </c>
      <c r="BM53" s="104">
        <f t="shared" si="64"/>
        <v>183582.90945973326</v>
      </c>
      <c r="BN53" s="104">
        <f t="shared" si="64"/>
        <v>192762.05493271994</v>
      </c>
      <c r="BO53" s="120">
        <f t="shared" si="16"/>
        <v>4819.0513733179987</v>
      </c>
      <c r="BP53" s="121">
        <f t="shared" si="17"/>
        <v>9638.1027466359974</v>
      </c>
      <c r="BQ53" s="121">
        <f t="shared" si="18"/>
        <v>4819.0513733179987</v>
      </c>
      <c r="BR53" s="121">
        <f t="shared" si="19"/>
        <v>12047.628433294996</v>
      </c>
      <c r="BS53" s="121">
        <f t="shared" si="20"/>
        <v>2409.5256866589993</v>
      </c>
      <c r="BT53" s="122">
        <f t="shared" si="37"/>
        <v>226495.41454594594</v>
      </c>
      <c r="BU53" s="121">
        <f t="shared" si="21"/>
        <v>0</v>
      </c>
      <c r="BV53" s="121">
        <f t="shared" si="22"/>
        <v>0</v>
      </c>
      <c r="BW53" s="121">
        <f t="shared" si="23"/>
        <v>0</v>
      </c>
      <c r="BX53" s="121">
        <f t="shared" si="24"/>
        <v>0</v>
      </c>
      <c r="BY53" s="121">
        <f t="shared" si="25"/>
        <v>0</v>
      </c>
      <c r="BZ53" s="121">
        <f t="shared" si="26"/>
        <v>0</v>
      </c>
      <c r="CA53" s="121">
        <f t="shared" si="27"/>
        <v>0</v>
      </c>
      <c r="CB53" s="121">
        <f t="shared" si="28"/>
        <v>0</v>
      </c>
      <c r="CC53" s="122">
        <f t="shared" si="29"/>
        <v>240952.56866589992</v>
      </c>
      <c r="CD53" s="123">
        <f t="shared" si="38"/>
        <v>226495.41454594594</v>
      </c>
      <c r="CE53" s="122">
        <f t="shared" si="39"/>
        <v>455000</v>
      </c>
      <c r="CF53" s="122">
        <f t="shared" si="40"/>
        <v>228504.58545405406</v>
      </c>
      <c r="CG53" s="124">
        <f t="shared" si="41"/>
        <v>0.50220788011880013</v>
      </c>
      <c r="CH53" s="122">
        <f t="shared" si="42"/>
        <v>390000</v>
      </c>
      <c r="CI53" s="122">
        <f t="shared" si="43"/>
        <v>163504.58545405406</v>
      </c>
      <c r="CJ53" s="124">
        <f t="shared" si="44"/>
        <v>0.4192425268052668</v>
      </c>
      <c r="CK53" s="122">
        <f t="shared" si="45"/>
        <v>325000</v>
      </c>
      <c r="CL53" s="122">
        <f t="shared" si="46"/>
        <v>98504.58545405406</v>
      </c>
      <c r="CM53" s="124">
        <f t="shared" si="47"/>
        <v>0.30309103216632016</v>
      </c>
      <c r="CN53" s="122">
        <f t="shared" si="48"/>
        <v>300000</v>
      </c>
      <c r="CO53" s="122">
        <f t="shared" si="49"/>
        <v>73504.58545405406</v>
      </c>
      <c r="CP53" s="124">
        <f t="shared" si="50"/>
        <v>0.24501528484684687</v>
      </c>
      <c r="CQ53" s="122">
        <f t="shared" si="51"/>
        <v>455000</v>
      </c>
      <c r="CR53" s="122">
        <f t="shared" si="52"/>
        <v>228504.58545405406</v>
      </c>
      <c r="CS53" s="124">
        <f t="shared" si="53"/>
        <v>0.50220788011880013</v>
      </c>
      <c r="CT53" s="122">
        <f t="shared" si="54"/>
        <v>375000</v>
      </c>
      <c r="CU53" s="122">
        <f t="shared" si="55"/>
        <v>148504.58545405406</v>
      </c>
      <c r="CV53" s="124">
        <f t="shared" si="56"/>
        <v>0.39601222787747747</v>
      </c>
      <c r="CW53" s="122">
        <f t="shared" si="57"/>
        <v>337499.99999999994</v>
      </c>
      <c r="CX53" s="117">
        <f t="shared" si="58"/>
        <v>111004.585454054</v>
      </c>
      <c r="CY53" s="124">
        <f t="shared" si="59"/>
        <v>0.3289024754194193</v>
      </c>
      <c r="CZ53" s="122">
        <f t="shared" si="60"/>
        <v>300000</v>
      </c>
      <c r="DA53" s="122">
        <f t="shared" si="61"/>
        <v>73504.58545405406</v>
      </c>
      <c r="DB53" s="124">
        <f t="shared" si="62"/>
        <v>0.24501528484684687</v>
      </c>
      <c r="DC53" s="122">
        <v>750000</v>
      </c>
      <c r="DD53" s="14">
        <v>650000</v>
      </c>
    </row>
    <row r="54" spans="1:108" s="18" customFormat="1" x14ac:dyDescent="0.25">
      <c r="A54" s="1">
        <v>40</v>
      </c>
      <c r="B54" s="127" t="s">
        <v>175</v>
      </c>
      <c r="C54" s="99">
        <v>80</v>
      </c>
      <c r="D54" s="1">
        <v>80</v>
      </c>
      <c r="E54" s="1">
        <v>9</v>
      </c>
      <c r="F54" s="1">
        <v>3</v>
      </c>
      <c r="G54" s="1" t="s">
        <v>130</v>
      </c>
      <c r="H54" s="100">
        <v>1.92</v>
      </c>
      <c r="I54" s="101">
        <f t="shared" si="0"/>
        <v>1.7279999999999997E-2</v>
      </c>
      <c r="J54" s="100">
        <v>48</v>
      </c>
      <c r="K54" s="1" t="s">
        <v>131</v>
      </c>
      <c r="L54" s="100">
        <v>32</v>
      </c>
      <c r="M54" s="100">
        <v>580</v>
      </c>
      <c r="N54" s="100">
        <v>580</v>
      </c>
      <c r="O54" s="102">
        <f t="shared" si="1"/>
        <v>27840</v>
      </c>
      <c r="P54" s="103">
        <v>26600</v>
      </c>
      <c r="Q54" s="104">
        <f t="shared" si="2"/>
        <v>10.022399999999998</v>
      </c>
      <c r="R54" s="100">
        <v>30</v>
      </c>
      <c r="S54" s="105">
        <f t="shared" si="31"/>
        <v>1.7241379310344827E-3</v>
      </c>
      <c r="T54" s="106">
        <f t="shared" si="3"/>
        <v>1.724137931034483E-3</v>
      </c>
      <c r="U54" s="1" t="s">
        <v>171</v>
      </c>
      <c r="V54" s="1" t="s">
        <v>133</v>
      </c>
      <c r="W54" s="107" t="s">
        <v>134</v>
      </c>
      <c r="X54" s="102">
        <f t="shared" si="32"/>
        <v>1113.5999999999999</v>
      </c>
      <c r="Y54" s="107" t="s">
        <v>135</v>
      </c>
      <c r="Z54" s="107" t="s">
        <v>136</v>
      </c>
      <c r="AA54" s="107" t="s">
        <v>137</v>
      </c>
      <c r="AB54" s="6">
        <v>7.75</v>
      </c>
      <c r="AC54" s="107" t="s">
        <v>138</v>
      </c>
      <c r="AD54" s="109" t="str">
        <f>'[1]MASTER TABEL'!$F$7</f>
        <v>M2</v>
      </c>
      <c r="AE54" s="109" t="str">
        <f>'[1]MASTER TABEL'!$G$7</f>
        <v>M2</v>
      </c>
      <c r="AF54" s="6">
        <v>7.75</v>
      </c>
      <c r="AG54" s="110">
        <f>'[1]MASTER TABEL'!$H$7</f>
        <v>1</v>
      </c>
      <c r="AH54" s="111">
        <v>15500</v>
      </c>
      <c r="AI54" s="111">
        <v>15500</v>
      </c>
      <c r="AJ54" s="112">
        <f t="shared" si="4"/>
        <v>120125</v>
      </c>
      <c r="AK54" s="109">
        <v>0</v>
      </c>
      <c r="AL54" s="113">
        <f t="shared" si="33"/>
        <v>0</v>
      </c>
      <c r="AM54" s="114">
        <f t="shared" si="5"/>
        <v>0</v>
      </c>
      <c r="AN54" s="1">
        <v>550</v>
      </c>
      <c r="AO54" s="115">
        <f t="shared" si="6"/>
        <v>1.7241379310344827E-3</v>
      </c>
      <c r="AP54" s="101">
        <f t="shared" si="7"/>
        <v>1.92</v>
      </c>
      <c r="AQ54" s="104">
        <f t="shared" si="8"/>
        <v>7655.352011494253</v>
      </c>
      <c r="AR54" s="116">
        <v>10000039</v>
      </c>
      <c r="AS54" s="104">
        <f t="shared" si="9"/>
        <v>8979.9200790229879</v>
      </c>
      <c r="AT54" s="110">
        <f>'[1]MASTER TABEL'!$BD$7</f>
        <v>440</v>
      </c>
      <c r="AU54" s="1">
        <v>40</v>
      </c>
      <c r="AV54" s="117">
        <f t="shared" si="10"/>
        <v>153.10704022988506</v>
      </c>
      <c r="AW54" s="111">
        <f t="shared" si="11"/>
        <v>6006.25</v>
      </c>
      <c r="AX54" s="111">
        <f t="shared" si="12"/>
        <v>12613.125</v>
      </c>
      <c r="AY54" s="111">
        <f t="shared" si="13"/>
        <v>9459.84375</v>
      </c>
      <c r="AZ54" s="112">
        <f t="shared" si="14"/>
        <v>28079.21875</v>
      </c>
      <c r="BA54" s="111">
        <f t="shared" si="34"/>
        <v>22823.75</v>
      </c>
      <c r="BB54" s="100" t="b">
        <v>0</v>
      </c>
      <c r="BC54" s="103">
        <v>0</v>
      </c>
      <c r="BD54" s="103">
        <v>0</v>
      </c>
      <c r="BE54" s="103">
        <f t="shared" si="15"/>
        <v>0</v>
      </c>
      <c r="BF54" s="100" t="b">
        <v>0</v>
      </c>
      <c r="BG54" s="118">
        <f>'[1]MASTER TABEL'!CZ301</f>
        <v>0</v>
      </c>
      <c r="BH54" s="1"/>
      <c r="BI54" s="103">
        <v>39</v>
      </c>
      <c r="BJ54" s="119">
        <v>0.1</v>
      </c>
      <c r="BK54" s="119">
        <v>0.05</v>
      </c>
      <c r="BL54" s="112">
        <f t="shared" si="35"/>
        <v>187855.34788074714</v>
      </c>
      <c r="BM54" s="104">
        <f t="shared" si="64"/>
        <v>206640.88266882187</v>
      </c>
      <c r="BN54" s="104">
        <f t="shared" si="64"/>
        <v>216972.92680226298</v>
      </c>
      <c r="BO54" s="120">
        <f t="shared" si="16"/>
        <v>5424.3231700565748</v>
      </c>
      <c r="BP54" s="121">
        <f t="shared" si="17"/>
        <v>10848.64634011315</v>
      </c>
      <c r="BQ54" s="121">
        <f t="shared" si="18"/>
        <v>5424.3231700565748</v>
      </c>
      <c r="BR54" s="121">
        <f t="shared" si="19"/>
        <v>13560.807925141438</v>
      </c>
      <c r="BS54" s="121">
        <f t="shared" si="20"/>
        <v>2712.1615850282874</v>
      </c>
      <c r="BT54" s="122">
        <f t="shared" si="37"/>
        <v>254943.18899265901</v>
      </c>
      <c r="BU54" s="121">
        <f t="shared" si="21"/>
        <v>0</v>
      </c>
      <c r="BV54" s="121">
        <f t="shared" si="22"/>
        <v>0</v>
      </c>
      <c r="BW54" s="121">
        <f t="shared" si="23"/>
        <v>0</v>
      </c>
      <c r="BX54" s="121">
        <f t="shared" si="24"/>
        <v>0</v>
      </c>
      <c r="BY54" s="121">
        <f t="shared" si="25"/>
        <v>0</v>
      </c>
      <c r="BZ54" s="121">
        <f t="shared" si="26"/>
        <v>0</v>
      </c>
      <c r="CA54" s="121">
        <f t="shared" si="27"/>
        <v>0</v>
      </c>
      <c r="CB54" s="121">
        <f t="shared" si="28"/>
        <v>0</v>
      </c>
      <c r="CC54" s="122">
        <f t="shared" si="29"/>
        <v>271216.15850282874</v>
      </c>
      <c r="CD54" s="123">
        <f t="shared" si="38"/>
        <v>254943.18899265901</v>
      </c>
      <c r="CE54" s="122">
        <f t="shared" si="39"/>
        <v>490000</v>
      </c>
      <c r="CF54" s="122">
        <f t="shared" si="40"/>
        <v>235056.81100734099</v>
      </c>
      <c r="CG54" s="124">
        <f t="shared" si="41"/>
        <v>0.47970777756600202</v>
      </c>
      <c r="CH54" s="122">
        <f t="shared" si="42"/>
        <v>420000</v>
      </c>
      <c r="CI54" s="122">
        <f t="shared" si="43"/>
        <v>165056.81100734099</v>
      </c>
      <c r="CJ54" s="124">
        <f t="shared" si="44"/>
        <v>0.39299240716033568</v>
      </c>
      <c r="CK54" s="122">
        <f t="shared" si="45"/>
        <v>350000</v>
      </c>
      <c r="CL54" s="122">
        <f t="shared" si="46"/>
        <v>95056.811007340992</v>
      </c>
      <c r="CM54" s="124">
        <f t="shared" si="47"/>
        <v>0.27159088859240282</v>
      </c>
      <c r="CN54" s="122">
        <f t="shared" si="48"/>
        <v>320000</v>
      </c>
      <c r="CO54" s="122">
        <f t="shared" si="49"/>
        <v>65056.811007340992</v>
      </c>
      <c r="CP54" s="124">
        <f t="shared" si="50"/>
        <v>0.2033025343979406</v>
      </c>
      <c r="CQ54" s="122">
        <f t="shared" si="51"/>
        <v>490000</v>
      </c>
      <c r="CR54" s="122">
        <f t="shared" si="52"/>
        <v>235056.81100734099</v>
      </c>
      <c r="CS54" s="124">
        <f t="shared" si="53"/>
        <v>0.47970777756600202</v>
      </c>
      <c r="CT54" s="122">
        <f t="shared" si="54"/>
        <v>400000</v>
      </c>
      <c r="CU54" s="122">
        <f t="shared" si="55"/>
        <v>145056.81100734099</v>
      </c>
      <c r="CV54" s="124">
        <f t="shared" si="56"/>
        <v>0.36264202751835251</v>
      </c>
      <c r="CW54" s="122">
        <f t="shared" si="57"/>
        <v>359999.99999999994</v>
      </c>
      <c r="CX54" s="117">
        <f t="shared" si="58"/>
        <v>105056.81100734093</v>
      </c>
      <c r="CY54" s="124">
        <f t="shared" si="59"/>
        <v>0.29182447502039155</v>
      </c>
      <c r="CZ54" s="122">
        <f t="shared" si="60"/>
        <v>320000</v>
      </c>
      <c r="DA54" s="122">
        <f t="shared" si="61"/>
        <v>65056.811007340992</v>
      </c>
      <c r="DB54" s="124">
        <f t="shared" si="62"/>
        <v>0.2033025343979406</v>
      </c>
      <c r="DC54" s="122">
        <v>800000</v>
      </c>
      <c r="DD54" s="14">
        <v>700000</v>
      </c>
    </row>
    <row r="55" spans="1:108" s="133" customFormat="1" x14ac:dyDescent="0.25">
      <c r="A55" s="1">
        <v>41</v>
      </c>
      <c r="B55" s="98" t="s">
        <v>176</v>
      </c>
      <c r="C55" s="99">
        <v>80</v>
      </c>
      <c r="D55" s="100">
        <v>80</v>
      </c>
      <c r="E55" s="100">
        <v>9</v>
      </c>
      <c r="F55" s="100">
        <v>3</v>
      </c>
      <c r="G55" s="100" t="s">
        <v>130</v>
      </c>
      <c r="H55" s="100">
        <v>1.92</v>
      </c>
      <c r="I55" s="128">
        <f t="shared" si="0"/>
        <v>1.7279999999999997E-2</v>
      </c>
      <c r="J55" s="100">
        <v>44</v>
      </c>
      <c r="K55" s="100" t="s">
        <v>131</v>
      </c>
      <c r="L55" s="100">
        <v>32</v>
      </c>
      <c r="M55" s="100">
        <v>600</v>
      </c>
      <c r="N55" s="100">
        <v>600</v>
      </c>
      <c r="O55" s="129">
        <f t="shared" si="1"/>
        <v>26400</v>
      </c>
      <c r="P55" s="103">
        <v>26600</v>
      </c>
      <c r="Q55" s="104">
        <f t="shared" si="2"/>
        <v>10.367999999999999</v>
      </c>
      <c r="R55" s="100">
        <v>30</v>
      </c>
      <c r="S55" s="105">
        <f t="shared" si="31"/>
        <v>1.6666666666666668E-3</v>
      </c>
      <c r="T55" s="106">
        <f t="shared" si="3"/>
        <v>1.6666666666666666E-3</v>
      </c>
      <c r="U55" s="100" t="s">
        <v>132</v>
      </c>
      <c r="V55" s="100" t="s">
        <v>133</v>
      </c>
      <c r="W55" s="107" t="s">
        <v>134</v>
      </c>
      <c r="X55" s="129">
        <f t="shared" si="32"/>
        <v>1152</v>
      </c>
      <c r="Y55" s="107" t="s">
        <v>135</v>
      </c>
      <c r="Z55" s="107" t="s">
        <v>136</v>
      </c>
      <c r="AA55" s="107" t="s">
        <v>137</v>
      </c>
      <c r="AB55" s="110">
        <v>7.5</v>
      </c>
      <c r="AC55" s="107" t="s">
        <v>138</v>
      </c>
      <c r="AD55" s="109" t="str">
        <f>'[1]MASTER TABEL'!$F$7</f>
        <v>M2</v>
      </c>
      <c r="AE55" s="109" t="str">
        <f>'[1]MASTER TABEL'!$G$7</f>
        <v>M2</v>
      </c>
      <c r="AF55" s="110">
        <v>7.5</v>
      </c>
      <c r="AG55" s="110">
        <f>'[1]MASTER TABEL'!$H$7</f>
        <v>1</v>
      </c>
      <c r="AH55" s="111">
        <v>15500</v>
      </c>
      <c r="AI55" s="111">
        <v>15500</v>
      </c>
      <c r="AJ55" s="112">
        <f t="shared" si="4"/>
        <v>116250</v>
      </c>
      <c r="AK55" s="109">
        <v>50</v>
      </c>
      <c r="AL55" s="113">
        <f t="shared" si="33"/>
        <v>4.3402777777777776E-2</v>
      </c>
      <c r="AM55" s="114">
        <f t="shared" si="5"/>
        <v>672.74305555555554</v>
      </c>
      <c r="AN55" s="1">
        <v>550</v>
      </c>
      <c r="AO55" s="115">
        <f t="shared" si="6"/>
        <v>1.6666666666666668E-3</v>
      </c>
      <c r="AP55" s="128">
        <f t="shared" si="7"/>
        <v>1.92</v>
      </c>
      <c r="AQ55" s="104">
        <f t="shared" si="8"/>
        <v>7400.1736111111113</v>
      </c>
      <c r="AR55" s="116">
        <v>10000040</v>
      </c>
      <c r="AS55" s="104">
        <f t="shared" si="9"/>
        <v>8680.5902777777774</v>
      </c>
      <c r="AT55" s="110">
        <f>'[1]MASTER TABEL'!$BD$7</f>
        <v>440</v>
      </c>
      <c r="AU55" s="100">
        <v>41</v>
      </c>
      <c r="AV55" s="121">
        <f t="shared" si="10"/>
        <v>144.39363143631439</v>
      </c>
      <c r="AW55" s="111">
        <f t="shared" si="11"/>
        <v>5812.5</v>
      </c>
      <c r="AX55" s="111">
        <f t="shared" si="12"/>
        <v>12206.25</v>
      </c>
      <c r="AY55" s="111">
        <f t="shared" si="13"/>
        <v>9154.6875</v>
      </c>
      <c r="AZ55" s="112">
        <f t="shared" si="14"/>
        <v>27173.4375</v>
      </c>
      <c r="BA55" s="111">
        <f t="shared" si="34"/>
        <v>22087.5</v>
      </c>
      <c r="BB55" s="100" t="b">
        <v>0</v>
      </c>
      <c r="BC55" s="103">
        <v>0</v>
      </c>
      <c r="BD55" s="103">
        <v>0</v>
      </c>
      <c r="BE55" s="103">
        <f t="shared" si="15"/>
        <v>0</v>
      </c>
      <c r="BF55" s="100" t="b">
        <v>0</v>
      </c>
      <c r="BG55" s="118">
        <f>'[1]MASTER TABEL'!CZ302</f>
        <v>0</v>
      </c>
      <c r="BH55" s="100"/>
      <c r="BI55" s="103">
        <v>40</v>
      </c>
      <c r="BJ55" s="119">
        <v>0.1</v>
      </c>
      <c r="BK55" s="119">
        <v>0.05</v>
      </c>
      <c r="BL55" s="112">
        <f t="shared" si="35"/>
        <v>182448.83807588075</v>
      </c>
      <c r="BM55" s="104">
        <f t="shared" si="64"/>
        <v>200693.72188346882</v>
      </c>
      <c r="BN55" s="104">
        <f t="shared" si="64"/>
        <v>210728.40797764229</v>
      </c>
      <c r="BO55" s="120">
        <f t="shared" si="16"/>
        <v>5268.2101994410577</v>
      </c>
      <c r="BP55" s="121">
        <f t="shared" si="17"/>
        <v>10536.420398882115</v>
      </c>
      <c r="BQ55" s="121">
        <f t="shared" si="18"/>
        <v>5268.2101994410577</v>
      </c>
      <c r="BR55" s="121">
        <f t="shared" si="19"/>
        <v>13170.525498602645</v>
      </c>
      <c r="BS55" s="121">
        <f t="shared" si="20"/>
        <v>2634.1050997205289</v>
      </c>
      <c r="BT55" s="130">
        <f t="shared" si="37"/>
        <v>247605.87937372969</v>
      </c>
      <c r="BU55" s="121">
        <f t="shared" si="21"/>
        <v>0</v>
      </c>
      <c r="BV55" s="121">
        <f t="shared" si="22"/>
        <v>0</v>
      </c>
      <c r="BW55" s="121">
        <f t="shared" si="23"/>
        <v>0</v>
      </c>
      <c r="BX55" s="121">
        <f t="shared" si="24"/>
        <v>0</v>
      </c>
      <c r="BY55" s="121">
        <f t="shared" si="25"/>
        <v>0</v>
      </c>
      <c r="BZ55" s="121">
        <f t="shared" si="26"/>
        <v>0</v>
      </c>
      <c r="CA55" s="121">
        <f t="shared" si="27"/>
        <v>0</v>
      </c>
      <c r="CB55" s="121">
        <f t="shared" si="28"/>
        <v>0</v>
      </c>
      <c r="CC55" s="130">
        <f t="shared" si="29"/>
        <v>263410.50997205288</v>
      </c>
      <c r="CD55" s="131">
        <f t="shared" si="38"/>
        <v>247605.87937372969</v>
      </c>
      <c r="CE55" s="130">
        <f t="shared" si="39"/>
        <v>490000</v>
      </c>
      <c r="CF55" s="130">
        <f t="shared" si="40"/>
        <v>242394.12062627031</v>
      </c>
      <c r="CG55" s="132">
        <f t="shared" si="41"/>
        <v>0.49468187882912307</v>
      </c>
      <c r="CH55" s="130">
        <f t="shared" si="42"/>
        <v>420000</v>
      </c>
      <c r="CI55" s="130">
        <f t="shared" si="43"/>
        <v>172394.12062627031</v>
      </c>
      <c r="CJ55" s="132">
        <f t="shared" si="44"/>
        <v>0.41046219196731026</v>
      </c>
      <c r="CK55" s="130">
        <f t="shared" si="45"/>
        <v>350000</v>
      </c>
      <c r="CL55" s="130">
        <f t="shared" si="46"/>
        <v>102394.12062627031</v>
      </c>
      <c r="CM55" s="132">
        <f t="shared" si="47"/>
        <v>0.29255463036077228</v>
      </c>
      <c r="CN55" s="130">
        <f t="shared" si="48"/>
        <v>320000</v>
      </c>
      <c r="CO55" s="130">
        <f t="shared" si="49"/>
        <v>72394.120626270305</v>
      </c>
      <c r="CP55" s="132">
        <f t="shared" si="50"/>
        <v>0.2262316269570947</v>
      </c>
      <c r="CQ55" s="130">
        <f t="shared" si="51"/>
        <v>490000</v>
      </c>
      <c r="CR55" s="130">
        <f t="shared" si="52"/>
        <v>242394.12062627031</v>
      </c>
      <c r="CS55" s="132">
        <f t="shared" si="53"/>
        <v>0.49468187882912307</v>
      </c>
      <c r="CT55" s="130">
        <f t="shared" si="54"/>
        <v>400000</v>
      </c>
      <c r="CU55" s="130">
        <f t="shared" si="55"/>
        <v>152394.12062627031</v>
      </c>
      <c r="CV55" s="132">
        <f t="shared" si="56"/>
        <v>0.38098530156567578</v>
      </c>
      <c r="CW55" s="130">
        <f t="shared" si="57"/>
        <v>359999.99999999994</v>
      </c>
      <c r="CX55" s="121">
        <f t="shared" si="58"/>
        <v>112394.12062627025</v>
      </c>
      <c r="CY55" s="132">
        <f t="shared" si="59"/>
        <v>0.31220589062852849</v>
      </c>
      <c r="CZ55" s="130">
        <f t="shared" si="60"/>
        <v>320000</v>
      </c>
      <c r="DA55" s="130">
        <f t="shared" si="61"/>
        <v>72394.120626270305</v>
      </c>
      <c r="DB55" s="132">
        <f t="shared" si="62"/>
        <v>0.2262316269570947</v>
      </c>
      <c r="DC55" s="122">
        <v>800000</v>
      </c>
      <c r="DD55" s="14">
        <v>700000</v>
      </c>
    </row>
    <row r="56" spans="1:108" s="133" customFormat="1" x14ac:dyDescent="0.25">
      <c r="A56" s="1">
        <v>42</v>
      </c>
      <c r="B56" s="98" t="s">
        <v>177</v>
      </c>
      <c r="C56" s="99">
        <v>80</v>
      </c>
      <c r="D56" s="100">
        <v>80</v>
      </c>
      <c r="E56" s="100">
        <v>9</v>
      </c>
      <c r="F56" s="100">
        <v>3</v>
      </c>
      <c r="G56" s="100" t="s">
        <v>130</v>
      </c>
      <c r="H56" s="100">
        <v>1.92</v>
      </c>
      <c r="I56" s="128">
        <f t="shared" si="0"/>
        <v>1.7279999999999997E-2</v>
      </c>
      <c r="J56" s="100">
        <v>44</v>
      </c>
      <c r="K56" s="100" t="s">
        <v>131</v>
      </c>
      <c r="L56" s="100">
        <v>32</v>
      </c>
      <c r="M56" s="100">
        <v>600</v>
      </c>
      <c r="N56" s="100">
        <v>600</v>
      </c>
      <c r="O56" s="129">
        <f t="shared" si="1"/>
        <v>26400</v>
      </c>
      <c r="P56" s="103">
        <v>26600</v>
      </c>
      <c r="Q56" s="104">
        <f t="shared" si="2"/>
        <v>10.367999999999999</v>
      </c>
      <c r="R56" s="100">
        <v>30</v>
      </c>
      <c r="S56" s="105">
        <f t="shared" si="31"/>
        <v>1.6666666666666668E-3</v>
      </c>
      <c r="T56" s="106">
        <f t="shared" si="3"/>
        <v>1.6666666666666666E-3</v>
      </c>
      <c r="U56" s="100" t="s">
        <v>132</v>
      </c>
      <c r="V56" s="100" t="s">
        <v>133</v>
      </c>
      <c r="W56" s="107" t="s">
        <v>134</v>
      </c>
      <c r="X56" s="129">
        <f t="shared" si="32"/>
        <v>1152</v>
      </c>
      <c r="Y56" s="107" t="s">
        <v>135</v>
      </c>
      <c r="Z56" s="107" t="s">
        <v>136</v>
      </c>
      <c r="AA56" s="107" t="s">
        <v>137</v>
      </c>
      <c r="AB56" s="110">
        <v>7.5</v>
      </c>
      <c r="AC56" s="107" t="s">
        <v>138</v>
      </c>
      <c r="AD56" s="109" t="str">
        <f>'[1]MASTER TABEL'!$F$7</f>
        <v>M2</v>
      </c>
      <c r="AE56" s="109" t="str">
        <f>'[1]MASTER TABEL'!$G$7</f>
        <v>M2</v>
      </c>
      <c r="AF56" s="110">
        <v>7.5</v>
      </c>
      <c r="AG56" s="110">
        <f>'[1]MASTER TABEL'!$H$7</f>
        <v>1</v>
      </c>
      <c r="AH56" s="111">
        <v>15500</v>
      </c>
      <c r="AI56" s="111">
        <v>15500</v>
      </c>
      <c r="AJ56" s="112">
        <f t="shared" si="4"/>
        <v>116250</v>
      </c>
      <c r="AK56" s="109">
        <v>50</v>
      </c>
      <c r="AL56" s="113">
        <f t="shared" si="33"/>
        <v>4.3402777777777776E-2</v>
      </c>
      <c r="AM56" s="114">
        <f t="shared" si="5"/>
        <v>672.74305555555554</v>
      </c>
      <c r="AN56" s="1">
        <v>550</v>
      </c>
      <c r="AO56" s="115">
        <f t="shared" si="6"/>
        <v>1.6666666666666668E-3</v>
      </c>
      <c r="AP56" s="128">
        <f t="shared" si="7"/>
        <v>1.92</v>
      </c>
      <c r="AQ56" s="104">
        <f t="shared" si="8"/>
        <v>7400.1736111111113</v>
      </c>
      <c r="AR56" s="116">
        <v>10000041</v>
      </c>
      <c r="AS56" s="104">
        <f t="shared" si="9"/>
        <v>8680.5911458333339</v>
      </c>
      <c r="AT56" s="110">
        <f>'[1]MASTER TABEL'!$BD$7</f>
        <v>440</v>
      </c>
      <c r="AU56" s="100">
        <v>42</v>
      </c>
      <c r="AV56" s="121">
        <f t="shared" si="10"/>
        <v>140.95568783068785</v>
      </c>
      <c r="AW56" s="111">
        <f t="shared" si="11"/>
        <v>5812.5</v>
      </c>
      <c r="AX56" s="111">
        <f t="shared" si="12"/>
        <v>12206.25</v>
      </c>
      <c r="AY56" s="111">
        <f t="shared" si="13"/>
        <v>9154.6875</v>
      </c>
      <c r="AZ56" s="112">
        <f t="shared" si="14"/>
        <v>27173.4375</v>
      </c>
      <c r="BA56" s="111">
        <f t="shared" si="34"/>
        <v>22087.5</v>
      </c>
      <c r="BB56" s="100" t="b">
        <v>0</v>
      </c>
      <c r="BC56" s="103">
        <v>0</v>
      </c>
      <c r="BD56" s="103">
        <v>0</v>
      </c>
      <c r="BE56" s="103">
        <f t="shared" si="15"/>
        <v>0</v>
      </c>
      <c r="BF56" s="100" t="b">
        <v>0</v>
      </c>
      <c r="BG56" s="118">
        <f>'[1]MASTER TABEL'!CZ303</f>
        <v>0</v>
      </c>
      <c r="BH56" s="100"/>
      <c r="BI56" s="103">
        <v>41</v>
      </c>
      <c r="BJ56" s="119">
        <v>0.1</v>
      </c>
      <c r="BK56" s="119">
        <v>0.05</v>
      </c>
      <c r="BL56" s="112">
        <f t="shared" si="35"/>
        <v>182446.40100033069</v>
      </c>
      <c r="BM56" s="104">
        <f t="shared" si="64"/>
        <v>200691.04110036377</v>
      </c>
      <c r="BN56" s="104">
        <f t="shared" si="64"/>
        <v>210725.59315538197</v>
      </c>
      <c r="BO56" s="120">
        <f t="shared" si="16"/>
        <v>5268.1398288845494</v>
      </c>
      <c r="BP56" s="121">
        <f t="shared" si="17"/>
        <v>10536.279657769099</v>
      </c>
      <c r="BQ56" s="121">
        <f t="shared" si="18"/>
        <v>5268.1398288845494</v>
      </c>
      <c r="BR56" s="121">
        <f t="shared" si="19"/>
        <v>13170.349572211373</v>
      </c>
      <c r="BS56" s="121">
        <f t="shared" si="20"/>
        <v>2634.0699144422747</v>
      </c>
      <c r="BT56" s="130">
        <f t="shared" si="37"/>
        <v>247602.57195757382</v>
      </c>
      <c r="BU56" s="121">
        <f t="shared" si="21"/>
        <v>0</v>
      </c>
      <c r="BV56" s="121">
        <f t="shared" si="22"/>
        <v>0</v>
      </c>
      <c r="BW56" s="121">
        <f t="shared" si="23"/>
        <v>0</v>
      </c>
      <c r="BX56" s="121">
        <f t="shared" si="24"/>
        <v>0</v>
      </c>
      <c r="BY56" s="121">
        <f t="shared" si="25"/>
        <v>0</v>
      </c>
      <c r="BZ56" s="121">
        <f t="shared" si="26"/>
        <v>0</v>
      </c>
      <c r="CA56" s="121">
        <f t="shared" si="27"/>
        <v>0</v>
      </c>
      <c r="CB56" s="121">
        <f t="shared" si="28"/>
        <v>0</v>
      </c>
      <c r="CC56" s="130">
        <f t="shared" si="29"/>
        <v>263406.99144422746</v>
      </c>
      <c r="CD56" s="131">
        <f t="shared" si="38"/>
        <v>247602.57195757382</v>
      </c>
      <c r="CE56" s="130">
        <f t="shared" si="39"/>
        <v>490000</v>
      </c>
      <c r="CF56" s="130">
        <f t="shared" si="40"/>
        <v>242397.42804242618</v>
      </c>
      <c r="CG56" s="132">
        <f t="shared" si="41"/>
        <v>0.49468862865801261</v>
      </c>
      <c r="CH56" s="130">
        <f t="shared" si="42"/>
        <v>420000</v>
      </c>
      <c r="CI56" s="130">
        <f t="shared" si="43"/>
        <v>172397.42804242618</v>
      </c>
      <c r="CJ56" s="132">
        <f t="shared" si="44"/>
        <v>0.41047006676768139</v>
      </c>
      <c r="CK56" s="130">
        <f t="shared" si="45"/>
        <v>350000</v>
      </c>
      <c r="CL56" s="130">
        <f t="shared" si="46"/>
        <v>102397.42804242618</v>
      </c>
      <c r="CM56" s="132">
        <f t="shared" si="47"/>
        <v>0.29256408012121765</v>
      </c>
      <c r="CN56" s="130">
        <f t="shared" si="48"/>
        <v>320000</v>
      </c>
      <c r="CO56" s="130">
        <f t="shared" si="49"/>
        <v>72397.428042426181</v>
      </c>
      <c r="CP56" s="132">
        <f t="shared" si="50"/>
        <v>0.22624196263258181</v>
      </c>
      <c r="CQ56" s="130">
        <f t="shared" si="51"/>
        <v>490000</v>
      </c>
      <c r="CR56" s="130">
        <f t="shared" si="52"/>
        <v>242397.42804242618</v>
      </c>
      <c r="CS56" s="132">
        <f t="shared" si="53"/>
        <v>0.49468862865801261</v>
      </c>
      <c r="CT56" s="130">
        <f t="shared" si="54"/>
        <v>400000</v>
      </c>
      <c r="CU56" s="130">
        <f t="shared" si="55"/>
        <v>152397.42804242618</v>
      </c>
      <c r="CV56" s="132">
        <f t="shared" si="56"/>
        <v>0.38099357010606544</v>
      </c>
      <c r="CW56" s="130">
        <f t="shared" si="57"/>
        <v>359999.99999999994</v>
      </c>
      <c r="CX56" s="121">
        <f t="shared" si="58"/>
        <v>112397.42804242612</v>
      </c>
      <c r="CY56" s="132">
        <f t="shared" si="59"/>
        <v>0.31221507789562819</v>
      </c>
      <c r="CZ56" s="130">
        <f t="shared" si="60"/>
        <v>320000</v>
      </c>
      <c r="DA56" s="130">
        <f t="shared" si="61"/>
        <v>72397.428042426181</v>
      </c>
      <c r="DB56" s="132">
        <f t="shared" si="62"/>
        <v>0.22624196263258181</v>
      </c>
      <c r="DC56" s="122">
        <v>800000</v>
      </c>
      <c r="DD56" s="14">
        <v>700000</v>
      </c>
    </row>
    <row r="57" spans="1:108" s="133" customFormat="1" x14ac:dyDescent="0.25">
      <c r="A57" s="1">
        <v>43</v>
      </c>
      <c r="B57" s="98" t="s">
        <v>178</v>
      </c>
      <c r="C57" s="99">
        <v>80</v>
      </c>
      <c r="D57" s="100">
        <v>80</v>
      </c>
      <c r="E57" s="100">
        <v>9</v>
      </c>
      <c r="F57" s="100">
        <v>3</v>
      </c>
      <c r="G57" s="100" t="s">
        <v>130</v>
      </c>
      <c r="H57" s="100">
        <v>1.92</v>
      </c>
      <c r="I57" s="128">
        <f t="shared" si="0"/>
        <v>1.7279999999999997E-2</v>
      </c>
      <c r="J57" s="100">
        <v>44</v>
      </c>
      <c r="K57" s="100" t="s">
        <v>131</v>
      </c>
      <c r="L57" s="100">
        <v>30</v>
      </c>
      <c r="M57" s="100">
        <v>600</v>
      </c>
      <c r="N57" s="100">
        <v>600</v>
      </c>
      <c r="O57" s="129">
        <f t="shared" si="1"/>
        <v>26400</v>
      </c>
      <c r="P57" s="103">
        <v>26600</v>
      </c>
      <c r="Q57" s="104">
        <f t="shared" si="2"/>
        <v>10.367999999999999</v>
      </c>
      <c r="R57" s="100">
        <v>30</v>
      </c>
      <c r="S57" s="105">
        <f t="shared" si="31"/>
        <v>1.6666666666666668E-3</v>
      </c>
      <c r="T57" s="106">
        <f t="shared" si="3"/>
        <v>1.6666666666666666E-3</v>
      </c>
      <c r="U57" s="100" t="s">
        <v>132</v>
      </c>
      <c r="V57" s="100" t="s">
        <v>133</v>
      </c>
      <c r="W57" s="107" t="s">
        <v>134</v>
      </c>
      <c r="X57" s="129">
        <f t="shared" si="32"/>
        <v>1152</v>
      </c>
      <c r="Y57" s="107" t="s">
        <v>135</v>
      </c>
      <c r="Z57" s="107" t="s">
        <v>136</v>
      </c>
      <c r="AA57" s="107" t="s">
        <v>137</v>
      </c>
      <c r="AB57" s="110">
        <v>7.5</v>
      </c>
      <c r="AC57" s="107" t="s">
        <v>138</v>
      </c>
      <c r="AD57" s="109" t="str">
        <f>'[1]MASTER TABEL'!$F$7</f>
        <v>M2</v>
      </c>
      <c r="AE57" s="109" t="str">
        <f>'[1]MASTER TABEL'!$G$7</f>
        <v>M2</v>
      </c>
      <c r="AF57" s="110">
        <v>7.5</v>
      </c>
      <c r="AG57" s="110">
        <f>'[1]MASTER TABEL'!$H$7</f>
        <v>1</v>
      </c>
      <c r="AH57" s="111">
        <v>15500</v>
      </c>
      <c r="AI57" s="111">
        <v>15500</v>
      </c>
      <c r="AJ57" s="112">
        <f t="shared" si="4"/>
        <v>116250</v>
      </c>
      <c r="AK57" s="109">
        <v>50</v>
      </c>
      <c r="AL57" s="113">
        <f t="shared" si="33"/>
        <v>4.3402777777777776E-2</v>
      </c>
      <c r="AM57" s="114">
        <f t="shared" si="5"/>
        <v>672.74305555555554</v>
      </c>
      <c r="AN57" s="1">
        <v>550</v>
      </c>
      <c r="AO57" s="115">
        <f t="shared" si="6"/>
        <v>1.6666666666666668E-3</v>
      </c>
      <c r="AP57" s="128">
        <f t="shared" si="7"/>
        <v>1.92</v>
      </c>
      <c r="AQ57" s="104">
        <f t="shared" si="8"/>
        <v>7400.1736111111113</v>
      </c>
      <c r="AR57" s="116">
        <v>10000042</v>
      </c>
      <c r="AS57" s="104">
        <f t="shared" si="9"/>
        <v>8680.5920138888905</v>
      </c>
      <c r="AT57" s="110">
        <f>'[1]MASTER TABEL'!$BD$7</f>
        <v>440</v>
      </c>
      <c r="AU57" s="100">
        <v>43</v>
      </c>
      <c r="AV57" s="121">
        <f t="shared" si="10"/>
        <v>137.67764857881139</v>
      </c>
      <c r="AW57" s="111">
        <f t="shared" si="11"/>
        <v>5812.5</v>
      </c>
      <c r="AX57" s="111">
        <f t="shared" si="12"/>
        <v>12206.25</v>
      </c>
      <c r="AY57" s="111">
        <f t="shared" si="13"/>
        <v>9154.6875</v>
      </c>
      <c r="AZ57" s="112">
        <f t="shared" si="14"/>
        <v>27173.4375</v>
      </c>
      <c r="BA57" s="111">
        <f t="shared" si="34"/>
        <v>22087.5</v>
      </c>
      <c r="BB57" s="100" t="b">
        <v>0</v>
      </c>
      <c r="BC57" s="103">
        <v>0</v>
      </c>
      <c r="BD57" s="103">
        <v>0</v>
      </c>
      <c r="BE57" s="103">
        <f t="shared" si="15"/>
        <v>0</v>
      </c>
      <c r="BF57" s="100" t="b">
        <v>0</v>
      </c>
      <c r="BG57" s="118">
        <f>'[1]MASTER TABEL'!CZ304</f>
        <v>0</v>
      </c>
      <c r="BH57" s="100"/>
      <c r="BI57" s="103">
        <v>42</v>
      </c>
      <c r="BJ57" s="119">
        <v>0.1</v>
      </c>
      <c r="BK57" s="119">
        <v>0.05</v>
      </c>
      <c r="BL57" s="112">
        <f t="shared" si="35"/>
        <v>182444.12382913436</v>
      </c>
      <c r="BM57" s="104">
        <f t="shared" si="64"/>
        <v>200688.53621204782</v>
      </c>
      <c r="BN57" s="104">
        <f t="shared" si="64"/>
        <v>210722.96302265022</v>
      </c>
      <c r="BO57" s="120">
        <f t="shared" si="16"/>
        <v>5268.0740755662555</v>
      </c>
      <c r="BP57" s="121">
        <f t="shared" si="17"/>
        <v>10536.148151132511</v>
      </c>
      <c r="BQ57" s="121">
        <f t="shared" si="18"/>
        <v>5268.0740755662555</v>
      </c>
      <c r="BR57" s="121">
        <f t="shared" si="19"/>
        <v>13170.185188915639</v>
      </c>
      <c r="BS57" s="121">
        <f t="shared" si="20"/>
        <v>2634.0370377831277</v>
      </c>
      <c r="BT57" s="130">
        <f t="shared" si="37"/>
        <v>247599.48155161401</v>
      </c>
      <c r="BU57" s="121">
        <f t="shared" si="21"/>
        <v>0</v>
      </c>
      <c r="BV57" s="121">
        <f t="shared" si="22"/>
        <v>0</v>
      </c>
      <c r="BW57" s="121">
        <f t="shared" si="23"/>
        <v>0</v>
      </c>
      <c r="BX57" s="121">
        <f t="shared" si="24"/>
        <v>0</v>
      </c>
      <c r="BY57" s="121">
        <f t="shared" si="25"/>
        <v>0</v>
      </c>
      <c r="BZ57" s="121">
        <f t="shared" si="26"/>
        <v>0</v>
      </c>
      <c r="CA57" s="121">
        <f t="shared" si="27"/>
        <v>0</v>
      </c>
      <c r="CB57" s="121">
        <f t="shared" si="28"/>
        <v>0</v>
      </c>
      <c r="CC57" s="130">
        <f t="shared" si="29"/>
        <v>263403.70377831277</v>
      </c>
      <c r="CD57" s="131">
        <f t="shared" si="38"/>
        <v>247599.48155161401</v>
      </c>
      <c r="CE57" s="130">
        <f t="shared" si="39"/>
        <v>490000</v>
      </c>
      <c r="CF57" s="130">
        <f t="shared" si="40"/>
        <v>242400.51844838599</v>
      </c>
      <c r="CG57" s="132">
        <f t="shared" si="41"/>
        <v>0.494694935608951</v>
      </c>
      <c r="CH57" s="130">
        <f t="shared" si="42"/>
        <v>420000</v>
      </c>
      <c r="CI57" s="130">
        <f t="shared" si="43"/>
        <v>172400.51844838599</v>
      </c>
      <c r="CJ57" s="132">
        <f t="shared" si="44"/>
        <v>0.41047742487710953</v>
      </c>
      <c r="CK57" s="130">
        <f t="shared" si="45"/>
        <v>350000</v>
      </c>
      <c r="CL57" s="130">
        <f t="shared" si="46"/>
        <v>102400.51844838599</v>
      </c>
      <c r="CM57" s="132">
        <f t="shared" si="47"/>
        <v>0.29257290985253143</v>
      </c>
      <c r="CN57" s="130">
        <f t="shared" si="48"/>
        <v>320000</v>
      </c>
      <c r="CO57" s="130">
        <f t="shared" si="49"/>
        <v>72400.518448385992</v>
      </c>
      <c r="CP57" s="132">
        <f t="shared" si="50"/>
        <v>0.22625162015120623</v>
      </c>
      <c r="CQ57" s="130">
        <f t="shared" si="51"/>
        <v>490000</v>
      </c>
      <c r="CR57" s="130">
        <f t="shared" si="52"/>
        <v>242400.51844838599</v>
      </c>
      <c r="CS57" s="132">
        <f t="shared" si="53"/>
        <v>0.494694935608951</v>
      </c>
      <c r="CT57" s="130">
        <f t="shared" si="54"/>
        <v>400000</v>
      </c>
      <c r="CU57" s="130">
        <f t="shared" si="55"/>
        <v>152400.51844838599</v>
      </c>
      <c r="CV57" s="132">
        <f t="shared" si="56"/>
        <v>0.38100129612096501</v>
      </c>
      <c r="CW57" s="130">
        <f t="shared" si="57"/>
        <v>359999.99999999994</v>
      </c>
      <c r="CX57" s="121">
        <f t="shared" si="58"/>
        <v>112400.51844838593</v>
      </c>
      <c r="CY57" s="132">
        <f t="shared" si="59"/>
        <v>0.31222366235662763</v>
      </c>
      <c r="CZ57" s="130">
        <f t="shared" si="60"/>
        <v>320000</v>
      </c>
      <c r="DA57" s="130">
        <f t="shared" si="61"/>
        <v>72400.518448385992</v>
      </c>
      <c r="DB57" s="132">
        <f t="shared" si="62"/>
        <v>0.22625162015120623</v>
      </c>
      <c r="DC57" s="122">
        <v>800000</v>
      </c>
      <c r="DD57" s="14">
        <v>700000</v>
      </c>
    </row>
    <row r="58" spans="1:108" s="18" customFormat="1" x14ac:dyDescent="0.25">
      <c r="A58" s="1">
        <v>44</v>
      </c>
      <c r="B58" s="127" t="s">
        <v>179</v>
      </c>
      <c r="C58" s="99">
        <v>80</v>
      </c>
      <c r="D58" s="1">
        <v>80</v>
      </c>
      <c r="E58" s="1">
        <v>9</v>
      </c>
      <c r="F58" s="1">
        <v>3</v>
      </c>
      <c r="G58" s="1" t="s">
        <v>130</v>
      </c>
      <c r="H58" s="100">
        <v>1.92</v>
      </c>
      <c r="I58" s="101">
        <f t="shared" si="0"/>
        <v>1.7279999999999997E-2</v>
      </c>
      <c r="J58" s="100">
        <v>47.5</v>
      </c>
      <c r="K58" s="1" t="s">
        <v>131</v>
      </c>
      <c r="L58" s="100">
        <v>32</v>
      </c>
      <c r="M58" s="100">
        <v>580</v>
      </c>
      <c r="N58" s="100">
        <v>580</v>
      </c>
      <c r="O58" s="102">
        <f t="shared" si="1"/>
        <v>27550</v>
      </c>
      <c r="P58" s="103">
        <v>26600</v>
      </c>
      <c r="Q58" s="104">
        <f t="shared" si="2"/>
        <v>10.022399999999998</v>
      </c>
      <c r="R58" s="100">
        <v>30</v>
      </c>
      <c r="S58" s="105">
        <f t="shared" si="31"/>
        <v>1.7241379310344827E-3</v>
      </c>
      <c r="T58" s="106">
        <f t="shared" si="3"/>
        <v>1.724137931034483E-3</v>
      </c>
      <c r="U58" s="2" t="s">
        <v>171</v>
      </c>
      <c r="V58" s="1" t="s">
        <v>133</v>
      </c>
      <c r="W58" s="107" t="s">
        <v>134</v>
      </c>
      <c r="X58" s="102">
        <f t="shared" si="32"/>
        <v>1113.5999999999999</v>
      </c>
      <c r="Y58" s="107" t="s">
        <v>135</v>
      </c>
      <c r="Z58" s="107" t="s">
        <v>136</v>
      </c>
      <c r="AA58" s="107" t="s">
        <v>137</v>
      </c>
      <c r="AB58" s="6">
        <v>10.19</v>
      </c>
      <c r="AC58" s="107" t="s">
        <v>138</v>
      </c>
      <c r="AD58" s="109" t="str">
        <f>'[1]MASTER TABEL'!$F$7</f>
        <v>M2</v>
      </c>
      <c r="AE58" s="109" t="str">
        <f>'[1]MASTER TABEL'!$G$7</f>
        <v>M2</v>
      </c>
      <c r="AF58" s="6">
        <v>10.19</v>
      </c>
      <c r="AG58" s="110">
        <f>'[1]MASTER TABEL'!$H$7</f>
        <v>1</v>
      </c>
      <c r="AH58" s="111">
        <v>15500</v>
      </c>
      <c r="AI58" s="111">
        <v>15500</v>
      </c>
      <c r="AJ58" s="112">
        <f t="shared" si="4"/>
        <v>157945</v>
      </c>
      <c r="AK58" s="109">
        <v>0</v>
      </c>
      <c r="AL58" s="113">
        <f t="shared" si="33"/>
        <v>0</v>
      </c>
      <c r="AM58" s="114">
        <f t="shared" si="5"/>
        <v>0</v>
      </c>
      <c r="AN58" s="1">
        <v>550</v>
      </c>
      <c r="AO58" s="115">
        <f t="shared" si="6"/>
        <v>1.7241379310344827E-3</v>
      </c>
      <c r="AP58" s="101">
        <f t="shared" si="7"/>
        <v>1.92</v>
      </c>
      <c r="AQ58" s="104">
        <f t="shared" si="8"/>
        <v>7655.352011494253</v>
      </c>
      <c r="AR58" s="116">
        <v>10000043</v>
      </c>
      <c r="AS58" s="104">
        <f t="shared" si="9"/>
        <v>8979.9236709770121</v>
      </c>
      <c r="AT58" s="110">
        <f>'[1]MASTER TABEL'!$BD$7</f>
        <v>440</v>
      </c>
      <c r="AU58" s="1">
        <v>44</v>
      </c>
      <c r="AV58" s="117">
        <f t="shared" si="10"/>
        <v>139.18821839080462</v>
      </c>
      <c r="AW58" s="111">
        <f t="shared" si="11"/>
        <v>7897.25</v>
      </c>
      <c r="AX58" s="111">
        <f t="shared" si="12"/>
        <v>16584.225000000002</v>
      </c>
      <c r="AY58" s="111">
        <f t="shared" si="13"/>
        <v>12438.168749999999</v>
      </c>
      <c r="AZ58" s="112">
        <f t="shared" si="14"/>
        <v>36919.643750000003</v>
      </c>
      <c r="BA58" s="111">
        <f t="shared" si="34"/>
        <v>30009.55</v>
      </c>
      <c r="BB58" s="100" t="b">
        <v>0</v>
      </c>
      <c r="BC58" s="103">
        <v>0</v>
      </c>
      <c r="BD58" s="103">
        <v>0</v>
      </c>
      <c r="BE58" s="103">
        <f t="shared" si="15"/>
        <v>0</v>
      </c>
      <c r="BF58" s="100" t="b">
        <v>0</v>
      </c>
      <c r="BG58" s="118">
        <f>'[1]MASTER TABEL'!CZ305</f>
        <v>0</v>
      </c>
      <c r="BH58" s="1"/>
      <c r="BI58" s="103">
        <v>43</v>
      </c>
      <c r="BJ58" s="119">
        <v>0.1</v>
      </c>
      <c r="BK58" s="119">
        <v>0.05</v>
      </c>
      <c r="BL58" s="112">
        <f t="shared" si="35"/>
        <v>241691.65765086206</v>
      </c>
      <c r="BM58" s="104">
        <f t="shared" si="64"/>
        <v>265860.82341594831</v>
      </c>
      <c r="BN58" s="104">
        <f t="shared" si="64"/>
        <v>279153.86458674574</v>
      </c>
      <c r="BO58" s="120">
        <f t="shared" si="16"/>
        <v>6978.8466146686442</v>
      </c>
      <c r="BP58" s="121">
        <f t="shared" si="17"/>
        <v>13957.693229337288</v>
      </c>
      <c r="BQ58" s="121">
        <f t="shared" si="18"/>
        <v>6978.8466146686442</v>
      </c>
      <c r="BR58" s="121">
        <f t="shared" si="19"/>
        <v>17447.116536671612</v>
      </c>
      <c r="BS58" s="121">
        <f t="shared" si="20"/>
        <v>3489.4233073343221</v>
      </c>
      <c r="BT58" s="122">
        <f t="shared" si="37"/>
        <v>328005.79088942625</v>
      </c>
      <c r="BU58" s="121">
        <f t="shared" si="21"/>
        <v>0</v>
      </c>
      <c r="BV58" s="121">
        <f t="shared" si="22"/>
        <v>0</v>
      </c>
      <c r="BW58" s="121">
        <f t="shared" si="23"/>
        <v>0</v>
      </c>
      <c r="BX58" s="121">
        <f t="shared" si="24"/>
        <v>0</v>
      </c>
      <c r="BY58" s="121">
        <f t="shared" si="25"/>
        <v>0</v>
      </c>
      <c r="BZ58" s="121">
        <f t="shared" si="26"/>
        <v>0</v>
      </c>
      <c r="CA58" s="121">
        <f t="shared" si="27"/>
        <v>0</v>
      </c>
      <c r="CB58" s="121">
        <f t="shared" si="28"/>
        <v>0</v>
      </c>
      <c r="CC58" s="122">
        <f t="shared" si="29"/>
        <v>348942.3307334322</v>
      </c>
      <c r="CD58" s="123">
        <f t="shared" si="38"/>
        <v>328005.79088942625</v>
      </c>
      <c r="CE58" s="122">
        <f t="shared" si="39"/>
        <v>665000</v>
      </c>
      <c r="CF58" s="122">
        <f t="shared" si="40"/>
        <v>336994.20911057375</v>
      </c>
      <c r="CG58" s="124">
        <f t="shared" si="41"/>
        <v>0.50675820918883274</v>
      </c>
      <c r="CH58" s="122">
        <f t="shared" si="42"/>
        <v>570000</v>
      </c>
      <c r="CI58" s="122">
        <f t="shared" si="43"/>
        <v>241994.20911057375</v>
      </c>
      <c r="CJ58" s="124">
        <f t="shared" si="44"/>
        <v>0.42455124405363814</v>
      </c>
      <c r="CK58" s="122">
        <f t="shared" si="45"/>
        <v>475000</v>
      </c>
      <c r="CL58" s="122">
        <f t="shared" si="46"/>
        <v>146994.20911057375</v>
      </c>
      <c r="CM58" s="124">
        <f t="shared" si="47"/>
        <v>0.30946149286436581</v>
      </c>
      <c r="CN58" s="122">
        <f t="shared" si="48"/>
        <v>420000</v>
      </c>
      <c r="CO58" s="122">
        <f t="shared" si="49"/>
        <v>91994.209110573749</v>
      </c>
      <c r="CP58" s="124">
        <f t="shared" si="50"/>
        <v>0.21903383121565179</v>
      </c>
      <c r="CQ58" s="122">
        <f t="shared" si="51"/>
        <v>665000</v>
      </c>
      <c r="CR58" s="122">
        <f t="shared" si="52"/>
        <v>336994.20911057375</v>
      </c>
      <c r="CS58" s="124">
        <f t="shared" si="53"/>
        <v>0.50675820918883274</v>
      </c>
      <c r="CT58" s="122">
        <f t="shared" si="54"/>
        <v>525000</v>
      </c>
      <c r="CU58" s="122">
        <f t="shared" si="55"/>
        <v>196994.20911057375</v>
      </c>
      <c r="CV58" s="124">
        <f t="shared" si="56"/>
        <v>0.37522706497252145</v>
      </c>
      <c r="CW58" s="122">
        <f t="shared" si="57"/>
        <v>472500</v>
      </c>
      <c r="CX58" s="117">
        <f t="shared" si="58"/>
        <v>144494.20911057375</v>
      </c>
      <c r="CY58" s="124">
        <f t="shared" si="59"/>
        <v>0.30580784996946825</v>
      </c>
      <c r="CZ58" s="122">
        <f t="shared" si="60"/>
        <v>420000</v>
      </c>
      <c r="DA58" s="122">
        <f t="shared" si="61"/>
        <v>91994.209110573749</v>
      </c>
      <c r="DB58" s="124">
        <f t="shared" si="62"/>
        <v>0.21903383121565179</v>
      </c>
      <c r="DC58" s="122">
        <v>1050000</v>
      </c>
      <c r="DD58" s="14">
        <v>950000</v>
      </c>
    </row>
    <row r="59" spans="1:108" s="18" customFormat="1" x14ac:dyDescent="0.25">
      <c r="A59" s="1">
        <v>45</v>
      </c>
      <c r="B59" s="127" t="s">
        <v>180</v>
      </c>
      <c r="C59" s="99">
        <v>80</v>
      </c>
      <c r="D59" s="1">
        <v>80</v>
      </c>
      <c r="E59" s="1">
        <v>9</v>
      </c>
      <c r="F59" s="1">
        <v>3</v>
      </c>
      <c r="G59" s="1" t="s">
        <v>130</v>
      </c>
      <c r="H59" s="100">
        <v>1.92</v>
      </c>
      <c r="I59" s="101">
        <f t="shared" si="0"/>
        <v>1.7279999999999997E-2</v>
      </c>
      <c r="J59" s="100">
        <v>48</v>
      </c>
      <c r="K59" s="1" t="s">
        <v>131</v>
      </c>
      <c r="L59" s="100">
        <v>32</v>
      </c>
      <c r="M59" s="100">
        <v>580</v>
      </c>
      <c r="N59" s="100">
        <v>580</v>
      </c>
      <c r="O59" s="102">
        <f t="shared" si="1"/>
        <v>27840</v>
      </c>
      <c r="P59" s="103">
        <v>26600</v>
      </c>
      <c r="Q59" s="104">
        <f t="shared" si="2"/>
        <v>10.022399999999998</v>
      </c>
      <c r="R59" s="100">
        <v>30</v>
      </c>
      <c r="S59" s="105">
        <f t="shared" si="31"/>
        <v>1.7241379310344827E-3</v>
      </c>
      <c r="T59" s="106">
        <f t="shared" si="3"/>
        <v>1.724137931034483E-3</v>
      </c>
      <c r="U59" s="2" t="s">
        <v>171</v>
      </c>
      <c r="V59" s="1" t="s">
        <v>133</v>
      </c>
      <c r="W59" s="107" t="s">
        <v>134</v>
      </c>
      <c r="X59" s="102">
        <f t="shared" si="32"/>
        <v>1113.5999999999999</v>
      </c>
      <c r="Y59" s="107" t="s">
        <v>135</v>
      </c>
      <c r="Z59" s="107" t="s">
        <v>136</v>
      </c>
      <c r="AA59" s="107" t="s">
        <v>137</v>
      </c>
      <c r="AB59" s="6">
        <v>10.43</v>
      </c>
      <c r="AC59" s="107" t="s">
        <v>138</v>
      </c>
      <c r="AD59" s="109" t="str">
        <f>'[1]MASTER TABEL'!$F$7</f>
        <v>M2</v>
      </c>
      <c r="AE59" s="109" t="str">
        <f>'[1]MASTER TABEL'!$G$7</f>
        <v>M2</v>
      </c>
      <c r="AF59" s="6">
        <v>10.43</v>
      </c>
      <c r="AG59" s="110">
        <f>'[1]MASTER TABEL'!$H$7</f>
        <v>1</v>
      </c>
      <c r="AH59" s="111">
        <v>15500</v>
      </c>
      <c r="AI59" s="111">
        <v>15500</v>
      </c>
      <c r="AJ59" s="112">
        <f t="shared" si="4"/>
        <v>161665</v>
      </c>
      <c r="AK59" s="109">
        <v>0</v>
      </c>
      <c r="AL59" s="113">
        <f t="shared" si="33"/>
        <v>0</v>
      </c>
      <c r="AM59" s="114">
        <f t="shared" si="5"/>
        <v>0</v>
      </c>
      <c r="AN59" s="1">
        <v>550</v>
      </c>
      <c r="AO59" s="115">
        <f t="shared" si="6"/>
        <v>1.7241379310344827E-3</v>
      </c>
      <c r="AP59" s="101">
        <f t="shared" si="7"/>
        <v>1.92</v>
      </c>
      <c r="AQ59" s="104">
        <f t="shared" si="8"/>
        <v>7655.352011494253</v>
      </c>
      <c r="AR59" s="116">
        <v>10000044</v>
      </c>
      <c r="AS59" s="104">
        <f t="shared" si="9"/>
        <v>8979.9245689655181</v>
      </c>
      <c r="AT59" s="110">
        <f>'[1]MASTER TABEL'!$BD$7</f>
        <v>440</v>
      </c>
      <c r="AU59" s="1">
        <v>45</v>
      </c>
      <c r="AV59" s="117">
        <f t="shared" si="10"/>
        <v>136.09514687100895</v>
      </c>
      <c r="AW59" s="111">
        <f t="shared" si="11"/>
        <v>8083.25</v>
      </c>
      <c r="AX59" s="111">
        <f t="shared" si="12"/>
        <v>16974.825000000001</v>
      </c>
      <c r="AY59" s="111">
        <f t="shared" si="13"/>
        <v>12731.11875</v>
      </c>
      <c r="AZ59" s="112">
        <f t="shared" si="14"/>
        <v>37789.193749999999</v>
      </c>
      <c r="BA59" s="111">
        <f t="shared" si="34"/>
        <v>30716.35</v>
      </c>
      <c r="BB59" s="100" t="b">
        <v>0</v>
      </c>
      <c r="BC59" s="103">
        <v>0</v>
      </c>
      <c r="BD59" s="103">
        <v>0</v>
      </c>
      <c r="BE59" s="103">
        <f t="shared" si="15"/>
        <v>0</v>
      </c>
      <c r="BF59" s="100" t="b">
        <v>0</v>
      </c>
      <c r="BG59" s="118">
        <f>'[1]MASTER TABEL'!CZ306</f>
        <v>0</v>
      </c>
      <c r="BH59" s="1"/>
      <c r="BI59" s="103">
        <v>44</v>
      </c>
      <c r="BJ59" s="119">
        <v>0.1</v>
      </c>
      <c r="BK59" s="119">
        <v>0.05</v>
      </c>
      <c r="BL59" s="112">
        <f t="shared" si="35"/>
        <v>246985.91547733077</v>
      </c>
      <c r="BM59" s="104">
        <f t="shared" si="64"/>
        <v>271684.50702506385</v>
      </c>
      <c r="BN59" s="104">
        <f t="shared" si="64"/>
        <v>285268.73237631709</v>
      </c>
      <c r="BO59" s="120">
        <f t="shared" si="16"/>
        <v>7131.7183094079273</v>
      </c>
      <c r="BP59" s="121">
        <f t="shared" si="17"/>
        <v>14263.436618815855</v>
      </c>
      <c r="BQ59" s="121">
        <f t="shared" si="18"/>
        <v>7131.7183094079273</v>
      </c>
      <c r="BR59" s="121">
        <f t="shared" si="19"/>
        <v>17829.295773519818</v>
      </c>
      <c r="BS59" s="121">
        <f t="shared" si="20"/>
        <v>3565.8591547039637</v>
      </c>
      <c r="BT59" s="122">
        <f t="shared" si="37"/>
        <v>335190.76054217259</v>
      </c>
      <c r="BU59" s="121">
        <f t="shared" si="21"/>
        <v>0</v>
      </c>
      <c r="BV59" s="121">
        <f t="shared" si="22"/>
        <v>0</v>
      </c>
      <c r="BW59" s="121">
        <f t="shared" si="23"/>
        <v>0</v>
      </c>
      <c r="BX59" s="121">
        <f t="shared" si="24"/>
        <v>0</v>
      </c>
      <c r="BY59" s="121">
        <f t="shared" si="25"/>
        <v>0</v>
      </c>
      <c r="BZ59" s="121">
        <f t="shared" si="26"/>
        <v>0</v>
      </c>
      <c r="CA59" s="121">
        <f t="shared" si="27"/>
        <v>0</v>
      </c>
      <c r="CB59" s="121">
        <f t="shared" si="28"/>
        <v>0</v>
      </c>
      <c r="CC59" s="122">
        <f t="shared" si="29"/>
        <v>356585.91547039634</v>
      </c>
      <c r="CD59" s="123">
        <f t="shared" si="38"/>
        <v>335190.76054217259</v>
      </c>
      <c r="CE59" s="122">
        <f t="shared" si="39"/>
        <v>665000</v>
      </c>
      <c r="CF59" s="122">
        <f t="shared" si="40"/>
        <v>329809.23945782741</v>
      </c>
      <c r="CG59" s="124">
        <f t="shared" si="41"/>
        <v>0.49595374354560512</v>
      </c>
      <c r="CH59" s="122">
        <f t="shared" si="42"/>
        <v>570000</v>
      </c>
      <c r="CI59" s="122">
        <f t="shared" si="43"/>
        <v>234809.23945782741</v>
      </c>
      <c r="CJ59" s="124">
        <f t="shared" si="44"/>
        <v>0.4119460341365393</v>
      </c>
      <c r="CK59" s="122">
        <f t="shared" si="45"/>
        <v>475000</v>
      </c>
      <c r="CL59" s="122">
        <f t="shared" si="46"/>
        <v>139809.23945782741</v>
      </c>
      <c r="CM59" s="124">
        <f t="shared" si="47"/>
        <v>0.29433524096384717</v>
      </c>
      <c r="CN59" s="122">
        <f t="shared" si="48"/>
        <v>420000</v>
      </c>
      <c r="CO59" s="122">
        <f t="shared" si="49"/>
        <v>84809.239457827411</v>
      </c>
      <c r="CP59" s="124">
        <f t="shared" si="50"/>
        <v>0.2019267606138748</v>
      </c>
      <c r="CQ59" s="122">
        <f t="shared" si="51"/>
        <v>665000</v>
      </c>
      <c r="CR59" s="122">
        <f t="shared" si="52"/>
        <v>329809.23945782741</v>
      </c>
      <c r="CS59" s="124">
        <f t="shared" si="53"/>
        <v>0.49595374354560512</v>
      </c>
      <c r="CT59" s="122">
        <f t="shared" si="54"/>
        <v>525000</v>
      </c>
      <c r="CU59" s="122">
        <f t="shared" si="55"/>
        <v>189809.23945782741</v>
      </c>
      <c r="CV59" s="124">
        <f t="shared" si="56"/>
        <v>0.36154140849109984</v>
      </c>
      <c r="CW59" s="122">
        <f t="shared" si="57"/>
        <v>472500</v>
      </c>
      <c r="CX59" s="117">
        <f t="shared" si="58"/>
        <v>137309.23945782741</v>
      </c>
      <c r="CY59" s="124">
        <f t="shared" si="59"/>
        <v>0.29060156499011092</v>
      </c>
      <c r="CZ59" s="122">
        <f t="shared" si="60"/>
        <v>420000</v>
      </c>
      <c r="DA59" s="122">
        <f t="shared" si="61"/>
        <v>84809.239457827411</v>
      </c>
      <c r="DB59" s="124">
        <f t="shared" si="62"/>
        <v>0.2019267606138748</v>
      </c>
      <c r="DC59" s="122">
        <v>1050000</v>
      </c>
      <c r="DD59" s="14">
        <v>950000</v>
      </c>
    </row>
    <row r="60" spans="1:108" s="18" customFormat="1" x14ac:dyDescent="0.25">
      <c r="A60" s="1">
        <v>46</v>
      </c>
      <c r="B60" s="127" t="s">
        <v>181</v>
      </c>
      <c r="C60" s="99">
        <v>80</v>
      </c>
      <c r="D60" s="1">
        <v>80</v>
      </c>
      <c r="E60" s="1">
        <v>9</v>
      </c>
      <c r="F60" s="1">
        <v>3</v>
      </c>
      <c r="G60" s="1" t="s">
        <v>130</v>
      </c>
      <c r="H60" s="100">
        <v>1.92</v>
      </c>
      <c r="I60" s="101">
        <f t="shared" si="0"/>
        <v>1.7279999999999997E-2</v>
      </c>
      <c r="J60" s="100">
        <v>48</v>
      </c>
      <c r="K60" s="1" t="s">
        <v>131</v>
      </c>
      <c r="L60" s="100">
        <v>32</v>
      </c>
      <c r="M60" s="100">
        <v>580</v>
      </c>
      <c r="N60" s="100">
        <v>580</v>
      </c>
      <c r="O60" s="102">
        <f t="shared" si="1"/>
        <v>27840</v>
      </c>
      <c r="P60" s="103">
        <v>26600</v>
      </c>
      <c r="Q60" s="104">
        <f t="shared" si="2"/>
        <v>10.022399999999998</v>
      </c>
      <c r="R60" s="100">
        <v>30</v>
      </c>
      <c r="S60" s="105">
        <f t="shared" si="31"/>
        <v>1.7241379310344827E-3</v>
      </c>
      <c r="T60" s="106">
        <f t="shared" si="3"/>
        <v>1.724137931034483E-3</v>
      </c>
      <c r="U60" s="2" t="s">
        <v>171</v>
      </c>
      <c r="V60" s="1" t="s">
        <v>133</v>
      </c>
      <c r="W60" s="107" t="s">
        <v>134</v>
      </c>
      <c r="X60" s="102">
        <f t="shared" si="32"/>
        <v>1113.5999999999999</v>
      </c>
      <c r="Y60" s="107" t="s">
        <v>135</v>
      </c>
      <c r="Z60" s="107" t="s">
        <v>136</v>
      </c>
      <c r="AA60" s="107" t="s">
        <v>137</v>
      </c>
      <c r="AB60" s="6">
        <v>5.69</v>
      </c>
      <c r="AC60" s="107" t="s">
        <v>138</v>
      </c>
      <c r="AD60" s="109" t="str">
        <f>'[1]MASTER TABEL'!$F$7</f>
        <v>M2</v>
      </c>
      <c r="AE60" s="109" t="str">
        <f>'[1]MASTER TABEL'!$G$7</f>
        <v>M2</v>
      </c>
      <c r="AF60" s="6">
        <v>5.69</v>
      </c>
      <c r="AG60" s="110">
        <f>'[1]MASTER TABEL'!$H$7</f>
        <v>1</v>
      </c>
      <c r="AH60" s="111">
        <v>15500</v>
      </c>
      <c r="AI60" s="111">
        <v>15500</v>
      </c>
      <c r="AJ60" s="112">
        <f t="shared" si="4"/>
        <v>88195</v>
      </c>
      <c r="AK60" s="109">
        <v>0</v>
      </c>
      <c r="AL60" s="113">
        <f t="shared" si="33"/>
        <v>0</v>
      </c>
      <c r="AM60" s="114">
        <f t="shared" si="5"/>
        <v>0</v>
      </c>
      <c r="AN60" s="1">
        <v>550</v>
      </c>
      <c r="AO60" s="115">
        <f t="shared" si="6"/>
        <v>1.7241379310344827E-3</v>
      </c>
      <c r="AP60" s="101">
        <f t="shared" si="7"/>
        <v>1.92</v>
      </c>
      <c r="AQ60" s="104">
        <f t="shared" si="8"/>
        <v>7655.352011494253</v>
      </c>
      <c r="AR60" s="116">
        <v>10000045</v>
      </c>
      <c r="AS60" s="104">
        <f t="shared" si="9"/>
        <v>8979.9254669540242</v>
      </c>
      <c r="AT60" s="110">
        <f>'[1]MASTER TABEL'!$BD$7</f>
        <v>440</v>
      </c>
      <c r="AU60" s="1">
        <v>46</v>
      </c>
      <c r="AV60" s="117">
        <f t="shared" si="10"/>
        <v>133.13655672163918</v>
      </c>
      <c r="AW60" s="111">
        <f t="shared" si="11"/>
        <v>4409.75</v>
      </c>
      <c r="AX60" s="111">
        <f t="shared" si="12"/>
        <v>9260.4750000000004</v>
      </c>
      <c r="AY60" s="111">
        <f t="shared" si="13"/>
        <v>6945.3562499999998</v>
      </c>
      <c r="AZ60" s="112">
        <f t="shared" si="14"/>
        <v>20615.581249999999</v>
      </c>
      <c r="BA60" s="111">
        <f t="shared" si="34"/>
        <v>16757.05</v>
      </c>
      <c r="BB60" s="100" t="b">
        <v>0</v>
      </c>
      <c r="BC60" s="103">
        <v>0</v>
      </c>
      <c r="BD60" s="103">
        <v>0</v>
      </c>
      <c r="BE60" s="103">
        <f t="shared" si="15"/>
        <v>0</v>
      </c>
      <c r="BF60" s="100" t="b">
        <v>0</v>
      </c>
      <c r="BG60" s="118">
        <f>'[1]MASTER TABEL'!CZ307</f>
        <v>0</v>
      </c>
      <c r="BH60" s="1"/>
      <c r="BI60" s="103">
        <v>45</v>
      </c>
      <c r="BJ60" s="119">
        <v>0.1</v>
      </c>
      <c r="BK60" s="119">
        <v>0.05</v>
      </c>
      <c r="BL60" s="112">
        <f t="shared" si="35"/>
        <v>142381.04528516991</v>
      </c>
      <c r="BM60" s="104">
        <f t="shared" si="64"/>
        <v>156619.1498136869</v>
      </c>
      <c r="BN60" s="104">
        <f t="shared" si="64"/>
        <v>164450.10730437125</v>
      </c>
      <c r="BO60" s="120">
        <f t="shared" si="16"/>
        <v>4111.2526826092808</v>
      </c>
      <c r="BP60" s="121">
        <f t="shared" si="17"/>
        <v>8222.5053652185616</v>
      </c>
      <c r="BQ60" s="121">
        <f t="shared" si="18"/>
        <v>4111.2526826092808</v>
      </c>
      <c r="BR60" s="121">
        <f t="shared" si="19"/>
        <v>10278.131706523203</v>
      </c>
      <c r="BS60" s="121">
        <f t="shared" si="20"/>
        <v>2055.6263413046404</v>
      </c>
      <c r="BT60" s="122">
        <f t="shared" si="37"/>
        <v>193228.87608263621</v>
      </c>
      <c r="BU60" s="121">
        <f t="shared" si="21"/>
        <v>0</v>
      </c>
      <c r="BV60" s="121">
        <f t="shared" si="22"/>
        <v>0</v>
      </c>
      <c r="BW60" s="121">
        <f t="shared" si="23"/>
        <v>0</v>
      </c>
      <c r="BX60" s="121">
        <f t="shared" si="24"/>
        <v>0</v>
      </c>
      <c r="BY60" s="121">
        <f t="shared" si="25"/>
        <v>0</v>
      </c>
      <c r="BZ60" s="121">
        <f t="shared" si="26"/>
        <v>0</v>
      </c>
      <c r="CA60" s="121">
        <f t="shared" si="27"/>
        <v>0</v>
      </c>
      <c r="CB60" s="121">
        <f t="shared" si="28"/>
        <v>0</v>
      </c>
      <c r="CC60" s="122">
        <f t="shared" si="29"/>
        <v>205562.63413046405</v>
      </c>
      <c r="CD60" s="123">
        <f t="shared" si="38"/>
        <v>193228.87608263621</v>
      </c>
      <c r="CE60" s="122">
        <f t="shared" si="39"/>
        <v>455000</v>
      </c>
      <c r="CF60" s="122">
        <f t="shared" si="40"/>
        <v>261771.12391736379</v>
      </c>
      <c r="CG60" s="124">
        <f t="shared" si="41"/>
        <v>0.57532115146673357</v>
      </c>
      <c r="CH60" s="122">
        <f t="shared" si="42"/>
        <v>390000</v>
      </c>
      <c r="CI60" s="122">
        <f t="shared" si="43"/>
        <v>196771.12391736379</v>
      </c>
      <c r="CJ60" s="124">
        <f t="shared" si="44"/>
        <v>0.50454134337785583</v>
      </c>
      <c r="CK60" s="122">
        <f t="shared" si="45"/>
        <v>325000</v>
      </c>
      <c r="CL60" s="122">
        <f t="shared" si="46"/>
        <v>131771.12391736379</v>
      </c>
      <c r="CM60" s="124">
        <f t="shared" si="47"/>
        <v>0.40544961205342706</v>
      </c>
      <c r="CN60" s="122">
        <f t="shared" si="48"/>
        <v>300000</v>
      </c>
      <c r="CO60" s="122">
        <f t="shared" si="49"/>
        <v>106771.12391736379</v>
      </c>
      <c r="CP60" s="124">
        <f t="shared" si="50"/>
        <v>0.35590374639121264</v>
      </c>
      <c r="CQ60" s="122">
        <f t="shared" si="51"/>
        <v>455000</v>
      </c>
      <c r="CR60" s="122">
        <f t="shared" si="52"/>
        <v>261771.12391736379</v>
      </c>
      <c r="CS60" s="124">
        <f t="shared" si="53"/>
        <v>0.57532115146673357</v>
      </c>
      <c r="CT60" s="122">
        <f t="shared" si="54"/>
        <v>375000</v>
      </c>
      <c r="CU60" s="122">
        <f t="shared" si="55"/>
        <v>181771.12391736379</v>
      </c>
      <c r="CV60" s="124">
        <f t="shared" si="56"/>
        <v>0.48472299711297012</v>
      </c>
      <c r="CW60" s="122">
        <f t="shared" si="57"/>
        <v>337499.99999999994</v>
      </c>
      <c r="CX60" s="117">
        <f t="shared" si="58"/>
        <v>144271.12391736373</v>
      </c>
      <c r="CY60" s="124">
        <f t="shared" si="59"/>
        <v>0.42746999679218889</v>
      </c>
      <c r="CZ60" s="122">
        <f t="shared" si="60"/>
        <v>300000</v>
      </c>
      <c r="DA60" s="122">
        <f t="shared" si="61"/>
        <v>106771.12391736379</v>
      </c>
      <c r="DB60" s="124">
        <f t="shared" si="62"/>
        <v>0.35590374639121264</v>
      </c>
      <c r="DC60" s="122">
        <v>750000</v>
      </c>
      <c r="DD60" s="14">
        <v>650000</v>
      </c>
    </row>
    <row r="61" spans="1:108" s="18" customFormat="1" x14ac:dyDescent="0.25">
      <c r="A61" s="1">
        <v>47</v>
      </c>
      <c r="B61" s="127" t="s">
        <v>182</v>
      </c>
      <c r="C61" s="99">
        <v>80</v>
      </c>
      <c r="D61" s="1">
        <v>80</v>
      </c>
      <c r="E61" s="1">
        <v>9</v>
      </c>
      <c r="F61" s="1">
        <v>3</v>
      </c>
      <c r="G61" s="1" t="s">
        <v>130</v>
      </c>
      <c r="H61" s="100">
        <v>1.92</v>
      </c>
      <c r="I61" s="101">
        <f t="shared" si="0"/>
        <v>1.7279999999999997E-2</v>
      </c>
      <c r="J61" s="100">
        <v>48</v>
      </c>
      <c r="K61" s="1" t="s">
        <v>131</v>
      </c>
      <c r="L61" s="100">
        <v>32</v>
      </c>
      <c r="M61" s="100">
        <v>580</v>
      </c>
      <c r="N61" s="100">
        <v>580</v>
      </c>
      <c r="O61" s="102">
        <f t="shared" si="1"/>
        <v>27840</v>
      </c>
      <c r="P61" s="103">
        <v>26600</v>
      </c>
      <c r="Q61" s="104">
        <f t="shared" si="2"/>
        <v>10.022399999999998</v>
      </c>
      <c r="R61" s="100">
        <v>30</v>
      </c>
      <c r="S61" s="105">
        <f t="shared" si="31"/>
        <v>1.7241379310344827E-3</v>
      </c>
      <c r="T61" s="106">
        <f t="shared" si="3"/>
        <v>1.724137931034483E-3</v>
      </c>
      <c r="U61" s="2" t="s">
        <v>171</v>
      </c>
      <c r="V61" s="1" t="s">
        <v>133</v>
      </c>
      <c r="W61" s="107" t="s">
        <v>134</v>
      </c>
      <c r="X61" s="102">
        <f t="shared" si="32"/>
        <v>1113.5999999999999</v>
      </c>
      <c r="Y61" s="107" t="s">
        <v>135</v>
      </c>
      <c r="Z61" s="107" t="s">
        <v>136</v>
      </c>
      <c r="AA61" s="107" t="s">
        <v>137</v>
      </c>
      <c r="AB61" s="6">
        <v>10.43</v>
      </c>
      <c r="AC61" s="107" t="s">
        <v>138</v>
      </c>
      <c r="AD61" s="109" t="str">
        <f>'[1]MASTER TABEL'!$F$7</f>
        <v>M2</v>
      </c>
      <c r="AE61" s="109" t="str">
        <f>'[1]MASTER TABEL'!$G$7</f>
        <v>M2</v>
      </c>
      <c r="AF61" s="6">
        <v>10.43</v>
      </c>
      <c r="AG61" s="110">
        <f>'[1]MASTER TABEL'!$H$7</f>
        <v>1</v>
      </c>
      <c r="AH61" s="111">
        <v>15500</v>
      </c>
      <c r="AI61" s="111">
        <v>15500</v>
      </c>
      <c r="AJ61" s="112">
        <f t="shared" si="4"/>
        <v>161665</v>
      </c>
      <c r="AK61" s="109">
        <v>0</v>
      </c>
      <c r="AL61" s="113">
        <f t="shared" si="33"/>
        <v>0</v>
      </c>
      <c r="AM61" s="114">
        <f t="shared" si="5"/>
        <v>0</v>
      </c>
      <c r="AN61" s="1">
        <v>550</v>
      </c>
      <c r="AO61" s="115">
        <f t="shared" si="6"/>
        <v>1.7241379310344827E-3</v>
      </c>
      <c r="AP61" s="101">
        <f t="shared" si="7"/>
        <v>1.92</v>
      </c>
      <c r="AQ61" s="104">
        <f t="shared" si="8"/>
        <v>7655.352011494253</v>
      </c>
      <c r="AR61" s="116">
        <v>10000046</v>
      </c>
      <c r="AS61" s="104">
        <f t="shared" si="9"/>
        <v>8979.9263649425302</v>
      </c>
      <c r="AT61" s="110">
        <f>'[1]MASTER TABEL'!$BD$7</f>
        <v>440</v>
      </c>
      <c r="AU61" s="1">
        <v>47</v>
      </c>
      <c r="AV61" s="117">
        <f t="shared" si="10"/>
        <v>130.30386402543411</v>
      </c>
      <c r="AW61" s="111">
        <f t="shared" si="11"/>
        <v>8083.25</v>
      </c>
      <c r="AX61" s="111">
        <f t="shared" si="12"/>
        <v>16974.825000000001</v>
      </c>
      <c r="AY61" s="111">
        <f t="shared" si="13"/>
        <v>12731.11875</v>
      </c>
      <c r="AZ61" s="112">
        <f t="shared" si="14"/>
        <v>37789.193749999999</v>
      </c>
      <c r="BA61" s="111">
        <f t="shared" si="34"/>
        <v>30716.35</v>
      </c>
      <c r="BB61" s="100" t="b">
        <v>0</v>
      </c>
      <c r="BC61" s="103">
        <v>0</v>
      </c>
      <c r="BD61" s="103">
        <v>0</v>
      </c>
      <c r="BE61" s="103">
        <f t="shared" si="15"/>
        <v>0</v>
      </c>
      <c r="BF61" s="100" t="b">
        <v>0</v>
      </c>
      <c r="BG61" s="118">
        <f>'[1]MASTER TABEL'!CZ308</f>
        <v>0</v>
      </c>
      <c r="BH61" s="1"/>
      <c r="BI61" s="103">
        <v>46</v>
      </c>
      <c r="BJ61" s="119">
        <v>0.1</v>
      </c>
      <c r="BK61" s="119">
        <v>0.05</v>
      </c>
      <c r="BL61" s="112">
        <f t="shared" si="35"/>
        <v>246982.12599046223</v>
      </c>
      <c r="BM61" s="104">
        <f t="shared" si="64"/>
        <v>271680.33858950849</v>
      </c>
      <c r="BN61" s="104">
        <f t="shared" si="64"/>
        <v>285264.35551898391</v>
      </c>
      <c r="BO61" s="120">
        <f t="shared" si="16"/>
        <v>7131.6088879745976</v>
      </c>
      <c r="BP61" s="121">
        <f t="shared" si="17"/>
        <v>14263.217775949195</v>
      </c>
      <c r="BQ61" s="121">
        <f t="shared" si="18"/>
        <v>7131.6088879745976</v>
      </c>
      <c r="BR61" s="121">
        <f t="shared" si="19"/>
        <v>17829.022219936494</v>
      </c>
      <c r="BS61" s="121">
        <f t="shared" si="20"/>
        <v>3565.8044439872988</v>
      </c>
      <c r="BT61" s="122">
        <f t="shared" si="37"/>
        <v>335185.61773480609</v>
      </c>
      <c r="BU61" s="121">
        <f t="shared" si="21"/>
        <v>0</v>
      </c>
      <c r="BV61" s="121">
        <f t="shared" si="22"/>
        <v>0</v>
      </c>
      <c r="BW61" s="121">
        <f t="shared" si="23"/>
        <v>0</v>
      </c>
      <c r="BX61" s="121">
        <f t="shared" si="24"/>
        <v>0</v>
      </c>
      <c r="BY61" s="121">
        <f t="shared" si="25"/>
        <v>0</v>
      </c>
      <c r="BZ61" s="121">
        <f t="shared" si="26"/>
        <v>0</v>
      </c>
      <c r="CA61" s="121">
        <f t="shared" si="27"/>
        <v>0</v>
      </c>
      <c r="CB61" s="121">
        <f t="shared" si="28"/>
        <v>0</v>
      </c>
      <c r="CC61" s="122">
        <f t="shared" si="29"/>
        <v>356580.44439872989</v>
      </c>
      <c r="CD61" s="123">
        <f t="shared" si="38"/>
        <v>335185.61773480609</v>
      </c>
      <c r="CE61" s="122">
        <f t="shared" si="39"/>
        <v>665000</v>
      </c>
      <c r="CF61" s="122">
        <f t="shared" si="40"/>
        <v>329814.38226519391</v>
      </c>
      <c r="CG61" s="124">
        <f t="shared" si="41"/>
        <v>0.49596147709051713</v>
      </c>
      <c r="CH61" s="122">
        <f t="shared" si="42"/>
        <v>570000</v>
      </c>
      <c r="CI61" s="122">
        <f t="shared" si="43"/>
        <v>234814.38226519391</v>
      </c>
      <c r="CJ61" s="124">
        <f t="shared" si="44"/>
        <v>0.41195505660560333</v>
      </c>
      <c r="CK61" s="122">
        <f t="shared" si="45"/>
        <v>475000</v>
      </c>
      <c r="CL61" s="122">
        <f t="shared" si="46"/>
        <v>139814.38226519391</v>
      </c>
      <c r="CM61" s="124">
        <f t="shared" si="47"/>
        <v>0.29434606792672402</v>
      </c>
      <c r="CN61" s="122">
        <f t="shared" si="48"/>
        <v>420000</v>
      </c>
      <c r="CO61" s="122">
        <f t="shared" si="49"/>
        <v>84814.382265193912</v>
      </c>
      <c r="CP61" s="124">
        <f t="shared" si="50"/>
        <v>0.20193900539331883</v>
      </c>
      <c r="CQ61" s="122">
        <f t="shared" si="51"/>
        <v>665000</v>
      </c>
      <c r="CR61" s="122">
        <f t="shared" si="52"/>
        <v>329814.38226519391</v>
      </c>
      <c r="CS61" s="124">
        <f t="shared" si="53"/>
        <v>0.49596147709051713</v>
      </c>
      <c r="CT61" s="122">
        <f t="shared" si="54"/>
        <v>525000</v>
      </c>
      <c r="CU61" s="122">
        <f t="shared" si="55"/>
        <v>189814.38226519391</v>
      </c>
      <c r="CV61" s="124">
        <f t="shared" si="56"/>
        <v>0.36155120431465509</v>
      </c>
      <c r="CW61" s="122">
        <f t="shared" si="57"/>
        <v>472500</v>
      </c>
      <c r="CX61" s="117">
        <f t="shared" si="58"/>
        <v>137314.38226519391</v>
      </c>
      <c r="CY61" s="124">
        <f t="shared" si="59"/>
        <v>0.29061244923850565</v>
      </c>
      <c r="CZ61" s="122">
        <f t="shared" si="60"/>
        <v>420000</v>
      </c>
      <c r="DA61" s="122">
        <f t="shared" si="61"/>
        <v>84814.382265193912</v>
      </c>
      <c r="DB61" s="124">
        <f t="shared" si="62"/>
        <v>0.20193900539331883</v>
      </c>
      <c r="DC61" s="122">
        <v>1050000</v>
      </c>
      <c r="DD61" s="14">
        <v>950000</v>
      </c>
    </row>
    <row r="62" spans="1:108" s="18" customFormat="1" x14ac:dyDescent="0.25">
      <c r="A62" s="1">
        <v>48</v>
      </c>
      <c r="B62" s="127" t="s">
        <v>183</v>
      </c>
      <c r="C62" s="99">
        <v>80</v>
      </c>
      <c r="D62" s="1">
        <v>80</v>
      </c>
      <c r="E62" s="1">
        <v>9</v>
      </c>
      <c r="F62" s="1">
        <v>3</v>
      </c>
      <c r="G62" s="1" t="s">
        <v>130</v>
      </c>
      <c r="H62" s="100">
        <v>1.92</v>
      </c>
      <c r="I62" s="101">
        <f t="shared" si="0"/>
        <v>1.7279999999999997E-2</v>
      </c>
      <c r="J62" s="100">
        <v>52.5</v>
      </c>
      <c r="K62" s="1" t="s">
        <v>131</v>
      </c>
      <c r="L62" s="100">
        <v>32</v>
      </c>
      <c r="M62" s="100">
        <v>530</v>
      </c>
      <c r="N62" s="100">
        <v>530</v>
      </c>
      <c r="O62" s="102">
        <f t="shared" si="1"/>
        <v>27825</v>
      </c>
      <c r="P62" s="103">
        <v>26600</v>
      </c>
      <c r="Q62" s="104">
        <f t="shared" si="2"/>
        <v>9.1583999999999985</v>
      </c>
      <c r="R62" s="100">
        <v>30</v>
      </c>
      <c r="S62" s="105">
        <f t="shared" si="31"/>
        <v>1.8867924528301887E-3</v>
      </c>
      <c r="T62" s="106">
        <f t="shared" si="3"/>
        <v>1.8867924528301887E-3</v>
      </c>
      <c r="U62" s="2" t="s">
        <v>171</v>
      </c>
      <c r="V62" s="1" t="s">
        <v>133</v>
      </c>
      <c r="W62" s="107" t="s">
        <v>134</v>
      </c>
      <c r="X62" s="102">
        <f t="shared" si="32"/>
        <v>1017.5999999999999</v>
      </c>
      <c r="Y62" s="107" t="s">
        <v>135</v>
      </c>
      <c r="Z62" s="107" t="s">
        <v>136</v>
      </c>
      <c r="AA62" s="107" t="s">
        <v>137</v>
      </c>
      <c r="AB62" s="6">
        <v>11.7</v>
      </c>
      <c r="AC62" s="107" t="s">
        <v>138</v>
      </c>
      <c r="AD62" s="109" t="str">
        <f>'[1]MASTER TABEL'!$F$7</f>
        <v>M2</v>
      </c>
      <c r="AE62" s="109" t="str">
        <f>'[1]MASTER TABEL'!$G$7</f>
        <v>M2</v>
      </c>
      <c r="AF62" s="6">
        <v>11.7</v>
      </c>
      <c r="AG62" s="110">
        <f>'[1]MASTER TABEL'!$H$7</f>
        <v>1</v>
      </c>
      <c r="AH62" s="111">
        <v>15500</v>
      </c>
      <c r="AI62" s="111">
        <v>15500</v>
      </c>
      <c r="AJ62" s="112">
        <f t="shared" si="4"/>
        <v>181350</v>
      </c>
      <c r="AK62" s="109">
        <v>0</v>
      </c>
      <c r="AL62" s="113">
        <f t="shared" si="33"/>
        <v>0</v>
      </c>
      <c r="AM62" s="114">
        <f t="shared" si="5"/>
        <v>0</v>
      </c>
      <c r="AN62" s="1">
        <v>550</v>
      </c>
      <c r="AO62" s="115">
        <f t="shared" si="6"/>
        <v>1.8867924528301887E-3</v>
      </c>
      <c r="AP62" s="101">
        <f t="shared" si="7"/>
        <v>1.92</v>
      </c>
      <c r="AQ62" s="104">
        <f t="shared" si="8"/>
        <v>8377.5550314465418</v>
      </c>
      <c r="AR62" s="116">
        <v>10000047</v>
      </c>
      <c r="AS62" s="104">
        <f t="shared" si="9"/>
        <v>9827.090212264151</v>
      </c>
      <c r="AT62" s="110">
        <f>'[1]MASTER TABEL'!$BD$7</f>
        <v>440</v>
      </c>
      <c r="AU62" s="1">
        <v>48</v>
      </c>
      <c r="AV62" s="117">
        <f t="shared" si="10"/>
        <v>139.62591719077568</v>
      </c>
      <c r="AW62" s="111">
        <f t="shared" si="11"/>
        <v>9067.5</v>
      </c>
      <c r="AX62" s="111">
        <f t="shared" si="12"/>
        <v>19041.75</v>
      </c>
      <c r="AY62" s="111">
        <f t="shared" si="13"/>
        <v>14281.3125</v>
      </c>
      <c r="AZ62" s="112">
        <f t="shared" si="14"/>
        <v>42390.5625</v>
      </c>
      <c r="BA62" s="111">
        <f t="shared" si="34"/>
        <v>34456.5</v>
      </c>
      <c r="BB62" s="100" t="b">
        <v>0</v>
      </c>
      <c r="BC62" s="103">
        <v>0</v>
      </c>
      <c r="BD62" s="103">
        <v>0</v>
      </c>
      <c r="BE62" s="103">
        <f t="shared" si="15"/>
        <v>0</v>
      </c>
      <c r="BF62" s="100" t="b">
        <v>0</v>
      </c>
      <c r="BG62" s="118">
        <f>'[1]MASTER TABEL'!CZ309</f>
        <v>0</v>
      </c>
      <c r="BH62" s="1"/>
      <c r="BI62" s="103">
        <v>47</v>
      </c>
      <c r="BJ62" s="119">
        <v>0.1</v>
      </c>
      <c r="BK62" s="119">
        <v>0.05</v>
      </c>
      <c r="BL62" s="112">
        <f t="shared" si="35"/>
        <v>276588.33366090152</v>
      </c>
      <c r="BM62" s="104">
        <f t="shared" si="64"/>
        <v>304247.16702699172</v>
      </c>
      <c r="BN62" s="104">
        <f t="shared" si="64"/>
        <v>319459.52537834132</v>
      </c>
      <c r="BO62" s="120">
        <f t="shared" si="16"/>
        <v>7986.4881344585328</v>
      </c>
      <c r="BP62" s="121">
        <f t="shared" si="17"/>
        <v>15972.976268917066</v>
      </c>
      <c r="BQ62" s="121">
        <f t="shared" si="18"/>
        <v>7986.4881344585328</v>
      </c>
      <c r="BR62" s="121">
        <f t="shared" si="19"/>
        <v>19966.220336146333</v>
      </c>
      <c r="BS62" s="121">
        <f t="shared" si="20"/>
        <v>3993.2440672292664</v>
      </c>
      <c r="BT62" s="122">
        <f t="shared" si="37"/>
        <v>375364.94231955102</v>
      </c>
      <c r="BU62" s="121">
        <f t="shared" si="21"/>
        <v>0</v>
      </c>
      <c r="BV62" s="121">
        <f t="shared" si="22"/>
        <v>0</v>
      </c>
      <c r="BW62" s="121">
        <f t="shared" si="23"/>
        <v>0</v>
      </c>
      <c r="BX62" s="121">
        <f t="shared" si="24"/>
        <v>0</v>
      </c>
      <c r="BY62" s="121">
        <f t="shared" si="25"/>
        <v>0</v>
      </c>
      <c r="BZ62" s="121">
        <f t="shared" si="26"/>
        <v>0</v>
      </c>
      <c r="CA62" s="121">
        <f t="shared" si="27"/>
        <v>0</v>
      </c>
      <c r="CB62" s="121">
        <f t="shared" si="28"/>
        <v>0</v>
      </c>
      <c r="CC62" s="122">
        <f t="shared" si="29"/>
        <v>399324.40672292665</v>
      </c>
      <c r="CD62" s="123">
        <f t="shared" si="38"/>
        <v>375364.94231955102</v>
      </c>
      <c r="CE62" s="122">
        <f t="shared" si="39"/>
        <v>770000</v>
      </c>
      <c r="CF62" s="122">
        <f t="shared" si="40"/>
        <v>394635.05768044898</v>
      </c>
      <c r="CG62" s="124">
        <f t="shared" si="41"/>
        <v>0.512513061922661</v>
      </c>
      <c r="CH62" s="122">
        <f t="shared" si="42"/>
        <v>660000</v>
      </c>
      <c r="CI62" s="122">
        <f t="shared" si="43"/>
        <v>284635.05768044898</v>
      </c>
      <c r="CJ62" s="124">
        <f t="shared" si="44"/>
        <v>0.4312652389097712</v>
      </c>
      <c r="CK62" s="122">
        <f t="shared" si="45"/>
        <v>550000</v>
      </c>
      <c r="CL62" s="122">
        <f t="shared" si="46"/>
        <v>174635.05768044898</v>
      </c>
      <c r="CM62" s="124">
        <f t="shared" si="47"/>
        <v>0.31751828669172544</v>
      </c>
      <c r="CN62" s="122">
        <f t="shared" si="48"/>
        <v>480000</v>
      </c>
      <c r="CO62" s="122">
        <f t="shared" si="49"/>
        <v>104635.05768044898</v>
      </c>
      <c r="CP62" s="124">
        <f t="shared" si="50"/>
        <v>0.21798970350093538</v>
      </c>
      <c r="CQ62" s="122">
        <f t="shared" si="51"/>
        <v>770000</v>
      </c>
      <c r="CR62" s="122">
        <f t="shared" si="52"/>
        <v>394635.05768044898</v>
      </c>
      <c r="CS62" s="124">
        <f t="shared" si="53"/>
        <v>0.512513061922661</v>
      </c>
      <c r="CT62" s="122">
        <f t="shared" si="54"/>
        <v>600000</v>
      </c>
      <c r="CU62" s="122">
        <f t="shared" si="55"/>
        <v>224635.05768044898</v>
      </c>
      <c r="CV62" s="124">
        <f t="shared" si="56"/>
        <v>0.37439176280074832</v>
      </c>
      <c r="CW62" s="122">
        <f t="shared" si="57"/>
        <v>540000</v>
      </c>
      <c r="CX62" s="117">
        <f t="shared" si="58"/>
        <v>164635.05768044898</v>
      </c>
      <c r="CY62" s="124">
        <f t="shared" si="59"/>
        <v>0.30487973644527588</v>
      </c>
      <c r="CZ62" s="122">
        <f t="shared" si="60"/>
        <v>480000</v>
      </c>
      <c r="DA62" s="122">
        <f t="shared" si="61"/>
        <v>104635.05768044898</v>
      </c>
      <c r="DB62" s="124">
        <f t="shared" si="62"/>
        <v>0.21798970350093538</v>
      </c>
      <c r="DC62" s="122">
        <v>1200000</v>
      </c>
      <c r="DD62" s="14">
        <v>1100000</v>
      </c>
    </row>
    <row r="63" spans="1:108" s="18" customFormat="1" x14ac:dyDescent="0.25">
      <c r="A63" s="1">
        <v>49</v>
      </c>
      <c r="B63" s="127" t="s">
        <v>184</v>
      </c>
      <c r="C63" s="99">
        <v>80</v>
      </c>
      <c r="D63" s="1">
        <v>80</v>
      </c>
      <c r="E63" s="1">
        <v>9</v>
      </c>
      <c r="F63" s="1">
        <v>3</v>
      </c>
      <c r="G63" s="1" t="s">
        <v>130</v>
      </c>
      <c r="H63" s="100">
        <v>1.92</v>
      </c>
      <c r="I63" s="101">
        <f t="shared" si="0"/>
        <v>1.7279999999999997E-2</v>
      </c>
      <c r="J63" s="100">
        <v>52.5</v>
      </c>
      <c r="K63" s="1" t="s">
        <v>131</v>
      </c>
      <c r="L63" s="100">
        <v>32</v>
      </c>
      <c r="M63" s="100">
        <v>530</v>
      </c>
      <c r="N63" s="100">
        <v>530</v>
      </c>
      <c r="O63" s="102">
        <f t="shared" si="1"/>
        <v>27825</v>
      </c>
      <c r="P63" s="103">
        <v>26600</v>
      </c>
      <c r="Q63" s="104">
        <f t="shared" si="2"/>
        <v>9.1583999999999985</v>
      </c>
      <c r="R63" s="100">
        <v>30</v>
      </c>
      <c r="S63" s="105">
        <f t="shared" si="31"/>
        <v>1.8867924528301887E-3</v>
      </c>
      <c r="T63" s="106">
        <f t="shared" si="3"/>
        <v>1.8867924528301887E-3</v>
      </c>
      <c r="U63" s="2" t="s">
        <v>171</v>
      </c>
      <c r="V63" s="1" t="s">
        <v>133</v>
      </c>
      <c r="W63" s="107" t="s">
        <v>134</v>
      </c>
      <c r="X63" s="102">
        <f t="shared" si="32"/>
        <v>1017.5999999999999</v>
      </c>
      <c r="Y63" s="107" t="s">
        <v>135</v>
      </c>
      <c r="Z63" s="107" t="s">
        <v>136</v>
      </c>
      <c r="AA63" s="107" t="s">
        <v>137</v>
      </c>
      <c r="AB63" s="6">
        <v>11.7</v>
      </c>
      <c r="AC63" s="107" t="s">
        <v>138</v>
      </c>
      <c r="AD63" s="109" t="str">
        <f>'[1]MASTER TABEL'!$F$7</f>
        <v>M2</v>
      </c>
      <c r="AE63" s="109" t="str">
        <f>'[1]MASTER TABEL'!$G$7</f>
        <v>M2</v>
      </c>
      <c r="AF63" s="6">
        <v>11.7</v>
      </c>
      <c r="AG63" s="110">
        <f>'[1]MASTER TABEL'!$H$7</f>
        <v>1</v>
      </c>
      <c r="AH63" s="111">
        <v>15500</v>
      </c>
      <c r="AI63" s="111">
        <v>15500</v>
      </c>
      <c r="AJ63" s="112">
        <f t="shared" si="4"/>
        <v>181350</v>
      </c>
      <c r="AK63" s="109">
        <v>0</v>
      </c>
      <c r="AL63" s="113">
        <f t="shared" si="33"/>
        <v>0</v>
      </c>
      <c r="AM63" s="114">
        <f t="shared" si="5"/>
        <v>0</v>
      </c>
      <c r="AN63" s="1">
        <v>550</v>
      </c>
      <c r="AO63" s="115">
        <f t="shared" si="6"/>
        <v>1.8867924528301887E-3</v>
      </c>
      <c r="AP63" s="101">
        <f t="shared" si="7"/>
        <v>1.92</v>
      </c>
      <c r="AQ63" s="104">
        <f t="shared" si="8"/>
        <v>8377.5550314465418</v>
      </c>
      <c r="AR63" s="116">
        <v>10000048</v>
      </c>
      <c r="AS63" s="104">
        <f t="shared" si="9"/>
        <v>9827.0911949685542</v>
      </c>
      <c r="AT63" s="110">
        <f>'[1]MASTER TABEL'!$BD$7</f>
        <v>440</v>
      </c>
      <c r="AU63" s="1">
        <v>49</v>
      </c>
      <c r="AV63" s="117">
        <f t="shared" si="10"/>
        <v>136.77640867667822</v>
      </c>
      <c r="AW63" s="111">
        <f t="shared" si="11"/>
        <v>9067.5</v>
      </c>
      <c r="AX63" s="111">
        <f t="shared" si="12"/>
        <v>19041.75</v>
      </c>
      <c r="AY63" s="111">
        <f t="shared" si="13"/>
        <v>14281.3125</v>
      </c>
      <c r="AZ63" s="112">
        <f t="shared" si="14"/>
        <v>42390.5625</v>
      </c>
      <c r="BA63" s="111">
        <f t="shared" si="34"/>
        <v>34456.5</v>
      </c>
      <c r="BB63" s="100" t="b">
        <v>0</v>
      </c>
      <c r="BC63" s="103">
        <v>0</v>
      </c>
      <c r="BD63" s="103">
        <v>0</v>
      </c>
      <c r="BE63" s="103">
        <f t="shared" si="15"/>
        <v>0</v>
      </c>
      <c r="BF63" s="100" t="b">
        <v>0</v>
      </c>
      <c r="BG63" s="118">
        <f>'[1]MASTER TABEL'!CZ310</f>
        <v>0</v>
      </c>
      <c r="BH63" s="1"/>
      <c r="BI63" s="103">
        <v>48</v>
      </c>
      <c r="BJ63" s="119">
        <v>0.1</v>
      </c>
      <c r="BK63" s="119">
        <v>0.05</v>
      </c>
      <c r="BL63" s="112">
        <f t="shared" si="35"/>
        <v>276586.48513509176</v>
      </c>
      <c r="BM63" s="104">
        <f t="shared" si="64"/>
        <v>304245.13364860095</v>
      </c>
      <c r="BN63" s="104">
        <f t="shared" si="64"/>
        <v>319457.390331031</v>
      </c>
      <c r="BO63" s="120">
        <f t="shared" si="16"/>
        <v>7986.4347582757755</v>
      </c>
      <c r="BP63" s="121">
        <f t="shared" si="17"/>
        <v>15972.869516551551</v>
      </c>
      <c r="BQ63" s="121">
        <f t="shared" si="18"/>
        <v>7986.4347582757755</v>
      </c>
      <c r="BR63" s="121">
        <f t="shared" si="19"/>
        <v>19966.086895689441</v>
      </c>
      <c r="BS63" s="121">
        <f t="shared" si="20"/>
        <v>3993.2173791378877</v>
      </c>
      <c r="BT63" s="122">
        <f t="shared" si="37"/>
        <v>375362.4336389614</v>
      </c>
      <c r="BU63" s="121">
        <f t="shared" si="21"/>
        <v>0</v>
      </c>
      <c r="BV63" s="121">
        <f t="shared" si="22"/>
        <v>0</v>
      </c>
      <c r="BW63" s="121">
        <f t="shared" si="23"/>
        <v>0</v>
      </c>
      <c r="BX63" s="121">
        <f t="shared" si="24"/>
        <v>0</v>
      </c>
      <c r="BY63" s="121">
        <f t="shared" si="25"/>
        <v>0</v>
      </c>
      <c r="BZ63" s="121">
        <f t="shared" si="26"/>
        <v>0</v>
      </c>
      <c r="CA63" s="121">
        <f t="shared" si="27"/>
        <v>0</v>
      </c>
      <c r="CB63" s="121">
        <f t="shared" si="28"/>
        <v>0</v>
      </c>
      <c r="CC63" s="122">
        <f t="shared" si="29"/>
        <v>399321.73791378876</v>
      </c>
      <c r="CD63" s="123">
        <f t="shared" si="38"/>
        <v>375362.4336389614</v>
      </c>
      <c r="CE63" s="122">
        <f t="shared" si="39"/>
        <v>770000</v>
      </c>
      <c r="CF63" s="122">
        <f t="shared" si="40"/>
        <v>394637.5663610386</v>
      </c>
      <c r="CG63" s="124">
        <f t="shared" si="41"/>
        <v>0.51251631994940072</v>
      </c>
      <c r="CH63" s="122">
        <f t="shared" si="42"/>
        <v>660000</v>
      </c>
      <c r="CI63" s="122">
        <f t="shared" si="43"/>
        <v>284637.5663610386</v>
      </c>
      <c r="CJ63" s="124">
        <f t="shared" si="44"/>
        <v>0.43126903994096755</v>
      </c>
      <c r="CK63" s="122">
        <f t="shared" si="45"/>
        <v>550000</v>
      </c>
      <c r="CL63" s="122">
        <f t="shared" si="46"/>
        <v>174637.5663610386</v>
      </c>
      <c r="CM63" s="124">
        <f t="shared" si="47"/>
        <v>0.31752284792916108</v>
      </c>
      <c r="CN63" s="122">
        <f t="shared" si="48"/>
        <v>480000</v>
      </c>
      <c r="CO63" s="122">
        <f t="shared" si="49"/>
        <v>104637.5663610386</v>
      </c>
      <c r="CP63" s="124">
        <f t="shared" si="50"/>
        <v>0.2179949299188304</v>
      </c>
      <c r="CQ63" s="122">
        <f t="shared" si="51"/>
        <v>770000</v>
      </c>
      <c r="CR63" s="122">
        <f t="shared" si="52"/>
        <v>394637.5663610386</v>
      </c>
      <c r="CS63" s="124">
        <f t="shared" si="53"/>
        <v>0.51251631994940072</v>
      </c>
      <c r="CT63" s="122">
        <f t="shared" si="54"/>
        <v>600000</v>
      </c>
      <c r="CU63" s="122">
        <f t="shared" si="55"/>
        <v>224637.5663610386</v>
      </c>
      <c r="CV63" s="124">
        <f t="shared" si="56"/>
        <v>0.37439594393506431</v>
      </c>
      <c r="CW63" s="122">
        <f t="shared" si="57"/>
        <v>540000</v>
      </c>
      <c r="CX63" s="117">
        <f t="shared" si="58"/>
        <v>164637.5663610386</v>
      </c>
      <c r="CY63" s="124">
        <f t="shared" si="59"/>
        <v>0.30488438215007146</v>
      </c>
      <c r="CZ63" s="122">
        <f t="shared" si="60"/>
        <v>480000</v>
      </c>
      <c r="DA63" s="122">
        <f t="shared" si="61"/>
        <v>104637.5663610386</v>
      </c>
      <c r="DB63" s="124">
        <f t="shared" si="62"/>
        <v>0.2179949299188304</v>
      </c>
      <c r="DC63" s="122">
        <v>1200000</v>
      </c>
      <c r="DD63" s="14">
        <v>1100000</v>
      </c>
    </row>
    <row r="64" spans="1:108" s="18" customFormat="1" x14ac:dyDescent="0.25">
      <c r="A64" s="1">
        <v>50</v>
      </c>
      <c r="B64" s="127" t="s">
        <v>185</v>
      </c>
      <c r="C64" s="99">
        <v>80</v>
      </c>
      <c r="D64" s="1">
        <v>80</v>
      </c>
      <c r="E64" s="1">
        <v>9</v>
      </c>
      <c r="F64" s="1">
        <v>3</v>
      </c>
      <c r="G64" s="1" t="s">
        <v>130</v>
      </c>
      <c r="H64" s="100">
        <v>1.92</v>
      </c>
      <c r="I64" s="101">
        <f t="shared" si="0"/>
        <v>1.7279999999999997E-2</v>
      </c>
      <c r="J64" s="100">
        <v>52.5</v>
      </c>
      <c r="K64" s="1" t="s">
        <v>131</v>
      </c>
      <c r="L64" s="100">
        <v>32</v>
      </c>
      <c r="M64" s="100">
        <v>530</v>
      </c>
      <c r="N64" s="100">
        <v>530</v>
      </c>
      <c r="O64" s="102">
        <f t="shared" si="1"/>
        <v>27825</v>
      </c>
      <c r="P64" s="103">
        <v>26600</v>
      </c>
      <c r="Q64" s="104">
        <f t="shared" si="2"/>
        <v>9.1583999999999985</v>
      </c>
      <c r="R64" s="100">
        <v>30</v>
      </c>
      <c r="S64" s="105">
        <f t="shared" si="31"/>
        <v>1.8867924528301887E-3</v>
      </c>
      <c r="T64" s="106">
        <f t="shared" si="3"/>
        <v>1.8867924528301887E-3</v>
      </c>
      <c r="U64" s="2" t="s">
        <v>171</v>
      </c>
      <c r="V64" s="1" t="s">
        <v>133</v>
      </c>
      <c r="W64" s="107" t="s">
        <v>134</v>
      </c>
      <c r="X64" s="102">
        <f t="shared" si="32"/>
        <v>1017.5999999999999</v>
      </c>
      <c r="Y64" s="107" t="s">
        <v>135</v>
      </c>
      <c r="Z64" s="107" t="s">
        <v>136</v>
      </c>
      <c r="AA64" s="107" t="s">
        <v>137</v>
      </c>
      <c r="AB64" s="6">
        <v>11.7</v>
      </c>
      <c r="AC64" s="107" t="s">
        <v>138</v>
      </c>
      <c r="AD64" s="109" t="str">
        <f>'[1]MASTER TABEL'!$F$7</f>
        <v>M2</v>
      </c>
      <c r="AE64" s="109" t="str">
        <f>'[1]MASTER TABEL'!$G$7</f>
        <v>M2</v>
      </c>
      <c r="AF64" s="6">
        <v>11.7</v>
      </c>
      <c r="AG64" s="110">
        <f>'[1]MASTER TABEL'!$H$7</f>
        <v>1</v>
      </c>
      <c r="AH64" s="111">
        <v>15500</v>
      </c>
      <c r="AI64" s="111">
        <v>15500</v>
      </c>
      <c r="AJ64" s="112">
        <f t="shared" si="4"/>
        <v>181350</v>
      </c>
      <c r="AK64" s="109">
        <v>0</v>
      </c>
      <c r="AL64" s="113">
        <f t="shared" si="33"/>
        <v>0</v>
      </c>
      <c r="AM64" s="114">
        <f t="shared" si="5"/>
        <v>0</v>
      </c>
      <c r="AN64" s="1">
        <v>550</v>
      </c>
      <c r="AO64" s="115">
        <f t="shared" si="6"/>
        <v>1.8867924528301887E-3</v>
      </c>
      <c r="AP64" s="101">
        <f t="shared" si="7"/>
        <v>1.92</v>
      </c>
      <c r="AQ64" s="104">
        <f t="shared" si="8"/>
        <v>8377.5550314465418</v>
      </c>
      <c r="AR64" s="116">
        <v>10000049</v>
      </c>
      <c r="AS64" s="104">
        <f t="shared" si="9"/>
        <v>9827.0921776729556</v>
      </c>
      <c r="AT64" s="110">
        <f>'[1]MASTER TABEL'!$BD$7</f>
        <v>440</v>
      </c>
      <c r="AU64" s="1">
        <v>50</v>
      </c>
      <c r="AV64" s="117">
        <f t="shared" si="10"/>
        <v>134.04088050314465</v>
      </c>
      <c r="AW64" s="111">
        <f t="shared" si="11"/>
        <v>9067.5</v>
      </c>
      <c r="AX64" s="111">
        <f t="shared" si="12"/>
        <v>19041.75</v>
      </c>
      <c r="AY64" s="111">
        <f t="shared" si="13"/>
        <v>14281.3125</v>
      </c>
      <c r="AZ64" s="112">
        <f t="shared" si="14"/>
        <v>42390.5625</v>
      </c>
      <c r="BA64" s="111">
        <f t="shared" si="34"/>
        <v>34456.5</v>
      </c>
      <c r="BB64" s="100" t="b">
        <v>0</v>
      </c>
      <c r="BC64" s="103">
        <v>0</v>
      </c>
      <c r="BD64" s="103">
        <v>0</v>
      </c>
      <c r="BE64" s="103">
        <f t="shared" si="15"/>
        <v>0</v>
      </c>
      <c r="BF64" s="100" t="b">
        <v>0</v>
      </c>
      <c r="BG64" s="118">
        <f>'[1]MASTER TABEL'!CZ311</f>
        <v>0</v>
      </c>
      <c r="BH64" s="1"/>
      <c r="BI64" s="103">
        <v>49</v>
      </c>
      <c r="BJ64" s="119">
        <v>0.1</v>
      </c>
      <c r="BK64" s="119">
        <v>0.05</v>
      </c>
      <c r="BL64" s="112">
        <f t="shared" si="35"/>
        <v>276584.75058962265</v>
      </c>
      <c r="BM64" s="104">
        <f t="shared" ref="BM64:BN79" si="65">BL64*(1+BJ64)</f>
        <v>304243.22564858495</v>
      </c>
      <c r="BN64" s="104">
        <f t="shared" si="65"/>
        <v>319455.38693101419</v>
      </c>
      <c r="BO64" s="120">
        <f t="shared" si="16"/>
        <v>7986.3846732753555</v>
      </c>
      <c r="BP64" s="121">
        <f t="shared" si="17"/>
        <v>15972.769346550711</v>
      </c>
      <c r="BQ64" s="121">
        <f t="shared" si="18"/>
        <v>7986.3846732753555</v>
      </c>
      <c r="BR64" s="121">
        <f t="shared" si="19"/>
        <v>19965.96168318839</v>
      </c>
      <c r="BS64" s="121">
        <f t="shared" si="20"/>
        <v>3993.1923366376777</v>
      </c>
      <c r="BT64" s="122">
        <f t="shared" si="37"/>
        <v>375360.07964394172</v>
      </c>
      <c r="BU64" s="121">
        <f t="shared" si="21"/>
        <v>0</v>
      </c>
      <c r="BV64" s="121">
        <f t="shared" si="22"/>
        <v>0</v>
      </c>
      <c r="BW64" s="121">
        <f t="shared" si="23"/>
        <v>0</v>
      </c>
      <c r="BX64" s="121">
        <f t="shared" si="24"/>
        <v>0</v>
      </c>
      <c r="BY64" s="121">
        <f t="shared" si="25"/>
        <v>0</v>
      </c>
      <c r="BZ64" s="121">
        <f t="shared" si="26"/>
        <v>0</v>
      </c>
      <c r="CA64" s="121">
        <f t="shared" si="27"/>
        <v>0</v>
      </c>
      <c r="CB64" s="121">
        <f t="shared" si="28"/>
        <v>0</v>
      </c>
      <c r="CC64" s="122">
        <f t="shared" si="29"/>
        <v>399319.23366376775</v>
      </c>
      <c r="CD64" s="123">
        <f t="shared" si="38"/>
        <v>375360.07964394172</v>
      </c>
      <c r="CE64" s="122">
        <f t="shared" si="39"/>
        <v>770000</v>
      </c>
      <c r="CF64" s="122">
        <f t="shared" si="40"/>
        <v>394639.92035605828</v>
      </c>
      <c r="CG64" s="124">
        <f t="shared" si="41"/>
        <v>0.51251937708578998</v>
      </c>
      <c r="CH64" s="122">
        <f t="shared" si="42"/>
        <v>660000</v>
      </c>
      <c r="CI64" s="122">
        <f t="shared" si="43"/>
        <v>284639.92035605828</v>
      </c>
      <c r="CJ64" s="124">
        <f t="shared" si="44"/>
        <v>0.43127260660008832</v>
      </c>
      <c r="CK64" s="122">
        <f t="shared" si="45"/>
        <v>550000</v>
      </c>
      <c r="CL64" s="122">
        <f t="shared" si="46"/>
        <v>174639.92035605828</v>
      </c>
      <c r="CM64" s="124">
        <f t="shared" si="47"/>
        <v>0.31752712792010596</v>
      </c>
      <c r="CN64" s="122">
        <f t="shared" si="48"/>
        <v>480000</v>
      </c>
      <c r="CO64" s="122">
        <f t="shared" si="49"/>
        <v>104639.92035605828</v>
      </c>
      <c r="CP64" s="124">
        <f t="shared" si="50"/>
        <v>0.21799983407512141</v>
      </c>
      <c r="CQ64" s="122">
        <f t="shared" si="51"/>
        <v>770000</v>
      </c>
      <c r="CR64" s="122">
        <f t="shared" si="52"/>
        <v>394639.92035605828</v>
      </c>
      <c r="CS64" s="124">
        <f t="shared" si="53"/>
        <v>0.51251937708578998</v>
      </c>
      <c r="CT64" s="122">
        <f t="shared" si="54"/>
        <v>600000</v>
      </c>
      <c r="CU64" s="122">
        <f t="shared" si="55"/>
        <v>224639.92035605828</v>
      </c>
      <c r="CV64" s="124">
        <f t="shared" si="56"/>
        <v>0.37439986726009716</v>
      </c>
      <c r="CW64" s="122">
        <f t="shared" si="57"/>
        <v>540000</v>
      </c>
      <c r="CX64" s="117">
        <f t="shared" si="58"/>
        <v>164639.92035605828</v>
      </c>
      <c r="CY64" s="124">
        <f t="shared" si="59"/>
        <v>0.30488874140010791</v>
      </c>
      <c r="CZ64" s="122">
        <f t="shared" si="60"/>
        <v>480000</v>
      </c>
      <c r="DA64" s="122">
        <f t="shared" si="61"/>
        <v>104639.92035605828</v>
      </c>
      <c r="DB64" s="124">
        <f t="shared" si="62"/>
        <v>0.21799983407512141</v>
      </c>
      <c r="DC64" s="122">
        <v>1200000</v>
      </c>
      <c r="DD64" s="14">
        <v>1100000</v>
      </c>
    </row>
    <row r="65" spans="1:108" s="18" customFormat="1" x14ac:dyDescent="0.25">
      <c r="A65" s="1">
        <v>51</v>
      </c>
      <c r="B65" s="127" t="s">
        <v>186</v>
      </c>
      <c r="C65" s="99">
        <v>80</v>
      </c>
      <c r="D65" s="1">
        <v>80</v>
      </c>
      <c r="E65" s="1">
        <v>9</v>
      </c>
      <c r="F65" s="1">
        <v>3</v>
      </c>
      <c r="G65" s="1" t="s">
        <v>130</v>
      </c>
      <c r="H65" s="100">
        <v>1.92</v>
      </c>
      <c r="I65" s="101">
        <f t="shared" si="0"/>
        <v>1.7279999999999997E-2</v>
      </c>
      <c r="J65" s="100">
        <v>52.5</v>
      </c>
      <c r="K65" s="1" t="s">
        <v>131</v>
      </c>
      <c r="L65" s="100">
        <v>32</v>
      </c>
      <c r="M65" s="100">
        <v>530</v>
      </c>
      <c r="N65" s="100">
        <v>530</v>
      </c>
      <c r="O65" s="102">
        <f t="shared" si="1"/>
        <v>27825</v>
      </c>
      <c r="P65" s="103">
        <v>26600</v>
      </c>
      <c r="Q65" s="104">
        <f t="shared" si="2"/>
        <v>9.1583999999999985</v>
      </c>
      <c r="R65" s="100">
        <v>30</v>
      </c>
      <c r="S65" s="105">
        <f t="shared" si="31"/>
        <v>1.8867924528301887E-3</v>
      </c>
      <c r="T65" s="106">
        <f t="shared" si="3"/>
        <v>1.8867924528301887E-3</v>
      </c>
      <c r="U65" s="2" t="s">
        <v>171</v>
      </c>
      <c r="V65" s="1" t="s">
        <v>133</v>
      </c>
      <c r="W65" s="107" t="s">
        <v>134</v>
      </c>
      <c r="X65" s="102">
        <f t="shared" si="32"/>
        <v>1017.5999999999999</v>
      </c>
      <c r="Y65" s="107" t="s">
        <v>135</v>
      </c>
      <c r="Z65" s="107" t="s">
        <v>136</v>
      </c>
      <c r="AA65" s="107" t="s">
        <v>137</v>
      </c>
      <c r="AB65" s="6">
        <v>13.3</v>
      </c>
      <c r="AC65" s="107" t="s">
        <v>138</v>
      </c>
      <c r="AD65" s="109" t="str">
        <f>'[1]MASTER TABEL'!$F$7</f>
        <v>M2</v>
      </c>
      <c r="AE65" s="109" t="str">
        <f>'[1]MASTER TABEL'!$G$7</f>
        <v>M2</v>
      </c>
      <c r="AF65" s="6">
        <v>13.3</v>
      </c>
      <c r="AG65" s="110">
        <f>'[1]MASTER TABEL'!$H$7</f>
        <v>1</v>
      </c>
      <c r="AH65" s="111">
        <v>15500</v>
      </c>
      <c r="AI65" s="111">
        <v>15500</v>
      </c>
      <c r="AJ65" s="112">
        <f t="shared" si="4"/>
        <v>206150</v>
      </c>
      <c r="AK65" s="109">
        <v>0</v>
      </c>
      <c r="AL65" s="113">
        <f t="shared" si="33"/>
        <v>0</v>
      </c>
      <c r="AM65" s="114">
        <f t="shared" si="5"/>
        <v>0</v>
      </c>
      <c r="AN65" s="1">
        <v>550</v>
      </c>
      <c r="AO65" s="115">
        <f t="shared" si="6"/>
        <v>1.8867924528301887E-3</v>
      </c>
      <c r="AP65" s="101">
        <f t="shared" si="7"/>
        <v>1.92</v>
      </c>
      <c r="AQ65" s="104">
        <f t="shared" si="8"/>
        <v>8377.5550314465418</v>
      </c>
      <c r="AR65" s="116">
        <v>10000050</v>
      </c>
      <c r="AS65" s="104">
        <f t="shared" si="9"/>
        <v>9827.0931603773588</v>
      </c>
      <c r="AT65" s="110">
        <f>'[1]MASTER TABEL'!$BD$7</f>
        <v>440</v>
      </c>
      <c r="AU65" s="1">
        <v>51</v>
      </c>
      <c r="AV65" s="117">
        <f t="shared" si="10"/>
        <v>131.41262794425947</v>
      </c>
      <c r="AW65" s="111">
        <f t="shared" si="11"/>
        <v>10307.5</v>
      </c>
      <c r="AX65" s="111">
        <f t="shared" si="12"/>
        <v>21645.75</v>
      </c>
      <c r="AY65" s="111">
        <f t="shared" si="13"/>
        <v>16234.3125</v>
      </c>
      <c r="AZ65" s="112">
        <f t="shared" si="14"/>
        <v>48187.5625</v>
      </c>
      <c r="BA65" s="111">
        <f t="shared" si="34"/>
        <v>39168.5</v>
      </c>
      <c r="BB65" s="100" t="b">
        <v>0</v>
      </c>
      <c r="BC65" s="103">
        <v>0</v>
      </c>
      <c r="BD65" s="103">
        <v>0</v>
      </c>
      <c r="BE65" s="103">
        <f t="shared" si="15"/>
        <v>0</v>
      </c>
      <c r="BF65" s="100" t="b">
        <v>0</v>
      </c>
      <c r="BG65" s="118">
        <f>'[1]MASTER TABEL'!CZ312</f>
        <v>0</v>
      </c>
      <c r="BH65" s="1"/>
      <c r="BI65" s="103">
        <v>50</v>
      </c>
      <c r="BJ65" s="119">
        <v>0.1</v>
      </c>
      <c r="BK65" s="119">
        <v>0.05</v>
      </c>
      <c r="BL65" s="112">
        <f t="shared" si="35"/>
        <v>311892.12331976811</v>
      </c>
      <c r="BM65" s="104">
        <f t="shared" si="65"/>
        <v>343081.33565174497</v>
      </c>
      <c r="BN65" s="104">
        <f t="shared" si="65"/>
        <v>360235.40243433224</v>
      </c>
      <c r="BO65" s="120">
        <f t="shared" si="16"/>
        <v>9005.885060858307</v>
      </c>
      <c r="BP65" s="121">
        <f t="shared" si="17"/>
        <v>18011.770121716614</v>
      </c>
      <c r="BQ65" s="121">
        <f t="shared" si="18"/>
        <v>9005.885060858307</v>
      </c>
      <c r="BR65" s="121">
        <f t="shared" si="19"/>
        <v>22514.712652145769</v>
      </c>
      <c r="BS65" s="121">
        <f t="shared" si="20"/>
        <v>4502.9425304291535</v>
      </c>
      <c r="BT65" s="122">
        <f t="shared" si="37"/>
        <v>423276.59786034038</v>
      </c>
      <c r="BU65" s="121">
        <f t="shared" si="21"/>
        <v>0</v>
      </c>
      <c r="BV65" s="121">
        <f t="shared" si="22"/>
        <v>0</v>
      </c>
      <c r="BW65" s="121">
        <f t="shared" si="23"/>
        <v>0</v>
      </c>
      <c r="BX65" s="121">
        <f t="shared" si="24"/>
        <v>0</v>
      </c>
      <c r="BY65" s="121">
        <f t="shared" si="25"/>
        <v>0</v>
      </c>
      <c r="BZ65" s="121">
        <f t="shared" si="26"/>
        <v>0</v>
      </c>
      <c r="CA65" s="121">
        <f t="shared" si="27"/>
        <v>0</v>
      </c>
      <c r="CB65" s="121">
        <f t="shared" si="28"/>
        <v>0</v>
      </c>
      <c r="CC65" s="122">
        <f t="shared" si="29"/>
        <v>450294.25304291531</v>
      </c>
      <c r="CD65" s="123">
        <f t="shared" si="38"/>
        <v>423276.59786034038</v>
      </c>
      <c r="CE65" s="122">
        <f t="shared" si="39"/>
        <v>875000</v>
      </c>
      <c r="CF65" s="122">
        <f t="shared" si="40"/>
        <v>451723.40213965962</v>
      </c>
      <c r="CG65" s="124">
        <f t="shared" si="41"/>
        <v>0.51625531673103953</v>
      </c>
      <c r="CH65" s="122">
        <f t="shared" si="42"/>
        <v>750000</v>
      </c>
      <c r="CI65" s="122">
        <f t="shared" si="43"/>
        <v>326723.40213965962</v>
      </c>
      <c r="CJ65" s="124">
        <f t="shared" si="44"/>
        <v>0.43563120285287948</v>
      </c>
      <c r="CK65" s="122">
        <f t="shared" si="45"/>
        <v>625000</v>
      </c>
      <c r="CL65" s="122">
        <f t="shared" si="46"/>
        <v>201723.40213965962</v>
      </c>
      <c r="CM65" s="124">
        <f t="shared" si="47"/>
        <v>0.32275744342345541</v>
      </c>
      <c r="CN65" s="122">
        <f t="shared" si="48"/>
        <v>540000</v>
      </c>
      <c r="CO65" s="122">
        <f t="shared" si="49"/>
        <v>116723.40213965962</v>
      </c>
      <c r="CP65" s="124">
        <f t="shared" si="50"/>
        <v>0.21615444840677708</v>
      </c>
      <c r="CQ65" s="122">
        <f t="shared" si="51"/>
        <v>875000</v>
      </c>
      <c r="CR65" s="122">
        <f t="shared" si="52"/>
        <v>451723.40213965962</v>
      </c>
      <c r="CS65" s="124">
        <f t="shared" si="53"/>
        <v>0.51625531673103953</v>
      </c>
      <c r="CT65" s="122">
        <f t="shared" si="54"/>
        <v>675000</v>
      </c>
      <c r="CU65" s="122">
        <f t="shared" si="55"/>
        <v>251723.40213965962</v>
      </c>
      <c r="CV65" s="124">
        <f t="shared" si="56"/>
        <v>0.37292355872542166</v>
      </c>
      <c r="CW65" s="122">
        <f t="shared" si="57"/>
        <v>607499.99999999988</v>
      </c>
      <c r="CX65" s="117">
        <f t="shared" si="58"/>
        <v>184223.40213965951</v>
      </c>
      <c r="CY65" s="124">
        <f t="shared" si="59"/>
        <v>0.3032483985838017</v>
      </c>
      <c r="CZ65" s="122">
        <f t="shared" si="60"/>
        <v>540000</v>
      </c>
      <c r="DA65" s="122">
        <f t="shared" si="61"/>
        <v>116723.40213965962</v>
      </c>
      <c r="DB65" s="124">
        <f t="shared" si="62"/>
        <v>0.21615444840677708</v>
      </c>
      <c r="DC65" s="122">
        <v>1350000</v>
      </c>
      <c r="DD65" s="14">
        <v>1250000</v>
      </c>
    </row>
    <row r="66" spans="1:108" s="18" customFormat="1" x14ac:dyDescent="0.25">
      <c r="A66" s="1">
        <v>52</v>
      </c>
      <c r="B66" s="127" t="s">
        <v>187</v>
      </c>
      <c r="C66" s="99">
        <v>80</v>
      </c>
      <c r="D66" s="1">
        <v>80</v>
      </c>
      <c r="E66" s="1">
        <v>9</v>
      </c>
      <c r="F66" s="1">
        <v>3</v>
      </c>
      <c r="G66" s="1" t="s">
        <v>130</v>
      </c>
      <c r="H66" s="100">
        <v>1.92</v>
      </c>
      <c r="I66" s="101">
        <f t="shared" si="0"/>
        <v>1.7279999999999997E-2</v>
      </c>
      <c r="J66" s="100">
        <v>53</v>
      </c>
      <c r="K66" s="1" t="s">
        <v>131</v>
      </c>
      <c r="L66" s="100">
        <v>32</v>
      </c>
      <c r="M66" s="100">
        <v>528</v>
      </c>
      <c r="N66" s="100">
        <v>528</v>
      </c>
      <c r="O66" s="102">
        <f t="shared" si="1"/>
        <v>27984</v>
      </c>
      <c r="P66" s="103">
        <v>26600</v>
      </c>
      <c r="Q66" s="104">
        <f t="shared" si="2"/>
        <v>9.1238399999999977</v>
      </c>
      <c r="R66" s="100">
        <v>30</v>
      </c>
      <c r="S66" s="105">
        <f t="shared" si="31"/>
        <v>1.893939393939394E-3</v>
      </c>
      <c r="T66" s="106">
        <f t="shared" si="3"/>
        <v>1.893939393939394E-3</v>
      </c>
      <c r="U66" s="2" t="s">
        <v>171</v>
      </c>
      <c r="V66" s="1" t="s">
        <v>133</v>
      </c>
      <c r="W66" s="107" t="s">
        <v>134</v>
      </c>
      <c r="X66" s="102">
        <f t="shared" si="32"/>
        <v>1013.76</v>
      </c>
      <c r="Y66" s="107" t="s">
        <v>135</v>
      </c>
      <c r="Z66" s="107" t="s">
        <v>136</v>
      </c>
      <c r="AA66" s="107" t="s">
        <v>137</v>
      </c>
      <c r="AB66" s="6">
        <v>8.3800000000000008</v>
      </c>
      <c r="AC66" s="107" t="s">
        <v>138</v>
      </c>
      <c r="AD66" s="109" t="str">
        <f>'[1]MASTER TABEL'!$F$7</f>
        <v>M2</v>
      </c>
      <c r="AE66" s="109" t="str">
        <f>'[1]MASTER TABEL'!$G$7</f>
        <v>M2</v>
      </c>
      <c r="AF66" s="6">
        <v>8.3800000000000008</v>
      </c>
      <c r="AG66" s="110">
        <f>'[1]MASTER TABEL'!$H$7</f>
        <v>1</v>
      </c>
      <c r="AH66" s="111">
        <v>15500</v>
      </c>
      <c r="AI66" s="111">
        <v>15500</v>
      </c>
      <c r="AJ66" s="112">
        <f t="shared" si="4"/>
        <v>129890.00000000001</v>
      </c>
      <c r="AK66" s="109">
        <v>0</v>
      </c>
      <c r="AL66" s="113">
        <f t="shared" si="33"/>
        <v>0</v>
      </c>
      <c r="AM66" s="114">
        <f t="shared" si="5"/>
        <v>0</v>
      </c>
      <c r="AN66" s="1">
        <v>550</v>
      </c>
      <c r="AO66" s="115">
        <f t="shared" si="6"/>
        <v>1.893939393939394E-3</v>
      </c>
      <c r="AP66" s="101">
        <f t="shared" si="7"/>
        <v>1.92</v>
      </c>
      <c r="AQ66" s="104">
        <f t="shared" si="8"/>
        <v>8409.2881944444453</v>
      </c>
      <c r="AR66" s="116">
        <v>10000051</v>
      </c>
      <c r="AS66" s="104">
        <f t="shared" si="9"/>
        <v>9864.3179845328286</v>
      </c>
      <c r="AT66" s="110">
        <f>'[1]MASTER TABEL'!$BD$7</f>
        <v>440</v>
      </c>
      <c r="AU66" s="1">
        <v>52</v>
      </c>
      <c r="AV66" s="117">
        <f t="shared" si="10"/>
        <v>129.37366452991455</v>
      </c>
      <c r="AW66" s="111">
        <f t="shared" si="11"/>
        <v>6494.5000000000009</v>
      </c>
      <c r="AX66" s="111">
        <f t="shared" si="12"/>
        <v>13638.450000000004</v>
      </c>
      <c r="AY66" s="111">
        <f t="shared" si="13"/>
        <v>10228.837500000001</v>
      </c>
      <c r="AZ66" s="112">
        <f t="shared" si="14"/>
        <v>30361.787500000006</v>
      </c>
      <c r="BA66" s="111">
        <f t="shared" si="34"/>
        <v>24679.100000000002</v>
      </c>
      <c r="BB66" s="100" t="b">
        <v>0</v>
      </c>
      <c r="BC66" s="103">
        <v>0</v>
      </c>
      <c r="BD66" s="103">
        <v>0</v>
      </c>
      <c r="BE66" s="103">
        <f t="shared" si="15"/>
        <v>0</v>
      </c>
      <c r="BF66" s="100" t="b">
        <v>0</v>
      </c>
      <c r="BG66" s="118">
        <f>'[1]MASTER TABEL'!CZ313</f>
        <v>0</v>
      </c>
      <c r="BH66" s="1"/>
      <c r="BI66" s="103">
        <v>51</v>
      </c>
      <c r="BJ66" s="119">
        <v>0.1</v>
      </c>
      <c r="BK66" s="119">
        <v>0.05</v>
      </c>
      <c r="BL66" s="112">
        <f t="shared" si="35"/>
        <v>203384.86734350721</v>
      </c>
      <c r="BM66" s="104">
        <f t="shared" si="65"/>
        <v>223723.35407785795</v>
      </c>
      <c r="BN66" s="104">
        <f t="shared" si="65"/>
        <v>234909.52178175087</v>
      </c>
      <c r="BO66" s="120">
        <f t="shared" si="16"/>
        <v>5872.738044543772</v>
      </c>
      <c r="BP66" s="121">
        <f t="shared" si="17"/>
        <v>11745.476089087544</v>
      </c>
      <c r="BQ66" s="121">
        <f t="shared" si="18"/>
        <v>5872.738044543772</v>
      </c>
      <c r="BR66" s="121">
        <f t="shared" si="19"/>
        <v>14681.845111359429</v>
      </c>
      <c r="BS66" s="121">
        <f t="shared" si="20"/>
        <v>2936.369022271886</v>
      </c>
      <c r="BT66" s="122">
        <f t="shared" si="37"/>
        <v>276018.68809355726</v>
      </c>
      <c r="BU66" s="121">
        <f t="shared" si="21"/>
        <v>0</v>
      </c>
      <c r="BV66" s="121">
        <f t="shared" si="22"/>
        <v>0</v>
      </c>
      <c r="BW66" s="121">
        <f t="shared" si="23"/>
        <v>0</v>
      </c>
      <c r="BX66" s="121">
        <f t="shared" si="24"/>
        <v>0</v>
      </c>
      <c r="BY66" s="121">
        <f t="shared" si="25"/>
        <v>0</v>
      </c>
      <c r="BZ66" s="121">
        <f t="shared" si="26"/>
        <v>0</v>
      </c>
      <c r="CA66" s="121">
        <f t="shared" si="27"/>
        <v>0</v>
      </c>
      <c r="CB66" s="121">
        <f t="shared" si="28"/>
        <v>0</v>
      </c>
      <c r="CC66" s="122">
        <f t="shared" si="29"/>
        <v>293636.90222718858</v>
      </c>
      <c r="CD66" s="123">
        <f t="shared" si="38"/>
        <v>276018.68809355726</v>
      </c>
      <c r="CE66" s="122">
        <f t="shared" si="39"/>
        <v>560000</v>
      </c>
      <c r="CF66" s="122">
        <f t="shared" si="40"/>
        <v>283981.31190644274</v>
      </c>
      <c r="CG66" s="124">
        <f t="shared" si="41"/>
        <v>0.50710948554721924</v>
      </c>
      <c r="CH66" s="122">
        <f t="shared" si="42"/>
        <v>480000</v>
      </c>
      <c r="CI66" s="122">
        <f t="shared" si="43"/>
        <v>203981.31190644274</v>
      </c>
      <c r="CJ66" s="124">
        <f t="shared" si="44"/>
        <v>0.42496106647175574</v>
      </c>
      <c r="CK66" s="122">
        <f t="shared" si="45"/>
        <v>400000</v>
      </c>
      <c r="CL66" s="122">
        <f t="shared" si="46"/>
        <v>123981.31190644274</v>
      </c>
      <c r="CM66" s="124">
        <f t="shared" si="47"/>
        <v>0.30995327976610687</v>
      </c>
      <c r="CN66" s="122">
        <f t="shared" si="48"/>
        <v>360000</v>
      </c>
      <c r="CO66" s="122">
        <f t="shared" si="49"/>
        <v>83981.311906442745</v>
      </c>
      <c r="CP66" s="124">
        <f t="shared" si="50"/>
        <v>0.23328142196234095</v>
      </c>
      <c r="CQ66" s="122">
        <f t="shared" si="51"/>
        <v>560000</v>
      </c>
      <c r="CR66" s="122">
        <f t="shared" si="52"/>
        <v>283981.31190644274</v>
      </c>
      <c r="CS66" s="124">
        <f t="shared" si="53"/>
        <v>0.50710948554721924</v>
      </c>
      <c r="CT66" s="122">
        <f t="shared" si="54"/>
        <v>450000</v>
      </c>
      <c r="CU66" s="122">
        <f t="shared" si="55"/>
        <v>173981.31190644274</v>
      </c>
      <c r="CV66" s="124">
        <f t="shared" si="56"/>
        <v>0.38662513756987277</v>
      </c>
      <c r="CW66" s="122">
        <f t="shared" si="57"/>
        <v>404999.99999999994</v>
      </c>
      <c r="CX66" s="117">
        <f t="shared" si="58"/>
        <v>128981.31190644269</v>
      </c>
      <c r="CY66" s="124">
        <f t="shared" si="59"/>
        <v>0.31847237507763632</v>
      </c>
      <c r="CZ66" s="122">
        <f t="shared" si="60"/>
        <v>360000</v>
      </c>
      <c r="DA66" s="122">
        <f t="shared" si="61"/>
        <v>83981.311906442745</v>
      </c>
      <c r="DB66" s="124">
        <f t="shared" si="62"/>
        <v>0.23328142196234095</v>
      </c>
      <c r="DC66" s="122">
        <v>900000</v>
      </c>
      <c r="DD66" s="14">
        <v>800000</v>
      </c>
    </row>
    <row r="67" spans="1:108" s="18" customFormat="1" x14ac:dyDescent="0.25">
      <c r="A67" s="1">
        <v>53</v>
      </c>
      <c r="B67" s="127" t="s">
        <v>188</v>
      </c>
      <c r="C67" s="99">
        <v>80</v>
      </c>
      <c r="D67" s="1">
        <v>80</v>
      </c>
      <c r="E67" s="1">
        <v>9</v>
      </c>
      <c r="F67" s="1">
        <v>3</v>
      </c>
      <c r="G67" s="1" t="s">
        <v>130</v>
      </c>
      <c r="H67" s="100">
        <v>1.92</v>
      </c>
      <c r="I67" s="101">
        <f t="shared" si="0"/>
        <v>1.7279999999999997E-2</v>
      </c>
      <c r="J67" s="100">
        <v>46</v>
      </c>
      <c r="K67" s="1" t="s">
        <v>131</v>
      </c>
      <c r="L67" s="100">
        <v>32</v>
      </c>
      <c r="M67" s="100">
        <v>600</v>
      </c>
      <c r="N67" s="100">
        <v>600</v>
      </c>
      <c r="O67" s="102">
        <f t="shared" si="1"/>
        <v>27600</v>
      </c>
      <c r="P67" s="103">
        <v>26600</v>
      </c>
      <c r="Q67" s="104">
        <f t="shared" si="2"/>
        <v>10.367999999999999</v>
      </c>
      <c r="R67" s="100">
        <v>30</v>
      </c>
      <c r="S67" s="105">
        <f t="shared" si="31"/>
        <v>1.6666666666666668E-3</v>
      </c>
      <c r="T67" s="106">
        <f t="shared" si="3"/>
        <v>1.6666666666666666E-3</v>
      </c>
      <c r="U67" s="2" t="s">
        <v>171</v>
      </c>
      <c r="V67" s="1" t="s">
        <v>133</v>
      </c>
      <c r="W67" s="107" t="s">
        <v>134</v>
      </c>
      <c r="X67" s="102">
        <f t="shared" si="32"/>
        <v>1152</v>
      </c>
      <c r="Y67" s="107" t="s">
        <v>135</v>
      </c>
      <c r="Z67" s="107" t="s">
        <v>136</v>
      </c>
      <c r="AA67" s="107" t="s">
        <v>137</v>
      </c>
      <c r="AB67" s="6">
        <v>8.3800000000000008</v>
      </c>
      <c r="AC67" s="107" t="s">
        <v>138</v>
      </c>
      <c r="AD67" s="109" t="str">
        <f>'[1]MASTER TABEL'!$F$7</f>
        <v>M2</v>
      </c>
      <c r="AE67" s="109" t="str">
        <f>'[1]MASTER TABEL'!$G$7</f>
        <v>M2</v>
      </c>
      <c r="AF67" s="6">
        <v>8.3800000000000008</v>
      </c>
      <c r="AG67" s="110">
        <f>'[1]MASTER TABEL'!$H$7</f>
        <v>1</v>
      </c>
      <c r="AH67" s="111">
        <v>15500</v>
      </c>
      <c r="AI67" s="111">
        <v>15500</v>
      </c>
      <c r="AJ67" s="112">
        <f t="shared" si="4"/>
        <v>129890.00000000001</v>
      </c>
      <c r="AK67" s="109">
        <v>0</v>
      </c>
      <c r="AL67" s="113">
        <f t="shared" si="33"/>
        <v>0</v>
      </c>
      <c r="AM67" s="114">
        <f t="shared" si="5"/>
        <v>0</v>
      </c>
      <c r="AN67" s="1">
        <v>550</v>
      </c>
      <c r="AO67" s="115">
        <f t="shared" si="6"/>
        <v>1.6666666666666668E-3</v>
      </c>
      <c r="AP67" s="101">
        <f t="shared" si="7"/>
        <v>1.92</v>
      </c>
      <c r="AQ67" s="104">
        <f t="shared" si="8"/>
        <v>7400.1736111111113</v>
      </c>
      <c r="AR67" s="116">
        <v>10000052</v>
      </c>
      <c r="AS67" s="104">
        <f t="shared" si="9"/>
        <v>8680.6006944444453</v>
      </c>
      <c r="AT67" s="110">
        <f>'[1]MASTER TABEL'!$BD$7</f>
        <v>440</v>
      </c>
      <c r="AU67" s="1">
        <v>53</v>
      </c>
      <c r="AV67" s="117">
        <f t="shared" si="10"/>
        <v>111.70073375262056</v>
      </c>
      <c r="AW67" s="111">
        <f t="shared" si="11"/>
        <v>6494.5000000000009</v>
      </c>
      <c r="AX67" s="111">
        <f t="shared" si="12"/>
        <v>13638.450000000004</v>
      </c>
      <c r="AY67" s="111">
        <f t="shared" si="13"/>
        <v>10228.837500000001</v>
      </c>
      <c r="AZ67" s="112">
        <f t="shared" si="14"/>
        <v>30361.787500000006</v>
      </c>
      <c r="BA67" s="111">
        <f t="shared" si="34"/>
        <v>24679.100000000002</v>
      </c>
      <c r="BB67" s="100" t="b">
        <v>0</v>
      </c>
      <c r="BC67" s="103">
        <v>0</v>
      </c>
      <c r="BD67" s="103">
        <v>0</v>
      </c>
      <c r="BE67" s="103">
        <f t="shared" si="15"/>
        <v>0</v>
      </c>
      <c r="BF67" s="100" t="b">
        <v>0</v>
      </c>
      <c r="BG67" s="118">
        <f>'[1]MASTER TABEL'!CZ314</f>
        <v>0</v>
      </c>
      <c r="BH67" s="1"/>
      <c r="BI67" s="103">
        <v>52</v>
      </c>
      <c r="BJ67" s="119">
        <v>0.1</v>
      </c>
      <c r="BK67" s="119">
        <v>0.05</v>
      </c>
      <c r="BL67" s="112">
        <f t="shared" si="35"/>
        <v>201175.3625393082</v>
      </c>
      <c r="BM67" s="104">
        <f t="shared" si="65"/>
        <v>221292.89879323903</v>
      </c>
      <c r="BN67" s="104">
        <f t="shared" si="65"/>
        <v>232357.54373290099</v>
      </c>
      <c r="BO67" s="120">
        <f t="shared" si="16"/>
        <v>5808.9385933225258</v>
      </c>
      <c r="BP67" s="121">
        <f t="shared" si="17"/>
        <v>11617.877186645052</v>
      </c>
      <c r="BQ67" s="121">
        <f t="shared" si="18"/>
        <v>5808.9385933225258</v>
      </c>
      <c r="BR67" s="121">
        <f t="shared" si="19"/>
        <v>14522.346483306314</v>
      </c>
      <c r="BS67" s="121">
        <f t="shared" si="20"/>
        <v>2904.4692966612629</v>
      </c>
      <c r="BT67" s="122">
        <f t="shared" si="37"/>
        <v>273020.11388615868</v>
      </c>
      <c r="BU67" s="121">
        <f t="shared" si="21"/>
        <v>0</v>
      </c>
      <c r="BV67" s="121">
        <f t="shared" si="22"/>
        <v>0</v>
      </c>
      <c r="BW67" s="121">
        <f t="shared" si="23"/>
        <v>0</v>
      </c>
      <c r="BX67" s="121">
        <f t="shared" si="24"/>
        <v>0</v>
      </c>
      <c r="BY67" s="121">
        <f t="shared" si="25"/>
        <v>0</v>
      </c>
      <c r="BZ67" s="121">
        <f t="shared" si="26"/>
        <v>0</v>
      </c>
      <c r="CA67" s="121">
        <f t="shared" si="27"/>
        <v>0</v>
      </c>
      <c r="CB67" s="121">
        <f t="shared" si="28"/>
        <v>0</v>
      </c>
      <c r="CC67" s="122">
        <f t="shared" si="29"/>
        <v>290446.92966612626</v>
      </c>
      <c r="CD67" s="123">
        <f t="shared" si="38"/>
        <v>273020.11388615868</v>
      </c>
      <c r="CE67" s="122">
        <f t="shared" si="39"/>
        <v>525000</v>
      </c>
      <c r="CF67" s="122">
        <f t="shared" si="40"/>
        <v>251979.88611384132</v>
      </c>
      <c r="CG67" s="124">
        <f t="shared" si="41"/>
        <v>0.47996168783588822</v>
      </c>
      <c r="CH67" s="122">
        <f t="shared" si="42"/>
        <v>450000</v>
      </c>
      <c r="CI67" s="122">
        <f t="shared" si="43"/>
        <v>176979.88611384132</v>
      </c>
      <c r="CJ67" s="124">
        <f t="shared" si="44"/>
        <v>0.39328863580853629</v>
      </c>
      <c r="CK67" s="122">
        <f t="shared" si="45"/>
        <v>375000</v>
      </c>
      <c r="CL67" s="122">
        <f t="shared" si="46"/>
        <v>101979.88611384132</v>
      </c>
      <c r="CM67" s="124">
        <f t="shared" si="47"/>
        <v>0.27194636297024349</v>
      </c>
      <c r="CN67" s="122">
        <f t="shared" si="48"/>
        <v>340000</v>
      </c>
      <c r="CO67" s="122">
        <f t="shared" si="49"/>
        <v>66979.886113841319</v>
      </c>
      <c r="CP67" s="124">
        <f t="shared" si="50"/>
        <v>0.19699966504070976</v>
      </c>
      <c r="CQ67" s="122">
        <f t="shared" si="51"/>
        <v>525000</v>
      </c>
      <c r="CR67" s="122">
        <f t="shared" si="52"/>
        <v>251979.88611384132</v>
      </c>
      <c r="CS67" s="124">
        <f t="shared" si="53"/>
        <v>0.47996168783588822</v>
      </c>
      <c r="CT67" s="122">
        <f t="shared" si="54"/>
        <v>425000</v>
      </c>
      <c r="CU67" s="122">
        <f t="shared" si="55"/>
        <v>151979.88611384132</v>
      </c>
      <c r="CV67" s="124">
        <f t="shared" si="56"/>
        <v>0.35759973203256779</v>
      </c>
      <c r="CW67" s="122">
        <f t="shared" si="57"/>
        <v>382499.99999999994</v>
      </c>
      <c r="CX67" s="117">
        <f t="shared" si="58"/>
        <v>109479.88611384126</v>
      </c>
      <c r="CY67" s="124">
        <f t="shared" si="59"/>
        <v>0.28622192448063077</v>
      </c>
      <c r="CZ67" s="122">
        <f t="shared" si="60"/>
        <v>340000</v>
      </c>
      <c r="DA67" s="122">
        <f t="shared" si="61"/>
        <v>66979.886113841319</v>
      </c>
      <c r="DB67" s="124">
        <f t="shared" si="62"/>
        <v>0.19699966504070976</v>
      </c>
      <c r="DC67" s="122">
        <v>850000</v>
      </c>
      <c r="DD67" s="14">
        <v>750000</v>
      </c>
    </row>
    <row r="68" spans="1:108" s="18" customFormat="1" x14ac:dyDescent="0.25">
      <c r="A68" s="1">
        <v>54</v>
      </c>
      <c r="B68" s="127" t="s">
        <v>189</v>
      </c>
      <c r="C68" s="99">
        <v>80</v>
      </c>
      <c r="D68" s="1">
        <v>80</v>
      </c>
      <c r="E68" s="1">
        <v>9</v>
      </c>
      <c r="F68" s="1">
        <v>3</v>
      </c>
      <c r="G68" s="1" t="s">
        <v>130</v>
      </c>
      <c r="H68" s="100">
        <v>1.92</v>
      </c>
      <c r="I68" s="101">
        <f t="shared" si="0"/>
        <v>1.7279999999999997E-2</v>
      </c>
      <c r="J68" s="100">
        <v>46</v>
      </c>
      <c r="K68" s="1" t="s">
        <v>131</v>
      </c>
      <c r="L68" s="100">
        <v>32</v>
      </c>
      <c r="M68" s="100">
        <v>600</v>
      </c>
      <c r="N68" s="100">
        <v>600</v>
      </c>
      <c r="O68" s="102">
        <f t="shared" si="1"/>
        <v>27600</v>
      </c>
      <c r="P68" s="103">
        <v>26600</v>
      </c>
      <c r="Q68" s="104">
        <f t="shared" si="2"/>
        <v>10.367999999999999</v>
      </c>
      <c r="R68" s="100">
        <v>30</v>
      </c>
      <c r="S68" s="105">
        <f t="shared" si="31"/>
        <v>1.6666666666666668E-3</v>
      </c>
      <c r="T68" s="106">
        <f t="shared" si="3"/>
        <v>1.6666666666666666E-3</v>
      </c>
      <c r="U68" s="2" t="s">
        <v>171</v>
      </c>
      <c r="V68" s="1" t="s">
        <v>133</v>
      </c>
      <c r="W68" s="107" t="s">
        <v>134</v>
      </c>
      <c r="X68" s="102">
        <f t="shared" si="32"/>
        <v>1152</v>
      </c>
      <c r="Y68" s="107" t="s">
        <v>135</v>
      </c>
      <c r="Z68" s="107" t="s">
        <v>136</v>
      </c>
      <c r="AA68" s="107" t="s">
        <v>137</v>
      </c>
      <c r="AB68" s="6">
        <v>8.3800000000000008</v>
      </c>
      <c r="AC68" s="107" t="s">
        <v>138</v>
      </c>
      <c r="AD68" s="109" t="str">
        <f>'[1]MASTER TABEL'!$F$7</f>
        <v>M2</v>
      </c>
      <c r="AE68" s="109" t="str">
        <f>'[1]MASTER TABEL'!$G$7</f>
        <v>M2</v>
      </c>
      <c r="AF68" s="6">
        <v>8.3800000000000008</v>
      </c>
      <c r="AG68" s="110">
        <f>'[1]MASTER TABEL'!$H$7</f>
        <v>1</v>
      </c>
      <c r="AH68" s="111">
        <v>15500</v>
      </c>
      <c r="AI68" s="111">
        <v>15500</v>
      </c>
      <c r="AJ68" s="112">
        <f t="shared" si="4"/>
        <v>129890.00000000001</v>
      </c>
      <c r="AK68" s="109">
        <v>0</v>
      </c>
      <c r="AL68" s="113">
        <f t="shared" si="33"/>
        <v>0</v>
      </c>
      <c r="AM68" s="114">
        <f t="shared" si="5"/>
        <v>0</v>
      </c>
      <c r="AN68" s="1">
        <v>550</v>
      </c>
      <c r="AO68" s="115">
        <f t="shared" si="6"/>
        <v>1.6666666666666668E-3</v>
      </c>
      <c r="AP68" s="101">
        <f t="shared" si="7"/>
        <v>1.92</v>
      </c>
      <c r="AQ68" s="104">
        <f t="shared" si="8"/>
        <v>7400.1736111111113</v>
      </c>
      <c r="AR68" s="116">
        <v>10000053</v>
      </c>
      <c r="AS68" s="104">
        <f t="shared" si="9"/>
        <v>8680.6015625</v>
      </c>
      <c r="AT68" s="110">
        <f>'[1]MASTER TABEL'!$BD$7</f>
        <v>440</v>
      </c>
      <c r="AU68" s="1">
        <v>54</v>
      </c>
      <c r="AV68" s="117">
        <f t="shared" si="10"/>
        <v>109.63220164609055</v>
      </c>
      <c r="AW68" s="111">
        <f t="shared" si="11"/>
        <v>6494.5000000000009</v>
      </c>
      <c r="AX68" s="111">
        <f t="shared" si="12"/>
        <v>13638.450000000004</v>
      </c>
      <c r="AY68" s="111">
        <f t="shared" si="13"/>
        <v>10228.837500000001</v>
      </c>
      <c r="AZ68" s="112">
        <f t="shared" si="14"/>
        <v>30361.787500000006</v>
      </c>
      <c r="BA68" s="111">
        <f t="shared" si="34"/>
        <v>24679.100000000002</v>
      </c>
      <c r="BB68" s="100" t="b">
        <v>0</v>
      </c>
      <c r="BC68" s="103">
        <v>0</v>
      </c>
      <c r="BD68" s="103">
        <v>0</v>
      </c>
      <c r="BE68" s="103">
        <f t="shared" si="15"/>
        <v>0</v>
      </c>
      <c r="BF68" s="100" t="b">
        <v>0</v>
      </c>
      <c r="BG68" s="118">
        <f>'[1]MASTER TABEL'!CZ315</f>
        <v>0</v>
      </c>
      <c r="BH68" s="1"/>
      <c r="BI68" s="103">
        <v>53</v>
      </c>
      <c r="BJ68" s="119">
        <v>0.1</v>
      </c>
      <c r="BK68" s="119">
        <v>0.05</v>
      </c>
      <c r="BL68" s="112">
        <f t="shared" si="35"/>
        <v>201174.29487525721</v>
      </c>
      <c r="BM68" s="104">
        <f t="shared" si="65"/>
        <v>221291.72436278296</v>
      </c>
      <c r="BN68" s="104">
        <f t="shared" si="65"/>
        <v>232356.31058092212</v>
      </c>
      <c r="BO68" s="120">
        <f t="shared" si="16"/>
        <v>5808.9077645230527</v>
      </c>
      <c r="BP68" s="121">
        <f t="shared" si="17"/>
        <v>11617.815529046105</v>
      </c>
      <c r="BQ68" s="121">
        <f t="shared" si="18"/>
        <v>5808.9077645230527</v>
      </c>
      <c r="BR68" s="121">
        <f t="shared" si="19"/>
        <v>14522.269411307632</v>
      </c>
      <c r="BS68" s="121">
        <f t="shared" si="20"/>
        <v>2904.4538822615264</v>
      </c>
      <c r="BT68" s="122">
        <f t="shared" si="37"/>
        <v>273018.66493258346</v>
      </c>
      <c r="BU68" s="121">
        <f t="shared" si="21"/>
        <v>0</v>
      </c>
      <c r="BV68" s="121">
        <f t="shared" si="22"/>
        <v>0</v>
      </c>
      <c r="BW68" s="121">
        <f t="shared" si="23"/>
        <v>0</v>
      </c>
      <c r="BX68" s="121">
        <f t="shared" si="24"/>
        <v>0</v>
      </c>
      <c r="BY68" s="121">
        <f t="shared" si="25"/>
        <v>0</v>
      </c>
      <c r="BZ68" s="121">
        <f t="shared" si="26"/>
        <v>0</v>
      </c>
      <c r="CA68" s="121">
        <f t="shared" si="27"/>
        <v>0</v>
      </c>
      <c r="CB68" s="121">
        <f t="shared" si="28"/>
        <v>0</v>
      </c>
      <c r="CC68" s="122">
        <f t="shared" si="29"/>
        <v>290445.38822615263</v>
      </c>
      <c r="CD68" s="123">
        <f t="shared" si="38"/>
        <v>273018.66493258346</v>
      </c>
      <c r="CE68" s="122">
        <f t="shared" si="39"/>
        <v>525000</v>
      </c>
      <c r="CF68" s="122">
        <f t="shared" si="40"/>
        <v>251981.33506741654</v>
      </c>
      <c r="CG68" s="124">
        <f t="shared" si="41"/>
        <v>0.47996444774746005</v>
      </c>
      <c r="CH68" s="122">
        <f t="shared" si="42"/>
        <v>450000</v>
      </c>
      <c r="CI68" s="122">
        <f t="shared" si="43"/>
        <v>176981.33506741654</v>
      </c>
      <c r="CJ68" s="124">
        <f t="shared" si="44"/>
        <v>0.39329185570537012</v>
      </c>
      <c r="CK68" s="122">
        <f t="shared" si="45"/>
        <v>375000</v>
      </c>
      <c r="CL68" s="122">
        <f t="shared" si="46"/>
        <v>101981.33506741654</v>
      </c>
      <c r="CM68" s="124">
        <f t="shared" si="47"/>
        <v>0.2719502268464441</v>
      </c>
      <c r="CN68" s="122">
        <f t="shared" si="48"/>
        <v>340000</v>
      </c>
      <c r="CO68" s="122">
        <f t="shared" si="49"/>
        <v>66981.335067416541</v>
      </c>
      <c r="CP68" s="124">
        <f t="shared" si="50"/>
        <v>0.19700392666887218</v>
      </c>
      <c r="CQ68" s="122">
        <f t="shared" si="51"/>
        <v>525000</v>
      </c>
      <c r="CR68" s="122">
        <f t="shared" si="52"/>
        <v>251981.33506741654</v>
      </c>
      <c r="CS68" s="124">
        <f t="shared" si="53"/>
        <v>0.47996444774746005</v>
      </c>
      <c r="CT68" s="122">
        <f t="shared" si="54"/>
        <v>425000</v>
      </c>
      <c r="CU68" s="122">
        <f t="shared" si="55"/>
        <v>151981.33506741654</v>
      </c>
      <c r="CV68" s="124">
        <f t="shared" si="56"/>
        <v>0.35760314133509774</v>
      </c>
      <c r="CW68" s="122">
        <f t="shared" si="57"/>
        <v>382499.99999999994</v>
      </c>
      <c r="CX68" s="117">
        <f t="shared" si="58"/>
        <v>109481.33506741648</v>
      </c>
      <c r="CY68" s="124">
        <f t="shared" si="59"/>
        <v>0.28622571259455293</v>
      </c>
      <c r="CZ68" s="122">
        <f t="shared" si="60"/>
        <v>340000</v>
      </c>
      <c r="DA68" s="122">
        <f t="shared" si="61"/>
        <v>66981.335067416541</v>
      </c>
      <c r="DB68" s="124">
        <f t="shared" si="62"/>
        <v>0.19700392666887218</v>
      </c>
      <c r="DC68" s="122">
        <v>850000</v>
      </c>
      <c r="DD68" s="14">
        <v>750000</v>
      </c>
    </row>
    <row r="69" spans="1:108" s="18" customFormat="1" x14ac:dyDescent="0.25">
      <c r="A69" s="1">
        <v>55</v>
      </c>
      <c r="B69" s="127" t="s">
        <v>190</v>
      </c>
      <c r="C69" s="99">
        <v>80</v>
      </c>
      <c r="D69" s="1">
        <v>80</v>
      </c>
      <c r="E69" s="1">
        <v>9</v>
      </c>
      <c r="F69" s="1">
        <v>3</v>
      </c>
      <c r="G69" s="1" t="s">
        <v>130</v>
      </c>
      <c r="H69" s="100">
        <v>1.92</v>
      </c>
      <c r="I69" s="101">
        <f t="shared" si="0"/>
        <v>1.7279999999999997E-2</v>
      </c>
      <c r="J69" s="100">
        <v>46</v>
      </c>
      <c r="K69" s="1" t="s">
        <v>131</v>
      </c>
      <c r="L69" s="100">
        <v>32</v>
      </c>
      <c r="M69" s="100">
        <v>600</v>
      </c>
      <c r="N69" s="100">
        <v>600</v>
      </c>
      <c r="O69" s="102">
        <f t="shared" si="1"/>
        <v>27600</v>
      </c>
      <c r="P69" s="103">
        <v>26600</v>
      </c>
      <c r="Q69" s="104">
        <f t="shared" si="2"/>
        <v>10.367999999999999</v>
      </c>
      <c r="R69" s="100">
        <v>30</v>
      </c>
      <c r="S69" s="105">
        <f t="shared" si="31"/>
        <v>1.6666666666666668E-3</v>
      </c>
      <c r="T69" s="106">
        <f t="shared" si="3"/>
        <v>1.6666666666666666E-3</v>
      </c>
      <c r="U69" s="2" t="s">
        <v>171</v>
      </c>
      <c r="V69" s="1" t="s">
        <v>133</v>
      </c>
      <c r="W69" s="107" t="s">
        <v>134</v>
      </c>
      <c r="X69" s="102">
        <f t="shared" si="32"/>
        <v>1152</v>
      </c>
      <c r="Y69" s="107" t="s">
        <v>135</v>
      </c>
      <c r="Z69" s="107" t="s">
        <v>136</v>
      </c>
      <c r="AA69" s="107" t="s">
        <v>137</v>
      </c>
      <c r="AB69" s="6">
        <v>8.3800000000000008</v>
      </c>
      <c r="AC69" s="107" t="s">
        <v>138</v>
      </c>
      <c r="AD69" s="109" t="str">
        <f>'[1]MASTER TABEL'!$F$7</f>
        <v>M2</v>
      </c>
      <c r="AE69" s="109" t="str">
        <f>'[1]MASTER TABEL'!$G$7</f>
        <v>M2</v>
      </c>
      <c r="AF69" s="6">
        <v>8.3800000000000008</v>
      </c>
      <c r="AG69" s="110">
        <f>'[1]MASTER TABEL'!$H$7</f>
        <v>1</v>
      </c>
      <c r="AH69" s="111">
        <v>15500</v>
      </c>
      <c r="AI69" s="111">
        <v>15500</v>
      </c>
      <c r="AJ69" s="112">
        <f t="shared" si="4"/>
        <v>129890.00000000001</v>
      </c>
      <c r="AK69" s="109">
        <v>0</v>
      </c>
      <c r="AL69" s="113">
        <f t="shared" si="33"/>
        <v>0</v>
      </c>
      <c r="AM69" s="114">
        <f t="shared" si="5"/>
        <v>0</v>
      </c>
      <c r="AN69" s="1">
        <v>550</v>
      </c>
      <c r="AO69" s="115">
        <f t="shared" si="6"/>
        <v>1.6666666666666668E-3</v>
      </c>
      <c r="AP69" s="101">
        <f t="shared" si="7"/>
        <v>1.92</v>
      </c>
      <c r="AQ69" s="104">
        <f t="shared" si="8"/>
        <v>7400.1736111111113</v>
      </c>
      <c r="AR69" s="116">
        <v>10000054</v>
      </c>
      <c r="AS69" s="104">
        <f t="shared" si="9"/>
        <v>8680.6024305555566</v>
      </c>
      <c r="AT69" s="110">
        <f>'[1]MASTER TABEL'!$BD$7</f>
        <v>440</v>
      </c>
      <c r="AU69" s="1">
        <v>55</v>
      </c>
      <c r="AV69" s="117">
        <f t="shared" si="10"/>
        <v>107.6388888888889</v>
      </c>
      <c r="AW69" s="111">
        <f t="shared" si="11"/>
        <v>6494.5000000000009</v>
      </c>
      <c r="AX69" s="111">
        <f t="shared" si="12"/>
        <v>13638.450000000004</v>
      </c>
      <c r="AY69" s="111">
        <f t="shared" si="13"/>
        <v>10228.837500000001</v>
      </c>
      <c r="AZ69" s="112">
        <f t="shared" si="14"/>
        <v>30361.787500000006</v>
      </c>
      <c r="BA69" s="111">
        <f t="shared" si="34"/>
        <v>24679.100000000002</v>
      </c>
      <c r="BB69" s="100" t="b">
        <v>0</v>
      </c>
      <c r="BC69" s="103">
        <v>0</v>
      </c>
      <c r="BD69" s="103">
        <v>0</v>
      </c>
      <c r="BE69" s="103">
        <f t="shared" si="15"/>
        <v>0</v>
      </c>
      <c r="BF69" s="100" t="b">
        <v>0</v>
      </c>
      <c r="BG69" s="118">
        <f>'[1]MASTER TABEL'!CZ316</f>
        <v>0</v>
      </c>
      <c r="BH69" s="1"/>
      <c r="BI69" s="103">
        <v>54</v>
      </c>
      <c r="BJ69" s="119">
        <v>0.1</v>
      </c>
      <c r="BK69" s="119">
        <v>0.05</v>
      </c>
      <c r="BL69" s="112">
        <f t="shared" si="35"/>
        <v>201173.30243055557</v>
      </c>
      <c r="BM69" s="104">
        <f t="shared" si="65"/>
        <v>221290.63267361114</v>
      </c>
      <c r="BN69" s="104">
        <f t="shared" si="65"/>
        <v>232355.16430729171</v>
      </c>
      <c r="BO69" s="120">
        <f t="shared" si="16"/>
        <v>5808.8791076822927</v>
      </c>
      <c r="BP69" s="121">
        <f t="shared" si="17"/>
        <v>11617.758215364585</v>
      </c>
      <c r="BQ69" s="121">
        <f t="shared" si="18"/>
        <v>5808.8791076822927</v>
      </c>
      <c r="BR69" s="121">
        <f t="shared" si="19"/>
        <v>14522.197769205733</v>
      </c>
      <c r="BS69" s="121">
        <f t="shared" si="20"/>
        <v>2904.4395538411463</v>
      </c>
      <c r="BT69" s="122">
        <f t="shared" si="37"/>
        <v>273017.31806106778</v>
      </c>
      <c r="BU69" s="121">
        <f t="shared" si="21"/>
        <v>0</v>
      </c>
      <c r="BV69" s="121">
        <f t="shared" si="22"/>
        <v>0</v>
      </c>
      <c r="BW69" s="121">
        <f t="shared" si="23"/>
        <v>0</v>
      </c>
      <c r="BX69" s="121">
        <f t="shared" si="24"/>
        <v>0</v>
      </c>
      <c r="BY69" s="121">
        <f t="shared" si="25"/>
        <v>0</v>
      </c>
      <c r="BZ69" s="121">
        <f t="shared" si="26"/>
        <v>0</v>
      </c>
      <c r="CA69" s="121">
        <f t="shared" si="27"/>
        <v>0</v>
      </c>
      <c r="CB69" s="121">
        <f t="shared" si="28"/>
        <v>0</v>
      </c>
      <c r="CC69" s="122">
        <f t="shared" si="29"/>
        <v>290443.95538411464</v>
      </c>
      <c r="CD69" s="123">
        <f t="shared" si="38"/>
        <v>273017.31806106778</v>
      </c>
      <c r="CE69" s="122">
        <f t="shared" si="39"/>
        <v>525000</v>
      </c>
      <c r="CF69" s="122">
        <f t="shared" si="40"/>
        <v>251982.68193893222</v>
      </c>
      <c r="CG69" s="124">
        <f t="shared" si="41"/>
        <v>0.47996701321701374</v>
      </c>
      <c r="CH69" s="122">
        <f t="shared" si="42"/>
        <v>450000</v>
      </c>
      <c r="CI69" s="122">
        <f t="shared" si="43"/>
        <v>176982.68193893222</v>
      </c>
      <c r="CJ69" s="124">
        <f t="shared" si="44"/>
        <v>0.39329484875318271</v>
      </c>
      <c r="CK69" s="122">
        <f t="shared" si="45"/>
        <v>375000</v>
      </c>
      <c r="CL69" s="122">
        <f t="shared" si="46"/>
        <v>101982.68193893222</v>
      </c>
      <c r="CM69" s="124">
        <f t="shared" si="47"/>
        <v>0.27195381850381928</v>
      </c>
      <c r="CN69" s="122">
        <f t="shared" si="48"/>
        <v>340000</v>
      </c>
      <c r="CO69" s="122">
        <f t="shared" si="49"/>
        <v>66982.681938932219</v>
      </c>
      <c r="CP69" s="124">
        <f t="shared" si="50"/>
        <v>0.19700788805568301</v>
      </c>
      <c r="CQ69" s="122">
        <f t="shared" si="51"/>
        <v>525000</v>
      </c>
      <c r="CR69" s="122">
        <f t="shared" si="52"/>
        <v>251982.68193893222</v>
      </c>
      <c r="CS69" s="124">
        <f t="shared" si="53"/>
        <v>0.47996701321701374</v>
      </c>
      <c r="CT69" s="122">
        <f t="shared" si="54"/>
        <v>425000</v>
      </c>
      <c r="CU69" s="122">
        <f t="shared" si="55"/>
        <v>151982.68193893222</v>
      </c>
      <c r="CV69" s="124">
        <f t="shared" si="56"/>
        <v>0.35760631044454638</v>
      </c>
      <c r="CW69" s="122">
        <f t="shared" si="57"/>
        <v>382499.99999999994</v>
      </c>
      <c r="CX69" s="117">
        <f t="shared" si="58"/>
        <v>109482.68193893216</v>
      </c>
      <c r="CY69" s="124">
        <f t="shared" si="59"/>
        <v>0.28622923382727367</v>
      </c>
      <c r="CZ69" s="122">
        <f t="shared" si="60"/>
        <v>340000</v>
      </c>
      <c r="DA69" s="122">
        <f t="shared" si="61"/>
        <v>66982.681938932219</v>
      </c>
      <c r="DB69" s="124">
        <f t="shared" si="62"/>
        <v>0.19700788805568301</v>
      </c>
      <c r="DC69" s="122">
        <v>850000</v>
      </c>
      <c r="DD69" s="14">
        <v>750000</v>
      </c>
    </row>
    <row r="70" spans="1:108" s="18" customFormat="1" x14ac:dyDescent="0.25">
      <c r="A70" s="1">
        <v>56</v>
      </c>
      <c r="B70" s="127" t="s">
        <v>191</v>
      </c>
      <c r="C70" s="99">
        <v>80</v>
      </c>
      <c r="D70" s="1">
        <v>80</v>
      </c>
      <c r="E70" s="1">
        <v>9</v>
      </c>
      <c r="F70" s="1">
        <v>3</v>
      </c>
      <c r="G70" s="1" t="s">
        <v>130</v>
      </c>
      <c r="H70" s="100">
        <v>1.92</v>
      </c>
      <c r="I70" s="101">
        <f t="shared" si="0"/>
        <v>1.7279999999999997E-2</v>
      </c>
      <c r="J70" s="100">
        <v>46</v>
      </c>
      <c r="K70" s="1" t="s">
        <v>131</v>
      </c>
      <c r="L70" s="100">
        <v>32</v>
      </c>
      <c r="M70" s="100">
        <v>600</v>
      </c>
      <c r="N70" s="100">
        <v>600</v>
      </c>
      <c r="O70" s="102">
        <f t="shared" si="1"/>
        <v>27600</v>
      </c>
      <c r="P70" s="103">
        <v>26600</v>
      </c>
      <c r="Q70" s="104">
        <f t="shared" si="2"/>
        <v>10.367999999999999</v>
      </c>
      <c r="R70" s="100">
        <v>30</v>
      </c>
      <c r="S70" s="105">
        <f t="shared" si="31"/>
        <v>1.6666666666666668E-3</v>
      </c>
      <c r="T70" s="106">
        <f t="shared" si="3"/>
        <v>1.6666666666666666E-3</v>
      </c>
      <c r="U70" s="2" t="s">
        <v>171</v>
      </c>
      <c r="V70" s="1" t="s">
        <v>133</v>
      </c>
      <c r="W70" s="107" t="s">
        <v>134</v>
      </c>
      <c r="X70" s="102">
        <f t="shared" si="32"/>
        <v>1152</v>
      </c>
      <c r="Y70" s="107" t="s">
        <v>135</v>
      </c>
      <c r="Z70" s="107" t="s">
        <v>136</v>
      </c>
      <c r="AA70" s="107" t="s">
        <v>137</v>
      </c>
      <c r="AB70" s="6">
        <v>8.3800000000000008</v>
      </c>
      <c r="AC70" s="107" t="s">
        <v>138</v>
      </c>
      <c r="AD70" s="109" t="str">
        <f>'[1]MASTER TABEL'!$F$7</f>
        <v>M2</v>
      </c>
      <c r="AE70" s="109" t="str">
        <f>'[1]MASTER TABEL'!$G$7</f>
        <v>M2</v>
      </c>
      <c r="AF70" s="6">
        <v>8.3800000000000008</v>
      </c>
      <c r="AG70" s="110">
        <f>'[1]MASTER TABEL'!$H$7</f>
        <v>1</v>
      </c>
      <c r="AH70" s="111">
        <v>15500</v>
      </c>
      <c r="AI70" s="111">
        <v>15500</v>
      </c>
      <c r="AJ70" s="112">
        <f t="shared" si="4"/>
        <v>129890.00000000001</v>
      </c>
      <c r="AK70" s="109">
        <v>0</v>
      </c>
      <c r="AL70" s="113">
        <f t="shared" si="33"/>
        <v>0</v>
      </c>
      <c r="AM70" s="114">
        <f t="shared" si="5"/>
        <v>0</v>
      </c>
      <c r="AN70" s="1">
        <v>550</v>
      </c>
      <c r="AO70" s="115">
        <f t="shared" si="6"/>
        <v>1.6666666666666668E-3</v>
      </c>
      <c r="AP70" s="101">
        <f t="shared" si="7"/>
        <v>1.92</v>
      </c>
      <c r="AQ70" s="104">
        <f t="shared" si="8"/>
        <v>7400.1736111111113</v>
      </c>
      <c r="AR70" s="116">
        <v>10000055</v>
      </c>
      <c r="AS70" s="104">
        <f t="shared" si="9"/>
        <v>8680.6032986111131</v>
      </c>
      <c r="AT70" s="110">
        <f>'[1]MASTER TABEL'!$BD$7</f>
        <v>440</v>
      </c>
      <c r="AU70" s="1">
        <v>56</v>
      </c>
      <c r="AV70" s="117">
        <f t="shared" si="10"/>
        <v>105.71676587301589</v>
      </c>
      <c r="AW70" s="111">
        <f t="shared" si="11"/>
        <v>6494.5000000000009</v>
      </c>
      <c r="AX70" s="111">
        <f t="shared" si="12"/>
        <v>13638.450000000004</v>
      </c>
      <c r="AY70" s="111">
        <f t="shared" si="13"/>
        <v>10228.837500000001</v>
      </c>
      <c r="AZ70" s="112">
        <f t="shared" si="14"/>
        <v>30361.787500000006</v>
      </c>
      <c r="BA70" s="111">
        <f t="shared" si="34"/>
        <v>24679.100000000002</v>
      </c>
      <c r="BB70" s="100" t="b">
        <v>0</v>
      </c>
      <c r="BC70" s="103">
        <v>0</v>
      </c>
      <c r="BD70" s="103">
        <v>0</v>
      </c>
      <c r="BE70" s="103">
        <f t="shared" si="15"/>
        <v>0</v>
      </c>
      <c r="BF70" s="100" t="b">
        <v>0</v>
      </c>
      <c r="BG70" s="118">
        <f>'[1]MASTER TABEL'!CZ317</f>
        <v>0</v>
      </c>
      <c r="BH70" s="1"/>
      <c r="BI70" s="103">
        <v>55</v>
      </c>
      <c r="BJ70" s="119">
        <v>0.1</v>
      </c>
      <c r="BK70" s="119">
        <v>0.05</v>
      </c>
      <c r="BL70" s="112">
        <f t="shared" si="35"/>
        <v>201172.38117559528</v>
      </c>
      <c r="BM70" s="104">
        <f t="shared" si="65"/>
        <v>221289.61929315483</v>
      </c>
      <c r="BN70" s="104">
        <f t="shared" si="65"/>
        <v>232354.10025781259</v>
      </c>
      <c r="BO70" s="120">
        <f t="shared" si="16"/>
        <v>5808.8525064453142</v>
      </c>
      <c r="BP70" s="121">
        <f t="shared" si="17"/>
        <v>11617.705012890628</v>
      </c>
      <c r="BQ70" s="121">
        <f t="shared" si="18"/>
        <v>5808.8525064453142</v>
      </c>
      <c r="BR70" s="121">
        <f t="shared" si="19"/>
        <v>14522.131266113287</v>
      </c>
      <c r="BS70" s="121">
        <f t="shared" si="20"/>
        <v>2904.4262532226571</v>
      </c>
      <c r="BT70" s="122">
        <f t="shared" si="37"/>
        <v>273016.06780292979</v>
      </c>
      <c r="BU70" s="121">
        <f t="shared" si="21"/>
        <v>0</v>
      </c>
      <c r="BV70" s="121">
        <f t="shared" si="22"/>
        <v>0</v>
      </c>
      <c r="BW70" s="121">
        <f t="shared" si="23"/>
        <v>0</v>
      </c>
      <c r="BX70" s="121">
        <f t="shared" si="24"/>
        <v>0</v>
      </c>
      <c r="BY70" s="121">
        <f t="shared" si="25"/>
        <v>0</v>
      </c>
      <c r="BZ70" s="121">
        <f t="shared" si="26"/>
        <v>0</v>
      </c>
      <c r="CA70" s="121">
        <f t="shared" si="27"/>
        <v>0</v>
      </c>
      <c r="CB70" s="121">
        <f t="shared" si="28"/>
        <v>0</v>
      </c>
      <c r="CC70" s="122">
        <f t="shared" si="29"/>
        <v>290442.62532226573</v>
      </c>
      <c r="CD70" s="123">
        <f t="shared" si="38"/>
        <v>273016.06780292979</v>
      </c>
      <c r="CE70" s="122">
        <f t="shared" si="39"/>
        <v>525000</v>
      </c>
      <c r="CF70" s="122">
        <f t="shared" si="40"/>
        <v>251983.93219707021</v>
      </c>
      <c r="CG70" s="124">
        <f t="shared" si="41"/>
        <v>0.47996939466108612</v>
      </c>
      <c r="CH70" s="122">
        <f t="shared" si="42"/>
        <v>450000</v>
      </c>
      <c r="CI70" s="122">
        <f t="shared" si="43"/>
        <v>176983.93219707021</v>
      </c>
      <c r="CJ70" s="124">
        <f t="shared" si="44"/>
        <v>0.39329762710460048</v>
      </c>
      <c r="CK70" s="122">
        <f t="shared" si="45"/>
        <v>375000</v>
      </c>
      <c r="CL70" s="122">
        <f t="shared" si="46"/>
        <v>101983.93219707021</v>
      </c>
      <c r="CM70" s="124">
        <f t="shared" si="47"/>
        <v>0.27195715252552055</v>
      </c>
      <c r="CN70" s="122">
        <f t="shared" si="48"/>
        <v>340000</v>
      </c>
      <c r="CO70" s="122">
        <f t="shared" si="49"/>
        <v>66983.932197070215</v>
      </c>
      <c r="CP70" s="124">
        <f t="shared" si="50"/>
        <v>0.19701156528550062</v>
      </c>
      <c r="CQ70" s="122">
        <f t="shared" si="51"/>
        <v>525000</v>
      </c>
      <c r="CR70" s="122">
        <f t="shared" si="52"/>
        <v>251983.93219707021</v>
      </c>
      <c r="CS70" s="124">
        <f t="shared" si="53"/>
        <v>0.47996939466108612</v>
      </c>
      <c r="CT70" s="122">
        <f t="shared" si="54"/>
        <v>425000</v>
      </c>
      <c r="CU70" s="122">
        <f t="shared" si="55"/>
        <v>151983.93219707021</v>
      </c>
      <c r="CV70" s="124">
        <f t="shared" si="56"/>
        <v>0.35760925222840051</v>
      </c>
      <c r="CW70" s="122">
        <f t="shared" si="57"/>
        <v>382499.99999999994</v>
      </c>
      <c r="CX70" s="117">
        <f t="shared" si="58"/>
        <v>109483.93219707016</v>
      </c>
      <c r="CY70" s="124">
        <f t="shared" si="59"/>
        <v>0.28623250247600046</v>
      </c>
      <c r="CZ70" s="122">
        <f t="shared" si="60"/>
        <v>340000</v>
      </c>
      <c r="DA70" s="122">
        <f t="shared" si="61"/>
        <v>66983.932197070215</v>
      </c>
      <c r="DB70" s="124">
        <f t="shared" si="62"/>
        <v>0.19701156528550062</v>
      </c>
      <c r="DC70" s="122">
        <v>850000</v>
      </c>
      <c r="DD70" s="14">
        <v>750000</v>
      </c>
    </row>
    <row r="71" spans="1:108" s="18" customFormat="1" x14ac:dyDescent="0.25">
      <c r="A71" s="1">
        <v>57</v>
      </c>
      <c r="B71" s="127">
        <v>8809</v>
      </c>
      <c r="C71" s="99">
        <v>80</v>
      </c>
      <c r="D71" s="1">
        <v>80</v>
      </c>
      <c r="E71" s="1">
        <v>9</v>
      </c>
      <c r="F71" s="1">
        <v>3</v>
      </c>
      <c r="G71" s="1" t="s">
        <v>130</v>
      </c>
      <c r="H71" s="100">
        <v>1.92</v>
      </c>
      <c r="I71" s="101">
        <f t="shared" si="0"/>
        <v>1.7279999999999997E-2</v>
      </c>
      <c r="J71" s="100">
        <v>45</v>
      </c>
      <c r="K71" s="1" t="s">
        <v>131</v>
      </c>
      <c r="L71" s="100">
        <v>32</v>
      </c>
      <c r="M71" s="100">
        <v>620</v>
      </c>
      <c r="N71" s="100">
        <v>620</v>
      </c>
      <c r="O71" s="102">
        <f t="shared" si="1"/>
        <v>27900</v>
      </c>
      <c r="P71" s="103">
        <v>26600</v>
      </c>
      <c r="Q71" s="104">
        <f t="shared" si="2"/>
        <v>10.713599999999998</v>
      </c>
      <c r="R71" s="100">
        <v>30</v>
      </c>
      <c r="S71" s="105">
        <f t="shared" si="31"/>
        <v>1.6129032258064516E-3</v>
      </c>
      <c r="T71" s="106">
        <f t="shared" si="3"/>
        <v>1.6129032258064516E-3</v>
      </c>
      <c r="U71" s="2" t="s">
        <v>171</v>
      </c>
      <c r="V71" s="1" t="s">
        <v>133</v>
      </c>
      <c r="W71" s="107" t="s">
        <v>134</v>
      </c>
      <c r="X71" s="102">
        <f t="shared" si="32"/>
        <v>1190.3999999999999</v>
      </c>
      <c r="Y71" s="107" t="s">
        <v>135</v>
      </c>
      <c r="Z71" s="107" t="s">
        <v>136</v>
      </c>
      <c r="AA71" s="107" t="s">
        <v>137</v>
      </c>
      <c r="AB71" s="6">
        <v>28</v>
      </c>
      <c r="AC71" s="107" t="s">
        <v>138</v>
      </c>
      <c r="AD71" s="109" t="str">
        <f>'[1]MASTER TABEL'!$F$7</f>
        <v>M2</v>
      </c>
      <c r="AE71" s="109" t="str">
        <f>'[1]MASTER TABEL'!$G$7</f>
        <v>M2</v>
      </c>
      <c r="AF71" s="6">
        <v>28</v>
      </c>
      <c r="AG71" s="110">
        <f>'[1]MASTER TABEL'!$H$7</f>
        <v>1</v>
      </c>
      <c r="AH71" s="111">
        <v>15500</v>
      </c>
      <c r="AI71" s="111">
        <v>15500</v>
      </c>
      <c r="AJ71" s="112">
        <f t="shared" si="4"/>
        <v>434000</v>
      </c>
      <c r="AK71" s="109">
        <v>0</v>
      </c>
      <c r="AL71" s="113">
        <f t="shared" si="33"/>
        <v>0</v>
      </c>
      <c r="AM71" s="114">
        <f t="shared" si="5"/>
        <v>0</v>
      </c>
      <c r="AN71" s="1">
        <v>550</v>
      </c>
      <c r="AO71" s="115">
        <f t="shared" si="6"/>
        <v>1.6129032258064516E-3</v>
      </c>
      <c r="AP71" s="101">
        <f t="shared" si="7"/>
        <v>1.92</v>
      </c>
      <c r="AQ71" s="104">
        <f t="shared" si="8"/>
        <v>7161.4583333333339</v>
      </c>
      <c r="AR71" s="116">
        <v>10000063</v>
      </c>
      <c r="AS71" s="104">
        <f t="shared" si="9"/>
        <v>8400.5905577957001</v>
      </c>
      <c r="AT71" s="110">
        <f>'[1]MASTER TABEL'!$BD$7</f>
        <v>440</v>
      </c>
      <c r="AU71" s="1">
        <v>64</v>
      </c>
      <c r="AV71" s="117">
        <f t="shared" si="10"/>
        <v>89.518229166666671</v>
      </c>
      <c r="AW71" s="111">
        <f t="shared" si="11"/>
        <v>21700</v>
      </c>
      <c r="AX71" s="111">
        <f t="shared" si="12"/>
        <v>45570</v>
      </c>
      <c r="AY71" s="111">
        <f t="shared" si="13"/>
        <v>34177.5</v>
      </c>
      <c r="AZ71" s="112">
        <f t="shared" si="14"/>
        <v>101447.5</v>
      </c>
      <c r="BA71" s="111">
        <f t="shared" si="34"/>
        <v>82460</v>
      </c>
      <c r="BB71" s="100" t="b">
        <v>0</v>
      </c>
      <c r="BC71" s="103">
        <v>0</v>
      </c>
      <c r="BD71" s="103">
        <v>0</v>
      </c>
      <c r="BE71" s="103">
        <f t="shared" si="15"/>
        <v>0</v>
      </c>
      <c r="BF71" s="100" t="b">
        <v>0</v>
      </c>
      <c r="BG71" s="118">
        <f>'[1]MASTER TABEL'!CZ325</f>
        <v>0</v>
      </c>
      <c r="BH71" s="1"/>
      <c r="BI71" s="103">
        <v>63</v>
      </c>
      <c r="BJ71" s="119">
        <v>0.1</v>
      </c>
      <c r="BK71" s="119">
        <v>0.05</v>
      </c>
      <c r="BL71" s="112">
        <f t="shared" si="35"/>
        <v>633622.0671202956</v>
      </c>
      <c r="BM71" s="104">
        <f t="shared" si="65"/>
        <v>696984.27383232524</v>
      </c>
      <c r="BN71" s="104">
        <f t="shared" si="65"/>
        <v>731833.48752394156</v>
      </c>
      <c r="BO71" s="120">
        <f t="shared" si="16"/>
        <v>18295.83718809854</v>
      </c>
      <c r="BP71" s="121">
        <f t="shared" si="17"/>
        <v>36591.674376197079</v>
      </c>
      <c r="BQ71" s="121">
        <f t="shared" si="18"/>
        <v>18295.83718809854</v>
      </c>
      <c r="BR71" s="121">
        <f t="shared" si="19"/>
        <v>45739.592970246347</v>
      </c>
      <c r="BS71" s="121">
        <f t="shared" si="20"/>
        <v>9147.9185940492698</v>
      </c>
      <c r="BT71" s="122">
        <f t="shared" si="37"/>
        <v>859904.34784063138</v>
      </c>
      <c r="BU71" s="121">
        <f t="shared" si="21"/>
        <v>0</v>
      </c>
      <c r="BV71" s="121">
        <f t="shared" si="22"/>
        <v>0</v>
      </c>
      <c r="BW71" s="121">
        <f t="shared" si="23"/>
        <v>0</v>
      </c>
      <c r="BX71" s="121">
        <f t="shared" si="24"/>
        <v>0</v>
      </c>
      <c r="BY71" s="121">
        <f t="shared" si="25"/>
        <v>0</v>
      </c>
      <c r="BZ71" s="121">
        <f t="shared" si="26"/>
        <v>0</v>
      </c>
      <c r="CA71" s="121">
        <f t="shared" si="27"/>
        <v>0</v>
      </c>
      <c r="CB71" s="121">
        <f t="shared" si="28"/>
        <v>0</v>
      </c>
      <c r="CC71" s="122">
        <f t="shared" si="29"/>
        <v>914791.85940492689</v>
      </c>
      <c r="CD71" s="123">
        <f t="shared" si="38"/>
        <v>859904.34784063138</v>
      </c>
      <c r="CE71" s="122">
        <f t="shared" si="39"/>
        <v>1855000</v>
      </c>
      <c r="CF71" s="122">
        <f t="shared" si="40"/>
        <v>995095.65215936862</v>
      </c>
      <c r="CG71" s="124">
        <f t="shared" si="41"/>
        <v>0.5364397046681233</v>
      </c>
      <c r="CH71" s="122">
        <f t="shared" si="42"/>
        <v>1590000</v>
      </c>
      <c r="CI71" s="122">
        <f t="shared" si="43"/>
        <v>730095.65215936862</v>
      </c>
      <c r="CJ71" s="124">
        <f t="shared" si="44"/>
        <v>0.45917965544614381</v>
      </c>
      <c r="CK71" s="122">
        <f t="shared" si="45"/>
        <v>1325000</v>
      </c>
      <c r="CL71" s="122">
        <f t="shared" si="46"/>
        <v>465095.65215936862</v>
      </c>
      <c r="CM71" s="124">
        <f t="shared" si="47"/>
        <v>0.35101558653537257</v>
      </c>
      <c r="CN71" s="122">
        <f t="shared" si="48"/>
        <v>1100000</v>
      </c>
      <c r="CO71" s="122">
        <f t="shared" si="49"/>
        <v>240095.65215936862</v>
      </c>
      <c r="CP71" s="124">
        <f t="shared" si="50"/>
        <v>0.21826877469033512</v>
      </c>
      <c r="CQ71" s="122">
        <f t="shared" si="51"/>
        <v>1855000</v>
      </c>
      <c r="CR71" s="122">
        <f t="shared" si="52"/>
        <v>995095.65215936862</v>
      </c>
      <c r="CS71" s="124">
        <f t="shared" si="53"/>
        <v>0.5364397046681233</v>
      </c>
      <c r="CT71" s="122">
        <f t="shared" si="54"/>
        <v>1375000</v>
      </c>
      <c r="CU71" s="122">
        <f t="shared" si="55"/>
        <v>515095.65215936862</v>
      </c>
      <c r="CV71" s="124">
        <f t="shared" si="56"/>
        <v>0.37461501975226807</v>
      </c>
      <c r="CW71" s="122">
        <f t="shared" si="57"/>
        <v>1237499.9999999998</v>
      </c>
      <c r="CX71" s="117">
        <f t="shared" si="58"/>
        <v>377595.65215936839</v>
      </c>
      <c r="CY71" s="124">
        <f t="shared" si="59"/>
        <v>0.30512779972474219</v>
      </c>
      <c r="CZ71" s="122">
        <f t="shared" si="60"/>
        <v>1100000</v>
      </c>
      <c r="DA71" s="122">
        <f t="shared" si="61"/>
        <v>240095.65215936862</v>
      </c>
      <c r="DB71" s="124">
        <f t="shared" si="62"/>
        <v>0.21826877469033512</v>
      </c>
      <c r="DC71" s="122">
        <v>2750000</v>
      </c>
      <c r="DD71" s="14">
        <v>2650000</v>
      </c>
    </row>
    <row r="72" spans="1:108" s="18" customFormat="1" x14ac:dyDescent="0.25">
      <c r="A72" s="1">
        <v>58</v>
      </c>
      <c r="B72" s="127" t="s">
        <v>192</v>
      </c>
      <c r="C72" s="99">
        <v>80</v>
      </c>
      <c r="D72" s="1">
        <v>80</v>
      </c>
      <c r="E72" s="1">
        <v>9</v>
      </c>
      <c r="F72" s="1">
        <v>3</v>
      </c>
      <c r="G72" s="1" t="s">
        <v>130</v>
      </c>
      <c r="H72" s="100">
        <v>1.92</v>
      </c>
      <c r="I72" s="101">
        <f t="shared" si="0"/>
        <v>1.7279999999999997E-2</v>
      </c>
      <c r="J72" s="100">
        <v>42.5</v>
      </c>
      <c r="K72" s="1" t="s">
        <v>131</v>
      </c>
      <c r="L72" s="100">
        <v>32</v>
      </c>
      <c r="M72" s="100">
        <v>640</v>
      </c>
      <c r="N72" s="100">
        <v>640</v>
      </c>
      <c r="O72" s="102">
        <f t="shared" si="1"/>
        <v>27200</v>
      </c>
      <c r="P72" s="103">
        <v>26600</v>
      </c>
      <c r="Q72" s="104">
        <f t="shared" si="2"/>
        <v>11.059199999999997</v>
      </c>
      <c r="R72" s="100">
        <v>30</v>
      </c>
      <c r="S72" s="105">
        <f t="shared" si="31"/>
        <v>1.5625000000000001E-3</v>
      </c>
      <c r="T72" s="106">
        <f t="shared" si="3"/>
        <v>1.5625000000000001E-3</v>
      </c>
      <c r="U72" s="2" t="s">
        <v>171</v>
      </c>
      <c r="V72" s="1" t="s">
        <v>133</v>
      </c>
      <c r="W72" s="107" t="s">
        <v>134</v>
      </c>
      <c r="X72" s="102">
        <f t="shared" si="32"/>
        <v>1228.8</v>
      </c>
      <c r="Y72" s="107" t="s">
        <v>135</v>
      </c>
      <c r="Z72" s="107" t="s">
        <v>136</v>
      </c>
      <c r="AA72" s="107" t="s">
        <v>137</v>
      </c>
      <c r="AB72" s="6">
        <v>5.7</v>
      </c>
      <c r="AC72" s="107" t="s">
        <v>138</v>
      </c>
      <c r="AD72" s="109" t="str">
        <f>'[1]MASTER TABEL'!$F$7</f>
        <v>M2</v>
      </c>
      <c r="AE72" s="109" t="str">
        <f>'[1]MASTER TABEL'!$G$7</f>
        <v>M2</v>
      </c>
      <c r="AF72" s="6">
        <v>5.7</v>
      </c>
      <c r="AG72" s="110">
        <f>'[1]MASTER TABEL'!$H$7</f>
        <v>1</v>
      </c>
      <c r="AH72" s="111">
        <v>15500</v>
      </c>
      <c r="AI72" s="111">
        <v>15500</v>
      </c>
      <c r="AJ72" s="112">
        <f t="shared" si="4"/>
        <v>88350</v>
      </c>
      <c r="AK72" s="109">
        <v>0</v>
      </c>
      <c r="AL72" s="113">
        <f t="shared" si="33"/>
        <v>0</v>
      </c>
      <c r="AM72" s="114">
        <f t="shared" si="5"/>
        <v>0</v>
      </c>
      <c r="AN72" s="1">
        <v>550</v>
      </c>
      <c r="AO72" s="115">
        <f t="shared" si="6"/>
        <v>1.5625000000000001E-3</v>
      </c>
      <c r="AP72" s="101">
        <f t="shared" si="7"/>
        <v>1.92</v>
      </c>
      <c r="AQ72" s="104">
        <f t="shared" si="8"/>
        <v>6937.662760416667</v>
      </c>
      <c r="AR72" s="116">
        <v>10000064</v>
      </c>
      <c r="AS72" s="104">
        <f t="shared" si="9"/>
        <v>8138.072916666667</v>
      </c>
      <c r="AT72" s="110">
        <f>'[1]MASTER TABEL'!$BD$7</f>
        <v>440</v>
      </c>
      <c r="AU72" s="1">
        <v>65</v>
      </c>
      <c r="AV72" s="117">
        <f t="shared" si="10"/>
        <v>85.386618589743605</v>
      </c>
      <c r="AW72" s="111">
        <f t="shared" si="11"/>
        <v>4417.5</v>
      </c>
      <c r="AX72" s="111">
        <f t="shared" si="12"/>
        <v>9276.75</v>
      </c>
      <c r="AY72" s="111">
        <f t="shared" si="13"/>
        <v>6957.5625</v>
      </c>
      <c r="AZ72" s="112">
        <f t="shared" si="14"/>
        <v>20651.8125</v>
      </c>
      <c r="BA72" s="111">
        <f t="shared" si="34"/>
        <v>16786.5</v>
      </c>
      <c r="BB72" s="100" t="b">
        <v>0</v>
      </c>
      <c r="BC72" s="103">
        <v>0</v>
      </c>
      <c r="BD72" s="103">
        <v>0</v>
      </c>
      <c r="BE72" s="103">
        <f t="shared" si="15"/>
        <v>0</v>
      </c>
      <c r="BF72" s="100" t="b">
        <v>0</v>
      </c>
      <c r="BG72" s="118">
        <f>'[1]MASTER TABEL'!CZ326</f>
        <v>0</v>
      </c>
      <c r="BH72" s="1"/>
      <c r="BI72" s="103">
        <v>64</v>
      </c>
      <c r="BJ72" s="119">
        <v>0.1</v>
      </c>
      <c r="BK72" s="119">
        <v>0.05</v>
      </c>
      <c r="BL72" s="112">
        <f t="shared" si="35"/>
        <v>141013.43479567309</v>
      </c>
      <c r="BM72" s="104">
        <f t="shared" si="65"/>
        <v>155114.77827524042</v>
      </c>
      <c r="BN72" s="104">
        <f t="shared" si="65"/>
        <v>162870.51718900245</v>
      </c>
      <c r="BO72" s="120">
        <f t="shared" si="16"/>
        <v>4071.7629297250614</v>
      </c>
      <c r="BP72" s="121">
        <f t="shared" si="17"/>
        <v>8143.5258594501229</v>
      </c>
      <c r="BQ72" s="121">
        <f t="shared" si="18"/>
        <v>4071.7629297250614</v>
      </c>
      <c r="BR72" s="121">
        <f t="shared" si="19"/>
        <v>10179.407324312655</v>
      </c>
      <c r="BS72" s="121">
        <f t="shared" si="20"/>
        <v>2035.8814648625307</v>
      </c>
      <c r="BT72" s="122">
        <f t="shared" si="37"/>
        <v>191372.85769707788</v>
      </c>
      <c r="BU72" s="121">
        <f t="shared" si="21"/>
        <v>0</v>
      </c>
      <c r="BV72" s="121">
        <f t="shared" si="22"/>
        <v>0</v>
      </c>
      <c r="BW72" s="121">
        <f t="shared" si="23"/>
        <v>0</v>
      </c>
      <c r="BX72" s="121">
        <f t="shared" si="24"/>
        <v>0</v>
      </c>
      <c r="BY72" s="121">
        <f t="shared" si="25"/>
        <v>0</v>
      </c>
      <c r="BZ72" s="121">
        <f t="shared" si="26"/>
        <v>0</v>
      </c>
      <c r="CA72" s="121">
        <f t="shared" si="27"/>
        <v>0</v>
      </c>
      <c r="CB72" s="121">
        <f t="shared" si="28"/>
        <v>0</v>
      </c>
      <c r="CC72" s="122">
        <f t="shared" si="29"/>
        <v>203588.14648625307</v>
      </c>
      <c r="CD72" s="123">
        <f t="shared" si="38"/>
        <v>191372.85769707788</v>
      </c>
      <c r="CE72" s="122">
        <f t="shared" si="39"/>
        <v>350000</v>
      </c>
      <c r="CF72" s="122">
        <f t="shared" si="40"/>
        <v>158627.14230292212</v>
      </c>
      <c r="CG72" s="124">
        <f t="shared" si="41"/>
        <v>0.45322040657977747</v>
      </c>
      <c r="CH72" s="122">
        <f t="shared" si="42"/>
        <v>300000</v>
      </c>
      <c r="CI72" s="122">
        <f t="shared" si="43"/>
        <v>108627.14230292212</v>
      </c>
      <c r="CJ72" s="124">
        <f t="shared" si="44"/>
        <v>0.36209047434307373</v>
      </c>
      <c r="CK72" s="122">
        <f t="shared" si="45"/>
        <v>250000</v>
      </c>
      <c r="CL72" s="122">
        <f t="shared" si="46"/>
        <v>58627.142302922119</v>
      </c>
      <c r="CM72" s="124">
        <f t="shared" si="47"/>
        <v>0.23450856921168847</v>
      </c>
      <c r="CN72" s="122">
        <f t="shared" si="48"/>
        <v>240000</v>
      </c>
      <c r="CO72" s="122">
        <f t="shared" si="49"/>
        <v>48627.142302922119</v>
      </c>
      <c r="CP72" s="124">
        <f t="shared" si="50"/>
        <v>0.20261309292884216</v>
      </c>
      <c r="CQ72" s="122">
        <f t="shared" si="51"/>
        <v>350000</v>
      </c>
      <c r="CR72" s="122">
        <f t="shared" si="52"/>
        <v>158627.14230292212</v>
      </c>
      <c r="CS72" s="124">
        <f t="shared" si="53"/>
        <v>0.45322040657977747</v>
      </c>
      <c r="CT72" s="122">
        <f t="shared" si="54"/>
        <v>300000</v>
      </c>
      <c r="CU72" s="122">
        <f t="shared" si="55"/>
        <v>108627.14230292212</v>
      </c>
      <c r="CV72" s="124">
        <f t="shared" si="56"/>
        <v>0.36209047434307373</v>
      </c>
      <c r="CW72" s="122">
        <f t="shared" si="57"/>
        <v>270000</v>
      </c>
      <c r="CX72" s="117">
        <f t="shared" si="58"/>
        <v>78627.142302922119</v>
      </c>
      <c r="CY72" s="124">
        <f t="shared" si="59"/>
        <v>0.29121163815897083</v>
      </c>
      <c r="CZ72" s="122">
        <f t="shared" si="60"/>
        <v>240000</v>
      </c>
      <c r="DA72" s="122">
        <f t="shared" si="61"/>
        <v>48627.142302922119</v>
      </c>
      <c r="DB72" s="124">
        <f t="shared" si="62"/>
        <v>0.20261309292884216</v>
      </c>
      <c r="DC72" s="122">
        <v>600000</v>
      </c>
      <c r="DD72" s="14">
        <v>500000</v>
      </c>
    </row>
    <row r="73" spans="1:108" s="18" customFormat="1" x14ac:dyDescent="0.25">
      <c r="A73" s="1">
        <v>59</v>
      </c>
      <c r="B73" s="127" t="s">
        <v>193</v>
      </c>
      <c r="C73" s="99">
        <v>80</v>
      </c>
      <c r="D73" s="1">
        <v>80</v>
      </c>
      <c r="E73" s="1">
        <v>9</v>
      </c>
      <c r="F73" s="1">
        <v>3</v>
      </c>
      <c r="G73" s="1" t="s">
        <v>130</v>
      </c>
      <c r="H73" s="100">
        <v>1.92</v>
      </c>
      <c r="I73" s="101">
        <f t="shared" si="0"/>
        <v>1.7279999999999997E-2</v>
      </c>
      <c r="J73" s="100">
        <v>42.5</v>
      </c>
      <c r="K73" s="1" t="s">
        <v>131</v>
      </c>
      <c r="L73" s="100">
        <v>32</v>
      </c>
      <c r="M73" s="100">
        <v>640</v>
      </c>
      <c r="N73" s="100">
        <v>640</v>
      </c>
      <c r="O73" s="102">
        <f t="shared" si="1"/>
        <v>27200</v>
      </c>
      <c r="P73" s="103">
        <v>26600</v>
      </c>
      <c r="Q73" s="104">
        <f t="shared" si="2"/>
        <v>11.059199999999997</v>
      </c>
      <c r="R73" s="100">
        <v>30</v>
      </c>
      <c r="S73" s="105">
        <f t="shared" si="31"/>
        <v>1.5625000000000001E-3</v>
      </c>
      <c r="T73" s="106">
        <f t="shared" si="3"/>
        <v>1.5625000000000001E-3</v>
      </c>
      <c r="U73" s="2" t="s">
        <v>171</v>
      </c>
      <c r="V73" s="1" t="s">
        <v>133</v>
      </c>
      <c r="W73" s="107" t="s">
        <v>134</v>
      </c>
      <c r="X73" s="102">
        <f t="shared" si="32"/>
        <v>1228.8</v>
      </c>
      <c r="Y73" s="107" t="s">
        <v>135</v>
      </c>
      <c r="Z73" s="107" t="s">
        <v>136</v>
      </c>
      <c r="AA73" s="107" t="s">
        <v>137</v>
      </c>
      <c r="AB73" s="6">
        <v>5.7</v>
      </c>
      <c r="AC73" s="107" t="s">
        <v>138</v>
      </c>
      <c r="AD73" s="109" t="str">
        <f>'[1]MASTER TABEL'!$F$7</f>
        <v>M2</v>
      </c>
      <c r="AE73" s="109" t="str">
        <f>'[1]MASTER TABEL'!$G$7</f>
        <v>M2</v>
      </c>
      <c r="AF73" s="6">
        <v>5.7</v>
      </c>
      <c r="AG73" s="110">
        <f>'[1]MASTER TABEL'!$H$7</f>
        <v>1</v>
      </c>
      <c r="AH73" s="111">
        <v>15500</v>
      </c>
      <c r="AI73" s="111">
        <v>15500</v>
      </c>
      <c r="AJ73" s="112">
        <f t="shared" si="4"/>
        <v>88350</v>
      </c>
      <c r="AK73" s="109">
        <v>0</v>
      </c>
      <c r="AL73" s="113">
        <f t="shared" si="33"/>
        <v>0</v>
      </c>
      <c r="AM73" s="114">
        <f t="shared" si="5"/>
        <v>0</v>
      </c>
      <c r="AN73" s="1">
        <v>550</v>
      </c>
      <c r="AO73" s="115">
        <f t="shared" si="6"/>
        <v>1.5625000000000001E-3</v>
      </c>
      <c r="AP73" s="101">
        <f t="shared" si="7"/>
        <v>1.92</v>
      </c>
      <c r="AQ73" s="104">
        <f t="shared" si="8"/>
        <v>6937.662760416667</v>
      </c>
      <c r="AR73" s="116">
        <v>10000065</v>
      </c>
      <c r="AS73" s="104">
        <f t="shared" si="9"/>
        <v>8138.07373046875</v>
      </c>
      <c r="AT73" s="110">
        <f>'[1]MASTER TABEL'!$BD$7</f>
        <v>440</v>
      </c>
      <c r="AU73" s="1">
        <v>66</v>
      </c>
      <c r="AV73" s="117">
        <f t="shared" si="10"/>
        <v>84.092881944444457</v>
      </c>
      <c r="AW73" s="111">
        <f t="shared" si="11"/>
        <v>4417.5</v>
      </c>
      <c r="AX73" s="111">
        <f t="shared" si="12"/>
        <v>9276.75</v>
      </c>
      <c r="AY73" s="111">
        <f t="shared" si="13"/>
        <v>6957.5625</v>
      </c>
      <c r="AZ73" s="112">
        <f t="shared" si="14"/>
        <v>20651.8125</v>
      </c>
      <c r="BA73" s="111">
        <f t="shared" si="34"/>
        <v>16786.5</v>
      </c>
      <c r="BB73" s="100" t="b">
        <v>0</v>
      </c>
      <c r="BC73" s="103">
        <v>0</v>
      </c>
      <c r="BD73" s="103">
        <v>0</v>
      </c>
      <c r="BE73" s="103">
        <f t="shared" si="15"/>
        <v>0</v>
      </c>
      <c r="BF73" s="100" t="b">
        <v>0</v>
      </c>
      <c r="BG73" s="118">
        <f>'[1]MASTER TABEL'!CZ327</f>
        <v>0</v>
      </c>
      <c r="BH73" s="1"/>
      <c r="BI73" s="103">
        <v>65</v>
      </c>
      <c r="BJ73" s="119">
        <v>0.1</v>
      </c>
      <c r="BK73" s="119">
        <v>0.05</v>
      </c>
      <c r="BL73" s="112">
        <f t="shared" si="35"/>
        <v>141013.14187282987</v>
      </c>
      <c r="BM73" s="104">
        <f t="shared" si="65"/>
        <v>155114.45606011286</v>
      </c>
      <c r="BN73" s="104">
        <f t="shared" si="65"/>
        <v>162870.17886311852</v>
      </c>
      <c r="BO73" s="120">
        <f t="shared" si="16"/>
        <v>4071.7544715779632</v>
      </c>
      <c r="BP73" s="121">
        <f t="shared" si="17"/>
        <v>8143.5089431559263</v>
      </c>
      <c r="BQ73" s="121">
        <f t="shared" si="18"/>
        <v>4071.7544715779632</v>
      </c>
      <c r="BR73" s="121">
        <f t="shared" si="19"/>
        <v>10179.386178944907</v>
      </c>
      <c r="BS73" s="121">
        <f t="shared" si="20"/>
        <v>2035.8772357889816</v>
      </c>
      <c r="BT73" s="122">
        <f t="shared" si="37"/>
        <v>191372.46016416425</v>
      </c>
      <c r="BU73" s="121">
        <f t="shared" si="21"/>
        <v>0</v>
      </c>
      <c r="BV73" s="121">
        <f t="shared" si="22"/>
        <v>0</v>
      </c>
      <c r="BW73" s="121">
        <f t="shared" si="23"/>
        <v>0</v>
      </c>
      <c r="BX73" s="121">
        <f t="shared" si="24"/>
        <v>0</v>
      </c>
      <c r="BY73" s="121">
        <f t="shared" si="25"/>
        <v>0</v>
      </c>
      <c r="BZ73" s="121">
        <f t="shared" si="26"/>
        <v>0</v>
      </c>
      <c r="CA73" s="121">
        <f t="shared" si="27"/>
        <v>0</v>
      </c>
      <c r="CB73" s="121">
        <f t="shared" si="28"/>
        <v>0</v>
      </c>
      <c r="CC73" s="122">
        <f t="shared" si="29"/>
        <v>203587.72357889815</v>
      </c>
      <c r="CD73" s="123">
        <f t="shared" si="38"/>
        <v>191372.46016416425</v>
      </c>
      <c r="CE73" s="122">
        <f t="shared" si="39"/>
        <v>350000</v>
      </c>
      <c r="CF73" s="122">
        <f t="shared" si="40"/>
        <v>158627.53983583575</v>
      </c>
      <c r="CG73" s="124">
        <f t="shared" si="41"/>
        <v>0.45322154238810214</v>
      </c>
      <c r="CH73" s="122">
        <f t="shared" si="42"/>
        <v>300000</v>
      </c>
      <c r="CI73" s="122">
        <f t="shared" si="43"/>
        <v>108627.53983583575</v>
      </c>
      <c r="CJ73" s="124">
        <f t="shared" si="44"/>
        <v>0.36209179945278586</v>
      </c>
      <c r="CK73" s="122">
        <f t="shared" si="45"/>
        <v>250000</v>
      </c>
      <c r="CL73" s="122">
        <f t="shared" si="46"/>
        <v>58627.539835835749</v>
      </c>
      <c r="CM73" s="124">
        <f t="shared" si="47"/>
        <v>0.23451015934334299</v>
      </c>
      <c r="CN73" s="122">
        <f t="shared" si="48"/>
        <v>240000</v>
      </c>
      <c r="CO73" s="122">
        <f t="shared" si="49"/>
        <v>48627.539835835749</v>
      </c>
      <c r="CP73" s="124">
        <f t="shared" si="50"/>
        <v>0.20261474931598228</v>
      </c>
      <c r="CQ73" s="122">
        <f t="shared" si="51"/>
        <v>350000</v>
      </c>
      <c r="CR73" s="122">
        <f t="shared" si="52"/>
        <v>158627.53983583575</v>
      </c>
      <c r="CS73" s="124">
        <f t="shared" si="53"/>
        <v>0.45322154238810214</v>
      </c>
      <c r="CT73" s="122">
        <f t="shared" si="54"/>
        <v>300000</v>
      </c>
      <c r="CU73" s="122">
        <f t="shared" si="55"/>
        <v>108627.53983583575</v>
      </c>
      <c r="CV73" s="124">
        <f t="shared" si="56"/>
        <v>0.36209179945278586</v>
      </c>
      <c r="CW73" s="122">
        <f t="shared" si="57"/>
        <v>270000</v>
      </c>
      <c r="CX73" s="117">
        <f t="shared" si="58"/>
        <v>78627.539835835749</v>
      </c>
      <c r="CY73" s="124">
        <f t="shared" si="59"/>
        <v>0.29121311050309534</v>
      </c>
      <c r="CZ73" s="122">
        <f t="shared" si="60"/>
        <v>240000</v>
      </c>
      <c r="DA73" s="122">
        <f t="shared" si="61"/>
        <v>48627.539835835749</v>
      </c>
      <c r="DB73" s="124">
        <f t="shared" si="62"/>
        <v>0.20261474931598228</v>
      </c>
      <c r="DC73" s="122">
        <v>600000</v>
      </c>
      <c r="DD73" s="14">
        <v>500000</v>
      </c>
    </row>
    <row r="74" spans="1:108" s="18" customFormat="1" x14ac:dyDescent="0.25">
      <c r="A74" s="1">
        <v>60</v>
      </c>
      <c r="B74" s="127" t="s">
        <v>194</v>
      </c>
      <c r="C74" s="99">
        <v>80</v>
      </c>
      <c r="D74" s="1">
        <v>80</v>
      </c>
      <c r="E74" s="1">
        <v>9</v>
      </c>
      <c r="F74" s="1">
        <v>3</v>
      </c>
      <c r="G74" s="1" t="s">
        <v>130</v>
      </c>
      <c r="H74" s="100">
        <v>1.92</v>
      </c>
      <c r="I74" s="101">
        <f t="shared" si="0"/>
        <v>1.7279999999999997E-2</v>
      </c>
      <c r="J74" s="100">
        <v>42.5</v>
      </c>
      <c r="K74" s="1" t="s">
        <v>131</v>
      </c>
      <c r="L74" s="100">
        <v>32</v>
      </c>
      <c r="M74" s="100">
        <v>640</v>
      </c>
      <c r="N74" s="100">
        <v>640</v>
      </c>
      <c r="O74" s="102">
        <f t="shared" si="1"/>
        <v>27200</v>
      </c>
      <c r="P74" s="103">
        <v>26600</v>
      </c>
      <c r="Q74" s="104">
        <f t="shared" si="2"/>
        <v>11.059199999999997</v>
      </c>
      <c r="R74" s="100">
        <v>30</v>
      </c>
      <c r="S74" s="105">
        <f t="shared" si="31"/>
        <v>1.5625000000000001E-3</v>
      </c>
      <c r="T74" s="106">
        <f t="shared" si="3"/>
        <v>1.5625000000000001E-3</v>
      </c>
      <c r="U74" s="2" t="s">
        <v>171</v>
      </c>
      <c r="V74" s="1" t="s">
        <v>133</v>
      </c>
      <c r="W74" s="107" t="s">
        <v>134</v>
      </c>
      <c r="X74" s="102">
        <f t="shared" si="32"/>
        <v>1228.8</v>
      </c>
      <c r="Y74" s="107" t="s">
        <v>135</v>
      </c>
      <c r="Z74" s="107" t="s">
        <v>136</v>
      </c>
      <c r="AA74" s="107" t="s">
        <v>137</v>
      </c>
      <c r="AB74" s="6">
        <v>7.5</v>
      </c>
      <c r="AC74" s="107" t="s">
        <v>138</v>
      </c>
      <c r="AD74" s="109" t="str">
        <f>'[1]MASTER TABEL'!$F$7</f>
        <v>M2</v>
      </c>
      <c r="AE74" s="109" t="str">
        <f>'[1]MASTER TABEL'!$G$7</f>
        <v>M2</v>
      </c>
      <c r="AF74" s="6">
        <v>7.5</v>
      </c>
      <c r="AG74" s="110">
        <f>'[1]MASTER TABEL'!$H$7</f>
        <v>1</v>
      </c>
      <c r="AH74" s="111">
        <v>15500</v>
      </c>
      <c r="AI74" s="111">
        <v>15500</v>
      </c>
      <c r="AJ74" s="112">
        <f t="shared" si="4"/>
        <v>116250</v>
      </c>
      <c r="AK74" s="109">
        <v>0</v>
      </c>
      <c r="AL74" s="113">
        <f t="shared" si="33"/>
        <v>0</v>
      </c>
      <c r="AM74" s="114">
        <f t="shared" si="5"/>
        <v>0</v>
      </c>
      <c r="AN74" s="1">
        <v>550</v>
      </c>
      <c r="AO74" s="115">
        <f t="shared" si="6"/>
        <v>1.5625000000000001E-3</v>
      </c>
      <c r="AP74" s="101">
        <f t="shared" si="7"/>
        <v>1.92</v>
      </c>
      <c r="AQ74" s="104">
        <f t="shared" si="8"/>
        <v>6937.662760416667</v>
      </c>
      <c r="AR74" s="116">
        <v>10000066</v>
      </c>
      <c r="AS74" s="104">
        <f t="shared" si="9"/>
        <v>8138.0745442708339</v>
      </c>
      <c r="AT74" s="110">
        <f>'[1]MASTER TABEL'!$BD$7</f>
        <v>440</v>
      </c>
      <c r="AU74" s="1">
        <v>67</v>
      </c>
      <c r="AV74" s="117">
        <f t="shared" si="10"/>
        <v>82.837764303482601</v>
      </c>
      <c r="AW74" s="111">
        <f t="shared" si="11"/>
        <v>5812.5</v>
      </c>
      <c r="AX74" s="111">
        <f t="shared" si="12"/>
        <v>12206.25</v>
      </c>
      <c r="AY74" s="111">
        <f t="shared" si="13"/>
        <v>9154.6875</v>
      </c>
      <c r="AZ74" s="112">
        <f t="shared" si="14"/>
        <v>27173.4375</v>
      </c>
      <c r="BA74" s="111">
        <f t="shared" si="34"/>
        <v>22087.5</v>
      </c>
      <c r="BB74" s="100" t="b">
        <v>0</v>
      </c>
      <c r="BC74" s="103">
        <v>0</v>
      </c>
      <c r="BD74" s="103">
        <v>0</v>
      </c>
      <c r="BE74" s="103">
        <f t="shared" si="15"/>
        <v>0</v>
      </c>
      <c r="BF74" s="100" t="b">
        <v>0</v>
      </c>
      <c r="BG74" s="118">
        <f>'[1]MASTER TABEL'!CZ328</f>
        <v>0</v>
      </c>
      <c r="BH74" s="1"/>
      <c r="BI74" s="103">
        <v>66</v>
      </c>
      <c r="BJ74" s="119">
        <v>0.1</v>
      </c>
      <c r="BK74" s="119">
        <v>0.05</v>
      </c>
      <c r="BL74" s="112">
        <f t="shared" si="35"/>
        <v>180735.51256899099</v>
      </c>
      <c r="BM74" s="104">
        <f t="shared" si="65"/>
        <v>198809.0638258901</v>
      </c>
      <c r="BN74" s="104">
        <f t="shared" si="65"/>
        <v>208749.51701718461</v>
      </c>
      <c r="BO74" s="120">
        <f t="shared" si="16"/>
        <v>5218.7379254296156</v>
      </c>
      <c r="BP74" s="121">
        <f t="shared" si="17"/>
        <v>10437.475850859231</v>
      </c>
      <c r="BQ74" s="121">
        <f t="shared" si="18"/>
        <v>5218.7379254296156</v>
      </c>
      <c r="BR74" s="121">
        <f t="shared" si="19"/>
        <v>13046.84481357404</v>
      </c>
      <c r="BS74" s="121">
        <f t="shared" si="20"/>
        <v>2609.3689627148078</v>
      </c>
      <c r="BT74" s="122">
        <f t="shared" si="37"/>
        <v>245280.68249519193</v>
      </c>
      <c r="BU74" s="121">
        <f t="shared" si="21"/>
        <v>0</v>
      </c>
      <c r="BV74" s="121">
        <f t="shared" si="22"/>
        <v>0</v>
      </c>
      <c r="BW74" s="121">
        <f t="shared" si="23"/>
        <v>0</v>
      </c>
      <c r="BX74" s="121">
        <f t="shared" si="24"/>
        <v>0</v>
      </c>
      <c r="BY74" s="121">
        <f t="shared" si="25"/>
        <v>0</v>
      </c>
      <c r="BZ74" s="121">
        <f t="shared" si="26"/>
        <v>0</v>
      </c>
      <c r="CA74" s="121">
        <f t="shared" si="27"/>
        <v>0</v>
      </c>
      <c r="CB74" s="121">
        <f t="shared" si="28"/>
        <v>0</v>
      </c>
      <c r="CC74" s="122">
        <f t="shared" si="29"/>
        <v>260936.89627148077</v>
      </c>
      <c r="CD74" s="123">
        <f t="shared" si="38"/>
        <v>245280.68249519193</v>
      </c>
      <c r="CE74" s="122">
        <f t="shared" si="39"/>
        <v>490000</v>
      </c>
      <c r="CF74" s="122">
        <f t="shared" si="40"/>
        <v>244719.31750480807</v>
      </c>
      <c r="CG74" s="124">
        <f t="shared" si="41"/>
        <v>0.49942717858124097</v>
      </c>
      <c r="CH74" s="122">
        <f t="shared" si="42"/>
        <v>420000</v>
      </c>
      <c r="CI74" s="122">
        <f t="shared" si="43"/>
        <v>174719.31750480807</v>
      </c>
      <c r="CJ74" s="124">
        <f t="shared" si="44"/>
        <v>0.41599837501144782</v>
      </c>
      <c r="CK74" s="122">
        <f t="shared" si="45"/>
        <v>350000</v>
      </c>
      <c r="CL74" s="122">
        <f t="shared" si="46"/>
        <v>104719.31750480807</v>
      </c>
      <c r="CM74" s="124">
        <f t="shared" si="47"/>
        <v>0.29919805001373734</v>
      </c>
      <c r="CN74" s="122">
        <f t="shared" si="48"/>
        <v>320000</v>
      </c>
      <c r="CO74" s="122">
        <f t="shared" si="49"/>
        <v>74719.317504808074</v>
      </c>
      <c r="CP74" s="124">
        <f t="shared" si="50"/>
        <v>0.23349786720252524</v>
      </c>
      <c r="CQ74" s="122">
        <f t="shared" si="51"/>
        <v>490000</v>
      </c>
      <c r="CR74" s="122">
        <f t="shared" si="52"/>
        <v>244719.31750480807</v>
      </c>
      <c r="CS74" s="124">
        <f t="shared" si="53"/>
        <v>0.49942717858124097</v>
      </c>
      <c r="CT74" s="122">
        <f t="shared" si="54"/>
        <v>400000</v>
      </c>
      <c r="CU74" s="122">
        <f t="shared" si="55"/>
        <v>154719.31750480807</v>
      </c>
      <c r="CV74" s="124">
        <f t="shared" si="56"/>
        <v>0.38679829376202018</v>
      </c>
      <c r="CW74" s="122">
        <f t="shared" si="57"/>
        <v>359999.99999999994</v>
      </c>
      <c r="CX74" s="117">
        <f t="shared" si="58"/>
        <v>114719.31750480802</v>
      </c>
      <c r="CY74" s="124">
        <f t="shared" si="59"/>
        <v>0.31866477084668898</v>
      </c>
      <c r="CZ74" s="122">
        <f t="shared" si="60"/>
        <v>320000</v>
      </c>
      <c r="DA74" s="122">
        <f t="shared" si="61"/>
        <v>74719.317504808074</v>
      </c>
      <c r="DB74" s="124">
        <f t="shared" si="62"/>
        <v>0.23349786720252524</v>
      </c>
      <c r="DC74" s="122">
        <v>800000</v>
      </c>
      <c r="DD74" s="14">
        <v>700000</v>
      </c>
    </row>
    <row r="75" spans="1:108" s="18" customFormat="1" x14ac:dyDescent="0.25">
      <c r="A75" s="1">
        <v>61</v>
      </c>
      <c r="B75" s="127" t="s">
        <v>195</v>
      </c>
      <c r="C75" s="99">
        <v>80</v>
      </c>
      <c r="D75" s="1">
        <v>80</v>
      </c>
      <c r="E75" s="1">
        <v>9</v>
      </c>
      <c r="F75" s="1">
        <v>3</v>
      </c>
      <c r="G75" s="1" t="s">
        <v>130</v>
      </c>
      <c r="H75" s="100">
        <v>1.92</v>
      </c>
      <c r="I75" s="101">
        <f t="shared" si="0"/>
        <v>1.7279999999999997E-2</v>
      </c>
      <c r="J75" s="100">
        <v>42</v>
      </c>
      <c r="K75" s="1" t="s">
        <v>131</v>
      </c>
      <c r="L75" s="100">
        <v>32</v>
      </c>
      <c r="M75" s="100">
        <v>660</v>
      </c>
      <c r="N75" s="100">
        <v>660</v>
      </c>
      <c r="O75" s="102">
        <f t="shared" si="1"/>
        <v>27720</v>
      </c>
      <c r="P75" s="103">
        <v>26600</v>
      </c>
      <c r="Q75" s="104">
        <f t="shared" si="2"/>
        <v>11.404799999999998</v>
      </c>
      <c r="R75" s="100">
        <v>30</v>
      </c>
      <c r="S75" s="105">
        <f t="shared" si="31"/>
        <v>1.5151515151515152E-3</v>
      </c>
      <c r="T75" s="106">
        <f t="shared" si="3"/>
        <v>1.5151515151515152E-3</v>
      </c>
      <c r="U75" s="2" t="s">
        <v>171</v>
      </c>
      <c r="V75" s="1" t="s">
        <v>133</v>
      </c>
      <c r="W75" s="107" t="s">
        <v>134</v>
      </c>
      <c r="X75" s="102">
        <f t="shared" si="32"/>
        <v>1267.2</v>
      </c>
      <c r="Y75" s="107" t="s">
        <v>135</v>
      </c>
      <c r="Z75" s="107" t="s">
        <v>136</v>
      </c>
      <c r="AA75" s="107" t="s">
        <v>137</v>
      </c>
      <c r="AB75" s="6">
        <v>5.18</v>
      </c>
      <c r="AC75" s="107" t="s">
        <v>138</v>
      </c>
      <c r="AD75" s="109" t="str">
        <f>'[1]MASTER TABEL'!$F$7</f>
        <v>M2</v>
      </c>
      <c r="AE75" s="109" t="str">
        <f>'[1]MASTER TABEL'!$G$7</f>
        <v>M2</v>
      </c>
      <c r="AF75" s="6">
        <v>5.18</v>
      </c>
      <c r="AG75" s="110">
        <f>'[1]MASTER TABEL'!$H$7</f>
        <v>1</v>
      </c>
      <c r="AH75" s="111">
        <v>15500</v>
      </c>
      <c r="AI75" s="111">
        <v>15500</v>
      </c>
      <c r="AJ75" s="112">
        <f t="shared" si="4"/>
        <v>80290</v>
      </c>
      <c r="AK75" s="109">
        <v>0</v>
      </c>
      <c r="AL75" s="113">
        <f t="shared" si="33"/>
        <v>0</v>
      </c>
      <c r="AM75" s="114">
        <f t="shared" si="5"/>
        <v>0</v>
      </c>
      <c r="AN75" s="1">
        <v>550</v>
      </c>
      <c r="AO75" s="115">
        <f t="shared" si="6"/>
        <v>1.5151515151515152E-3</v>
      </c>
      <c r="AP75" s="101">
        <f t="shared" si="7"/>
        <v>1.92</v>
      </c>
      <c r="AQ75" s="104">
        <f t="shared" si="8"/>
        <v>6727.4305555555557</v>
      </c>
      <c r="AR75" s="116">
        <v>10000067</v>
      </c>
      <c r="AS75" s="104">
        <f t="shared" si="9"/>
        <v>7891.4670138888896</v>
      </c>
      <c r="AT75" s="110">
        <f>'[1]MASTER TABEL'!$BD$7</f>
        <v>440</v>
      </c>
      <c r="AU75" s="1">
        <v>68</v>
      </c>
      <c r="AV75" s="117">
        <f t="shared" si="10"/>
        <v>79.146241830065378</v>
      </c>
      <c r="AW75" s="111">
        <f t="shared" si="11"/>
        <v>4014.5</v>
      </c>
      <c r="AX75" s="111">
        <f t="shared" si="12"/>
        <v>8430.4500000000007</v>
      </c>
      <c r="AY75" s="111">
        <f t="shared" si="13"/>
        <v>6322.8374999999996</v>
      </c>
      <c r="AZ75" s="112">
        <f t="shared" si="14"/>
        <v>18767.787499999999</v>
      </c>
      <c r="BA75" s="111">
        <f t="shared" si="34"/>
        <v>15255.1</v>
      </c>
      <c r="BB75" s="100" t="b">
        <v>0</v>
      </c>
      <c r="BC75" s="103">
        <v>0</v>
      </c>
      <c r="BD75" s="103">
        <v>0</v>
      </c>
      <c r="BE75" s="103">
        <f t="shared" si="15"/>
        <v>0</v>
      </c>
      <c r="BF75" s="100" t="b">
        <v>0</v>
      </c>
      <c r="BG75" s="118">
        <f>'[1]MASTER TABEL'!CZ329</f>
        <v>0</v>
      </c>
      <c r="BH75" s="1"/>
      <c r="BI75" s="103">
        <v>67</v>
      </c>
      <c r="BJ75" s="119">
        <v>0.1</v>
      </c>
      <c r="BK75" s="119">
        <v>0.05</v>
      </c>
      <c r="BL75" s="112">
        <f t="shared" si="35"/>
        <v>129077.93131127451</v>
      </c>
      <c r="BM75" s="104">
        <f t="shared" si="65"/>
        <v>141985.72444240199</v>
      </c>
      <c r="BN75" s="104">
        <f t="shared" si="65"/>
        <v>149085.01066452209</v>
      </c>
      <c r="BO75" s="120">
        <f t="shared" si="16"/>
        <v>3727.1252666130522</v>
      </c>
      <c r="BP75" s="121">
        <f t="shared" si="17"/>
        <v>7454.2505332261044</v>
      </c>
      <c r="BQ75" s="121">
        <f t="shared" si="18"/>
        <v>3727.1252666130522</v>
      </c>
      <c r="BR75" s="121">
        <f t="shared" si="19"/>
        <v>9317.8131665326309</v>
      </c>
      <c r="BS75" s="121">
        <f t="shared" si="20"/>
        <v>1863.5626333065261</v>
      </c>
      <c r="BT75" s="122">
        <f t="shared" si="37"/>
        <v>175174.88753081346</v>
      </c>
      <c r="BU75" s="121">
        <f t="shared" si="21"/>
        <v>0</v>
      </c>
      <c r="BV75" s="121">
        <f t="shared" si="22"/>
        <v>0</v>
      </c>
      <c r="BW75" s="121">
        <f t="shared" si="23"/>
        <v>0</v>
      </c>
      <c r="BX75" s="121">
        <f t="shared" si="24"/>
        <v>0</v>
      </c>
      <c r="BY75" s="121">
        <f t="shared" si="25"/>
        <v>0</v>
      </c>
      <c r="BZ75" s="121">
        <f t="shared" si="26"/>
        <v>0</v>
      </c>
      <c r="CA75" s="121">
        <f t="shared" si="27"/>
        <v>0</v>
      </c>
      <c r="CB75" s="121">
        <f t="shared" si="28"/>
        <v>0</v>
      </c>
      <c r="CC75" s="122">
        <f t="shared" si="29"/>
        <v>186356.26333065261</v>
      </c>
      <c r="CD75" s="123">
        <f t="shared" si="38"/>
        <v>175174.88753081346</v>
      </c>
      <c r="CE75" s="122">
        <f t="shared" si="39"/>
        <v>315000</v>
      </c>
      <c r="CF75" s="122">
        <f t="shared" si="40"/>
        <v>139825.11246918654</v>
      </c>
      <c r="CG75" s="124">
        <f t="shared" si="41"/>
        <v>0.44388924593392554</v>
      </c>
      <c r="CH75" s="122">
        <f t="shared" si="42"/>
        <v>270000</v>
      </c>
      <c r="CI75" s="122">
        <f t="shared" si="43"/>
        <v>94825.112469186541</v>
      </c>
      <c r="CJ75" s="124">
        <f t="shared" si="44"/>
        <v>0.35120412025624642</v>
      </c>
      <c r="CK75" s="122">
        <f t="shared" si="45"/>
        <v>225000</v>
      </c>
      <c r="CL75" s="122">
        <f t="shared" si="46"/>
        <v>49825.112469186541</v>
      </c>
      <c r="CM75" s="124">
        <f t="shared" si="47"/>
        <v>0.22144494430749573</v>
      </c>
      <c r="CN75" s="122">
        <f t="shared" si="48"/>
        <v>220000</v>
      </c>
      <c r="CO75" s="122">
        <f t="shared" si="49"/>
        <v>44825.112469186541</v>
      </c>
      <c r="CP75" s="124">
        <f t="shared" si="50"/>
        <v>0.20375051122357518</v>
      </c>
      <c r="CQ75" s="122">
        <f t="shared" si="51"/>
        <v>315000</v>
      </c>
      <c r="CR75" s="122">
        <f t="shared" si="52"/>
        <v>139825.11246918654</v>
      </c>
      <c r="CS75" s="124">
        <f t="shared" si="53"/>
        <v>0.44388924593392554</v>
      </c>
      <c r="CT75" s="122">
        <f t="shared" si="54"/>
        <v>275000</v>
      </c>
      <c r="CU75" s="122">
        <f t="shared" si="55"/>
        <v>99825.112469186541</v>
      </c>
      <c r="CV75" s="124">
        <f t="shared" si="56"/>
        <v>0.36300040897886016</v>
      </c>
      <c r="CW75" s="122">
        <f t="shared" si="57"/>
        <v>247500</v>
      </c>
      <c r="CX75" s="117">
        <f t="shared" si="58"/>
        <v>72325.112469186541</v>
      </c>
      <c r="CY75" s="124">
        <f t="shared" si="59"/>
        <v>0.29222267664317797</v>
      </c>
      <c r="CZ75" s="122">
        <f t="shared" si="60"/>
        <v>220000</v>
      </c>
      <c r="DA75" s="122">
        <f t="shared" si="61"/>
        <v>44825.112469186541</v>
      </c>
      <c r="DB75" s="124">
        <f t="shared" si="62"/>
        <v>0.20375051122357518</v>
      </c>
      <c r="DC75" s="122">
        <v>550000</v>
      </c>
      <c r="DD75" s="14">
        <v>450000</v>
      </c>
    </row>
    <row r="76" spans="1:108" s="18" customFormat="1" x14ac:dyDescent="0.25">
      <c r="A76" s="1">
        <v>62</v>
      </c>
      <c r="B76" s="127" t="s">
        <v>196</v>
      </c>
      <c r="C76" s="99">
        <v>80</v>
      </c>
      <c r="D76" s="1">
        <v>80</v>
      </c>
      <c r="E76" s="1">
        <v>9</v>
      </c>
      <c r="F76" s="1">
        <v>3</v>
      </c>
      <c r="G76" s="1" t="s">
        <v>130</v>
      </c>
      <c r="H76" s="100">
        <v>1.92</v>
      </c>
      <c r="I76" s="101">
        <f t="shared" si="0"/>
        <v>1.7279999999999997E-2</v>
      </c>
      <c r="J76" s="100">
        <v>42</v>
      </c>
      <c r="K76" s="1" t="s">
        <v>131</v>
      </c>
      <c r="L76" s="100">
        <v>32</v>
      </c>
      <c r="M76" s="100">
        <v>660</v>
      </c>
      <c r="N76" s="100">
        <v>660</v>
      </c>
      <c r="O76" s="102">
        <f t="shared" si="1"/>
        <v>27720</v>
      </c>
      <c r="P76" s="103">
        <v>26600</v>
      </c>
      <c r="Q76" s="104">
        <f t="shared" si="2"/>
        <v>11.404799999999998</v>
      </c>
      <c r="R76" s="100">
        <v>30</v>
      </c>
      <c r="S76" s="105">
        <f t="shared" si="31"/>
        <v>1.5151515151515152E-3</v>
      </c>
      <c r="T76" s="106">
        <f t="shared" si="3"/>
        <v>1.5151515151515152E-3</v>
      </c>
      <c r="U76" s="2" t="s">
        <v>171</v>
      </c>
      <c r="V76" s="1" t="s">
        <v>133</v>
      </c>
      <c r="W76" s="107" t="s">
        <v>134</v>
      </c>
      <c r="X76" s="102">
        <f t="shared" si="32"/>
        <v>1267.2</v>
      </c>
      <c r="Y76" s="107" t="s">
        <v>135</v>
      </c>
      <c r="Z76" s="107" t="s">
        <v>136</v>
      </c>
      <c r="AA76" s="107" t="s">
        <v>137</v>
      </c>
      <c r="AB76" s="6">
        <v>4.5</v>
      </c>
      <c r="AC76" s="107" t="s">
        <v>138</v>
      </c>
      <c r="AD76" s="109" t="str">
        <f>'[1]MASTER TABEL'!$F$7</f>
        <v>M2</v>
      </c>
      <c r="AE76" s="109" t="str">
        <f>'[1]MASTER TABEL'!$G$7</f>
        <v>M2</v>
      </c>
      <c r="AF76" s="6">
        <v>4.5</v>
      </c>
      <c r="AG76" s="110">
        <f>'[1]MASTER TABEL'!$H$7</f>
        <v>1</v>
      </c>
      <c r="AH76" s="111">
        <v>15500</v>
      </c>
      <c r="AI76" s="111">
        <v>15500</v>
      </c>
      <c r="AJ76" s="112">
        <f t="shared" si="4"/>
        <v>69750</v>
      </c>
      <c r="AK76" s="109">
        <v>0</v>
      </c>
      <c r="AL76" s="113">
        <f t="shared" si="33"/>
        <v>0</v>
      </c>
      <c r="AM76" s="114">
        <f t="shared" si="5"/>
        <v>0</v>
      </c>
      <c r="AN76" s="1">
        <v>550</v>
      </c>
      <c r="AO76" s="115">
        <f t="shared" si="6"/>
        <v>1.5151515151515152E-3</v>
      </c>
      <c r="AP76" s="101">
        <f t="shared" si="7"/>
        <v>1.92</v>
      </c>
      <c r="AQ76" s="104">
        <f t="shared" si="8"/>
        <v>6727.4305555555557</v>
      </c>
      <c r="AR76" s="116">
        <v>10000068</v>
      </c>
      <c r="AS76" s="104">
        <f t="shared" si="9"/>
        <v>7891.467803030303</v>
      </c>
      <c r="AT76" s="110">
        <f>'[1]MASTER TABEL'!$BD$7</f>
        <v>440</v>
      </c>
      <c r="AU76" s="1">
        <v>69</v>
      </c>
      <c r="AV76" s="117">
        <f t="shared" si="10"/>
        <v>77.999194847020945</v>
      </c>
      <c r="AW76" s="111">
        <f t="shared" si="11"/>
        <v>3487.5</v>
      </c>
      <c r="AX76" s="111">
        <f t="shared" si="12"/>
        <v>7323.75</v>
      </c>
      <c r="AY76" s="111">
        <f t="shared" si="13"/>
        <v>5492.8125</v>
      </c>
      <c r="AZ76" s="112">
        <f t="shared" si="14"/>
        <v>16304.0625</v>
      </c>
      <c r="BA76" s="111">
        <f t="shared" si="34"/>
        <v>13252.5</v>
      </c>
      <c r="BB76" s="100" t="b">
        <v>0</v>
      </c>
      <c r="BC76" s="103">
        <v>0</v>
      </c>
      <c r="BD76" s="103">
        <v>0</v>
      </c>
      <c r="BE76" s="103">
        <f t="shared" si="15"/>
        <v>0</v>
      </c>
      <c r="BF76" s="100" t="b">
        <v>0</v>
      </c>
      <c r="BG76" s="118">
        <f>'[1]MASTER TABEL'!CZ330</f>
        <v>0</v>
      </c>
      <c r="BH76" s="1"/>
      <c r="BI76" s="103">
        <v>68</v>
      </c>
      <c r="BJ76" s="119">
        <v>0.1</v>
      </c>
      <c r="BK76" s="119">
        <v>0.05</v>
      </c>
      <c r="BL76" s="112">
        <f t="shared" si="35"/>
        <v>114071.46005343289</v>
      </c>
      <c r="BM76" s="104">
        <f t="shared" si="65"/>
        <v>125478.60605877619</v>
      </c>
      <c r="BN76" s="104">
        <f t="shared" si="65"/>
        <v>131752.536361715</v>
      </c>
      <c r="BO76" s="120">
        <f t="shared" si="16"/>
        <v>3293.8134090428753</v>
      </c>
      <c r="BP76" s="121">
        <f t="shared" si="17"/>
        <v>6587.6268180857505</v>
      </c>
      <c r="BQ76" s="121">
        <f t="shared" si="18"/>
        <v>3293.8134090428753</v>
      </c>
      <c r="BR76" s="121">
        <f t="shared" si="19"/>
        <v>8234.5335226071893</v>
      </c>
      <c r="BS76" s="121">
        <f t="shared" si="20"/>
        <v>1646.9067045214376</v>
      </c>
      <c r="BT76" s="122">
        <f t="shared" si="37"/>
        <v>154809.23022501514</v>
      </c>
      <c r="BU76" s="121">
        <f t="shared" si="21"/>
        <v>0</v>
      </c>
      <c r="BV76" s="121">
        <f t="shared" si="22"/>
        <v>0</v>
      </c>
      <c r="BW76" s="121">
        <f t="shared" si="23"/>
        <v>0</v>
      </c>
      <c r="BX76" s="121">
        <f t="shared" si="24"/>
        <v>0</v>
      </c>
      <c r="BY76" s="121">
        <f t="shared" si="25"/>
        <v>0</v>
      </c>
      <c r="BZ76" s="121">
        <f t="shared" si="26"/>
        <v>0</v>
      </c>
      <c r="CA76" s="121">
        <f t="shared" si="27"/>
        <v>0</v>
      </c>
      <c r="CB76" s="121">
        <f t="shared" si="28"/>
        <v>0</v>
      </c>
      <c r="CC76" s="122">
        <f t="shared" si="29"/>
        <v>164690.67045214376</v>
      </c>
      <c r="CD76" s="123">
        <f t="shared" si="38"/>
        <v>154809.23022501514</v>
      </c>
      <c r="CE76" s="122">
        <f t="shared" si="39"/>
        <v>280000</v>
      </c>
      <c r="CF76" s="122">
        <f t="shared" si="40"/>
        <v>125190.76977498486</v>
      </c>
      <c r="CG76" s="124">
        <f t="shared" si="41"/>
        <v>0.44710989205351737</v>
      </c>
      <c r="CH76" s="122">
        <f t="shared" si="42"/>
        <v>240000</v>
      </c>
      <c r="CI76" s="122">
        <f t="shared" si="43"/>
        <v>85190.769774984859</v>
      </c>
      <c r="CJ76" s="124">
        <f t="shared" si="44"/>
        <v>0.35496154072910358</v>
      </c>
      <c r="CK76" s="122">
        <f t="shared" si="45"/>
        <v>200000</v>
      </c>
      <c r="CL76" s="122">
        <f t="shared" si="46"/>
        <v>45190.769774984859</v>
      </c>
      <c r="CM76" s="124">
        <f t="shared" si="47"/>
        <v>0.22595384887492428</v>
      </c>
      <c r="CN76" s="122">
        <f t="shared" si="48"/>
        <v>200000</v>
      </c>
      <c r="CO76" s="122">
        <f t="shared" si="49"/>
        <v>45190.769774984859</v>
      </c>
      <c r="CP76" s="124">
        <f t="shared" si="50"/>
        <v>0.22595384887492428</v>
      </c>
      <c r="CQ76" s="122">
        <f t="shared" si="51"/>
        <v>280000</v>
      </c>
      <c r="CR76" s="122">
        <f t="shared" si="52"/>
        <v>125190.76977498486</v>
      </c>
      <c r="CS76" s="124">
        <f t="shared" si="53"/>
        <v>0.44710989205351737</v>
      </c>
      <c r="CT76" s="122">
        <f t="shared" si="54"/>
        <v>250000</v>
      </c>
      <c r="CU76" s="122">
        <f t="shared" si="55"/>
        <v>95190.769774984859</v>
      </c>
      <c r="CV76" s="124">
        <f t="shared" si="56"/>
        <v>0.38076307909993945</v>
      </c>
      <c r="CW76" s="122">
        <f t="shared" si="57"/>
        <v>225000</v>
      </c>
      <c r="CX76" s="117">
        <f t="shared" si="58"/>
        <v>70190.769774984859</v>
      </c>
      <c r="CY76" s="124">
        <f t="shared" si="59"/>
        <v>0.31195897677771051</v>
      </c>
      <c r="CZ76" s="122">
        <f t="shared" si="60"/>
        <v>200000</v>
      </c>
      <c r="DA76" s="122">
        <f t="shared" si="61"/>
        <v>45190.769774984859</v>
      </c>
      <c r="DB76" s="124">
        <f t="shared" si="62"/>
        <v>0.22595384887492428</v>
      </c>
      <c r="DC76" s="122">
        <v>500000</v>
      </c>
      <c r="DD76" s="14">
        <v>400000</v>
      </c>
    </row>
    <row r="77" spans="1:108" s="18" customFormat="1" x14ac:dyDescent="0.25">
      <c r="A77" s="1">
        <v>63</v>
      </c>
      <c r="B77" s="127" t="s">
        <v>197</v>
      </c>
      <c r="C77" s="99">
        <v>80</v>
      </c>
      <c r="D77" s="1">
        <v>80</v>
      </c>
      <c r="E77" s="1">
        <v>9</v>
      </c>
      <c r="F77" s="1">
        <v>3</v>
      </c>
      <c r="G77" s="1" t="s">
        <v>130</v>
      </c>
      <c r="H77" s="100">
        <v>1.92</v>
      </c>
      <c r="I77" s="101">
        <f t="shared" si="0"/>
        <v>1.7279999999999997E-2</v>
      </c>
      <c r="J77" s="100">
        <v>42</v>
      </c>
      <c r="K77" s="1" t="s">
        <v>131</v>
      </c>
      <c r="L77" s="100">
        <v>32</v>
      </c>
      <c r="M77" s="100">
        <v>660</v>
      </c>
      <c r="N77" s="100">
        <v>660</v>
      </c>
      <c r="O77" s="102">
        <f t="shared" si="1"/>
        <v>27720</v>
      </c>
      <c r="P77" s="103">
        <v>26600</v>
      </c>
      <c r="Q77" s="104">
        <f t="shared" si="2"/>
        <v>11.404799999999998</v>
      </c>
      <c r="R77" s="100">
        <v>30</v>
      </c>
      <c r="S77" s="105">
        <f t="shared" si="31"/>
        <v>1.5151515151515152E-3</v>
      </c>
      <c r="T77" s="106">
        <f t="shared" si="3"/>
        <v>1.5151515151515152E-3</v>
      </c>
      <c r="U77" s="2" t="s">
        <v>171</v>
      </c>
      <c r="V77" s="1" t="s">
        <v>133</v>
      </c>
      <c r="W77" s="107" t="s">
        <v>134</v>
      </c>
      <c r="X77" s="102">
        <f t="shared" si="32"/>
        <v>1267.2</v>
      </c>
      <c r="Y77" s="107" t="s">
        <v>135</v>
      </c>
      <c r="Z77" s="107" t="s">
        <v>136</v>
      </c>
      <c r="AA77" s="107" t="s">
        <v>137</v>
      </c>
      <c r="AB77" s="6">
        <v>4.3</v>
      </c>
      <c r="AC77" s="107" t="s">
        <v>138</v>
      </c>
      <c r="AD77" s="109" t="str">
        <f>'[1]MASTER TABEL'!$F$7</f>
        <v>M2</v>
      </c>
      <c r="AE77" s="109" t="str">
        <f>'[1]MASTER TABEL'!$G$7</f>
        <v>M2</v>
      </c>
      <c r="AF77" s="6">
        <v>4.3</v>
      </c>
      <c r="AG77" s="110">
        <f>'[1]MASTER TABEL'!$H$7</f>
        <v>1</v>
      </c>
      <c r="AH77" s="111">
        <v>15500</v>
      </c>
      <c r="AI77" s="111">
        <v>15500</v>
      </c>
      <c r="AJ77" s="112">
        <f t="shared" si="4"/>
        <v>66650</v>
      </c>
      <c r="AK77" s="109">
        <v>0</v>
      </c>
      <c r="AL77" s="113">
        <f t="shared" si="33"/>
        <v>0</v>
      </c>
      <c r="AM77" s="114">
        <f t="shared" si="5"/>
        <v>0</v>
      </c>
      <c r="AN77" s="1">
        <v>550</v>
      </c>
      <c r="AO77" s="115">
        <f t="shared" si="6"/>
        <v>1.5151515151515152E-3</v>
      </c>
      <c r="AP77" s="101">
        <f t="shared" si="7"/>
        <v>1.92</v>
      </c>
      <c r="AQ77" s="104">
        <f t="shared" si="8"/>
        <v>6727.4305555555557</v>
      </c>
      <c r="AR77" s="116">
        <v>10000069</v>
      </c>
      <c r="AS77" s="104">
        <f t="shared" si="9"/>
        <v>7891.4685921717173</v>
      </c>
      <c r="AT77" s="110">
        <f>'[1]MASTER TABEL'!$BD$7</f>
        <v>440</v>
      </c>
      <c r="AU77" s="1">
        <v>70</v>
      </c>
      <c r="AV77" s="117">
        <f t="shared" si="10"/>
        <v>76.884920634920647</v>
      </c>
      <c r="AW77" s="111">
        <f t="shared" si="11"/>
        <v>3332.5</v>
      </c>
      <c r="AX77" s="111">
        <f t="shared" si="12"/>
        <v>6998.25</v>
      </c>
      <c r="AY77" s="111">
        <f t="shared" si="13"/>
        <v>5248.6875</v>
      </c>
      <c r="AZ77" s="112">
        <f t="shared" si="14"/>
        <v>15579.4375</v>
      </c>
      <c r="BA77" s="111">
        <f t="shared" si="34"/>
        <v>12663.5</v>
      </c>
      <c r="BB77" s="100" t="b">
        <v>0</v>
      </c>
      <c r="BC77" s="103">
        <v>0</v>
      </c>
      <c r="BD77" s="103">
        <v>0</v>
      </c>
      <c r="BE77" s="103">
        <f t="shared" si="15"/>
        <v>0</v>
      </c>
      <c r="BF77" s="100" t="b">
        <v>0</v>
      </c>
      <c r="BG77" s="118">
        <f>'[1]MASTER TABEL'!CZ331</f>
        <v>0</v>
      </c>
      <c r="BH77" s="1"/>
      <c r="BI77" s="103">
        <v>69</v>
      </c>
      <c r="BJ77" s="119">
        <v>0.1</v>
      </c>
      <c r="BK77" s="119">
        <v>0.05</v>
      </c>
      <c r="BL77" s="112">
        <f t="shared" si="35"/>
        <v>109657.72156836221</v>
      </c>
      <c r="BM77" s="104">
        <f t="shared" si="65"/>
        <v>120623.49372519844</v>
      </c>
      <c r="BN77" s="104">
        <f t="shared" si="65"/>
        <v>126654.66841145836</v>
      </c>
      <c r="BO77" s="120">
        <f t="shared" si="16"/>
        <v>3166.3667102864588</v>
      </c>
      <c r="BP77" s="121">
        <f t="shared" si="17"/>
        <v>6332.7334205729176</v>
      </c>
      <c r="BQ77" s="121">
        <f t="shared" si="18"/>
        <v>3166.3667102864588</v>
      </c>
      <c r="BR77" s="121">
        <f t="shared" si="19"/>
        <v>7915.9167757161476</v>
      </c>
      <c r="BS77" s="121">
        <f t="shared" si="20"/>
        <v>1583.1833551432294</v>
      </c>
      <c r="BT77" s="122">
        <f t="shared" si="37"/>
        <v>148819.23538346359</v>
      </c>
      <c r="BU77" s="121">
        <f t="shared" si="21"/>
        <v>0</v>
      </c>
      <c r="BV77" s="121">
        <f t="shared" si="22"/>
        <v>0</v>
      </c>
      <c r="BW77" s="121">
        <f t="shared" si="23"/>
        <v>0</v>
      </c>
      <c r="BX77" s="121">
        <f t="shared" si="24"/>
        <v>0</v>
      </c>
      <c r="BY77" s="121">
        <f t="shared" si="25"/>
        <v>0</v>
      </c>
      <c r="BZ77" s="121">
        <f t="shared" si="26"/>
        <v>0</v>
      </c>
      <c r="CA77" s="121">
        <f t="shared" si="27"/>
        <v>0</v>
      </c>
      <c r="CB77" s="121">
        <f t="shared" si="28"/>
        <v>0</v>
      </c>
      <c r="CC77" s="122">
        <f t="shared" si="29"/>
        <v>158318.33551432294</v>
      </c>
      <c r="CD77" s="123">
        <f t="shared" si="38"/>
        <v>148819.23538346359</v>
      </c>
      <c r="CE77" s="122">
        <f t="shared" si="39"/>
        <v>280000</v>
      </c>
      <c r="CF77" s="122">
        <f t="shared" si="40"/>
        <v>131180.76461653641</v>
      </c>
      <c r="CG77" s="124">
        <f t="shared" si="41"/>
        <v>0.46850273077334431</v>
      </c>
      <c r="CH77" s="122">
        <f t="shared" si="42"/>
        <v>240000</v>
      </c>
      <c r="CI77" s="122">
        <f t="shared" si="43"/>
        <v>91180.764616536413</v>
      </c>
      <c r="CJ77" s="124">
        <f t="shared" si="44"/>
        <v>0.37991985256890171</v>
      </c>
      <c r="CK77" s="122">
        <f t="shared" si="45"/>
        <v>200000</v>
      </c>
      <c r="CL77" s="122">
        <f t="shared" si="46"/>
        <v>51180.764616536413</v>
      </c>
      <c r="CM77" s="124">
        <f t="shared" si="47"/>
        <v>0.25590382308268206</v>
      </c>
      <c r="CN77" s="122">
        <f t="shared" si="48"/>
        <v>200000</v>
      </c>
      <c r="CO77" s="122">
        <f t="shared" si="49"/>
        <v>51180.764616536413</v>
      </c>
      <c r="CP77" s="124">
        <f t="shared" si="50"/>
        <v>0.25590382308268206</v>
      </c>
      <c r="CQ77" s="122">
        <f t="shared" si="51"/>
        <v>280000</v>
      </c>
      <c r="CR77" s="122">
        <f t="shared" si="52"/>
        <v>131180.76461653641</v>
      </c>
      <c r="CS77" s="124">
        <f t="shared" si="53"/>
        <v>0.46850273077334431</v>
      </c>
      <c r="CT77" s="122">
        <f t="shared" si="54"/>
        <v>250000</v>
      </c>
      <c r="CU77" s="122">
        <f t="shared" si="55"/>
        <v>101180.76461653641</v>
      </c>
      <c r="CV77" s="124">
        <f t="shared" si="56"/>
        <v>0.40472305846614565</v>
      </c>
      <c r="CW77" s="122">
        <f t="shared" si="57"/>
        <v>225000</v>
      </c>
      <c r="CX77" s="117">
        <f t="shared" si="58"/>
        <v>76180.764616536413</v>
      </c>
      <c r="CY77" s="124">
        <f t="shared" si="59"/>
        <v>0.33858117607349519</v>
      </c>
      <c r="CZ77" s="122">
        <f t="shared" si="60"/>
        <v>200000</v>
      </c>
      <c r="DA77" s="122">
        <f t="shared" si="61"/>
        <v>51180.764616536413</v>
      </c>
      <c r="DB77" s="124">
        <f t="shared" si="62"/>
        <v>0.25590382308268206</v>
      </c>
      <c r="DC77" s="122">
        <v>500000</v>
      </c>
      <c r="DD77" s="14">
        <v>400000</v>
      </c>
    </row>
    <row r="78" spans="1:108" s="18" customFormat="1" x14ac:dyDescent="0.25">
      <c r="A78" s="1">
        <v>64</v>
      </c>
      <c r="B78" s="127" t="s">
        <v>198</v>
      </c>
      <c r="C78" s="99">
        <v>80</v>
      </c>
      <c r="D78" s="1">
        <v>80</v>
      </c>
      <c r="E78" s="1">
        <v>9</v>
      </c>
      <c r="F78" s="1">
        <v>3</v>
      </c>
      <c r="G78" s="1" t="s">
        <v>130</v>
      </c>
      <c r="H78" s="100">
        <v>1.92</v>
      </c>
      <c r="I78" s="101">
        <f t="shared" si="0"/>
        <v>1.7279999999999997E-2</v>
      </c>
      <c r="J78" s="100">
        <v>42</v>
      </c>
      <c r="K78" s="1" t="s">
        <v>131</v>
      </c>
      <c r="L78" s="100">
        <v>32</v>
      </c>
      <c r="M78" s="100">
        <v>660</v>
      </c>
      <c r="N78" s="100">
        <v>660</v>
      </c>
      <c r="O78" s="102">
        <f t="shared" si="1"/>
        <v>27720</v>
      </c>
      <c r="P78" s="103">
        <v>26600</v>
      </c>
      <c r="Q78" s="104">
        <f t="shared" si="2"/>
        <v>11.404799999999998</v>
      </c>
      <c r="R78" s="100">
        <v>30</v>
      </c>
      <c r="S78" s="105">
        <f t="shared" si="31"/>
        <v>1.5151515151515152E-3</v>
      </c>
      <c r="T78" s="106">
        <f t="shared" si="3"/>
        <v>1.5151515151515152E-3</v>
      </c>
      <c r="U78" s="2" t="s">
        <v>171</v>
      </c>
      <c r="V78" s="1" t="s">
        <v>133</v>
      </c>
      <c r="W78" s="107" t="s">
        <v>134</v>
      </c>
      <c r="X78" s="102">
        <f t="shared" si="32"/>
        <v>1267.2</v>
      </c>
      <c r="Y78" s="107" t="s">
        <v>135</v>
      </c>
      <c r="Z78" s="107" t="s">
        <v>136</v>
      </c>
      <c r="AA78" s="107" t="s">
        <v>137</v>
      </c>
      <c r="AB78" s="6">
        <v>4.88</v>
      </c>
      <c r="AC78" s="107" t="s">
        <v>138</v>
      </c>
      <c r="AD78" s="109" t="str">
        <f>'[1]MASTER TABEL'!$F$7</f>
        <v>M2</v>
      </c>
      <c r="AE78" s="109" t="str">
        <f>'[1]MASTER TABEL'!$G$7</f>
        <v>M2</v>
      </c>
      <c r="AF78" s="6">
        <v>4.88</v>
      </c>
      <c r="AG78" s="110">
        <f>'[1]MASTER TABEL'!$H$7</f>
        <v>1</v>
      </c>
      <c r="AH78" s="111">
        <v>15500</v>
      </c>
      <c r="AI78" s="111">
        <v>15500</v>
      </c>
      <c r="AJ78" s="112">
        <f t="shared" si="4"/>
        <v>75640</v>
      </c>
      <c r="AK78" s="109">
        <v>0</v>
      </c>
      <c r="AL78" s="113">
        <f t="shared" si="33"/>
        <v>0</v>
      </c>
      <c r="AM78" s="114">
        <f t="shared" si="5"/>
        <v>0</v>
      </c>
      <c r="AN78" s="1">
        <v>550</v>
      </c>
      <c r="AO78" s="115">
        <f t="shared" si="6"/>
        <v>1.5151515151515152E-3</v>
      </c>
      <c r="AP78" s="101">
        <f t="shared" si="7"/>
        <v>1.92</v>
      </c>
      <c r="AQ78" s="104">
        <f t="shared" si="8"/>
        <v>6727.4305555555557</v>
      </c>
      <c r="AR78" s="116">
        <v>10000070</v>
      </c>
      <c r="AS78" s="104">
        <f t="shared" si="9"/>
        <v>7891.4693813131316</v>
      </c>
      <c r="AT78" s="110">
        <f>'[1]MASTER TABEL'!$BD$7</f>
        <v>440</v>
      </c>
      <c r="AU78" s="1">
        <v>71</v>
      </c>
      <c r="AV78" s="117">
        <f t="shared" si="10"/>
        <v>75.802034428794997</v>
      </c>
      <c r="AW78" s="111">
        <f t="shared" si="11"/>
        <v>3782</v>
      </c>
      <c r="AX78" s="111">
        <f t="shared" si="12"/>
        <v>7942.2000000000007</v>
      </c>
      <c r="AY78" s="111">
        <f t="shared" si="13"/>
        <v>5956.65</v>
      </c>
      <c r="AZ78" s="112">
        <f t="shared" si="14"/>
        <v>17680.849999999999</v>
      </c>
      <c r="BA78" s="111">
        <f t="shared" si="34"/>
        <v>14371.6</v>
      </c>
      <c r="BB78" s="100" t="b">
        <v>0</v>
      </c>
      <c r="BC78" s="103">
        <v>0</v>
      </c>
      <c r="BD78" s="103">
        <v>0</v>
      </c>
      <c r="BE78" s="103">
        <f t="shared" si="15"/>
        <v>0</v>
      </c>
      <c r="BF78" s="100" t="b">
        <v>0</v>
      </c>
      <c r="BG78" s="118">
        <f>'[1]MASTER TABEL'!CZ332</f>
        <v>0</v>
      </c>
      <c r="BH78" s="1"/>
      <c r="BI78" s="103">
        <v>70</v>
      </c>
      <c r="BJ78" s="119">
        <v>0.1</v>
      </c>
      <c r="BK78" s="119">
        <v>0.05</v>
      </c>
      <c r="BL78" s="112">
        <f t="shared" si="35"/>
        <v>122457.1519712975</v>
      </c>
      <c r="BM78" s="104">
        <f t="shared" si="65"/>
        <v>134702.86716842727</v>
      </c>
      <c r="BN78" s="104">
        <f t="shared" si="65"/>
        <v>141438.01052684864</v>
      </c>
      <c r="BO78" s="120">
        <f t="shared" si="16"/>
        <v>3535.9502631712157</v>
      </c>
      <c r="BP78" s="121">
        <f t="shared" si="17"/>
        <v>7071.9005263424315</v>
      </c>
      <c r="BQ78" s="121">
        <f t="shared" si="18"/>
        <v>3535.9502631712157</v>
      </c>
      <c r="BR78" s="121">
        <f t="shared" si="19"/>
        <v>8839.8756579280398</v>
      </c>
      <c r="BS78" s="121">
        <f t="shared" si="20"/>
        <v>1767.9751315856079</v>
      </c>
      <c r="BT78" s="122">
        <f t="shared" si="37"/>
        <v>166189.66236904715</v>
      </c>
      <c r="BU78" s="121">
        <f t="shared" si="21"/>
        <v>0</v>
      </c>
      <c r="BV78" s="121">
        <f t="shared" si="22"/>
        <v>0</v>
      </c>
      <c r="BW78" s="121">
        <f t="shared" si="23"/>
        <v>0</v>
      </c>
      <c r="BX78" s="121">
        <f t="shared" si="24"/>
        <v>0</v>
      </c>
      <c r="BY78" s="121">
        <f t="shared" si="25"/>
        <v>0</v>
      </c>
      <c r="BZ78" s="121">
        <f t="shared" si="26"/>
        <v>0</v>
      </c>
      <c r="CA78" s="121">
        <f t="shared" si="27"/>
        <v>0</v>
      </c>
      <c r="CB78" s="121">
        <f t="shared" si="28"/>
        <v>0</v>
      </c>
      <c r="CC78" s="122">
        <f t="shared" si="29"/>
        <v>176797.51315856079</v>
      </c>
      <c r="CD78" s="123">
        <f t="shared" si="38"/>
        <v>166189.66236904715</v>
      </c>
      <c r="CE78" s="122">
        <f t="shared" si="39"/>
        <v>280000</v>
      </c>
      <c r="CF78" s="122">
        <f t="shared" si="40"/>
        <v>113810.33763095285</v>
      </c>
      <c r="CG78" s="124">
        <f t="shared" si="41"/>
        <v>0.40646549153911732</v>
      </c>
      <c r="CH78" s="122">
        <f t="shared" si="42"/>
        <v>240000</v>
      </c>
      <c r="CI78" s="122">
        <f t="shared" si="43"/>
        <v>73810.337630952854</v>
      </c>
      <c r="CJ78" s="124">
        <f t="shared" si="44"/>
        <v>0.30754307346230358</v>
      </c>
      <c r="CK78" s="122">
        <f t="shared" si="45"/>
        <v>200000</v>
      </c>
      <c r="CL78" s="122">
        <f t="shared" si="46"/>
        <v>33810.337630952854</v>
      </c>
      <c r="CM78" s="124">
        <f t="shared" si="47"/>
        <v>0.16905168815476426</v>
      </c>
      <c r="CN78" s="122">
        <f t="shared" si="48"/>
        <v>220000</v>
      </c>
      <c r="CO78" s="122">
        <f t="shared" si="49"/>
        <v>53810.337630952854</v>
      </c>
      <c r="CP78" s="124">
        <f t="shared" si="50"/>
        <v>0.24459244377705844</v>
      </c>
      <c r="CQ78" s="122">
        <f t="shared" si="51"/>
        <v>280000</v>
      </c>
      <c r="CR78" s="122">
        <f t="shared" si="52"/>
        <v>113810.33763095285</v>
      </c>
      <c r="CS78" s="124">
        <f t="shared" si="53"/>
        <v>0.40646549153911732</v>
      </c>
      <c r="CT78" s="122">
        <f t="shared" si="54"/>
        <v>275000</v>
      </c>
      <c r="CU78" s="122">
        <f t="shared" si="55"/>
        <v>108810.33763095285</v>
      </c>
      <c r="CV78" s="124">
        <f t="shared" si="56"/>
        <v>0.39567395502164676</v>
      </c>
      <c r="CW78" s="122">
        <f t="shared" si="57"/>
        <v>247500</v>
      </c>
      <c r="CX78" s="117">
        <f t="shared" si="58"/>
        <v>81310.337630952854</v>
      </c>
      <c r="CY78" s="124">
        <f t="shared" si="59"/>
        <v>0.32852661669071859</v>
      </c>
      <c r="CZ78" s="122">
        <f t="shared" si="60"/>
        <v>220000</v>
      </c>
      <c r="DA78" s="122">
        <f t="shared" si="61"/>
        <v>53810.337630952854</v>
      </c>
      <c r="DB78" s="124">
        <f t="shared" si="62"/>
        <v>0.24459244377705844</v>
      </c>
      <c r="DC78" s="122">
        <v>550000</v>
      </c>
      <c r="DD78" s="14">
        <v>400000</v>
      </c>
    </row>
    <row r="79" spans="1:108" s="18" customFormat="1" x14ac:dyDescent="0.25">
      <c r="A79" s="1">
        <v>65</v>
      </c>
      <c r="B79" s="127" t="s">
        <v>199</v>
      </c>
      <c r="C79" s="99">
        <v>80</v>
      </c>
      <c r="D79" s="1">
        <v>80</v>
      </c>
      <c r="E79" s="1">
        <v>9</v>
      </c>
      <c r="F79" s="1">
        <v>3</v>
      </c>
      <c r="G79" s="1" t="s">
        <v>130</v>
      </c>
      <c r="H79" s="100">
        <v>1.92</v>
      </c>
      <c r="I79" s="101">
        <f t="shared" ref="I79:I142" si="66">C79/100*D79/100*E79/1000*F79</f>
        <v>1.7279999999999997E-2</v>
      </c>
      <c r="J79" s="100">
        <v>48</v>
      </c>
      <c r="K79" s="1" t="s">
        <v>131</v>
      </c>
      <c r="L79" s="100">
        <v>32</v>
      </c>
      <c r="M79" s="100">
        <v>580</v>
      </c>
      <c r="N79" s="100">
        <v>580</v>
      </c>
      <c r="O79" s="102">
        <f t="shared" ref="O79:O142" si="67">J79*M79</f>
        <v>27840</v>
      </c>
      <c r="P79" s="103">
        <v>26600</v>
      </c>
      <c r="Q79" s="104">
        <f t="shared" ref="Q79:Q142" si="68">M79*I79</f>
        <v>10.022399999999998</v>
      </c>
      <c r="R79" s="100">
        <v>30</v>
      </c>
      <c r="S79" s="105">
        <f t="shared" si="31"/>
        <v>1.7241379310344827E-3</v>
      </c>
      <c r="T79" s="106">
        <f t="shared" ref="T79:T142" si="69">I79/Q79</f>
        <v>1.724137931034483E-3</v>
      </c>
      <c r="U79" s="2" t="s">
        <v>171</v>
      </c>
      <c r="V79" s="1" t="s">
        <v>133</v>
      </c>
      <c r="W79" s="107" t="s">
        <v>134</v>
      </c>
      <c r="X79" s="102">
        <f t="shared" si="32"/>
        <v>1113.5999999999999</v>
      </c>
      <c r="Y79" s="107" t="s">
        <v>135</v>
      </c>
      <c r="Z79" s="107" t="s">
        <v>136</v>
      </c>
      <c r="AA79" s="107" t="s">
        <v>137</v>
      </c>
      <c r="AB79" s="6">
        <v>6.8</v>
      </c>
      <c r="AC79" s="107" t="s">
        <v>138</v>
      </c>
      <c r="AD79" s="109" t="str">
        <f>'[1]MASTER TABEL'!$F$7</f>
        <v>M2</v>
      </c>
      <c r="AE79" s="109" t="str">
        <f>'[1]MASTER TABEL'!$G$7</f>
        <v>M2</v>
      </c>
      <c r="AF79" s="6">
        <v>6.8</v>
      </c>
      <c r="AG79" s="110">
        <f>'[1]MASTER TABEL'!$H$7</f>
        <v>1</v>
      </c>
      <c r="AH79" s="111">
        <v>15500</v>
      </c>
      <c r="AI79" s="111">
        <v>15500</v>
      </c>
      <c r="AJ79" s="112">
        <f t="shared" ref="AJ79:AJ142" si="70">AF79*AG79*AH79</f>
        <v>105400</v>
      </c>
      <c r="AK79" s="109">
        <v>0</v>
      </c>
      <c r="AL79" s="113">
        <f t="shared" si="33"/>
        <v>0</v>
      </c>
      <c r="AM79" s="114">
        <f t="shared" ref="AM79:AM142" si="71">AL79*AG79*AH79</f>
        <v>0</v>
      </c>
      <c r="AN79" s="1">
        <v>550</v>
      </c>
      <c r="AO79" s="115">
        <f t="shared" ref="AO79:AO142" si="72">S79</f>
        <v>1.7241379310344827E-3</v>
      </c>
      <c r="AP79" s="101">
        <f t="shared" ref="AP79:AP142" si="73">H79</f>
        <v>1.92</v>
      </c>
      <c r="AQ79" s="104">
        <f t="shared" ref="AQ79:AQ142" si="74">AN79*$AH79*$AO79/$AP79</f>
        <v>7655.352011494253</v>
      </c>
      <c r="AR79" s="116">
        <v>10000071</v>
      </c>
      <c r="AS79" s="104">
        <f t="shared" ref="AS79:AS142" si="75">AR79*$AO79/$AP79</f>
        <v>8979.9488146551739</v>
      </c>
      <c r="AT79" s="110">
        <f>'[1]MASTER TABEL'!$BD$7</f>
        <v>440</v>
      </c>
      <c r="AU79" s="1">
        <v>72</v>
      </c>
      <c r="AV79" s="117">
        <f t="shared" ref="AV79:AV142" si="76">IF(Y79="PACKAGE",0,AT79*AI79*AO79/AP79/AU79)</f>
        <v>85.059466794380597</v>
      </c>
      <c r="AW79" s="111">
        <f t="shared" ref="AW79:AW142" si="77">(AB79*AH79)*$AW$12</f>
        <v>5270</v>
      </c>
      <c r="AX79" s="111">
        <f t="shared" ref="AX79:AX142" si="78">((AB79*AH79)+AW79)*$AX$12</f>
        <v>11067</v>
      </c>
      <c r="AY79" s="111">
        <f t="shared" ref="AY79:AY142" si="79">((AB79*AH79)+AW79)*$AY$12</f>
        <v>8300.25</v>
      </c>
      <c r="AZ79" s="112">
        <f t="shared" ref="AZ79:AZ142" si="80">SUM(AW79:AY79)</f>
        <v>24637.25</v>
      </c>
      <c r="BA79" s="111">
        <f t="shared" si="34"/>
        <v>20026</v>
      </c>
      <c r="BB79" s="100" t="b">
        <v>0</v>
      </c>
      <c r="BC79" s="103">
        <v>0</v>
      </c>
      <c r="BD79" s="103">
        <v>0</v>
      </c>
      <c r="BE79" s="103">
        <f t="shared" ref="BE79:BE142" si="81">SUM(BC79:BD79)</f>
        <v>0</v>
      </c>
      <c r="BF79" s="100" t="b">
        <v>0</v>
      </c>
      <c r="BG79" s="118">
        <f>'[1]MASTER TABEL'!CZ333</f>
        <v>0</v>
      </c>
      <c r="BH79" s="1"/>
      <c r="BI79" s="103">
        <v>71</v>
      </c>
      <c r="BJ79" s="119">
        <v>0.1</v>
      </c>
      <c r="BK79" s="119">
        <v>0.05</v>
      </c>
      <c r="BL79" s="112">
        <f t="shared" si="35"/>
        <v>166854.61029294381</v>
      </c>
      <c r="BM79" s="104">
        <f t="shared" si="65"/>
        <v>183540.07132223819</v>
      </c>
      <c r="BN79" s="104">
        <f t="shared" si="65"/>
        <v>192717.07488835009</v>
      </c>
      <c r="BO79" s="120">
        <f t="shared" ref="BO79:BO142" si="82">CC79*$BO$10</f>
        <v>4817.9268722087527</v>
      </c>
      <c r="BP79" s="121">
        <f t="shared" ref="BP79:BP142" si="83">CC79*$BP$10</f>
        <v>9635.8537444175054</v>
      </c>
      <c r="BQ79" s="121">
        <f t="shared" ref="BQ79:BQ142" si="84">CC79*$BQ$10</f>
        <v>4817.9268722087527</v>
      </c>
      <c r="BR79" s="121">
        <f t="shared" ref="BR79:BR142" si="85">CC79*$BR$10</f>
        <v>12044.817180521881</v>
      </c>
      <c r="BS79" s="121">
        <f t="shared" ref="BS79:BS142" si="86">CC79*$BS$10</f>
        <v>2408.9634361043763</v>
      </c>
      <c r="BT79" s="122">
        <f t="shared" si="37"/>
        <v>226442.56299381136</v>
      </c>
      <c r="BU79" s="121">
        <f t="shared" ref="BU79:BU142" si="87">$BU$10*CC79</f>
        <v>0</v>
      </c>
      <c r="BV79" s="121">
        <f t="shared" ref="BV79:BV142" si="88">CC79*$BV$10</f>
        <v>0</v>
      </c>
      <c r="BW79" s="121">
        <f t="shared" ref="BW79:BW142" si="89">CC79*$BW$10</f>
        <v>0</v>
      </c>
      <c r="BX79" s="121">
        <f t="shared" ref="BX79:BX142" si="90">CC79*$BX$10</f>
        <v>0</v>
      </c>
      <c r="BY79" s="121">
        <f t="shared" ref="BY79:BY142" si="91">CC79*$BY$10</f>
        <v>0</v>
      </c>
      <c r="BZ79" s="121">
        <f t="shared" ref="BZ79:BZ142" si="92">CC79*$BZ$10</f>
        <v>0</v>
      </c>
      <c r="CA79" s="121">
        <f t="shared" ref="CA79:CA142" si="93">CC79*$CA$10</f>
        <v>0</v>
      </c>
      <c r="CB79" s="121">
        <f t="shared" ref="CB79:CB142" si="94">CC79*$CB$10</f>
        <v>0</v>
      </c>
      <c r="CC79" s="122">
        <f t="shared" ref="CC79:CC142" si="95">BN79*$CC$12</f>
        <v>240896.34361043762</v>
      </c>
      <c r="CD79" s="123">
        <f t="shared" si="38"/>
        <v>226442.56299381136</v>
      </c>
      <c r="CE79" s="122">
        <f t="shared" si="39"/>
        <v>455000</v>
      </c>
      <c r="CF79" s="122">
        <f t="shared" si="40"/>
        <v>228557.43700618864</v>
      </c>
      <c r="CG79" s="124">
        <f t="shared" si="41"/>
        <v>0.50232403737623876</v>
      </c>
      <c r="CH79" s="122">
        <f t="shared" si="42"/>
        <v>390000</v>
      </c>
      <c r="CI79" s="122">
        <f t="shared" si="43"/>
        <v>163557.43700618864</v>
      </c>
      <c r="CJ79" s="124">
        <f t="shared" si="44"/>
        <v>0.41937804360561193</v>
      </c>
      <c r="CK79" s="122">
        <f t="shared" si="45"/>
        <v>325000</v>
      </c>
      <c r="CL79" s="122">
        <f t="shared" si="46"/>
        <v>98557.437006188644</v>
      </c>
      <c r="CM79" s="124">
        <f t="shared" si="47"/>
        <v>0.30325365232673429</v>
      </c>
      <c r="CN79" s="122">
        <f t="shared" si="48"/>
        <v>300000</v>
      </c>
      <c r="CO79" s="122">
        <f t="shared" si="49"/>
        <v>73557.437006188644</v>
      </c>
      <c r="CP79" s="124">
        <f t="shared" si="50"/>
        <v>0.24519145668729547</v>
      </c>
      <c r="CQ79" s="122">
        <f t="shared" si="51"/>
        <v>455000</v>
      </c>
      <c r="CR79" s="122">
        <f t="shared" si="52"/>
        <v>228557.43700618864</v>
      </c>
      <c r="CS79" s="124">
        <f t="shared" si="53"/>
        <v>0.50232403737623876</v>
      </c>
      <c r="CT79" s="122">
        <f t="shared" si="54"/>
        <v>375000</v>
      </c>
      <c r="CU79" s="122">
        <f t="shared" si="55"/>
        <v>148557.43700618864</v>
      </c>
      <c r="CV79" s="124">
        <f t="shared" si="56"/>
        <v>0.39615316534983641</v>
      </c>
      <c r="CW79" s="122">
        <f t="shared" si="57"/>
        <v>337499.99999999994</v>
      </c>
      <c r="CX79" s="117">
        <f t="shared" si="58"/>
        <v>111057.43700618859</v>
      </c>
      <c r="CY79" s="124">
        <f t="shared" si="59"/>
        <v>0.3290590726109292</v>
      </c>
      <c r="CZ79" s="122">
        <f t="shared" si="60"/>
        <v>300000</v>
      </c>
      <c r="DA79" s="122">
        <f t="shared" si="61"/>
        <v>73557.437006188644</v>
      </c>
      <c r="DB79" s="124">
        <f t="shared" si="62"/>
        <v>0.24519145668729547</v>
      </c>
      <c r="DC79" s="122">
        <v>750000</v>
      </c>
      <c r="DD79" s="14">
        <v>650000</v>
      </c>
    </row>
    <row r="80" spans="1:108" s="18" customFormat="1" x14ac:dyDescent="0.25">
      <c r="A80" s="1">
        <v>66</v>
      </c>
      <c r="B80" s="127" t="s">
        <v>200</v>
      </c>
      <c r="C80" s="99">
        <v>80</v>
      </c>
      <c r="D80" s="1">
        <v>80</v>
      </c>
      <c r="E80" s="1">
        <v>9</v>
      </c>
      <c r="F80" s="1">
        <v>3</v>
      </c>
      <c r="G80" s="1" t="s">
        <v>130</v>
      </c>
      <c r="H80" s="100">
        <v>1.92</v>
      </c>
      <c r="I80" s="101">
        <f t="shared" si="66"/>
        <v>1.7279999999999997E-2</v>
      </c>
      <c r="J80" s="100">
        <v>48</v>
      </c>
      <c r="K80" s="1" t="s">
        <v>131</v>
      </c>
      <c r="L80" s="100">
        <v>32</v>
      </c>
      <c r="M80" s="100">
        <v>580</v>
      </c>
      <c r="N80" s="100">
        <v>580</v>
      </c>
      <c r="O80" s="102">
        <f t="shared" si="67"/>
        <v>27840</v>
      </c>
      <c r="P80" s="103">
        <v>26600</v>
      </c>
      <c r="Q80" s="104">
        <f t="shared" si="68"/>
        <v>10.022399999999998</v>
      </c>
      <c r="R80" s="100">
        <v>30</v>
      </c>
      <c r="S80" s="105">
        <f t="shared" ref="S80:S143" si="96">J80/O80</f>
        <v>1.7241379310344827E-3</v>
      </c>
      <c r="T80" s="106">
        <f t="shared" si="69"/>
        <v>1.724137931034483E-3</v>
      </c>
      <c r="U80" s="2" t="s">
        <v>171</v>
      </c>
      <c r="V80" s="1" t="s">
        <v>133</v>
      </c>
      <c r="W80" s="107" t="s">
        <v>134</v>
      </c>
      <c r="X80" s="102">
        <f t="shared" ref="X80:X143" si="97">C80/100*D80/100*F80*M80</f>
        <v>1113.5999999999999</v>
      </c>
      <c r="Y80" s="107" t="s">
        <v>135</v>
      </c>
      <c r="Z80" s="107" t="s">
        <v>136</v>
      </c>
      <c r="AA80" s="107" t="s">
        <v>137</v>
      </c>
      <c r="AB80" s="6">
        <v>4.95</v>
      </c>
      <c r="AC80" s="107" t="s">
        <v>138</v>
      </c>
      <c r="AD80" s="109" t="str">
        <f>'[1]MASTER TABEL'!$F$7</f>
        <v>M2</v>
      </c>
      <c r="AE80" s="109" t="str">
        <f>'[1]MASTER TABEL'!$G$7</f>
        <v>M2</v>
      </c>
      <c r="AF80" s="6">
        <v>4.95</v>
      </c>
      <c r="AG80" s="110">
        <f>'[1]MASTER TABEL'!$H$7</f>
        <v>1</v>
      </c>
      <c r="AH80" s="111">
        <v>15500</v>
      </c>
      <c r="AI80" s="111">
        <v>15500</v>
      </c>
      <c r="AJ80" s="112">
        <f t="shared" si="70"/>
        <v>76725</v>
      </c>
      <c r="AK80" s="109">
        <v>0</v>
      </c>
      <c r="AL80" s="113">
        <f t="shared" ref="AL80:AL143" si="98">AK80/X80</f>
        <v>0</v>
      </c>
      <c r="AM80" s="114">
        <f t="shared" si="71"/>
        <v>0</v>
      </c>
      <c r="AN80" s="1">
        <v>550</v>
      </c>
      <c r="AO80" s="115">
        <f t="shared" si="72"/>
        <v>1.7241379310344827E-3</v>
      </c>
      <c r="AP80" s="101">
        <f t="shared" si="73"/>
        <v>1.92</v>
      </c>
      <c r="AQ80" s="104">
        <f t="shared" si="74"/>
        <v>7655.352011494253</v>
      </c>
      <c r="AR80" s="116">
        <v>10000072</v>
      </c>
      <c r="AS80" s="104">
        <f t="shared" si="75"/>
        <v>8979.9497126436781</v>
      </c>
      <c r="AT80" s="110">
        <f>'[1]MASTER TABEL'!$BD$7</f>
        <v>440</v>
      </c>
      <c r="AU80" s="1">
        <v>73</v>
      </c>
      <c r="AV80" s="117">
        <f t="shared" si="76"/>
        <v>83.89426861911511</v>
      </c>
      <c r="AW80" s="111">
        <f t="shared" si="77"/>
        <v>3836.25</v>
      </c>
      <c r="AX80" s="111">
        <f t="shared" si="78"/>
        <v>8056.125</v>
      </c>
      <c r="AY80" s="111">
        <f t="shared" si="79"/>
        <v>6042.09375</v>
      </c>
      <c r="AZ80" s="112">
        <f t="shared" si="80"/>
        <v>17934.46875</v>
      </c>
      <c r="BA80" s="111">
        <f t="shared" ref="BA80:BA143" si="99">AB80*AH80*$BA$12</f>
        <v>14577.75</v>
      </c>
      <c r="BB80" s="100" t="b">
        <v>0</v>
      </c>
      <c r="BC80" s="103">
        <v>0</v>
      </c>
      <c r="BD80" s="103">
        <v>0</v>
      </c>
      <c r="BE80" s="103">
        <f t="shared" si="81"/>
        <v>0</v>
      </c>
      <c r="BF80" s="100" t="b">
        <v>0</v>
      </c>
      <c r="BG80" s="118">
        <f>'[1]MASTER TABEL'!CZ334</f>
        <v>0</v>
      </c>
      <c r="BH80" s="1"/>
      <c r="BI80" s="103">
        <v>72</v>
      </c>
      <c r="BJ80" s="119">
        <v>0.1</v>
      </c>
      <c r="BK80" s="119">
        <v>0.05</v>
      </c>
      <c r="BL80" s="112">
        <f t="shared" ref="BL80:BL143" si="100">AJ80+AM80+AQ80+AS80+AZ80+BA80+BE80+BH80+BI80+AV80</f>
        <v>126028.41474275704</v>
      </c>
      <c r="BM80" s="104">
        <f t="shared" ref="BM80:BN95" si="101">BL80*(1+BJ80)</f>
        <v>138631.25621703276</v>
      </c>
      <c r="BN80" s="104">
        <f t="shared" si="101"/>
        <v>145562.8190278844</v>
      </c>
      <c r="BO80" s="120">
        <f t="shared" si="82"/>
        <v>3639.0704756971099</v>
      </c>
      <c r="BP80" s="121">
        <f t="shared" si="83"/>
        <v>7278.1409513942199</v>
      </c>
      <c r="BQ80" s="121">
        <f t="shared" si="84"/>
        <v>3639.0704756971099</v>
      </c>
      <c r="BR80" s="121">
        <f t="shared" si="85"/>
        <v>9097.6761892427749</v>
      </c>
      <c r="BS80" s="121">
        <f t="shared" si="86"/>
        <v>1819.535237848555</v>
      </c>
      <c r="BT80" s="122">
        <f t="shared" ref="BT80:BT143" si="102">BS80+BR80+BQ80+BP80+BO80+BN80</f>
        <v>171036.31235776417</v>
      </c>
      <c r="BU80" s="121">
        <f t="shared" si="87"/>
        <v>0</v>
      </c>
      <c r="BV80" s="121">
        <f t="shared" si="88"/>
        <v>0</v>
      </c>
      <c r="BW80" s="121">
        <f t="shared" si="89"/>
        <v>0</v>
      </c>
      <c r="BX80" s="121">
        <f t="shared" si="90"/>
        <v>0</v>
      </c>
      <c r="BY80" s="121">
        <f t="shared" si="91"/>
        <v>0</v>
      </c>
      <c r="BZ80" s="121">
        <f t="shared" si="92"/>
        <v>0</v>
      </c>
      <c r="CA80" s="121">
        <f t="shared" si="93"/>
        <v>0</v>
      </c>
      <c r="CB80" s="121">
        <f t="shared" si="94"/>
        <v>0</v>
      </c>
      <c r="CC80" s="122">
        <f t="shared" si="95"/>
        <v>181953.5237848555</v>
      </c>
      <c r="CD80" s="123">
        <f t="shared" ref="CD80:CD143" si="103">SUM(BU80:CB80)+BT80</f>
        <v>171036.31235776417</v>
      </c>
      <c r="CE80" s="122">
        <f t="shared" ref="CE80:CE143" si="104">DD80-(DD80*$CE$12)</f>
        <v>315000</v>
      </c>
      <c r="CF80" s="122">
        <f t="shared" ref="CF80:CF143" si="105">CE80-CD80</f>
        <v>143963.68764223583</v>
      </c>
      <c r="CG80" s="124">
        <f t="shared" ref="CG80:CG143" si="106">CF80/CE80</f>
        <v>0.45702757981662168</v>
      </c>
      <c r="CH80" s="122">
        <f t="shared" ref="CH80:CH143" si="107">DD80-(DD80*$CH$12)</f>
        <v>270000</v>
      </c>
      <c r="CI80" s="122">
        <f t="shared" ref="CI80:CI143" si="108">CH80-CD80</f>
        <v>98963.687642235833</v>
      </c>
      <c r="CJ80" s="124">
        <f t="shared" ref="CJ80:CJ143" si="109">CI80/CH80</f>
        <v>0.36653217645272529</v>
      </c>
      <c r="CK80" s="122">
        <f t="shared" ref="CK80:CK143" si="110">DD80-(DD80*$CK$12)</f>
        <v>225000</v>
      </c>
      <c r="CL80" s="122">
        <f t="shared" ref="CL80:CL143" si="111">CK80-CD80</f>
        <v>53963.687642235833</v>
      </c>
      <c r="CM80" s="124">
        <f t="shared" ref="CM80:CM143" si="112">CL80/CK80</f>
        <v>0.23983861174327037</v>
      </c>
      <c r="CN80" s="122">
        <f t="shared" ref="CN80:CN143" si="113">DC80-(DC80*$CN$12)</f>
        <v>220000</v>
      </c>
      <c r="CO80" s="122">
        <f t="shared" ref="CO80:CO143" si="114">CN80-CD80</f>
        <v>48963.687642235833</v>
      </c>
      <c r="CP80" s="124">
        <f t="shared" ref="CP80:CP143" si="115">CO80/CN80</f>
        <v>0.22256221655561742</v>
      </c>
      <c r="CQ80" s="122">
        <f t="shared" ref="CQ80:CQ143" si="116">DD80-(DD80*$CQ$12)</f>
        <v>315000</v>
      </c>
      <c r="CR80" s="122">
        <f t="shared" ref="CR80:CR143" si="117">CQ80-CD80</f>
        <v>143963.68764223583</v>
      </c>
      <c r="CS80" s="124">
        <f t="shared" ref="CS80:CS143" si="118">CR80/CQ80</f>
        <v>0.45702757981662168</v>
      </c>
      <c r="CT80" s="122">
        <f t="shared" ref="CT80:CT143" si="119">DC80-(DC80*$CT$12)</f>
        <v>275000</v>
      </c>
      <c r="CU80" s="122">
        <f t="shared" ref="CU80:CU143" si="120">CT80-CD80</f>
        <v>103963.68764223583</v>
      </c>
      <c r="CV80" s="124">
        <f t="shared" ref="CV80:CV143" si="121">CU80/CT80</f>
        <v>0.37804977324449396</v>
      </c>
      <c r="CW80" s="122">
        <f t="shared" ref="CW80:CW143" si="122">DC80-(DC80*$CW$12)</f>
        <v>247500</v>
      </c>
      <c r="CX80" s="117">
        <f t="shared" ref="CX80:CX143" si="123">CW80-CD80</f>
        <v>76463.687642235833</v>
      </c>
      <c r="CY80" s="124">
        <f t="shared" ref="CY80:CY143" si="124">CX80/CW80</f>
        <v>0.30894419249388216</v>
      </c>
      <c r="CZ80" s="122">
        <f t="shared" ref="CZ80:CZ143" si="125">DC80-(DC80*$CZ$12)</f>
        <v>220000</v>
      </c>
      <c r="DA80" s="122">
        <f t="shared" ref="DA80:DA143" si="126">CZ80-CD80</f>
        <v>48963.687642235833</v>
      </c>
      <c r="DB80" s="124">
        <f t="shared" ref="DB80:DB143" si="127">DA80/CZ80</f>
        <v>0.22256221655561742</v>
      </c>
      <c r="DC80" s="122">
        <v>550000</v>
      </c>
      <c r="DD80" s="14">
        <v>450000</v>
      </c>
    </row>
    <row r="81" spans="1:108" s="18" customFormat="1" x14ac:dyDescent="0.25">
      <c r="A81" s="1">
        <v>67</v>
      </c>
      <c r="B81" s="127" t="s">
        <v>201</v>
      </c>
      <c r="C81" s="99">
        <v>80</v>
      </c>
      <c r="D81" s="1">
        <v>80</v>
      </c>
      <c r="E81" s="1">
        <v>9</v>
      </c>
      <c r="F81" s="1">
        <v>3</v>
      </c>
      <c r="G81" s="1" t="s">
        <v>130</v>
      </c>
      <c r="H81" s="100">
        <v>1.92</v>
      </c>
      <c r="I81" s="101">
        <f t="shared" si="66"/>
        <v>1.7279999999999997E-2</v>
      </c>
      <c r="J81" s="100">
        <v>48</v>
      </c>
      <c r="K81" s="1" t="s">
        <v>131</v>
      </c>
      <c r="L81" s="100">
        <v>32</v>
      </c>
      <c r="M81" s="100">
        <v>580</v>
      </c>
      <c r="N81" s="100">
        <v>580</v>
      </c>
      <c r="O81" s="102">
        <f t="shared" si="67"/>
        <v>27840</v>
      </c>
      <c r="P81" s="103">
        <v>26600</v>
      </c>
      <c r="Q81" s="104">
        <f t="shared" si="68"/>
        <v>10.022399999999998</v>
      </c>
      <c r="R81" s="100">
        <v>30</v>
      </c>
      <c r="S81" s="105">
        <f t="shared" si="96"/>
        <v>1.7241379310344827E-3</v>
      </c>
      <c r="T81" s="106">
        <f t="shared" si="69"/>
        <v>1.724137931034483E-3</v>
      </c>
      <c r="U81" s="2" t="s">
        <v>171</v>
      </c>
      <c r="V81" s="1" t="s">
        <v>133</v>
      </c>
      <c r="W81" s="107" t="s">
        <v>134</v>
      </c>
      <c r="X81" s="102">
        <f t="shared" si="97"/>
        <v>1113.5999999999999</v>
      </c>
      <c r="Y81" s="107" t="s">
        <v>135</v>
      </c>
      <c r="Z81" s="107" t="s">
        <v>136</v>
      </c>
      <c r="AA81" s="107" t="s">
        <v>137</v>
      </c>
      <c r="AB81" s="6">
        <v>7.4</v>
      </c>
      <c r="AC81" s="107" t="s">
        <v>138</v>
      </c>
      <c r="AD81" s="109" t="str">
        <f>'[1]MASTER TABEL'!$F$7</f>
        <v>M2</v>
      </c>
      <c r="AE81" s="109" t="str">
        <f>'[1]MASTER TABEL'!$G$7</f>
        <v>M2</v>
      </c>
      <c r="AF81" s="6">
        <v>7.4</v>
      </c>
      <c r="AG81" s="110">
        <f>'[1]MASTER TABEL'!$H$7</f>
        <v>1</v>
      </c>
      <c r="AH81" s="111">
        <v>15500</v>
      </c>
      <c r="AI81" s="111">
        <v>15500</v>
      </c>
      <c r="AJ81" s="112">
        <f t="shared" si="70"/>
        <v>114700</v>
      </c>
      <c r="AK81" s="109">
        <v>0</v>
      </c>
      <c r="AL81" s="113">
        <f t="shared" si="98"/>
        <v>0</v>
      </c>
      <c r="AM81" s="114">
        <f t="shared" si="71"/>
        <v>0</v>
      </c>
      <c r="AN81" s="1">
        <v>550</v>
      </c>
      <c r="AO81" s="115">
        <f t="shared" si="72"/>
        <v>1.7241379310344827E-3</v>
      </c>
      <c r="AP81" s="101">
        <f t="shared" si="73"/>
        <v>1.92</v>
      </c>
      <c r="AQ81" s="104">
        <f t="shared" si="74"/>
        <v>7655.352011494253</v>
      </c>
      <c r="AR81" s="116">
        <v>10000073</v>
      </c>
      <c r="AS81" s="104">
        <f t="shared" si="75"/>
        <v>8979.9506106321842</v>
      </c>
      <c r="AT81" s="110">
        <f>'[1]MASTER TABEL'!$BD$7</f>
        <v>440</v>
      </c>
      <c r="AU81" s="1">
        <v>74</v>
      </c>
      <c r="AV81" s="117">
        <f t="shared" si="76"/>
        <v>82.76056228642436</v>
      </c>
      <c r="AW81" s="111">
        <f t="shared" si="77"/>
        <v>5735</v>
      </c>
      <c r="AX81" s="111">
        <f t="shared" si="78"/>
        <v>12043.5</v>
      </c>
      <c r="AY81" s="111">
        <f t="shared" si="79"/>
        <v>9032.625</v>
      </c>
      <c r="AZ81" s="112">
        <f t="shared" si="80"/>
        <v>26811.125</v>
      </c>
      <c r="BA81" s="111">
        <f t="shared" si="99"/>
        <v>21793</v>
      </c>
      <c r="BB81" s="100" t="b">
        <v>0</v>
      </c>
      <c r="BC81" s="103">
        <v>0</v>
      </c>
      <c r="BD81" s="103">
        <v>0</v>
      </c>
      <c r="BE81" s="103">
        <f t="shared" si="81"/>
        <v>0</v>
      </c>
      <c r="BF81" s="100" t="b">
        <v>0</v>
      </c>
      <c r="BG81" s="118">
        <f>'[1]MASTER TABEL'!CZ335</f>
        <v>0</v>
      </c>
      <c r="BH81" s="1"/>
      <c r="BI81" s="103">
        <v>73</v>
      </c>
      <c r="BJ81" s="119">
        <v>0.1</v>
      </c>
      <c r="BK81" s="119">
        <v>0.05</v>
      </c>
      <c r="BL81" s="112">
        <f t="shared" si="100"/>
        <v>180095.18818441287</v>
      </c>
      <c r="BM81" s="104">
        <f t="shared" si="101"/>
        <v>198104.70700285418</v>
      </c>
      <c r="BN81" s="104">
        <f t="shared" si="101"/>
        <v>208009.94235299691</v>
      </c>
      <c r="BO81" s="120">
        <f t="shared" si="82"/>
        <v>5200.2485588249228</v>
      </c>
      <c r="BP81" s="121">
        <f t="shared" si="83"/>
        <v>10400.497117649846</v>
      </c>
      <c r="BQ81" s="121">
        <f t="shared" si="84"/>
        <v>5200.2485588249228</v>
      </c>
      <c r="BR81" s="121">
        <f t="shared" si="85"/>
        <v>13000.621397062307</v>
      </c>
      <c r="BS81" s="121">
        <f t="shared" si="86"/>
        <v>2600.1242794124614</v>
      </c>
      <c r="BT81" s="122">
        <f t="shared" si="102"/>
        <v>244411.68226477137</v>
      </c>
      <c r="BU81" s="121">
        <f t="shared" si="87"/>
        <v>0</v>
      </c>
      <c r="BV81" s="121">
        <f t="shared" si="88"/>
        <v>0</v>
      </c>
      <c r="BW81" s="121">
        <f t="shared" si="89"/>
        <v>0</v>
      </c>
      <c r="BX81" s="121">
        <f t="shared" si="90"/>
        <v>0</v>
      </c>
      <c r="BY81" s="121">
        <f t="shared" si="91"/>
        <v>0</v>
      </c>
      <c r="BZ81" s="121">
        <f t="shared" si="92"/>
        <v>0</v>
      </c>
      <c r="CA81" s="121">
        <f t="shared" si="93"/>
        <v>0</v>
      </c>
      <c r="CB81" s="121">
        <f t="shared" si="94"/>
        <v>0</v>
      </c>
      <c r="CC81" s="122">
        <f t="shared" si="95"/>
        <v>260012.42794124613</v>
      </c>
      <c r="CD81" s="123">
        <f t="shared" si="103"/>
        <v>244411.68226477137</v>
      </c>
      <c r="CE81" s="122">
        <f t="shared" si="104"/>
        <v>490000</v>
      </c>
      <c r="CF81" s="122">
        <f t="shared" si="105"/>
        <v>245588.31773522863</v>
      </c>
      <c r="CG81" s="124">
        <f t="shared" si="106"/>
        <v>0.50120064843924206</v>
      </c>
      <c r="CH81" s="122">
        <f t="shared" si="107"/>
        <v>420000</v>
      </c>
      <c r="CI81" s="122">
        <f t="shared" si="108"/>
        <v>175588.31773522863</v>
      </c>
      <c r="CJ81" s="124">
        <f t="shared" si="109"/>
        <v>0.41806742317911577</v>
      </c>
      <c r="CK81" s="122">
        <f t="shared" si="110"/>
        <v>350000</v>
      </c>
      <c r="CL81" s="122">
        <f t="shared" si="111"/>
        <v>105588.31773522863</v>
      </c>
      <c r="CM81" s="124">
        <f t="shared" si="112"/>
        <v>0.30168090781493895</v>
      </c>
      <c r="CN81" s="122">
        <f t="shared" si="113"/>
        <v>320000</v>
      </c>
      <c r="CO81" s="122">
        <f t="shared" si="114"/>
        <v>75588.317735228629</v>
      </c>
      <c r="CP81" s="124">
        <f t="shared" si="115"/>
        <v>0.23621349292258947</v>
      </c>
      <c r="CQ81" s="122">
        <f t="shared" si="116"/>
        <v>490000</v>
      </c>
      <c r="CR81" s="122">
        <f t="shared" si="117"/>
        <v>245588.31773522863</v>
      </c>
      <c r="CS81" s="124">
        <f t="shared" si="118"/>
        <v>0.50120064843924206</v>
      </c>
      <c r="CT81" s="122">
        <f t="shared" si="119"/>
        <v>400000</v>
      </c>
      <c r="CU81" s="122">
        <f t="shared" si="120"/>
        <v>155588.31773522863</v>
      </c>
      <c r="CV81" s="124">
        <f t="shared" si="121"/>
        <v>0.38897079433807158</v>
      </c>
      <c r="CW81" s="122">
        <f t="shared" si="122"/>
        <v>359999.99999999994</v>
      </c>
      <c r="CX81" s="117">
        <f t="shared" si="123"/>
        <v>115588.31773522857</v>
      </c>
      <c r="CY81" s="124">
        <f t="shared" si="124"/>
        <v>0.32107866037563498</v>
      </c>
      <c r="CZ81" s="122">
        <f t="shared" si="125"/>
        <v>320000</v>
      </c>
      <c r="DA81" s="122">
        <f t="shared" si="126"/>
        <v>75588.317735228629</v>
      </c>
      <c r="DB81" s="124">
        <f t="shared" si="127"/>
        <v>0.23621349292258947</v>
      </c>
      <c r="DC81" s="122">
        <v>800000</v>
      </c>
      <c r="DD81" s="14">
        <v>700000</v>
      </c>
    </row>
    <row r="82" spans="1:108" s="18" customFormat="1" x14ac:dyDescent="0.25">
      <c r="A82" s="1">
        <v>68</v>
      </c>
      <c r="B82" s="127" t="s">
        <v>202</v>
      </c>
      <c r="C82" s="99">
        <v>80</v>
      </c>
      <c r="D82" s="1">
        <v>80</v>
      </c>
      <c r="E82" s="1">
        <v>9</v>
      </c>
      <c r="F82" s="1">
        <v>3</v>
      </c>
      <c r="G82" s="1" t="s">
        <v>130</v>
      </c>
      <c r="H82" s="100">
        <v>1.92</v>
      </c>
      <c r="I82" s="101">
        <f t="shared" si="66"/>
        <v>1.7279999999999997E-2</v>
      </c>
      <c r="J82" s="100">
        <v>48</v>
      </c>
      <c r="K82" s="1" t="s">
        <v>131</v>
      </c>
      <c r="L82" s="100">
        <v>32</v>
      </c>
      <c r="M82" s="100">
        <v>580</v>
      </c>
      <c r="N82" s="100">
        <v>580</v>
      </c>
      <c r="O82" s="102">
        <f t="shared" si="67"/>
        <v>27840</v>
      </c>
      <c r="P82" s="103">
        <v>26600</v>
      </c>
      <c r="Q82" s="104">
        <f t="shared" si="68"/>
        <v>10.022399999999998</v>
      </c>
      <c r="R82" s="100">
        <v>30</v>
      </c>
      <c r="S82" s="105">
        <f t="shared" si="96"/>
        <v>1.7241379310344827E-3</v>
      </c>
      <c r="T82" s="106">
        <f t="shared" si="69"/>
        <v>1.724137931034483E-3</v>
      </c>
      <c r="U82" s="2" t="s">
        <v>171</v>
      </c>
      <c r="V82" s="1" t="s">
        <v>133</v>
      </c>
      <c r="W82" s="107" t="s">
        <v>134</v>
      </c>
      <c r="X82" s="102">
        <f t="shared" si="97"/>
        <v>1113.5999999999999</v>
      </c>
      <c r="Y82" s="107" t="s">
        <v>135</v>
      </c>
      <c r="Z82" s="107" t="s">
        <v>136</v>
      </c>
      <c r="AA82" s="107" t="s">
        <v>137</v>
      </c>
      <c r="AB82" s="6">
        <v>7.4</v>
      </c>
      <c r="AC82" s="107" t="s">
        <v>138</v>
      </c>
      <c r="AD82" s="109" t="str">
        <f>'[1]MASTER TABEL'!$F$7</f>
        <v>M2</v>
      </c>
      <c r="AE82" s="109" t="str">
        <f>'[1]MASTER TABEL'!$G$7</f>
        <v>M2</v>
      </c>
      <c r="AF82" s="6">
        <v>7.4</v>
      </c>
      <c r="AG82" s="110">
        <f>'[1]MASTER TABEL'!$H$7</f>
        <v>1</v>
      </c>
      <c r="AH82" s="111">
        <v>15500</v>
      </c>
      <c r="AI82" s="111">
        <v>15500</v>
      </c>
      <c r="AJ82" s="112">
        <f t="shared" si="70"/>
        <v>114700</v>
      </c>
      <c r="AK82" s="109">
        <v>0</v>
      </c>
      <c r="AL82" s="113">
        <f t="shared" si="98"/>
        <v>0</v>
      </c>
      <c r="AM82" s="114">
        <f t="shared" si="71"/>
        <v>0</v>
      </c>
      <c r="AN82" s="1">
        <v>550</v>
      </c>
      <c r="AO82" s="115">
        <f t="shared" si="72"/>
        <v>1.7241379310344827E-3</v>
      </c>
      <c r="AP82" s="101">
        <f t="shared" si="73"/>
        <v>1.92</v>
      </c>
      <c r="AQ82" s="104">
        <f t="shared" si="74"/>
        <v>7655.352011494253</v>
      </c>
      <c r="AR82" s="116">
        <v>10000074</v>
      </c>
      <c r="AS82" s="104">
        <f t="shared" si="75"/>
        <v>8979.9515086206902</v>
      </c>
      <c r="AT82" s="110">
        <f>'[1]MASTER TABEL'!$BD$7</f>
        <v>440</v>
      </c>
      <c r="AU82" s="1">
        <v>75</v>
      </c>
      <c r="AV82" s="117">
        <f t="shared" si="76"/>
        <v>81.657088122605373</v>
      </c>
      <c r="AW82" s="111">
        <f t="shared" si="77"/>
        <v>5735</v>
      </c>
      <c r="AX82" s="111">
        <f t="shared" si="78"/>
        <v>12043.5</v>
      </c>
      <c r="AY82" s="111">
        <f t="shared" si="79"/>
        <v>9032.625</v>
      </c>
      <c r="AZ82" s="112">
        <f t="shared" si="80"/>
        <v>26811.125</v>
      </c>
      <c r="BA82" s="111">
        <f t="shared" si="99"/>
        <v>21793</v>
      </c>
      <c r="BB82" s="100" t="b">
        <v>0</v>
      </c>
      <c r="BC82" s="103">
        <v>0</v>
      </c>
      <c r="BD82" s="103">
        <v>0</v>
      </c>
      <c r="BE82" s="103">
        <f t="shared" si="81"/>
        <v>0</v>
      </c>
      <c r="BF82" s="100" t="b">
        <v>0</v>
      </c>
      <c r="BG82" s="118">
        <f>'[1]MASTER TABEL'!CZ336</f>
        <v>0</v>
      </c>
      <c r="BH82" s="1"/>
      <c r="BI82" s="103">
        <v>74</v>
      </c>
      <c r="BJ82" s="119">
        <v>0.1</v>
      </c>
      <c r="BK82" s="119">
        <v>0.05</v>
      </c>
      <c r="BL82" s="112">
        <f t="shared" si="100"/>
        <v>180095.08560823754</v>
      </c>
      <c r="BM82" s="104">
        <f t="shared" si="101"/>
        <v>198104.59416906131</v>
      </c>
      <c r="BN82" s="104">
        <f t="shared" si="101"/>
        <v>208009.8238775144</v>
      </c>
      <c r="BO82" s="120">
        <f t="shared" si="82"/>
        <v>5200.2455969378598</v>
      </c>
      <c r="BP82" s="121">
        <f t="shared" si="83"/>
        <v>10400.49119387572</v>
      </c>
      <c r="BQ82" s="121">
        <f t="shared" si="84"/>
        <v>5200.2455969378598</v>
      </c>
      <c r="BR82" s="121">
        <f t="shared" si="85"/>
        <v>13000.61399234465</v>
      </c>
      <c r="BS82" s="121">
        <f t="shared" si="86"/>
        <v>2600.1227984689299</v>
      </c>
      <c r="BT82" s="122">
        <f t="shared" si="102"/>
        <v>244411.54305607942</v>
      </c>
      <c r="BU82" s="121">
        <f t="shared" si="87"/>
        <v>0</v>
      </c>
      <c r="BV82" s="121">
        <f t="shared" si="88"/>
        <v>0</v>
      </c>
      <c r="BW82" s="121">
        <f t="shared" si="89"/>
        <v>0</v>
      </c>
      <c r="BX82" s="121">
        <f t="shared" si="90"/>
        <v>0</v>
      </c>
      <c r="BY82" s="121">
        <f t="shared" si="91"/>
        <v>0</v>
      </c>
      <c r="BZ82" s="121">
        <f t="shared" si="92"/>
        <v>0</v>
      </c>
      <c r="CA82" s="121">
        <f t="shared" si="93"/>
        <v>0</v>
      </c>
      <c r="CB82" s="121">
        <f t="shared" si="94"/>
        <v>0</v>
      </c>
      <c r="CC82" s="122">
        <f t="shared" si="95"/>
        <v>260012.27984689298</v>
      </c>
      <c r="CD82" s="123">
        <f t="shared" si="103"/>
        <v>244411.54305607942</v>
      </c>
      <c r="CE82" s="122">
        <f t="shared" si="104"/>
        <v>490000</v>
      </c>
      <c r="CF82" s="122">
        <f t="shared" si="105"/>
        <v>245588.45694392058</v>
      </c>
      <c r="CG82" s="124">
        <f t="shared" si="106"/>
        <v>0.50120093253861342</v>
      </c>
      <c r="CH82" s="122">
        <f t="shared" si="107"/>
        <v>420000</v>
      </c>
      <c r="CI82" s="122">
        <f t="shared" si="108"/>
        <v>175588.45694392058</v>
      </c>
      <c r="CJ82" s="124">
        <f t="shared" si="109"/>
        <v>0.41806775462838236</v>
      </c>
      <c r="CK82" s="122">
        <f t="shared" si="110"/>
        <v>350000</v>
      </c>
      <c r="CL82" s="122">
        <f t="shared" si="111"/>
        <v>105588.45694392058</v>
      </c>
      <c r="CM82" s="124">
        <f t="shared" si="112"/>
        <v>0.30168130555405881</v>
      </c>
      <c r="CN82" s="122">
        <f t="shared" si="113"/>
        <v>320000</v>
      </c>
      <c r="CO82" s="122">
        <f t="shared" si="114"/>
        <v>75588.456943920581</v>
      </c>
      <c r="CP82" s="124">
        <f t="shared" si="115"/>
        <v>0.23621392794975182</v>
      </c>
      <c r="CQ82" s="122">
        <f t="shared" si="116"/>
        <v>490000</v>
      </c>
      <c r="CR82" s="122">
        <f t="shared" si="117"/>
        <v>245588.45694392058</v>
      </c>
      <c r="CS82" s="124">
        <f t="shared" si="118"/>
        <v>0.50120093253861342</v>
      </c>
      <c r="CT82" s="122">
        <f t="shared" si="119"/>
        <v>400000</v>
      </c>
      <c r="CU82" s="122">
        <f t="shared" si="120"/>
        <v>155588.45694392058</v>
      </c>
      <c r="CV82" s="124">
        <f t="shared" si="121"/>
        <v>0.38897114235980146</v>
      </c>
      <c r="CW82" s="122">
        <f t="shared" si="122"/>
        <v>359999.99999999994</v>
      </c>
      <c r="CX82" s="117">
        <f t="shared" si="123"/>
        <v>115588.45694392052</v>
      </c>
      <c r="CY82" s="124">
        <f t="shared" si="124"/>
        <v>0.32107904706644597</v>
      </c>
      <c r="CZ82" s="122">
        <f t="shared" si="125"/>
        <v>320000</v>
      </c>
      <c r="DA82" s="122">
        <f t="shared" si="126"/>
        <v>75588.456943920581</v>
      </c>
      <c r="DB82" s="124">
        <f t="shared" si="127"/>
        <v>0.23621392794975182</v>
      </c>
      <c r="DC82" s="122">
        <v>800000</v>
      </c>
      <c r="DD82" s="14">
        <v>700000</v>
      </c>
    </row>
    <row r="83" spans="1:108" s="18" customFormat="1" x14ac:dyDescent="0.25">
      <c r="A83" s="1">
        <v>69</v>
      </c>
      <c r="B83" s="127" t="s">
        <v>203</v>
      </c>
      <c r="C83" s="99">
        <v>80</v>
      </c>
      <c r="D83" s="1">
        <v>80</v>
      </c>
      <c r="E83" s="1">
        <v>9</v>
      </c>
      <c r="F83" s="1">
        <v>3</v>
      </c>
      <c r="G83" s="1" t="s">
        <v>130</v>
      </c>
      <c r="H83" s="100">
        <v>1.92</v>
      </c>
      <c r="I83" s="101">
        <f t="shared" si="66"/>
        <v>1.7279999999999997E-2</v>
      </c>
      <c r="J83" s="100">
        <v>48</v>
      </c>
      <c r="K83" s="1" t="s">
        <v>131</v>
      </c>
      <c r="L83" s="100">
        <v>32</v>
      </c>
      <c r="M83" s="100">
        <v>580</v>
      </c>
      <c r="N83" s="100">
        <v>580</v>
      </c>
      <c r="O83" s="102">
        <f t="shared" si="67"/>
        <v>27840</v>
      </c>
      <c r="P83" s="103">
        <v>26600</v>
      </c>
      <c r="Q83" s="104">
        <f t="shared" si="68"/>
        <v>10.022399999999998</v>
      </c>
      <c r="R83" s="100">
        <v>30</v>
      </c>
      <c r="S83" s="105">
        <f t="shared" si="96"/>
        <v>1.7241379310344827E-3</v>
      </c>
      <c r="T83" s="106">
        <f t="shared" si="69"/>
        <v>1.724137931034483E-3</v>
      </c>
      <c r="U83" s="2" t="s">
        <v>171</v>
      </c>
      <c r="V83" s="1" t="s">
        <v>133</v>
      </c>
      <c r="W83" s="107" t="s">
        <v>134</v>
      </c>
      <c r="X83" s="102">
        <f t="shared" si="97"/>
        <v>1113.5999999999999</v>
      </c>
      <c r="Y83" s="107" t="s">
        <v>135</v>
      </c>
      <c r="Z83" s="107" t="s">
        <v>136</v>
      </c>
      <c r="AA83" s="107" t="s">
        <v>137</v>
      </c>
      <c r="AB83" s="6">
        <v>7.4</v>
      </c>
      <c r="AC83" s="107" t="s">
        <v>138</v>
      </c>
      <c r="AD83" s="109" t="str">
        <f>'[1]MASTER TABEL'!$F$7</f>
        <v>M2</v>
      </c>
      <c r="AE83" s="109" t="str">
        <f>'[1]MASTER TABEL'!$G$7</f>
        <v>M2</v>
      </c>
      <c r="AF83" s="6">
        <v>7.4</v>
      </c>
      <c r="AG83" s="110">
        <f>'[1]MASTER TABEL'!$H$7</f>
        <v>1</v>
      </c>
      <c r="AH83" s="111">
        <v>15500</v>
      </c>
      <c r="AI83" s="111">
        <v>15500</v>
      </c>
      <c r="AJ83" s="112">
        <f t="shared" si="70"/>
        <v>114700</v>
      </c>
      <c r="AK83" s="109">
        <v>0</v>
      </c>
      <c r="AL83" s="113">
        <f t="shared" si="98"/>
        <v>0</v>
      </c>
      <c r="AM83" s="114">
        <f t="shared" si="71"/>
        <v>0</v>
      </c>
      <c r="AN83" s="1">
        <v>550</v>
      </c>
      <c r="AO83" s="115">
        <f t="shared" si="72"/>
        <v>1.7241379310344827E-3</v>
      </c>
      <c r="AP83" s="101">
        <f t="shared" si="73"/>
        <v>1.92</v>
      </c>
      <c r="AQ83" s="104">
        <f t="shared" si="74"/>
        <v>7655.352011494253</v>
      </c>
      <c r="AR83" s="116">
        <v>10000075</v>
      </c>
      <c r="AS83" s="104">
        <f t="shared" si="75"/>
        <v>8979.9524066091963</v>
      </c>
      <c r="AT83" s="110">
        <f>'[1]MASTER TABEL'!$BD$7</f>
        <v>440</v>
      </c>
      <c r="AU83" s="1">
        <v>76</v>
      </c>
      <c r="AV83" s="117">
        <f t="shared" si="76"/>
        <v>80.582652752571093</v>
      </c>
      <c r="AW83" s="111">
        <f t="shared" si="77"/>
        <v>5735</v>
      </c>
      <c r="AX83" s="111">
        <f t="shared" si="78"/>
        <v>12043.5</v>
      </c>
      <c r="AY83" s="111">
        <f t="shared" si="79"/>
        <v>9032.625</v>
      </c>
      <c r="AZ83" s="112">
        <f t="shared" si="80"/>
        <v>26811.125</v>
      </c>
      <c r="BA83" s="111">
        <f t="shared" si="99"/>
        <v>21793</v>
      </c>
      <c r="BB83" s="100" t="b">
        <v>0</v>
      </c>
      <c r="BC83" s="103">
        <v>0</v>
      </c>
      <c r="BD83" s="103">
        <v>0</v>
      </c>
      <c r="BE83" s="103">
        <f t="shared" si="81"/>
        <v>0</v>
      </c>
      <c r="BF83" s="100" t="b">
        <v>0</v>
      </c>
      <c r="BG83" s="118">
        <f>'[1]MASTER TABEL'!CZ337</f>
        <v>0</v>
      </c>
      <c r="BH83" s="1"/>
      <c r="BI83" s="103">
        <v>75</v>
      </c>
      <c r="BJ83" s="119">
        <v>0.1</v>
      </c>
      <c r="BK83" s="119">
        <v>0.05</v>
      </c>
      <c r="BL83" s="112">
        <f t="shared" si="100"/>
        <v>180095.01207085603</v>
      </c>
      <c r="BM83" s="104">
        <f t="shared" si="101"/>
        <v>198104.51327794165</v>
      </c>
      <c r="BN83" s="104">
        <f t="shared" si="101"/>
        <v>208009.73894183873</v>
      </c>
      <c r="BO83" s="120">
        <f t="shared" si="82"/>
        <v>5200.2434735459683</v>
      </c>
      <c r="BP83" s="121">
        <f t="shared" si="83"/>
        <v>10400.486947091937</v>
      </c>
      <c r="BQ83" s="121">
        <f t="shared" si="84"/>
        <v>5200.2434735459683</v>
      </c>
      <c r="BR83" s="121">
        <f t="shared" si="85"/>
        <v>13000.608683864921</v>
      </c>
      <c r="BS83" s="121">
        <f t="shared" si="86"/>
        <v>2600.1217367729841</v>
      </c>
      <c r="BT83" s="122">
        <f t="shared" si="102"/>
        <v>244411.44325666051</v>
      </c>
      <c r="BU83" s="121">
        <f t="shared" si="87"/>
        <v>0</v>
      </c>
      <c r="BV83" s="121">
        <f t="shared" si="88"/>
        <v>0</v>
      </c>
      <c r="BW83" s="121">
        <f t="shared" si="89"/>
        <v>0</v>
      </c>
      <c r="BX83" s="121">
        <f t="shared" si="90"/>
        <v>0</v>
      </c>
      <c r="BY83" s="121">
        <f t="shared" si="91"/>
        <v>0</v>
      </c>
      <c r="BZ83" s="121">
        <f t="shared" si="92"/>
        <v>0</v>
      </c>
      <c r="CA83" s="121">
        <f t="shared" si="93"/>
        <v>0</v>
      </c>
      <c r="CB83" s="121">
        <f t="shared" si="94"/>
        <v>0</v>
      </c>
      <c r="CC83" s="122">
        <f t="shared" si="95"/>
        <v>260012.17367729841</v>
      </c>
      <c r="CD83" s="123">
        <f t="shared" si="103"/>
        <v>244411.44325666051</v>
      </c>
      <c r="CE83" s="122">
        <f t="shared" si="104"/>
        <v>490000</v>
      </c>
      <c r="CF83" s="122">
        <f t="shared" si="105"/>
        <v>245588.55674333949</v>
      </c>
      <c r="CG83" s="124">
        <f t="shared" si="106"/>
        <v>0.5012011362108969</v>
      </c>
      <c r="CH83" s="122">
        <f t="shared" si="107"/>
        <v>420000</v>
      </c>
      <c r="CI83" s="122">
        <f t="shared" si="108"/>
        <v>175588.55674333949</v>
      </c>
      <c r="CJ83" s="124">
        <f t="shared" si="109"/>
        <v>0.4180679922460464</v>
      </c>
      <c r="CK83" s="122">
        <f t="shared" si="110"/>
        <v>350000</v>
      </c>
      <c r="CL83" s="122">
        <f t="shared" si="111"/>
        <v>105588.55674333949</v>
      </c>
      <c r="CM83" s="124">
        <f t="shared" si="112"/>
        <v>0.30168159069525569</v>
      </c>
      <c r="CN83" s="122">
        <f t="shared" si="113"/>
        <v>320000</v>
      </c>
      <c r="CO83" s="122">
        <f t="shared" si="114"/>
        <v>75588.55674333949</v>
      </c>
      <c r="CP83" s="124">
        <f t="shared" si="115"/>
        <v>0.23621423982293591</v>
      </c>
      <c r="CQ83" s="122">
        <f t="shared" si="116"/>
        <v>490000</v>
      </c>
      <c r="CR83" s="122">
        <f t="shared" si="117"/>
        <v>245588.55674333949</v>
      </c>
      <c r="CS83" s="124">
        <f t="shared" si="118"/>
        <v>0.5012011362108969</v>
      </c>
      <c r="CT83" s="122">
        <f t="shared" si="119"/>
        <v>400000</v>
      </c>
      <c r="CU83" s="122">
        <f t="shared" si="120"/>
        <v>155588.55674333949</v>
      </c>
      <c r="CV83" s="124">
        <f t="shared" si="121"/>
        <v>0.38897139185834873</v>
      </c>
      <c r="CW83" s="122">
        <f t="shared" si="122"/>
        <v>359999.99999999994</v>
      </c>
      <c r="CX83" s="117">
        <f t="shared" si="123"/>
        <v>115588.55674333943</v>
      </c>
      <c r="CY83" s="124">
        <f t="shared" si="124"/>
        <v>0.32107932428705405</v>
      </c>
      <c r="CZ83" s="122">
        <f t="shared" si="125"/>
        <v>320000</v>
      </c>
      <c r="DA83" s="122">
        <f t="shared" si="126"/>
        <v>75588.55674333949</v>
      </c>
      <c r="DB83" s="124">
        <f t="shared" si="127"/>
        <v>0.23621423982293591</v>
      </c>
      <c r="DC83" s="122">
        <v>800000</v>
      </c>
      <c r="DD83" s="14">
        <v>700000</v>
      </c>
    </row>
    <row r="84" spans="1:108" s="18" customFormat="1" x14ac:dyDescent="0.25">
      <c r="A84" s="1">
        <v>70</v>
      </c>
      <c r="B84" s="127" t="s">
        <v>204</v>
      </c>
      <c r="C84" s="99">
        <v>80</v>
      </c>
      <c r="D84" s="1">
        <v>80</v>
      </c>
      <c r="E84" s="1">
        <v>9</v>
      </c>
      <c r="F84" s="1">
        <v>3</v>
      </c>
      <c r="G84" s="1" t="s">
        <v>130</v>
      </c>
      <c r="H84" s="100">
        <v>1.92</v>
      </c>
      <c r="I84" s="101">
        <f t="shared" si="66"/>
        <v>1.7279999999999997E-2</v>
      </c>
      <c r="J84" s="100">
        <v>48</v>
      </c>
      <c r="K84" s="1" t="s">
        <v>131</v>
      </c>
      <c r="L84" s="100">
        <v>32</v>
      </c>
      <c r="M84" s="100">
        <v>580</v>
      </c>
      <c r="N84" s="100">
        <v>580</v>
      </c>
      <c r="O84" s="102">
        <f t="shared" si="67"/>
        <v>27840</v>
      </c>
      <c r="P84" s="103">
        <v>26600</v>
      </c>
      <c r="Q84" s="104">
        <f t="shared" si="68"/>
        <v>10.022399999999998</v>
      </c>
      <c r="R84" s="100">
        <v>30</v>
      </c>
      <c r="S84" s="105">
        <f t="shared" si="96"/>
        <v>1.7241379310344827E-3</v>
      </c>
      <c r="T84" s="106">
        <f t="shared" si="69"/>
        <v>1.724137931034483E-3</v>
      </c>
      <c r="U84" s="2" t="s">
        <v>171</v>
      </c>
      <c r="V84" s="1" t="s">
        <v>133</v>
      </c>
      <c r="W84" s="107" t="s">
        <v>134</v>
      </c>
      <c r="X84" s="102">
        <f t="shared" si="97"/>
        <v>1113.5999999999999</v>
      </c>
      <c r="Y84" s="107" t="s">
        <v>135</v>
      </c>
      <c r="Z84" s="107" t="s">
        <v>136</v>
      </c>
      <c r="AA84" s="107" t="s">
        <v>137</v>
      </c>
      <c r="AB84" s="6">
        <v>7.4</v>
      </c>
      <c r="AC84" s="107" t="s">
        <v>138</v>
      </c>
      <c r="AD84" s="109" t="str">
        <f>'[1]MASTER TABEL'!$F$7</f>
        <v>M2</v>
      </c>
      <c r="AE84" s="109" t="str">
        <f>'[1]MASTER TABEL'!$G$7</f>
        <v>M2</v>
      </c>
      <c r="AF84" s="6">
        <v>7.4</v>
      </c>
      <c r="AG84" s="110">
        <f>'[1]MASTER TABEL'!$H$7</f>
        <v>1</v>
      </c>
      <c r="AH84" s="111">
        <v>15500</v>
      </c>
      <c r="AI84" s="111">
        <v>15500</v>
      </c>
      <c r="AJ84" s="112">
        <f t="shared" si="70"/>
        <v>114700</v>
      </c>
      <c r="AK84" s="109">
        <v>0</v>
      </c>
      <c r="AL84" s="113">
        <f t="shared" si="98"/>
        <v>0</v>
      </c>
      <c r="AM84" s="114">
        <f t="shared" si="71"/>
        <v>0</v>
      </c>
      <c r="AN84" s="1">
        <v>550</v>
      </c>
      <c r="AO84" s="115">
        <f t="shared" si="72"/>
        <v>1.7241379310344827E-3</v>
      </c>
      <c r="AP84" s="101">
        <f t="shared" si="73"/>
        <v>1.92</v>
      </c>
      <c r="AQ84" s="104">
        <f t="shared" si="74"/>
        <v>7655.352011494253</v>
      </c>
      <c r="AR84" s="116">
        <v>10000076</v>
      </c>
      <c r="AS84" s="104">
        <f t="shared" si="75"/>
        <v>8979.9533045977023</v>
      </c>
      <c r="AT84" s="110">
        <f>'[1]MASTER TABEL'!$BD$7</f>
        <v>440</v>
      </c>
      <c r="AU84" s="1">
        <v>77</v>
      </c>
      <c r="AV84" s="117">
        <f t="shared" si="76"/>
        <v>79.53612479474549</v>
      </c>
      <c r="AW84" s="111">
        <f t="shared" si="77"/>
        <v>5735</v>
      </c>
      <c r="AX84" s="111">
        <f t="shared" si="78"/>
        <v>12043.5</v>
      </c>
      <c r="AY84" s="111">
        <f t="shared" si="79"/>
        <v>9032.625</v>
      </c>
      <c r="AZ84" s="112">
        <f t="shared" si="80"/>
        <v>26811.125</v>
      </c>
      <c r="BA84" s="111">
        <f t="shared" si="99"/>
        <v>21793</v>
      </c>
      <c r="BB84" s="100" t="b">
        <v>0</v>
      </c>
      <c r="BC84" s="103">
        <v>0</v>
      </c>
      <c r="BD84" s="103">
        <v>0</v>
      </c>
      <c r="BE84" s="103">
        <f t="shared" si="81"/>
        <v>0</v>
      </c>
      <c r="BF84" s="100" t="b">
        <v>0</v>
      </c>
      <c r="BG84" s="118">
        <f>'[1]MASTER TABEL'!CZ338</f>
        <v>0</v>
      </c>
      <c r="BH84" s="1"/>
      <c r="BI84" s="103">
        <v>76</v>
      </c>
      <c r="BJ84" s="119">
        <v>0.1</v>
      </c>
      <c r="BK84" s="119">
        <v>0.05</v>
      </c>
      <c r="BL84" s="112">
        <f t="shared" si="100"/>
        <v>180094.9664408867</v>
      </c>
      <c r="BM84" s="104">
        <f t="shared" si="101"/>
        <v>198104.46308497537</v>
      </c>
      <c r="BN84" s="104">
        <f t="shared" si="101"/>
        <v>208009.68623922416</v>
      </c>
      <c r="BO84" s="120">
        <f t="shared" si="82"/>
        <v>5200.2421559806044</v>
      </c>
      <c r="BP84" s="121">
        <f t="shared" si="83"/>
        <v>10400.484311961209</v>
      </c>
      <c r="BQ84" s="121">
        <f t="shared" si="84"/>
        <v>5200.2421559806044</v>
      </c>
      <c r="BR84" s="121">
        <f t="shared" si="85"/>
        <v>13000.60538995151</v>
      </c>
      <c r="BS84" s="121">
        <f t="shared" si="86"/>
        <v>2600.1210779903022</v>
      </c>
      <c r="BT84" s="122">
        <f t="shared" si="102"/>
        <v>244411.3813310884</v>
      </c>
      <c r="BU84" s="121">
        <f t="shared" si="87"/>
        <v>0</v>
      </c>
      <c r="BV84" s="121">
        <f t="shared" si="88"/>
        <v>0</v>
      </c>
      <c r="BW84" s="121">
        <f t="shared" si="89"/>
        <v>0</v>
      </c>
      <c r="BX84" s="121">
        <f t="shared" si="90"/>
        <v>0</v>
      </c>
      <c r="BY84" s="121">
        <f t="shared" si="91"/>
        <v>0</v>
      </c>
      <c r="BZ84" s="121">
        <f t="shared" si="92"/>
        <v>0</v>
      </c>
      <c r="CA84" s="121">
        <f t="shared" si="93"/>
        <v>0</v>
      </c>
      <c r="CB84" s="121">
        <f t="shared" si="94"/>
        <v>0</v>
      </c>
      <c r="CC84" s="122">
        <f t="shared" si="95"/>
        <v>260012.1077990302</v>
      </c>
      <c r="CD84" s="123">
        <f t="shared" si="103"/>
        <v>244411.3813310884</v>
      </c>
      <c r="CE84" s="122">
        <f t="shared" si="104"/>
        <v>490000</v>
      </c>
      <c r="CF84" s="122">
        <f t="shared" si="105"/>
        <v>245588.6186689116</v>
      </c>
      <c r="CG84" s="124">
        <f t="shared" si="106"/>
        <v>0.5012012625896155</v>
      </c>
      <c r="CH84" s="122">
        <f t="shared" si="107"/>
        <v>420000</v>
      </c>
      <c r="CI84" s="122">
        <f t="shared" si="108"/>
        <v>175588.6186689116</v>
      </c>
      <c r="CJ84" s="124">
        <f t="shared" si="109"/>
        <v>0.41806813968788475</v>
      </c>
      <c r="CK84" s="122">
        <f t="shared" si="110"/>
        <v>350000</v>
      </c>
      <c r="CL84" s="122">
        <f t="shared" si="111"/>
        <v>105588.6186689116</v>
      </c>
      <c r="CM84" s="124">
        <f t="shared" si="112"/>
        <v>0.30168176762546173</v>
      </c>
      <c r="CN84" s="122">
        <f t="shared" si="113"/>
        <v>320000</v>
      </c>
      <c r="CO84" s="122">
        <f t="shared" si="114"/>
        <v>75588.6186689116</v>
      </c>
      <c r="CP84" s="124">
        <f t="shared" si="115"/>
        <v>0.23621443334034875</v>
      </c>
      <c r="CQ84" s="122">
        <f t="shared" si="116"/>
        <v>490000</v>
      </c>
      <c r="CR84" s="122">
        <f t="shared" si="117"/>
        <v>245588.6186689116</v>
      </c>
      <c r="CS84" s="124">
        <f t="shared" si="118"/>
        <v>0.5012012625896155</v>
      </c>
      <c r="CT84" s="122">
        <f t="shared" si="119"/>
        <v>400000</v>
      </c>
      <c r="CU84" s="122">
        <f t="shared" si="120"/>
        <v>155588.6186689116</v>
      </c>
      <c r="CV84" s="124">
        <f t="shared" si="121"/>
        <v>0.38897154667227901</v>
      </c>
      <c r="CW84" s="122">
        <f t="shared" si="122"/>
        <v>359999.99999999994</v>
      </c>
      <c r="CX84" s="117">
        <f t="shared" si="123"/>
        <v>115588.61866891154</v>
      </c>
      <c r="CY84" s="124">
        <f t="shared" si="124"/>
        <v>0.32107949630253213</v>
      </c>
      <c r="CZ84" s="122">
        <f t="shared" si="125"/>
        <v>320000</v>
      </c>
      <c r="DA84" s="122">
        <f t="shared" si="126"/>
        <v>75588.6186689116</v>
      </c>
      <c r="DB84" s="124">
        <f t="shared" si="127"/>
        <v>0.23621443334034875</v>
      </c>
      <c r="DC84" s="122">
        <v>800000</v>
      </c>
      <c r="DD84" s="14">
        <v>700000</v>
      </c>
    </row>
    <row r="85" spans="1:108" s="18" customFormat="1" x14ac:dyDescent="0.25">
      <c r="A85" s="1">
        <v>71</v>
      </c>
      <c r="B85" s="127" t="s">
        <v>205</v>
      </c>
      <c r="C85" s="99">
        <v>80</v>
      </c>
      <c r="D85" s="1">
        <v>80</v>
      </c>
      <c r="E85" s="1">
        <v>9</v>
      </c>
      <c r="F85" s="1">
        <v>3</v>
      </c>
      <c r="G85" s="1" t="s">
        <v>130</v>
      </c>
      <c r="H85" s="100">
        <v>1.92</v>
      </c>
      <c r="I85" s="101">
        <f t="shared" si="66"/>
        <v>1.7279999999999997E-2</v>
      </c>
      <c r="J85" s="100">
        <v>48</v>
      </c>
      <c r="K85" s="1" t="s">
        <v>131</v>
      </c>
      <c r="L85" s="100">
        <v>32</v>
      </c>
      <c r="M85" s="100">
        <v>580</v>
      </c>
      <c r="N85" s="100">
        <v>580</v>
      </c>
      <c r="O85" s="102">
        <f t="shared" si="67"/>
        <v>27840</v>
      </c>
      <c r="P85" s="103">
        <v>26600</v>
      </c>
      <c r="Q85" s="104">
        <f t="shared" si="68"/>
        <v>10.022399999999998</v>
      </c>
      <c r="R85" s="100">
        <v>30</v>
      </c>
      <c r="S85" s="105">
        <f t="shared" si="96"/>
        <v>1.7241379310344827E-3</v>
      </c>
      <c r="T85" s="106">
        <f t="shared" si="69"/>
        <v>1.724137931034483E-3</v>
      </c>
      <c r="U85" s="2" t="s">
        <v>171</v>
      </c>
      <c r="V85" s="1" t="s">
        <v>133</v>
      </c>
      <c r="W85" s="107" t="s">
        <v>134</v>
      </c>
      <c r="X85" s="102">
        <f t="shared" si="97"/>
        <v>1113.5999999999999</v>
      </c>
      <c r="Y85" s="107" t="s">
        <v>135</v>
      </c>
      <c r="Z85" s="107" t="s">
        <v>136</v>
      </c>
      <c r="AA85" s="107" t="s">
        <v>137</v>
      </c>
      <c r="AB85" s="6">
        <v>7.4</v>
      </c>
      <c r="AC85" s="107" t="s">
        <v>138</v>
      </c>
      <c r="AD85" s="109" t="str">
        <f>'[1]MASTER TABEL'!$F$7</f>
        <v>M2</v>
      </c>
      <c r="AE85" s="109" t="str">
        <f>'[1]MASTER TABEL'!$G$7</f>
        <v>M2</v>
      </c>
      <c r="AF85" s="6">
        <v>7.4</v>
      </c>
      <c r="AG85" s="110">
        <f>'[1]MASTER TABEL'!$H$7</f>
        <v>1</v>
      </c>
      <c r="AH85" s="111">
        <v>15500</v>
      </c>
      <c r="AI85" s="111">
        <v>15500</v>
      </c>
      <c r="AJ85" s="112">
        <f t="shared" si="70"/>
        <v>114700</v>
      </c>
      <c r="AK85" s="109">
        <v>0</v>
      </c>
      <c r="AL85" s="113">
        <f t="shared" si="98"/>
        <v>0</v>
      </c>
      <c r="AM85" s="114">
        <f t="shared" si="71"/>
        <v>0</v>
      </c>
      <c r="AN85" s="1">
        <v>550</v>
      </c>
      <c r="AO85" s="115">
        <f t="shared" si="72"/>
        <v>1.7241379310344827E-3</v>
      </c>
      <c r="AP85" s="101">
        <f t="shared" si="73"/>
        <v>1.92</v>
      </c>
      <c r="AQ85" s="104">
        <f t="shared" si="74"/>
        <v>7655.352011494253</v>
      </c>
      <c r="AR85" s="116">
        <v>10000077</v>
      </c>
      <c r="AS85" s="104">
        <f t="shared" si="75"/>
        <v>8979.9542025862065</v>
      </c>
      <c r="AT85" s="110">
        <f>'[1]MASTER TABEL'!$BD$7</f>
        <v>440</v>
      </c>
      <c r="AU85" s="1">
        <v>78</v>
      </c>
      <c r="AV85" s="117">
        <f t="shared" si="76"/>
        <v>78.516430887120549</v>
      </c>
      <c r="AW85" s="111">
        <f t="shared" si="77"/>
        <v>5735</v>
      </c>
      <c r="AX85" s="111">
        <f t="shared" si="78"/>
        <v>12043.5</v>
      </c>
      <c r="AY85" s="111">
        <f t="shared" si="79"/>
        <v>9032.625</v>
      </c>
      <c r="AZ85" s="112">
        <f t="shared" si="80"/>
        <v>26811.125</v>
      </c>
      <c r="BA85" s="111">
        <f t="shared" si="99"/>
        <v>21793</v>
      </c>
      <c r="BB85" s="100" t="b">
        <v>0</v>
      </c>
      <c r="BC85" s="103">
        <v>0</v>
      </c>
      <c r="BD85" s="103">
        <v>0</v>
      </c>
      <c r="BE85" s="103">
        <f t="shared" si="81"/>
        <v>0</v>
      </c>
      <c r="BF85" s="100" t="b">
        <v>0</v>
      </c>
      <c r="BG85" s="118">
        <f>'[1]MASTER TABEL'!CZ339</f>
        <v>0</v>
      </c>
      <c r="BH85" s="1"/>
      <c r="BI85" s="103">
        <v>77</v>
      </c>
      <c r="BJ85" s="119">
        <v>0.1</v>
      </c>
      <c r="BK85" s="119">
        <v>0.05</v>
      </c>
      <c r="BL85" s="112">
        <f t="shared" si="100"/>
        <v>180094.94764496759</v>
      </c>
      <c r="BM85" s="104">
        <f t="shared" si="101"/>
        <v>198104.44240946436</v>
      </c>
      <c r="BN85" s="104">
        <f t="shared" si="101"/>
        <v>208009.66452993758</v>
      </c>
      <c r="BO85" s="120">
        <f t="shared" si="82"/>
        <v>5200.2416132484395</v>
      </c>
      <c r="BP85" s="121">
        <f t="shared" si="83"/>
        <v>10400.483226496879</v>
      </c>
      <c r="BQ85" s="121">
        <f t="shared" si="84"/>
        <v>5200.2416132484395</v>
      </c>
      <c r="BR85" s="121">
        <f t="shared" si="85"/>
        <v>13000.604033121099</v>
      </c>
      <c r="BS85" s="121">
        <f t="shared" si="86"/>
        <v>2600.1208066242198</v>
      </c>
      <c r="BT85" s="122">
        <f t="shared" si="102"/>
        <v>244411.35582267668</v>
      </c>
      <c r="BU85" s="121">
        <f t="shared" si="87"/>
        <v>0</v>
      </c>
      <c r="BV85" s="121">
        <f t="shared" si="88"/>
        <v>0</v>
      </c>
      <c r="BW85" s="121">
        <f t="shared" si="89"/>
        <v>0</v>
      </c>
      <c r="BX85" s="121">
        <f t="shared" si="90"/>
        <v>0</v>
      </c>
      <c r="BY85" s="121">
        <f t="shared" si="91"/>
        <v>0</v>
      </c>
      <c r="BZ85" s="121">
        <f t="shared" si="92"/>
        <v>0</v>
      </c>
      <c r="CA85" s="121">
        <f t="shared" si="93"/>
        <v>0</v>
      </c>
      <c r="CB85" s="121">
        <f t="shared" si="94"/>
        <v>0</v>
      </c>
      <c r="CC85" s="122">
        <f t="shared" si="95"/>
        <v>260012.08066242197</v>
      </c>
      <c r="CD85" s="123">
        <f t="shared" si="103"/>
        <v>244411.35582267668</v>
      </c>
      <c r="CE85" s="122">
        <f t="shared" si="104"/>
        <v>490000</v>
      </c>
      <c r="CF85" s="122">
        <f t="shared" si="105"/>
        <v>245588.64417732332</v>
      </c>
      <c r="CG85" s="124">
        <f t="shared" si="106"/>
        <v>0.50120131464759865</v>
      </c>
      <c r="CH85" s="122">
        <f t="shared" si="107"/>
        <v>420000</v>
      </c>
      <c r="CI85" s="122">
        <f t="shared" si="108"/>
        <v>175588.64417732332</v>
      </c>
      <c r="CJ85" s="124">
        <f t="shared" si="109"/>
        <v>0.41806820042219839</v>
      </c>
      <c r="CK85" s="122">
        <f t="shared" si="110"/>
        <v>350000</v>
      </c>
      <c r="CL85" s="122">
        <f t="shared" si="111"/>
        <v>105588.64417732332</v>
      </c>
      <c r="CM85" s="124">
        <f t="shared" si="112"/>
        <v>0.30168184050663804</v>
      </c>
      <c r="CN85" s="122">
        <f t="shared" si="113"/>
        <v>320000</v>
      </c>
      <c r="CO85" s="122">
        <f t="shared" si="114"/>
        <v>75588.644177323324</v>
      </c>
      <c r="CP85" s="124">
        <f t="shared" si="115"/>
        <v>0.23621451305413538</v>
      </c>
      <c r="CQ85" s="122">
        <f t="shared" si="116"/>
        <v>490000</v>
      </c>
      <c r="CR85" s="122">
        <f t="shared" si="117"/>
        <v>245588.64417732332</v>
      </c>
      <c r="CS85" s="124">
        <f t="shared" si="118"/>
        <v>0.50120131464759865</v>
      </c>
      <c r="CT85" s="122">
        <f t="shared" si="119"/>
        <v>400000</v>
      </c>
      <c r="CU85" s="122">
        <f t="shared" si="120"/>
        <v>155588.64417732332</v>
      </c>
      <c r="CV85" s="124">
        <f t="shared" si="121"/>
        <v>0.3889716104433083</v>
      </c>
      <c r="CW85" s="122">
        <f t="shared" si="122"/>
        <v>359999.99999999994</v>
      </c>
      <c r="CX85" s="117">
        <f t="shared" si="123"/>
        <v>115588.64417732327</v>
      </c>
      <c r="CY85" s="124">
        <f t="shared" si="124"/>
        <v>0.32107956715923136</v>
      </c>
      <c r="CZ85" s="122">
        <f t="shared" si="125"/>
        <v>320000</v>
      </c>
      <c r="DA85" s="122">
        <f t="shared" si="126"/>
        <v>75588.644177323324</v>
      </c>
      <c r="DB85" s="124">
        <f t="shared" si="127"/>
        <v>0.23621451305413538</v>
      </c>
      <c r="DC85" s="122">
        <v>800000</v>
      </c>
      <c r="DD85" s="14">
        <v>700000</v>
      </c>
    </row>
    <row r="86" spans="1:108" s="18" customFormat="1" x14ac:dyDescent="0.25">
      <c r="A86" s="1">
        <v>72</v>
      </c>
      <c r="B86" s="127" t="s">
        <v>206</v>
      </c>
      <c r="C86" s="99">
        <v>80</v>
      </c>
      <c r="D86" s="1">
        <v>80</v>
      </c>
      <c r="E86" s="1">
        <v>9</v>
      </c>
      <c r="F86" s="1">
        <v>3</v>
      </c>
      <c r="G86" s="1" t="s">
        <v>130</v>
      </c>
      <c r="H86" s="100">
        <v>1.92</v>
      </c>
      <c r="I86" s="101">
        <f t="shared" si="66"/>
        <v>1.7279999999999997E-2</v>
      </c>
      <c r="J86" s="100">
        <v>48</v>
      </c>
      <c r="K86" s="1" t="s">
        <v>131</v>
      </c>
      <c r="L86" s="100">
        <v>32</v>
      </c>
      <c r="M86" s="100">
        <v>580</v>
      </c>
      <c r="N86" s="100">
        <v>580</v>
      </c>
      <c r="O86" s="102">
        <f t="shared" si="67"/>
        <v>27840</v>
      </c>
      <c r="P86" s="103">
        <v>26600</v>
      </c>
      <c r="Q86" s="104">
        <f t="shared" si="68"/>
        <v>10.022399999999998</v>
      </c>
      <c r="R86" s="100">
        <v>30</v>
      </c>
      <c r="S86" s="105">
        <f t="shared" si="96"/>
        <v>1.7241379310344827E-3</v>
      </c>
      <c r="T86" s="106">
        <f t="shared" si="69"/>
        <v>1.724137931034483E-3</v>
      </c>
      <c r="U86" s="2" t="s">
        <v>171</v>
      </c>
      <c r="V86" s="1" t="s">
        <v>133</v>
      </c>
      <c r="W86" s="107" t="s">
        <v>134</v>
      </c>
      <c r="X86" s="102">
        <f t="shared" si="97"/>
        <v>1113.5999999999999</v>
      </c>
      <c r="Y86" s="107" t="s">
        <v>135</v>
      </c>
      <c r="Z86" s="107" t="s">
        <v>136</v>
      </c>
      <c r="AA86" s="107" t="s">
        <v>137</v>
      </c>
      <c r="AB86" s="6">
        <v>7.4</v>
      </c>
      <c r="AC86" s="107" t="s">
        <v>138</v>
      </c>
      <c r="AD86" s="109" t="str">
        <f>'[1]MASTER TABEL'!$F$7</f>
        <v>M2</v>
      </c>
      <c r="AE86" s="109" t="str">
        <f>'[1]MASTER TABEL'!$G$7</f>
        <v>M2</v>
      </c>
      <c r="AF86" s="6">
        <v>7.4</v>
      </c>
      <c r="AG86" s="110">
        <f>'[1]MASTER TABEL'!$H$7</f>
        <v>1</v>
      </c>
      <c r="AH86" s="111">
        <v>15500</v>
      </c>
      <c r="AI86" s="111">
        <v>15500</v>
      </c>
      <c r="AJ86" s="112">
        <f t="shared" si="70"/>
        <v>114700</v>
      </c>
      <c r="AK86" s="109">
        <v>0</v>
      </c>
      <c r="AL86" s="113">
        <f t="shared" si="98"/>
        <v>0</v>
      </c>
      <c r="AM86" s="114">
        <f t="shared" si="71"/>
        <v>0</v>
      </c>
      <c r="AN86" s="1">
        <v>550</v>
      </c>
      <c r="AO86" s="115">
        <f t="shared" si="72"/>
        <v>1.7241379310344827E-3</v>
      </c>
      <c r="AP86" s="101">
        <f t="shared" si="73"/>
        <v>1.92</v>
      </c>
      <c r="AQ86" s="104">
        <f t="shared" si="74"/>
        <v>7655.352011494253</v>
      </c>
      <c r="AR86" s="116">
        <v>10000078</v>
      </c>
      <c r="AS86" s="104">
        <f t="shared" si="75"/>
        <v>8979.9551005747126</v>
      </c>
      <c r="AT86" s="110">
        <f>'[1]MASTER TABEL'!$BD$7</f>
        <v>440</v>
      </c>
      <c r="AU86" s="1">
        <v>79</v>
      </c>
      <c r="AV86" s="117">
        <f t="shared" si="76"/>
        <v>77.52255201513168</v>
      </c>
      <c r="AW86" s="111">
        <f t="shared" si="77"/>
        <v>5735</v>
      </c>
      <c r="AX86" s="111">
        <f t="shared" si="78"/>
        <v>12043.5</v>
      </c>
      <c r="AY86" s="111">
        <f t="shared" si="79"/>
        <v>9032.625</v>
      </c>
      <c r="AZ86" s="112">
        <f t="shared" si="80"/>
        <v>26811.125</v>
      </c>
      <c r="BA86" s="111">
        <f t="shared" si="99"/>
        <v>21793</v>
      </c>
      <c r="BB86" s="100" t="b">
        <v>0</v>
      </c>
      <c r="BC86" s="103">
        <v>0</v>
      </c>
      <c r="BD86" s="103">
        <v>0</v>
      </c>
      <c r="BE86" s="103">
        <f t="shared" si="81"/>
        <v>0</v>
      </c>
      <c r="BF86" s="100" t="b">
        <v>0</v>
      </c>
      <c r="BG86" s="118">
        <f>'[1]MASTER TABEL'!CZ340</f>
        <v>0</v>
      </c>
      <c r="BH86" s="1"/>
      <c r="BI86" s="103">
        <v>78</v>
      </c>
      <c r="BJ86" s="119">
        <v>0.1</v>
      </c>
      <c r="BK86" s="119">
        <v>0.05</v>
      </c>
      <c r="BL86" s="112">
        <f t="shared" si="100"/>
        <v>180094.9546640841</v>
      </c>
      <c r="BM86" s="104">
        <f t="shared" si="101"/>
        <v>198104.45013049254</v>
      </c>
      <c r="BN86" s="104">
        <f t="shared" si="101"/>
        <v>208009.67263701718</v>
      </c>
      <c r="BO86" s="120">
        <f t="shared" si="82"/>
        <v>5200.2418159254294</v>
      </c>
      <c r="BP86" s="121">
        <f t="shared" si="83"/>
        <v>10400.483631850859</v>
      </c>
      <c r="BQ86" s="121">
        <f t="shared" si="84"/>
        <v>5200.2418159254294</v>
      </c>
      <c r="BR86" s="121">
        <f t="shared" si="85"/>
        <v>13000.604539813576</v>
      </c>
      <c r="BS86" s="121">
        <f t="shared" si="86"/>
        <v>2600.1209079627147</v>
      </c>
      <c r="BT86" s="122">
        <f t="shared" si="102"/>
        <v>244411.36534849519</v>
      </c>
      <c r="BU86" s="121">
        <f t="shared" si="87"/>
        <v>0</v>
      </c>
      <c r="BV86" s="121">
        <f t="shared" si="88"/>
        <v>0</v>
      </c>
      <c r="BW86" s="121">
        <f t="shared" si="89"/>
        <v>0</v>
      </c>
      <c r="BX86" s="121">
        <f t="shared" si="90"/>
        <v>0</v>
      </c>
      <c r="BY86" s="121">
        <f t="shared" si="91"/>
        <v>0</v>
      </c>
      <c r="BZ86" s="121">
        <f t="shared" si="92"/>
        <v>0</v>
      </c>
      <c r="CA86" s="121">
        <f t="shared" si="93"/>
        <v>0</v>
      </c>
      <c r="CB86" s="121">
        <f t="shared" si="94"/>
        <v>0</v>
      </c>
      <c r="CC86" s="122">
        <f t="shared" si="95"/>
        <v>260012.09079627148</v>
      </c>
      <c r="CD86" s="123">
        <f t="shared" si="103"/>
        <v>244411.36534849519</v>
      </c>
      <c r="CE86" s="122">
        <f t="shared" si="104"/>
        <v>490000</v>
      </c>
      <c r="CF86" s="122">
        <f t="shared" si="105"/>
        <v>245588.63465150481</v>
      </c>
      <c r="CG86" s="124">
        <f t="shared" si="106"/>
        <v>0.50120129520715262</v>
      </c>
      <c r="CH86" s="122">
        <f t="shared" si="107"/>
        <v>420000</v>
      </c>
      <c r="CI86" s="122">
        <f t="shared" si="108"/>
        <v>175588.63465150481</v>
      </c>
      <c r="CJ86" s="124">
        <f t="shared" si="109"/>
        <v>0.41806817774167809</v>
      </c>
      <c r="CK86" s="122">
        <f t="shared" si="110"/>
        <v>350000</v>
      </c>
      <c r="CL86" s="122">
        <f t="shared" si="111"/>
        <v>105588.63465150481</v>
      </c>
      <c r="CM86" s="124">
        <f t="shared" si="112"/>
        <v>0.30168181329001376</v>
      </c>
      <c r="CN86" s="122">
        <f t="shared" si="113"/>
        <v>320000</v>
      </c>
      <c r="CO86" s="122">
        <f t="shared" si="114"/>
        <v>75588.634651504806</v>
      </c>
      <c r="CP86" s="124">
        <f t="shared" si="115"/>
        <v>0.23621448328595251</v>
      </c>
      <c r="CQ86" s="122">
        <f t="shared" si="116"/>
        <v>490000</v>
      </c>
      <c r="CR86" s="122">
        <f t="shared" si="117"/>
        <v>245588.63465150481</v>
      </c>
      <c r="CS86" s="124">
        <f t="shared" si="118"/>
        <v>0.50120129520715262</v>
      </c>
      <c r="CT86" s="122">
        <f t="shared" si="119"/>
        <v>400000</v>
      </c>
      <c r="CU86" s="122">
        <f t="shared" si="120"/>
        <v>155588.63465150481</v>
      </c>
      <c r="CV86" s="124">
        <f t="shared" si="121"/>
        <v>0.38897158662876202</v>
      </c>
      <c r="CW86" s="122">
        <f t="shared" si="122"/>
        <v>359999.99999999994</v>
      </c>
      <c r="CX86" s="117">
        <f t="shared" si="123"/>
        <v>115588.63465150475</v>
      </c>
      <c r="CY86" s="124">
        <f t="shared" si="124"/>
        <v>0.32107954069862438</v>
      </c>
      <c r="CZ86" s="122">
        <f t="shared" si="125"/>
        <v>320000</v>
      </c>
      <c r="DA86" s="122">
        <f t="shared" si="126"/>
        <v>75588.634651504806</v>
      </c>
      <c r="DB86" s="124">
        <f t="shared" si="127"/>
        <v>0.23621448328595251</v>
      </c>
      <c r="DC86" s="122">
        <v>800000</v>
      </c>
      <c r="DD86" s="14">
        <v>700000</v>
      </c>
    </row>
    <row r="87" spans="1:108" s="18" customFormat="1" x14ac:dyDescent="0.25">
      <c r="A87" s="1">
        <v>73</v>
      </c>
      <c r="B87" s="127" t="s">
        <v>207</v>
      </c>
      <c r="C87" s="99">
        <v>80</v>
      </c>
      <c r="D87" s="1">
        <v>80</v>
      </c>
      <c r="E87" s="1">
        <v>9</v>
      </c>
      <c r="F87" s="1">
        <v>3</v>
      </c>
      <c r="G87" s="1" t="s">
        <v>130</v>
      </c>
      <c r="H87" s="100">
        <v>1.92</v>
      </c>
      <c r="I87" s="101">
        <f t="shared" si="66"/>
        <v>1.7279999999999997E-2</v>
      </c>
      <c r="J87" s="100">
        <v>48</v>
      </c>
      <c r="K87" s="1" t="s">
        <v>131</v>
      </c>
      <c r="L87" s="100">
        <v>32</v>
      </c>
      <c r="M87" s="100">
        <v>580</v>
      </c>
      <c r="N87" s="100">
        <v>580</v>
      </c>
      <c r="O87" s="102">
        <f t="shared" si="67"/>
        <v>27840</v>
      </c>
      <c r="P87" s="103">
        <v>26600</v>
      </c>
      <c r="Q87" s="104">
        <f t="shared" si="68"/>
        <v>10.022399999999998</v>
      </c>
      <c r="R87" s="100">
        <v>30</v>
      </c>
      <c r="S87" s="105">
        <f t="shared" si="96"/>
        <v>1.7241379310344827E-3</v>
      </c>
      <c r="T87" s="106">
        <f t="shared" si="69"/>
        <v>1.724137931034483E-3</v>
      </c>
      <c r="U87" s="2" t="s">
        <v>171</v>
      </c>
      <c r="V87" s="1" t="s">
        <v>133</v>
      </c>
      <c r="W87" s="107" t="s">
        <v>134</v>
      </c>
      <c r="X87" s="102">
        <f t="shared" si="97"/>
        <v>1113.5999999999999</v>
      </c>
      <c r="Y87" s="107" t="s">
        <v>135</v>
      </c>
      <c r="Z87" s="107" t="s">
        <v>136</v>
      </c>
      <c r="AA87" s="107" t="s">
        <v>137</v>
      </c>
      <c r="AB87" s="6">
        <v>7.4</v>
      </c>
      <c r="AC87" s="107" t="s">
        <v>138</v>
      </c>
      <c r="AD87" s="109" t="str">
        <f>'[1]MASTER TABEL'!$F$7</f>
        <v>M2</v>
      </c>
      <c r="AE87" s="109" t="str">
        <f>'[1]MASTER TABEL'!$G$7</f>
        <v>M2</v>
      </c>
      <c r="AF87" s="6">
        <v>7.4</v>
      </c>
      <c r="AG87" s="110">
        <f>'[1]MASTER TABEL'!$H$7</f>
        <v>1</v>
      </c>
      <c r="AH87" s="111">
        <v>15500</v>
      </c>
      <c r="AI87" s="111">
        <v>15500</v>
      </c>
      <c r="AJ87" s="112">
        <f t="shared" si="70"/>
        <v>114700</v>
      </c>
      <c r="AK87" s="109">
        <v>0</v>
      </c>
      <c r="AL87" s="113">
        <f t="shared" si="98"/>
        <v>0</v>
      </c>
      <c r="AM87" s="114">
        <f t="shared" si="71"/>
        <v>0</v>
      </c>
      <c r="AN87" s="1">
        <v>550</v>
      </c>
      <c r="AO87" s="115">
        <f t="shared" si="72"/>
        <v>1.7241379310344827E-3</v>
      </c>
      <c r="AP87" s="101">
        <f t="shared" si="73"/>
        <v>1.92</v>
      </c>
      <c r="AQ87" s="104">
        <f t="shared" si="74"/>
        <v>7655.352011494253</v>
      </c>
      <c r="AR87" s="116">
        <v>10000079</v>
      </c>
      <c r="AS87" s="104">
        <f t="shared" si="75"/>
        <v>8979.9559985632186</v>
      </c>
      <c r="AT87" s="110">
        <f>'[1]MASTER TABEL'!$BD$7</f>
        <v>440</v>
      </c>
      <c r="AU87" s="1">
        <v>80</v>
      </c>
      <c r="AV87" s="117">
        <f t="shared" si="76"/>
        <v>76.553520114942529</v>
      </c>
      <c r="AW87" s="111">
        <f t="shared" si="77"/>
        <v>5735</v>
      </c>
      <c r="AX87" s="111">
        <f t="shared" si="78"/>
        <v>12043.5</v>
      </c>
      <c r="AY87" s="111">
        <f t="shared" si="79"/>
        <v>9032.625</v>
      </c>
      <c r="AZ87" s="112">
        <f t="shared" si="80"/>
        <v>26811.125</v>
      </c>
      <c r="BA87" s="111">
        <f t="shared" si="99"/>
        <v>21793</v>
      </c>
      <c r="BB87" s="100" t="b">
        <v>0</v>
      </c>
      <c r="BC87" s="103">
        <v>0</v>
      </c>
      <c r="BD87" s="103">
        <v>0</v>
      </c>
      <c r="BE87" s="103">
        <f t="shared" si="81"/>
        <v>0</v>
      </c>
      <c r="BF87" s="100" t="b">
        <v>0</v>
      </c>
      <c r="BG87" s="118">
        <f>'[1]MASTER TABEL'!CZ341</f>
        <v>0</v>
      </c>
      <c r="BH87" s="1"/>
      <c r="BI87" s="103">
        <v>79</v>
      </c>
      <c r="BJ87" s="119">
        <v>0.1</v>
      </c>
      <c r="BK87" s="119">
        <v>0.05</v>
      </c>
      <c r="BL87" s="112">
        <f t="shared" si="100"/>
        <v>180094.98653017241</v>
      </c>
      <c r="BM87" s="104">
        <f t="shared" si="101"/>
        <v>198104.48518318965</v>
      </c>
      <c r="BN87" s="104">
        <f t="shared" si="101"/>
        <v>208009.70944234915</v>
      </c>
      <c r="BO87" s="120">
        <f t="shared" si="82"/>
        <v>5200.242736058729</v>
      </c>
      <c r="BP87" s="121">
        <f t="shared" si="83"/>
        <v>10400.485472117458</v>
      </c>
      <c r="BQ87" s="121">
        <f t="shared" si="84"/>
        <v>5200.242736058729</v>
      </c>
      <c r="BR87" s="121">
        <f t="shared" si="85"/>
        <v>13000.606840146822</v>
      </c>
      <c r="BS87" s="121">
        <f t="shared" si="86"/>
        <v>2600.1213680293645</v>
      </c>
      <c r="BT87" s="122">
        <f t="shared" si="102"/>
        <v>244411.40859476026</v>
      </c>
      <c r="BU87" s="121">
        <f t="shared" si="87"/>
        <v>0</v>
      </c>
      <c r="BV87" s="121">
        <f t="shared" si="88"/>
        <v>0</v>
      </c>
      <c r="BW87" s="121">
        <f t="shared" si="89"/>
        <v>0</v>
      </c>
      <c r="BX87" s="121">
        <f t="shared" si="90"/>
        <v>0</v>
      </c>
      <c r="BY87" s="121">
        <f t="shared" si="91"/>
        <v>0</v>
      </c>
      <c r="BZ87" s="121">
        <f t="shared" si="92"/>
        <v>0</v>
      </c>
      <c r="CA87" s="121">
        <f t="shared" si="93"/>
        <v>0</v>
      </c>
      <c r="CB87" s="121">
        <f t="shared" si="94"/>
        <v>0</v>
      </c>
      <c r="CC87" s="122">
        <f t="shared" si="95"/>
        <v>260012.13680293644</v>
      </c>
      <c r="CD87" s="123">
        <f t="shared" si="103"/>
        <v>244411.40859476026</v>
      </c>
      <c r="CE87" s="122">
        <f t="shared" si="104"/>
        <v>490000</v>
      </c>
      <c r="CF87" s="122">
        <f t="shared" si="105"/>
        <v>245588.59140523974</v>
      </c>
      <c r="CG87" s="124">
        <f t="shared" si="106"/>
        <v>0.5012012069494689</v>
      </c>
      <c r="CH87" s="122">
        <f t="shared" si="107"/>
        <v>420000</v>
      </c>
      <c r="CI87" s="122">
        <f t="shared" si="108"/>
        <v>175588.59140523974</v>
      </c>
      <c r="CJ87" s="124">
        <f t="shared" si="109"/>
        <v>0.41806807477438035</v>
      </c>
      <c r="CK87" s="122">
        <f t="shared" si="110"/>
        <v>350000</v>
      </c>
      <c r="CL87" s="122">
        <f t="shared" si="111"/>
        <v>105588.59140523974</v>
      </c>
      <c r="CM87" s="124">
        <f t="shared" si="112"/>
        <v>0.30168168972925641</v>
      </c>
      <c r="CN87" s="122">
        <f t="shared" si="113"/>
        <v>320000</v>
      </c>
      <c r="CO87" s="122">
        <f t="shared" si="114"/>
        <v>75588.591405239742</v>
      </c>
      <c r="CP87" s="124">
        <f t="shared" si="115"/>
        <v>0.23621434814137418</v>
      </c>
      <c r="CQ87" s="122">
        <f t="shared" si="116"/>
        <v>490000</v>
      </c>
      <c r="CR87" s="122">
        <f t="shared" si="117"/>
        <v>245588.59140523974</v>
      </c>
      <c r="CS87" s="124">
        <f t="shared" si="118"/>
        <v>0.5012012069494689</v>
      </c>
      <c r="CT87" s="122">
        <f t="shared" si="119"/>
        <v>400000</v>
      </c>
      <c r="CU87" s="122">
        <f t="shared" si="120"/>
        <v>155588.59140523974</v>
      </c>
      <c r="CV87" s="124">
        <f t="shared" si="121"/>
        <v>0.38897147851309938</v>
      </c>
      <c r="CW87" s="122">
        <f t="shared" si="122"/>
        <v>359999.99999999994</v>
      </c>
      <c r="CX87" s="117">
        <f t="shared" si="123"/>
        <v>115588.59140523968</v>
      </c>
      <c r="CY87" s="124">
        <f t="shared" si="124"/>
        <v>0.3210794205701103</v>
      </c>
      <c r="CZ87" s="122">
        <f t="shared" si="125"/>
        <v>320000</v>
      </c>
      <c r="DA87" s="122">
        <f t="shared" si="126"/>
        <v>75588.591405239742</v>
      </c>
      <c r="DB87" s="124">
        <f t="shared" si="127"/>
        <v>0.23621434814137418</v>
      </c>
      <c r="DC87" s="122">
        <v>800000</v>
      </c>
      <c r="DD87" s="14">
        <v>700000</v>
      </c>
    </row>
    <row r="88" spans="1:108" s="18" customFormat="1" x14ac:dyDescent="0.25">
      <c r="A88" s="1">
        <v>74</v>
      </c>
      <c r="B88" s="127" t="s">
        <v>208</v>
      </c>
      <c r="C88" s="99">
        <v>80</v>
      </c>
      <c r="D88" s="1">
        <v>80</v>
      </c>
      <c r="E88" s="1">
        <v>9</v>
      </c>
      <c r="F88" s="1">
        <v>3</v>
      </c>
      <c r="G88" s="1" t="s">
        <v>130</v>
      </c>
      <c r="H88" s="100">
        <v>1.92</v>
      </c>
      <c r="I88" s="101">
        <f t="shared" si="66"/>
        <v>1.7279999999999997E-2</v>
      </c>
      <c r="J88" s="100">
        <v>48</v>
      </c>
      <c r="K88" s="1" t="s">
        <v>131</v>
      </c>
      <c r="L88" s="100">
        <v>32</v>
      </c>
      <c r="M88" s="100">
        <v>580</v>
      </c>
      <c r="N88" s="100">
        <v>580</v>
      </c>
      <c r="O88" s="102">
        <f t="shared" si="67"/>
        <v>27840</v>
      </c>
      <c r="P88" s="103">
        <v>26600</v>
      </c>
      <c r="Q88" s="104">
        <f t="shared" si="68"/>
        <v>10.022399999999998</v>
      </c>
      <c r="R88" s="100">
        <v>30</v>
      </c>
      <c r="S88" s="105">
        <f t="shared" si="96"/>
        <v>1.7241379310344827E-3</v>
      </c>
      <c r="T88" s="106">
        <f t="shared" si="69"/>
        <v>1.724137931034483E-3</v>
      </c>
      <c r="U88" s="2" t="s">
        <v>171</v>
      </c>
      <c r="V88" s="1" t="s">
        <v>133</v>
      </c>
      <c r="W88" s="107" t="s">
        <v>134</v>
      </c>
      <c r="X88" s="102">
        <f t="shared" si="97"/>
        <v>1113.5999999999999</v>
      </c>
      <c r="Y88" s="107" t="s">
        <v>135</v>
      </c>
      <c r="Z88" s="107" t="s">
        <v>136</v>
      </c>
      <c r="AA88" s="107" t="s">
        <v>137</v>
      </c>
      <c r="AB88" s="6">
        <v>7.4</v>
      </c>
      <c r="AC88" s="107" t="s">
        <v>138</v>
      </c>
      <c r="AD88" s="109" t="str">
        <f>'[1]MASTER TABEL'!$F$7</f>
        <v>M2</v>
      </c>
      <c r="AE88" s="109" t="str">
        <f>'[1]MASTER TABEL'!$G$7</f>
        <v>M2</v>
      </c>
      <c r="AF88" s="6">
        <v>7.4</v>
      </c>
      <c r="AG88" s="110">
        <f>'[1]MASTER TABEL'!$H$7</f>
        <v>1</v>
      </c>
      <c r="AH88" s="111">
        <v>15500</v>
      </c>
      <c r="AI88" s="111">
        <v>15500</v>
      </c>
      <c r="AJ88" s="112">
        <f t="shared" si="70"/>
        <v>114700</v>
      </c>
      <c r="AK88" s="109">
        <v>0</v>
      </c>
      <c r="AL88" s="113">
        <f t="shared" si="98"/>
        <v>0</v>
      </c>
      <c r="AM88" s="114">
        <f t="shared" si="71"/>
        <v>0</v>
      </c>
      <c r="AN88" s="1">
        <v>550</v>
      </c>
      <c r="AO88" s="115">
        <f t="shared" si="72"/>
        <v>1.7241379310344827E-3</v>
      </c>
      <c r="AP88" s="101">
        <f t="shared" si="73"/>
        <v>1.92</v>
      </c>
      <c r="AQ88" s="104">
        <f t="shared" si="74"/>
        <v>7655.352011494253</v>
      </c>
      <c r="AR88" s="116">
        <v>10000080</v>
      </c>
      <c r="AS88" s="104">
        <f t="shared" si="75"/>
        <v>8979.9568965517246</v>
      </c>
      <c r="AT88" s="110">
        <f>'[1]MASTER TABEL'!$BD$7</f>
        <v>440</v>
      </c>
      <c r="AU88" s="1">
        <v>81</v>
      </c>
      <c r="AV88" s="117">
        <f t="shared" si="76"/>
        <v>75.608414928338306</v>
      </c>
      <c r="AW88" s="111">
        <f t="shared" si="77"/>
        <v>5735</v>
      </c>
      <c r="AX88" s="111">
        <f t="shared" si="78"/>
        <v>12043.5</v>
      </c>
      <c r="AY88" s="111">
        <f t="shared" si="79"/>
        <v>9032.625</v>
      </c>
      <c r="AZ88" s="112">
        <f t="shared" si="80"/>
        <v>26811.125</v>
      </c>
      <c r="BA88" s="111">
        <f t="shared" si="99"/>
        <v>21793</v>
      </c>
      <c r="BB88" s="100" t="b">
        <v>0</v>
      </c>
      <c r="BC88" s="103">
        <v>0</v>
      </c>
      <c r="BD88" s="103">
        <v>0</v>
      </c>
      <c r="BE88" s="103">
        <f t="shared" si="81"/>
        <v>0</v>
      </c>
      <c r="BF88" s="100" t="b">
        <v>0</v>
      </c>
      <c r="BG88" s="118">
        <f>'[1]MASTER TABEL'!CZ342</f>
        <v>0</v>
      </c>
      <c r="BH88" s="1"/>
      <c r="BI88" s="103">
        <v>80</v>
      </c>
      <c r="BJ88" s="119">
        <v>0.1</v>
      </c>
      <c r="BK88" s="119">
        <v>0.05</v>
      </c>
      <c r="BL88" s="112">
        <f t="shared" si="100"/>
        <v>180095.04232297433</v>
      </c>
      <c r="BM88" s="104">
        <f t="shared" si="101"/>
        <v>198104.54655527178</v>
      </c>
      <c r="BN88" s="104">
        <f t="shared" si="101"/>
        <v>208009.77388303538</v>
      </c>
      <c r="BO88" s="120">
        <f t="shared" si="82"/>
        <v>5200.2443470758844</v>
      </c>
      <c r="BP88" s="121">
        <f t="shared" si="83"/>
        <v>10400.488694151769</v>
      </c>
      <c r="BQ88" s="121">
        <f t="shared" si="84"/>
        <v>5200.2443470758844</v>
      </c>
      <c r="BR88" s="121">
        <f t="shared" si="85"/>
        <v>13000.610867689713</v>
      </c>
      <c r="BS88" s="121">
        <f t="shared" si="86"/>
        <v>2600.1221735379422</v>
      </c>
      <c r="BT88" s="122">
        <f t="shared" si="102"/>
        <v>244411.48431256658</v>
      </c>
      <c r="BU88" s="121">
        <f t="shared" si="87"/>
        <v>0</v>
      </c>
      <c r="BV88" s="121">
        <f t="shared" si="88"/>
        <v>0</v>
      </c>
      <c r="BW88" s="121">
        <f t="shared" si="89"/>
        <v>0</v>
      </c>
      <c r="BX88" s="121">
        <f t="shared" si="90"/>
        <v>0</v>
      </c>
      <c r="BY88" s="121">
        <f t="shared" si="91"/>
        <v>0</v>
      </c>
      <c r="BZ88" s="121">
        <f t="shared" si="92"/>
        <v>0</v>
      </c>
      <c r="CA88" s="121">
        <f t="shared" si="93"/>
        <v>0</v>
      </c>
      <c r="CB88" s="121">
        <f t="shared" si="94"/>
        <v>0</v>
      </c>
      <c r="CC88" s="122">
        <f t="shared" si="95"/>
        <v>260012.21735379423</v>
      </c>
      <c r="CD88" s="123">
        <f t="shared" si="103"/>
        <v>244411.48431256658</v>
      </c>
      <c r="CE88" s="122">
        <f t="shared" si="104"/>
        <v>490000</v>
      </c>
      <c r="CF88" s="122">
        <f t="shared" si="105"/>
        <v>245588.51568743342</v>
      </c>
      <c r="CG88" s="124">
        <f t="shared" si="106"/>
        <v>0.50120105242333346</v>
      </c>
      <c r="CH88" s="122">
        <f t="shared" si="107"/>
        <v>420000</v>
      </c>
      <c r="CI88" s="122">
        <f t="shared" si="108"/>
        <v>175588.51568743342</v>
      </c>
      <c r="CJ88" s="124">
        <f t="shared" si="109"/>
        <v>0.41806789449388909</v>
      </c>
      <c r="CK88" s="122">
        <f t="shared" si="110"/>
        <v>350000</v>
      </c>
      <c r="CL88" s="122">
        <f t="shared" si="111"/>
        <v>105588.51568743342</v>
      </c>
      <c r="CM88" s="124">
        <f t="shared" si="112"/>
        <v>0.30168147339266693</v>
      </c>
      <c r="CN88" s="122">
        <f t="shared" si="113"/>
        <v>320000</v>
      </c>
      <c r="CO88" s="122">
        <f t="shared" si="114"/>
        <v>75588.515687433421</v>
      </c>
      <c r="CP88" s="124">
        <f t="shared" si="115"/>
        <v>0.23621411152322944</v>
      </c>
      <c r="CQ88" s="122">
        <f t="shared" si="116"/>
        <v>490000</v>
      </c>
      <c r="CR88" s="122">
        <f t="shared" si="117"/>
        <v>245588.51568743342</v>
      </c>
      <c r="CS88" s="124">
        <f t="shared" si="118"/>
        <v>0.50120105242333346</v>
      </c>
      <c r="CT88" s="122">
        <f t="shared" si="119"/>
        <v>400000</v>
      </c>
      <c r="CU88" s="122">
        <f t="shared" si="120"/>
        <v>155588.51568743342</v>
      </c>
      <c r="CV88" s="124">
        <f t="shared" si="121"/>
        <v>0.38897128921858354</v>
      </c>
      <c r="CW88" s="122">
        <f t="shared" si="122"/>
        <v>359999.99999999994</v>
      </c>
      <c r="CX88" s="117">
        <f t="shared" si="123"/>
        <v>115588.51568743336</v>
      </c>
      <c r="CY88" s="124">
        <f t="shared" si="124"/>
        <v>0.32107921024287051</v>
      </c>
      <c r="CZ88" s="122">
        <f t="shared" si="125"/>
        <v>320000</v>
      </c>
      <c r="DA88" s="122">
        <f t="shared" si="126"/>
        <v>75588.515687433421</v>
      </c>
      <c r="DB88" s="124">
        <f t="shared" si="127"/>
        <v>0.23621411152322944</v>
      </c>
      <c r="DC88" s="122">
        <v>800000</v>
      </c>
      <c r="DD88" s="14">
        <v>700000</v>
      </c>
    </row>
    <row r="89" spans="1:108" s="18" customFormat="1" x14ac:dyDescent="0.25">
      <c r="A89" s="1">
        <v>75</v>
      </c>
      <c r="B89" s="100" t="s">
        <v>209</v>
      </c>
      <c r="C89" s="99">
        <v>80</v>
      </c>
      <c r="D89" s="1">
        <v>80</v>
      </c>
      <c r="E89" s="1">
        <v>9</v>
      </c>
      <c r="F89" s="1">
        <v>3</v>
      </c>
      <c r="G89" s="1" t="s">
        <v>130</v>
      </c>
      <c r="H89" s="100">
        <v>1.92</v>
      </c>
      <c r="I89" s="101">
        <f t="shared" si="66"/>
        <v>1.7279999999999997E-2</v>
      </c>
      <c r="J89" s="100">
        <v>50</v>
      </c>
      <c r="K89" s="1" t="s">
        <v>131</v>
      </c>
      <c r="L89" s="100">
        <v>32</v>
      </c>
      <c r="M89" s="100">
        <v>560</v>
      </c>
      <c r="N89" s="100">
        <v>560</v>
      </c>
      <c r="O89" s="102">
        <f t="shared" si="67"/>
        <v>28000</v>
      </c>
      <c r="P89" s="103">
        <v>26600</v>
      </c>
      <c r="Q89" s="104">
        <f t="shared" si="68"/>
        <v>9.6767999999999983</v>
      </c>
      <c r="R89" s="100">
        <v>30</v>
      </c>
      <c r="S89" s="105">
        <f t="shared" si="96"/>
        <v>1.7857142857142857E-3</v>
      </c>
      <c r="T89" s="106">
        <f t="shared" si="69"/>
        <v>1.7857142857142857E-3</v>
      </c>
      <c r="U89" s="2" t="s">
        <v>171</v>
      </c>
      <c r="V89" s="1" t="s">
        <v>133</v>
      </c>
      <c r="W89" s="107" t="s">
        <v>134</v>
      </c>
      <c r="X89" s="102">
        <f t="shared" si="97"/>
        <v>1075.2</v>
      </c>
      <c r="Y89" s="107" t="s">
        <v>135</v>
      </c>
      <c r="Z89" s="107" t="s">
        <v>136</v>
      </c>
      <c r="AA89" s="107" t="s">
        <v>137</v>
      </c>
      <c r="AB89" s="6">
        <v>5.7</v>
      </c>
      <c r="AC89" s="107" t="s">
        <v>138</v>
      </c>
      <c r="AD89" s="109" t="str">
        <f>'[1]MASTER TABEL'!$F$7</f>
        <v>M2</v>
      </c>
      <c r="AE89" s="109" t="str">
        <f>'[1]MASTER TABEL'!$G$7</f>
        <v>M2</v>
      </c>
      <c r="AF89" s="6">
        <v>5.7</v>
      </c>
      <c r="AG89" s="110">
        <f>'[1]MASTER TABEL'!$H$7</f>
        <v>1</v>
      </c>
      <c r="AH89" s="111">
        <v>15500</v>
      </c>
      <c r="AI89" s="111">
        <v>15500</v>
      </c>
      <c r="AJ89" s="112">
        <f t="shared" si="70"/>
        <v>88350</v>
      </c>
      <c r="AK89" s="109">
        <v>0</v>
      </c>
      <c r="AL89" s="113">
        <f t="shared" si="98"/>
        <v>0</v>
      </c>
      <c r="AM89" s="114">
        <f t="shared" si="71"/>
        <v>0</v>
      </c>
      <c r="AN89" s="1">
        <v>550</v>
      </c>
      <c r="AO89" s="115">
        <f t="shared" si="72"/>
        <v>1.7857142857142857E-3</v>
      </c>
      <c r="AP89" s="101">
        <f t="shared" si="73"/>
        <v>1.92</v>
      </c>
      <c r="AQ89" s="104">
        <f t="shared" si="74"/>
        <v>7928.7574404761899</v>
      </c>
      <c r="AR89" s="116">
        <v>10000081</v>
      </c>
      <c r="AS89" s="104">
        <f t="shared" si="75"/>
        <v>9300.6705729166661</v>
      </c>
      <c r="AT89" s="110">
        <f>'[1]MASTER TABEL'!$BD$7</f>
        <v>440</v>
      </c>
      <c r="AU89" s="1">
        <v>82</v>
      </c>
      <c r="AV89" s="117">
        <f t="shared" si="76"/>
        <v>77.353731126596983</v>
      </c>
      <c r="AW89" s="111">
        <f t="shared" si="77"/>
        <v>4417.5</v>
      </c>
      <c r="AX89" s="111">
        <f t="shared" si="78"/>
        <v>9276.75</v>
      </c>
      <c r="AY89" s="111">
        <f t="shared" si="79"/>
        <v>6957.5625</v>
      </c>
      <c r="AZ89" s="112">
        <f t="shared" si="80"/>
        <v>20651.8125</v>
      </c>
      <c r="BA89" s="111">
        <f t="shared" si="99"/>
        <v>16786.5</v>
      </c>
      <c r="BB89" s="100" t="b">
        <v>0</v>
      </c>
      <c r="BC89" s="103">
        <v>0</v>
      </c>
      <c r="BD89" s="103">
        <v>0</v>
      </c>
      <c r="BE89" s="103">
        <f t="shared" si="81"/>
        <v>0</v>
      </c>
      <c r="BF89" s="100" t="b">
        <v>0</v>
      </c>
      <c r="BG89" s="118">
        <f>'[1]MASTER TABEL'!CZ343</f>
        <v>0</v>
      </c>
      <c r="BH89" s="1"/>
      <c r="BI89" s="103">
        <v>81</v>
      </c>
      <c r="BJ89" s="119">
        <v>0.1</v>
      </c>
      <c r="BK89" s="119">
        <v>0.05</v>
      </c>
      <c r="BL89" s="112">
        <f t="shared" si="100"/>
        <v>143176.09424451942</v>
      </c>
      <c r="BM89" s="104">
        <f t="shared" si="101"/>
        <v>157493.70366897137</v>
      </c>
      <c r="BN89" s="104">
        <f t="shared" si="101"/>
        <v>165368.38885241994</v>
      </c>
      <c r="BO89" s="120">
        <f t="shared" si="82"/>
        <v>4134.2097213104989</v>
      </c>
      <c r="BP89" s="121">
        <f t="shared" si="83"/>
        <v>8268.4194426209979</v>
      </c>
      <c r="BQ89" s="121">
        <f t="shared" si="84"/>
        <v>4134.2097213104989</v>
      </c>
      <c r="BR89" s="121">
        <f t="shared" si="85"/>
        <v>10335.524303276246</v>
      </c>
      <c r="BS89" s="121">
        <f t="shared" si="86"/>
        <v>2067.1048606552495</v>
      </c>
      <c r="BT89" s="122">
        <f t="shared" si="102"/>
        <v>194307.85690159345</v>
      </c>
      <c r="BU89" s="121">
        <f t="shared" si="87"/>
        <v>0</v>
      </c>
      <c r="BV89" s="121">
        <f t="shared" si="88"/>
        <v>0</v>
      </c>
      <c r="BW89" s="121">
        <f t="shared" si="89"/>
        <v>0</v>
      </c>
      <c r="BX89" s="121">
        <f t="shared" si="90"/>
        <v>0</v>
      </c>
      <c r="BY89" s="121">
        <f t="shared" si="91"/>
        <v>0</v>
      </c>
      <c r="BZ89" s="121">
        <f t="shared" si="92"/>
        <v>0</v>
      </c>
      <c r="CA89" s="121">
        <f t="shared" si="93"/>
        <v>0</v>
      </c>
      <c r="CB89" s="121">
        <f t="shared" si="94"/>
        <v>0</v>
      </c>
      <c r="CC89" s="122">
        <f t="shared" si="95"/>
        <v>206710.48606552492</v>
      </c>
      <c r="CD89" s="123">
        <f t="shared" si="103"/>
        <v>194307.85690159345</v>
      </c>
      <c r="CE89" s="122">
        <f t="shared" si="104"/>
        <v>385000</v>
      </c>
      <c r="CF89" s="122">
        <f t="shared" si="105"/>
        <v>190692.14309840655</v>
      </c>
      <c r="CG89" s="124">
        <f t="shared" si="106"/>
        <v>0.49530426778806896</v>
      </c>
      <c r="CH89" s="122">
        <f t="shared" si="107"/>
        <v>330000</v>
      </c>
      <c r="CI89" s="122">
        <f t="shared" si="108"/>
        <v>135692.14309840655</v>
      </c>
      <c r="CJ89" s="124">
        <f t="shared" si="109"/>
        <v>0.41118831241941378</v>
      </c>
      <c r="CK89" s="122">
        <f t="shared" si="110"/>
        <v>275000</v>
      </c>
      <c r="CL89" s="122">
        <f t="shared" si="111"/>
        <v>80692.143098406552</v>
      </c>
      <c r="CM89" s="124">
        <f t="shared" si="112"/>
        <v>0.29342597490329653</v>
      </c>
      <c r="CN89" s="122">
        <f t="shared" si="113"/>
        <v>260000</v>
      </c>
      <c r="CO89" s="122">
        <f t="shared" si="114"/>
        <v>65692.143098406552</v>
      </c>
      <c r="CP89" s="124">
        <f t="shared" si="115"/>
        <v>0.25266208884002522</v>
      </c>
      <c r="CQ89" s="122">
        <f t="shared" si="116"/>
        <v>385000</v>
      </c>
      <c r="CR89" s="122">
        <f t="shared" si="117"/>
        <v>190692.14309840655</v>
      </c>
      <c r="CS89" s="124">
        <f t="shared" si="118"/>
        <v>0.49530426778806896</v>
      </c>
      <c r="CT89" s="122">
        <f t="shared" si="119"/>
        <v>325000</v>
      </c>
      <c r="CU89" s="122">
        <f t="shared" si="120"/>
        <v>130692.14309840655</v>
      </c>
      <c r="CV89" s="124">
        <f t="shared" si="121"/>
        <v>0.40212967107202013</v>
      </c>
      <c r="CW89" s="122">
        <f t="shared" si="122"/>
        <v>292500</v>
      </c>
      <c r="CX89" s="117">
        <f t="shared" si="123"/>
        <v>98192.143098406552</v>
      </c>
      <c r="CY89" s="124">
        <f t="shared" si="124"/>
        <v>0.33569963452446683</v>
      </c>
      <c r="CZ89" s="122">
        <f t="shared" si="125"/>
        <v>260000</v>
      </c>
      <c r="DA89" s="122">
        <f t="shared" si="126"/>
        <v>65692.143098406552</v>
      </c>
      <c r="DB89" s="124">
        <f t="shared" si="127"/>
        <v>0.25266208884002522</v>
      </c>
      <c r="DC89" s="122">
        <v>650000</v>
      </c>
      <c r="DD89" s="14">
        <v>550000</v>
      </c>
    </row>
    <row r="90" spans="1:108" s="18" customFormat="1" x14ac:dyDescent="0.25">
      <c r="A90" s="1">
        <v>76</v>
      </c>
      <c r="B90" s="100" t="s">
        <v>210</v>
      </c>
      <c r="C90" s="99">
        <v>80</v>
      </c>
      <c r="D90" s="1">
        <v>80</v>
      </c>
      <c r="E90" s="1">
        <v>9</v>
      </c>
      <c r="F90" s="1">
        <v>3</v>
      </c>
      <c r="G90" s="1" t="s">
        <v>130</v>
      </c>
      <c r="H90" s="100">
        <v>1.92</v>
      </c>
      <c r="I90" s="101">
        <f t="shared" si="66"/>
        <v>1.7279999999999997E-2</v>
      </c>
      <c r="J90" s="100">
        <v>47</v>
      </c>
      <c r="K90" s="1" t="s">
        <v>131</v>
      </c>
      <c r="L90" s="100">
        <v>32</v>
      </c>
      <c r="M90" s="100">
        <v>590</v>
      </c>
      <c r="N90" s="100">
        <v>590</v>
      </c>
      <c r="O90" s="102">
        <f t="shared" si="67"/>
        <v>27730</v>
      </c>
      <c r="P90" s="103">
        <v>26600</v>
      </c>
      <c r="Q90" s="104">
        <f t="shared" si="68"/>
        <v>10.195199999999998</v>
      </c>
      <c r="R90" s="100">
        <v>30</v>
      </c>
      <c r="S90" s="105">
        <f t="shared" si="96"/>
        <v>1.6949152542372881E-3</v>
      </c>
      <c r="T90" s="106">
        <f t="shared" si="69"/>
        <v>1.6949152542372881E-3</v>
      </c>
      <c r="U90" s="2" t="s">
        <v>171</v>
      </c>
      <c r="V90" s="1" t="s">
        <v>133</v>
      </c>
      <c r="W90" s="107" t="s">
        <v>134</v>
      </c>
      <c r="X90" s="102">
        <f t="shared" si="97"/>
        <v>1132.8</v>
      </c>
      <c r="Y90" s="107" t="s">
        <v>135</v>
      </c>
      <c r="Z90" s="107" t="s">
        <v>136</v>
      </c>
      <c r="AA90" s="107" t="s">
        <v>137</v>
      </c>
      <c r="AB90" s="6">
        <v>9.11</v>
      </c>
      <c r="AC90" s="107" t="s">
        <v>138</v>
      </c>
      <c r="AD90" s="109" t="str">
        <f>'[1]MASTER TABEL'!$F$7</f>
        <v>M2</v>
      </c>
      <c r="AE90" s="109" t="str">
        <f>'[1]MASTER TABEL'!$G$7</f>
        <v>M2</v>
      </c>
      <c r="AF90" s="6">
        <v>9.11</v>
      </c>
      <c r="AG90" s="110">
        <f>'[1]MASTER TABEL'!$H$7</f>
        <v>1</v>
      </c>
      <c r="AH90" s="111">
        <v>15500</v>
      </c>
      <c r="AI90" s="111">
        <v>15500</v>
      </c>
      <c r="AJ90" s="112">
        <f t="shared" si="70"/>
        <v>141205</v>
      </c>
      <c r="AK90" s="109">
        <v>0</v>
      </c>
      <c r="AL90" s="113">
        <f t="shared" si="98"/>
        <v>0</v>
      </c>
      <c r="AM90" s="114">
        <f t="shared" si="71"/>
        <v>0</v>
      </c>
      <c r="AN90" s="1">
        <v>550</v>
      </c>
      <c r="AO90" s="115">
        <f t="shared" si="72"/>
        <v>1.6949152542372881E-3</v>
      </c>
      <c r="AP90" s="101">
        <f t="shared" si="73"/>
        <v>1.92</v>
      </c>
      <c r="AQ90" s="104">
        <f t="shared" si="74"/>
        <v>7525.6002824858761</v>
      </c>
      <c r="AR90" s="116">
        <v>10000082</v>
      </c>
      <c r="AS90" s="104">
        <f t="shared" si="75"/>
        <v>8827.7560028248572</v>
      </c>
      <c r="AT90" s="110">
        <f>'[1]MASTER TABEL'!$BD$7</f>
        <v>440</v>
      </c>
      <c r="AU90" s="1">
        <v>83</v>
      </c>
      <c r="AV90" s="117">
        <f t="shared" si="76"/>
        <v>72.535906337213248</v>
      </c>
      <c r="AW90" s="111">
        <f t="shared" si="77"/>
        <v>7060.25</v>
      </c>
      <c r="AX90" s="111">
        <f t="shared" si="78"/>
        <v>14826.525000000001</v>
      </c>
      <c r="AY90" s="111">
        <f t="shared" si="79"/>
        <v>11119.893749999999</v>
      </c>
      <c r="AZ90" s="112">
        <f t="shared" si="80"/>
        <v>33006.668749999997</v>
      </c>
      <c r="BA90" s="111">
        <f t="shared" si="99"/>
        <v>26828.95</v>
      </c>
      <c r="BB90" s="100" t="b">
        <v>0</v>
      </c>
      <c r="BC90" s="103">
        <v>0</v>
      </c>
      <c r="BD90" s="103">
        <v>0</v>
      </c>
      <c r="BE90" s="103">
        <f t="shared" si="81"/>
        <v>0</v>
      </c>
      <c r="BF90" s="100" t="b">
        <v>0</v>
      </c>
      <c r="BG90" s="118">
        <f>'[1]MASTER TABEL'!CZ344</f>
        <v>0</v>
      </c>
      <c r="BH90" s="1"/>
      <c r="BI90" s="103">
        <v>82</v>
      </c>
      <c r="BJ90" s="119">
        <v>0.1</v>
      </c>
      <c r="BK90" s="119">
        <v>0.05</v>
      </c>
      <c r="BL90" s="112">
        <f t="shared" si="100"/>
        <v>217548.51094164798</v>
      </c>
      <c r="BM90" s="104">
        <f t="shared" si="101"/>
        <v>239303.36203581281</v>
      </c>
      <c r="BN90" s="104">
        <f t="shared" si="101"/>
        <v>251268.53013760346</v>
      </c>
      <c r="BO90" s="120">
        <f t="shared" si="82"/>
        <v>6281.7132534400862</v>
      </c>
      <c r="BP90" s="121">
        <f t="shared" si="83"/>
        <v>12563.426506880172</v>
      </c>
      <c r="BQ90" s="121">
        <f t="shared" si="84"/>
        <v>6281.7132534400862</v>
      </c>
      <c r="BR90" s="121">
        <f t="shared" si="85"/>
        <v>15704.283133600216</v>
      </c>
      <c r="BS90" s="121">
        <f t="shared" si="86"/>
        <v>3140.8566267200431</v>
      </c>
      <c r="BT90" s="122">
        <f t="shared" si="102"/>
        <v>295240.52291168406</v>
      </c>
      <c r="BU90" s="121">
        <f t="shared" si="87"/>
        <v>0</v>
      </c>
      <c r="BV90" s="121">
        <f t="shared" si="88"/>
        <v>0</v>
      </c>
      <c r="BW90" s="121">
        <f t="shared" si="89"/>
        <v>0</v>
      </c>
      <c r="BX90" s="121">
        <f t="shared" si="90"/>
        <v>0</v>
      </c>
      <c r="BY90" s="121">
        <f t="shared" si="91"/>
        <v>0</v>
      </c>
      <c r="BZ90" s="121">
        <f t="shared" si="92"/>
        <v>0</v>
      </c>
      <c r="CA90" s="121">
        <f t="shared" si="93"/>
        <v>0</v>
      </c>
      <c r="CB90" s="121">
        <f t="shared" si="94"/>
        <v>0</v>
      </c>
      <c r="CC90" s="122">
        <f t="shared" si="95"/>
        <v>314085.66267200431</v>
      </c>
      <c r="CD90" s="123">
        <f t="shared" si="103"/>
        <v>295240.52291168406</v>
      </c>
      <c r="CE90" s="122">
        <f t="shared" si="104"/>
        <v>595000</v>
      </c>
      <c r="CF90" s="122">
        <f t="shared" si="105"/>
        <v>299759.47708831594</v>
      </c>
      <c r="CG90" s="124">
        <f t="shared" si="106"/>
        <v>0.50379744048456465</v>
      </c>
      <c r="CH90" s="122">
        <f t="shared" si="107"/>
        <v>510000</v>
      </c>
      <c r="CI90" s="122">
        <f t="shared" si="108"/>
        <v>214759.47708831594</v>
      </c>
      <c r="CJ90" s="124">
        <f t="shared" si="109"/>
        <v>0.42109701389865872</v>
      </c>
      <c r="CK90" s="122">
        <f t="shared" si="110"/>
        <v>425000</v>
      </c>
      <c r="CL90" s="122">
        <f t="shared" si="111"/>
        <v>129759.47708831594</v>
      </c>
      <c r="CM90" s="124">
        <f t="shared" si="112"/>
        <v>0.30531641667839043</v>
      </c>
      <c r="CN90" s="122">
        <f t="shared" si="113"/>
        <v>380000</v>
      </c>
      <c r="CO90" s="122">
        <f t="shared" si="114"/>
        <v>84759.477088315936</v>
      </c>
      <c r="CP90" s="124">
        <f t="shared" si="115"/>
        <v>0.22305125549556826</v>
      </c>
      <c r="CQ90" s="122">
        <f t="shared" si="116"/>
        <v>595000</v>
      </c>
      <c r="CR90" s="122">
        <f t="shared" si="117"/>
        <v>299759.47708831594</v>
      </c>
      <c r="CS90" s="124">
        <f t="shared" si="118"/>
        <v>0.50379744048456465</v>
      </c>
      <c r="CT90" s="122">
        <f t="shared" si="119"/>
        <v>475000</v>
      </c>
      <c r="CU90" s="122">
        <f t="shared" si="120"/>
        <v>179759.47708831594</v>
      </c>
      <c r="CV90" s="124">
        <f t="shared" si="121"/>
        <v>0.37844100439645462</v>
      </c>
      <c r="CW90" s="122">
        <f t="shared" si="122"/>
        <v>427499.99999999994</v>
      </c>
      <c r="CX90" s="117">
        <f t="shared" si="123"/>
        <v>132259.47708831588</v>
      </c>
      <c r="CY90" s="124">
        <f t="shared" si="124"/>
        <v>0.30937889377383837</v>
      </c>
      <c r="CZ90" s="122">
        <f t="shared" si="125"/>
        <v>380000</v>
      </c>
      <c r="DA90" s="122">
        <f t="shared" si="126"/>
        <v>84759.477088315936</v>
      </c>
      <c r="DB90" s="124">
        <f t="shared" si="127"/>
        <v>0.22305125549556826</v>
      </c>
      <c r="DC90" s="122">
        <v>950000</v>
      </c>
      <c r="DD90" s="14">
        <v>850000</v>
      </c>
    </row>
    <row r="91" spans="1:108" s="18" customFormat="1" x14ac:dyDescent="0.25">
      <c r="A91" s="1">
        <v>77</v>
      </c>
      <c r="B91" s="100" t="s">
        <v>211</v>
      </c>
      <c r="C91" s="99">
        <v>80</v>
      </c>
      <c r="D91" s="1">
        <v>80</v>
      </c>
      <c r="E91" s="1">
        <v>9</v>
      </c>
      <c r="F91" s="1">
        <v>3</v>
      </c>
      <c r="G91" s="1" t="s">
        <v>130</v>
      </c>
      <c r="H91" s="100">
        <v>1.92</v>
      </c>
      <c r="I91" s="101">
        <f t="shared" si="66"/>
        <v>1.7279999999999997E-2</v>
      </c>
      <c r="J91" s="100">
        <v>47</v>
      </c>
      <c r="K91" s="1" t="s">
        <v>131</v>
      </c>
      <c r="L91" s="100">
        <v>32</v>
      </c>
      <c r="M91" s="100">
        <v>590</v>
      </c>
      <c r="N91" s="100">
        <v>590</v>
      </c>
      <c r="O91" s="102">
        <f t="shared" si="67"/>
        <v>27730</v>
      </c>
      <c r="P91" s="103">
        <v>26600</v>
      </c>
      <c r="Q91" s="104">
        <f t="shared" si="68"/>
        <v>10.195199999999998</v>
      </c>
      <c r="R91" s="100">
        <v>30</v>
      </c>
      <c r="S91" s="105">
        <f t="shared" si="96"/>
        <v>1.6949152542372881E-3</v>
      </c>
      <c r="T91" s="106">
        <f t="shared" si="69"/>
        <v>1.6949152542372881E-3</v>
      </c>
      <c r="U91" s="2" t="s">
        <v>171</v>
      </c>
      <c r="V91" s="1" t="s">
        <v>133</v>
      </c>
      <c r="W91" s="107" t="s">
        <v>134</v>
      </c>
      <c r="X91" s="102">
        <f t="shared" si="97"/>
        <v>1132.8</v>
      </c>
      <c r="Y91" s="107" t="s">
        <v>135</v>
      </c>
      <c r="Z91" s="107" t="s">
        <v>136</v>
      </c>
      <c r="AA91" s="107" t="s">
        <v>137</v>
      </c>
      <c r="AB91" s="6">
        <v>9.11</v>
      </c>
      <c r="AC91" s="107" t="s">
        <v>138</v>
      </c>
      <c r="AD91" s="109" t="str">
        <f>'[1]MASTER TABEL'!$F$7</f>
        <v>M2</v>
      </c>
      <c r="AE91" s="109" t="str">
        <f>'[1]MASTER TABEL'!$G$7</f>
        <v>M2</v>
      </c>
      <c r="AF91" s="6">
        <v>9.11</v>
      </c>
      <c r="AG91" s="110">
        <f>'[1]MASTER TABEL'!$H$7</f>
        <v>1</v>
      </c>
      <c r="AH91" s="111">
        <v>15500</v>
      </c>
      <c r="AI91" s="111">
        <v>15500</v>
      </c>
      <c r="AJ91" s="112">
        <f t="shared" si="70"/>
        <v>141205</v>
      </c>
      <c r="AK91" s="109">
        <v>0</v>
      </c>
      <c r="AL91" s="113">
        <f t="shared" si="98"/>
        <v>0</v>
      </c>
      <c r="AM91" s="114">
        <f t="shared" si="71"/>
        <v>0</v>
      </c>
      <c r="AN91" s="1">
        <v>550</v>
      </c>
      <c r="AO91" s="115">
        <f t="shared" si="72"/>
        <v>1.6949152542372881E-3</v>
      </c>
      <c r="AP91" s="101">
        <f t="shared" si="73"/>
        <v>1.92</v>
      </c>
      <c r="AQ91" s="104">
        <f t="shared" si="74"/>
        <v>7525.6002824858761</v>
      </c>
      <c r="AR91" s="116">
        <v>10000083</v>
      </c>
      <c r="AS91" s="104">
        <f t="shared" si="75"/>
        <v>8827.7568855932204</v>
      </c>
      <c r="AT91" s="110">
        <f>'[1]MASTER TABEL'!$BD$7</f>
        <v>440</v>
      </c>
      <c r="AU91" s="1">
        <v>84</v>
      </c>
      <c r="AV91" s="117">
        <f t="shared" si="76"/>
        <v>71.672383642722622</v>
      </c>
      <c r="AW91" s="111">
        <f t="shared" si="77"/>
        <v>7060.25</v>
      </c>
      <c r="AX91" s="111">
        <f t="shared" si="78"/>
        <v>14826.525000000001</v>
      </c>
      <c r="AY91" s="111">
        <f t="shared" si="79"/>
        <v>11119.893749999999</v>
      </c>
      <c r="AZ91" s="112">
        <f t="shared" si="80"/>
        <v>33006.668749999997</v>
      </c>
      <c r="BA91" s="111">
        <f t="shared" si="99"/>
        <v>26828.95</v>
      </c>
      <c r="BB91" s="100" t="b">
        <v>0</v>
      </c>
      <c r="BC91" s="103">
        <v>0</v>
      </c>
      <c r="BD91" s="103">
        <v>0</v>
      </c>
      <c r="BE91" s="103">
        <f t="shared" si="81"/>
        <v>0</v>
      </c>
      <c r="BF91" s="100" t="b">
        <v>0</v>
      </c>
      <c r="BG91" s="118">
        <f>'[1]MASTER TABEL'!CZ345</f>
        <v>0</v>
      </c>
      <c r="BH91" s="1"/>
      <c r="BI91" s="103">
        <v>83</v>
      </c>
      <c r="BJ91" s="119">
        <v>0.1</v>
      </c>
      <c r="BK91" s="119">
        <v>0.05</v>
      </c>
      <c r="BL91" s="112">
        <f t="shared" si="100"/>
        <v>217548.64830172187</v>
      </c>
      <c r="BM91" s="104">
        <f t="shared" si="101"/>
        <v>239303.51313189408</v>
      </c>
      <c r="BN91" s="104">
        <f t="shared" si="101"/>
        <v>251268.6887884888</v>
      </c>
      <c r="BO91" s="120">
        <f t="shared" si="82"/>
        <v>6281.71721971222</v>
      </c>
      <c r="BP91" s="121">
        <f t="shared" si="83"/>
        <v>12563.43443942444</v>
      </c>
      <c r="BQ91" s="121">
        <f t="shared" si="84"/>
        <v>6281.71721971222</v>
      </c>
      <c r="BR91" s="121">
        <f t="shared" si="85"/>
        <v>15704.29304928055</v>
      </c>
      <c r="BS91" s="121">
        <f t="shared" si="86"/>
        <v>3140.85860985611</v>
      </c>
      <c r="BT91" s="122">
        <f t="shared" si="102"/>
        <v>295240.70932647435</v>
      </c>
      <c r="BU91" s="121">
        <f t="shared" si="87"/>
        <v>0</v>
      </c>
      <c r="BV91" s="121">
        <f t="shared" si="88"/>
        <v>0</v>
      </c>
      <c r="BW91" s="121">
        <f t="shared" si="89"/>
        <v>0</v>
      </c>
      <c r="BX91" s="121">
        <f t="shared" si="90"/>
        <v>0</v>
      </c>
      <c r="BY91" s="121">
        <f t="shared" si="91"/>
        <v>0</v>
      </c>
      <c r="BZ91" s="121">
        <f t="shared" si="92"/>
        <v>0</v>
      </c>
      <c r="CA91" s="121">
        <f t="shared" si="93"/>
        <v>0</v>
      </c>
      <c r="CB91" s="121">
        <f t="shared" si="94"/>
        <v>0</v>
      </c>
      <c r="CC91" s="122">
        <f t="shared" si="95"/>
        <v>314085.86098561098</v>
      </c>
      <c r="CD91" s="123">
        <f t="shared" si="103"/>
        <v>295240.70932647435</v>
      </c>
      <c r="CE91" s="122">
        <f t="shared" si="104"/>
        <v>595000</v>
      </c>
      <c r="CF91" s="122">
        <f t="shared" si="105"/>
        <v>299759.29067352565</v>
      </c>
      <c r="CG91" s="124">
        <f t="shared" si="106"/>
        <v>0.50379712718239611</v>
      </c>
      <c r="CH91" s="122">
        <f t="shared" si="107"/>
        <v>510000</v>
      </c>
      <c r="CI91" s="122">
        <f t="shared" si="108"/>
        <v>214759.29067352565</v>
      </c>
      <c r="CJ91" s="124">
        <f t="shared" si="109"/>
        <v>0.42109664837946209</v>
      </c>
      <c r="CK91" s="122">
        <f t="shared" si="110"/>
        <v>425000</v>
      </c>
      <c r="CL91" s="122">
        <f t="shared" si="111"/>
        <v>129759.29067352565</v>
      </c>
      <c r="CM91" s="124">
        <f t="shared" si="112"/>
        <v>0.30531597805535449</v>
      </c>
      <c r="CN91" s="122">
        <f t="shared" si="113"/>
        <v>380000</v>
      </c>
      <c r="CO91" s="122">
        <f t="shared" si="114"/>
        <v>84759.290673525655</v>
      </c>
      <c r="CP91" s="124">
        <f t="shared" si="115"/>
        <v>0.22305076493033066</v>
      </c>
      <c r="CQ91" s="122">
        <f t="shared" si="116"/>
        <v>595000</v>
      </c>
      <c r="CR91" s="122">
        <f t="shared" si="117"/>
        <v>299759.29067352565</v>
      </c>
      <c r="CS91" s="124">
        <f t="shared" si="118"/>
        <v>0.50379712718239611</v>
      </c>
      <c r="CT91" s="122">
        <f t="shared" si="119"/>
        <v>475000</v>
      </c>
      <c r="CU91" s="122">
        <f t="shared" si="120"/>
        <v>179759.29067352565</v>
      </c>
      <c r="CV91" s="124">
        <f t="shared" si="121"/>
        <v>0.37844061194426454</v>
      </c>
      <c r="CW91" s="122">
        <f t="shared" si="122"/>
        <v>427499.99999999994</v>
      </c>
      <c r="CX91" s="117">
        <f t="shared" si="123"/>
        <v>132259.2906735256</v>
      </c>
      <c r="CY91" s="124">
        <f t="shared" si="124"/>
        <v>0.30937845771584938</v>
      </c>
      <c r="CZ91" s="122">
        <f t="shared" si="125"/>
        <v>380000</v>
      </c>
      <c r="DA91" s="122">
        <f t="shared" si="126"/>
        <v>84759.290673525655</v>
      </c>
      <c r="DB91" s="124">
        <f t="shared" si="127"/>
        <v>0.22305076493033066</v>
      </c>
      <c r="DC91" s="122">
        <v>950000</v>
      </c>
      <c r="DD91" s="14">
        <v>850000</v>
      </c>
    </row>
    <row r="92" spans="1:108" s="18" customFormat="1" x14ac:dyDescent="0.25">
      <c r="A92" s="1">
        <v>78</v>
      </c>
      <c r="B92" s="100" t="s">
        <v>212</v>
      </c>
      <c r="C92" s="99">
        <v>80</v>
      </c>
      <c r="D92" s="1">
        <v>80</v>
      </c>
      <c r="E92" s="1">
        <v>9</v>
      </c>
      <c r="F92" s="1">
        <v>3</v>
      </c>
      <c r="G92" s="1" t="s">
        <v>130</v>
      </c>
      <c r="H92" s="100">
        <v>1.92</v>
      </c>
      <c r="I92" s="101">
        <f t="shared" si="66"/>
        <v>1.7279999999999997E-2</v>
      </c>
      <c r="J92" s="100">
        <v>47</v>
      </c>
      <c r="K92" s="1" t="s">
        <v>131</v>
      </c>
      <c r="L92" s="100">
        <v>32</v>
      </c>
      <c r="M92" s="100">
        <v>590</v>
      </c>
      <c r="N92" s="100">
        <v>590</v>
      </c>
      <c r="O92" s="102">
        <f t="shared" si="67"/>
        <v>27730</v>
      </c>
      <c r="P92" s="103">
        <v>26600</v>
      </c>
      <c r="Q92" s="104">
        <f t="shared" si="68"/>
        <v>10.195199999999998</v>
      </c>
      <c r="R92" s="100">
        <v>30</v>
      </c>
      <c r="S92" s="105">
        <f t="shared" si="96"/>
        <v>1.6949152542372881E-3</v>
      </c>
      <c r="T92" s="106">
        <f t="shared" si="69"/>
        <v>1.6949152542372881E-3</v>
      </c>
      <c r="U92" s="2" t="s">
        <v>171</v>
      </c>
      <c r="V92" s="1" t="s">
        <v>133</v>
      </c>
      <c r="W92" s="107" t="s">
        <v>134</v>
      </c>
      <c r="X92" s="102">
        <f t="shared" si="97"/>
        <v>1132.8</v>
      </c>
      <c r="Y92" s="107" t="s">
        <v>135</v>
      </c>
      <c r="Z92" s="107" t="s">
        <v>136</v>
      </c>
      <c r="AA92" s="107" t="s">
        <v>137</v>
      </c>
      <c r="AB92" s="6">
        <v>9.11</v>
      </c>
      <c r="AC92" s="107" t="s">
        <v>138</v>
      </c>
      <c r="AD92" s="109" t="str">
        <f>'[1]MASTER TABEL'!$F$7</f>
        <v>M2</v>
      </c>
      <c r="AE92" s="109" t="str">
        <f>'[1]MASTER TABEL'!$G$7</f>
        <v>M2</v>
      </c>
      <c r="AF92" s="6">
        <v>9.11</v>
      </c>
      <c r="AG92" s="110">
        <f>'[1]MASTER TABEL'!$H$7</f>
        <v>1</v>
      </c>
      <c r="AH92" s="111">
        <v>15500</v>
      </c>
      <c r="AI92" s="111">
        <v>15500</v>
      </c>
      <c r="AJ92" s="112">
        <f t="shared" si="70"/>
        <v>141205</v>
      </c>
      <c r="AK92" s="109">
        <v>0</v>
      </c>
      <c r="AL92" s="113">
        <f t="shared" si="98"/>
        <v>0</v>
      </c>
      <c r="AM92" s="114">
        <f t="shared" si="71"/>
        <v>0</v>
      </c>
      <c r="AN92" s="1">
        <v>550</v>
      </c>
      <c r="AO92" s="115">
        <f t="shared" si="72"/>
        <v>1.6949152542372881E-3</v>
      </c>
      <c r="AP92" s="101">
        <f t="shared" si="73"/>
        <v>1.92</v>
      </c>
      <c r="AQ92" s="104">
        <f t="shared" si="74"/>
        <v>7525.6002824858761</v>
      </c>
      <c r="AR92" s="116">
        <v>10000084</v>
      </c>
      <c r="AS92" s="104">
        <f t="shared" si="75"/>
        <v>8827.7577683615818</v>
      </c>
      <c r="AT92" s="110">
        <f>'[1]MASTER TABEL'!$BD$7</f>
        <v>440</v>
      </c>
      <c r="AU92" s="1">
        <v>85</v>
      </c>
      <c r="AV92" s="117">
        <f t="shared" si="76"/>
        <v>70.829179129278828</v>
      </c>
      <c r="AW92" s="111">
        <f t="shared" si="77"/>
        <v>7060.25</v>
      </c>
      <c r="AX92" s="111">
        <f t="shared" si="78"/>
        <v>14826.525000000001</v>
      </c>
      <c r="AY92" s="111">
        <f t="shared" si="79"/>
        <v>11119.893749999999</v>
      </c>
      <c r="AZ92" s="112">
        <f t="shared" si="80"/>
        <v>33006.668749999997</v>
      </c>
      <c r="BA92" s="111">
        <f t="shared" si="99"/>
        <v>26828.95</v>
      </c>
      <c r="BB92" s="100" t="b">
        <v>0</v>
      </c>
      <c r="BC92" s="103">
        <v>0</v>
      </c>
      <c r="BD92" s="103">
        <v>0</v>
      </c>
      <c r="BE92" s="103">
        <f t="shared" si="81"/>
        <v>0</v>
      </c>
      <c r="BF92" s="100" t="b">
        <v>0</v>
      </c>
      <c r="BG92" s="118">
        <f>'[1]MASTER TABEL'!CZ346</f>
        <v>0</v>
      </c>
      <c r="BH92" s="1"/>
      <c r="BI92" s="103">
        <v>84</v>
      </c>
      <c r="BJ92" s="119">
        <v>0.1</v>
      </c>
      <c r="BK92" s="119">
        <v>0.05</v>
      </c>
      <c r="BL92" s="112">
        <f t="shared" si="100"/>
        <v>217548.80597997678</v>
      </c>
      <c r="BM92" s="104">
        <f t="shared" si="101"/>
        <v>239303.68657797447</v>
      </c>
      <c r="BN92" s="104">
        <f t="shared" si="101"/>
        <v>251268.8709068732</v>
      </c>
      <c r="BO92" s="120">
        <f t="shared" si="82"/>
        <v>6281.72177267183</v>
      </c>
      <c r="BP92" s="121">
        <f t="shared" si="83"/>
        <v>12563.44354534366</v>
      </c>
      <c r="BQ92" s="121">
        <f t="shared" si="84"/>
        <v>6281.72177267183</v>
      </c>
      <c r="BR92" s="121">
        <f t="shared" si="85"/>
        <v>15704.304431679575</v>
      </c>
      <c r="BS92" s="121">
        <f t="shared" si="86"/>
        <v>3140.860886335915</v>
      </c>
      <c r="BT92" s="122">
        <f t="shared" si="102"/>
        <v>295240.92331557599</v>
      </c>
      <c r="BU92" s="121">
        <f t="shared" si="87"/>
        <v>0</v>
      </c>
      <c r="BV92" s="121">
        <f t="shared" si="88"/>
        <v>0</v>
      </c>
      <c r="BW92" s="121">
        <f t="shared" si="89"/>
        <v>0</v>
      </c>
      <c r="BX92" s="121">
        <f t="shared" si="90"/>
        <v>0</v>
      </c>
      <c r="BY92" s="121">
        <f t="shared" si="91"/>
        <v>0</v>
      </c>
      <c r="BZ92" s="121">
        <f t="shared" si="92"/>
        <v>0</v>
      </c>
      <c r="CA92" s="121">
        <f t="shared" si="93"/>
        <v>0</v>
      </c>
      <c r="CB92" s="121">
        <f t="shared" si="94"/>
        <v>0</v>
      </c>
      <c r="CC92" s="122">
        <f t="shared" si="95"/>
        <v>314086.08863359148</v>
      </c>
      <c r="CD92" s="123">
        <f t="shared" si="103"/>
        <v>295240.92331557599</v>
      </c>
      <c r="CE92" s="122">
        <f t="shared" si="104"/>
        <v>595000</v>
      </c>
      <c r="CF92" s="122">
        <f t="shared" si="105"/>
        <v>299759.07668442401</v>
      </c>
      <c r="CG92" s="124">
        <f t="shared" si="106"/>
        <v>0.5037967675368471</v>
      </c>
      <c r="CH92" s="122">
        <f t="shared" si="107"/>
        <v>510000</v>
      </c>
      <c r="CI92" s="122">
        <f t="shared" si="108"/>
        <v>214759.07668442401</v>
      </c>
      <c r="CJ92" s="124">
        <f t="shared" si="109"/>
        <v>0.42109622879298825</v>
      </c>
      <c r="CK92" s="122">
        <f t="shared" si="110"/>
        <v>425000</v>
      </c>
      <c r="CL92" s="122">
        <f t="shared" si="111"/>
        <v>129759.07668442401</v>
      </c>
      <c r="CM92" s="124">
        <f t="shared" si="112"/>
        <v>0.30531547455158592</v>
      </c>
      <c r="CN92" s="122">
        <f t="shared" si="113"/>
        <v>380000</v>
      </c>
      <c r="CO92" s="122">
        <f t="shared" si="114"/>
        <v>84759.076684424013</v>
      </c>
      <c r="CP92" s="124">
        <f t="shared" si="115"/>
        <v>0.22305020180111582</v>
      </c>
      <c r="CQ92" s="122">
        <f t="shared" si="116"/>
        <v>595000</v>
      </c>
      <c r="CR92" s="122">
        <f t="shared" si="117"/>
        <v>299759.07668442401</v>
      </c>
      <c r="CS92" s="124">
        <f t="shared" si="118"/>
        <v>0.5037967675368471</v>
      </c>
      <c r="CT92" s="122">
        <f t="shared" si="119"/>
        <v>475000</v>
      </c>
      <c r="CU92" s="122">
        <f t="shared" si="120"/>
        <v>179759.07668442401</v>
      </c>
      <c r="CV92" s="124">
        <f t="shared" si="121"/>
        <v>0.37844016144089265</v>
      </c>
      <c r="CW92" s="122">
        <f t="shared" si="122"/>
        <v>427499.99999999994</v>
      </c>
      <c r="CX92" s="117">
        <f t="shared" si="123"/>
        <v>132259.07668442396</v>
      </c>
      <c r="CY92" s="124">
        <f t="shared" si="124"/>
        <v>0.30937795715654731</v>
      </c>
      <c r="CZ92" s="122">
        <f t="shared" si="125"/>
        <v>380000</v>
      </c>
      <c r="DA92" s="122">
        <f t="shared" si="126"/>
        <v>84759.076684424013</v>
      </c>
      <c r="DB92" s="124">
        <f t="shared" si="127"/>
        <v>0.22305020180111582</v>
      </c>
      <c r="DC92" s="122">
        <v>950000</v>
      </c>
      <c r="DD92" s="14">
        <v>850000</v>
      </c>
    </row>
    <row r="93" spans="1:108" s="18" customFormat="1" x14ac:dyDescent="0.25">
      <c r="A93" s="1">
        <v>79</v>
      </c>
      <c r="B93" s="100" t="s">
        <v>213</v>
      </c>
      <c r="C93" s="99">
        <v>80</v>
      </c>
      <c r="D93" s="1">
        <v>80</v>
      </c>
      <c r="E93" s="1">
        <v>9</v>
      </c>
      <c r="F93" s="1">
        <v>3</v>
      </c>
      <c r="G93" s="1" t="s">
        <v>130</v>
      </c>
      <c r="H93" s="100">
        <v>1.92</v>
      </c>
      <c r="I93" s="101">
        <f t="shared" si="66"/>
        <v>1.7279999999999997E-2</v>
      </c>
      <c r="J93" s="100">
        <v>47</v>
      </c>
      <c r="K93" s="1" t="s">
        <v>131</v>
      </c>
      <c r="L93" s="100">
        <v>32</v>
      </c>
      <c r="M93" s="100">
        <v>590</v>
      </c>
      <c r="N93" s="100">
        <v>590</v>
      </c>
      <c r="O93" s="102">
        <f t="shared" si="67"/>
        <v>27730</v>
      </c>
      <c r="P93" s="103">
        <v>26600</v>
      </c>
      <c r="Q93" s="104">
        <f t="shared" si="68"/>
        <v>10.195199999999998</v>
      </c>
      <c r="R93" s="100">
        <v>30</v>
      </c>
      <c r="S93" s="105">
        <f t="shared" si="96"/>
        <v>1.6949152542372881E-3</v>
      </c>
      <c r="T93" s="106">
        <f t="shared" si="69"/>
        <v>1.6949152542372881E-3</v>
      </c>
      <c r="U93" s="2" t="s">
        <v>171</v>
      </c>
      <c r="V93" s="1" t="s">
        <v>133</v>
      </c>
      <c r="W93" s="107" t="s">
        <v>134</v>
      </c>
      <c r="X93" s="102">
        <f t="shared" si="97"/>
        <v>1132.8</v>
      </c>
      <c r="Y93" s="107" t="s">
        <v>135</v>
      </c>
      <c r="Z93" s="107" t="s">
        <v>136</v>
      </c>
      <c r="AA93" s="107" t="s">
        <v>137</v>
      </c>
      <c r="AB93" s="6">
        <v>9.11</v>
      </c>
      <c r="AC93" s="107" t="s">
        <v>138</v>
      </c>
      <c r="AD93" s="109" t="str">
        <f>'[1]MASTER TABEL'!$F$7</f>
        <v>M2</v>
      </c>
      <c r="AE93" s="109" t="str">
        <f>'[1]MASTER TABEL'!$G$7</f>
        <v>M2</v>
      </c>
      <c r="AF93" s="6">
        <v>9.11</v>
      </c>
      <c r="AG93" s="110">
        <f>'[1]MASTER TABEL'!$H$7</f>
        <v>1</v>
      </c>
      <c r="AH93" s="111">
        <v>15500</v>
      </c>
      <c r="AI93" s="111">
        <v>15500</v>
      </c>
      <c r="AJ93" s="112">
        <f t="shared" si="70"/>
        <v>141205</v>
      </c>
      <c r="AK93" s="109">
        <v>0</v>
      </c>
      <c r="AL93" s="113">
        <f t="shared" si="98"/>
        <v>0</v>
      </c>
      <c r="AM93" s="114">
        <f t="shared" si="71"/>
        <v>0</v>
      </c>
      <c r="AN93" s="1">
        <v>550</v>
      </c>
      <c r="AO93" s="115">
        <f t="shared" si="72"/>
        <v>1.6949152542372881E-3</v>
      </c>
      <c r="AP93" s="101">
        <f t="shared" si="73"/>
        <v>1.92</v>
      </c>
      <c r="AQ93" s="104">
        <f t="shared" si="74"/>
        <v>7525.6002824858761</v>
      </c>
      <c r="AR93" s="116">
        <v>10000085</v>
      </c>
      <c r="AS93" s="104">
        <f t="shared" si="75"/>
        <v>8827.7586511299432</v>
      </c>
      <c r="AT93" s="110">
        <f>'[1]MASTER TABEL'!$BD$7</f>
        <v>440</v>
      </c>
      <c r="AU93" s="1">
        <v>86</v>
      </c>
      <c r="AV93" s="117">
        <f t="shared" si="76"/>
        <v>70.005584023124413</v>
      </c>
      <c r="AW93" s="111">
        <f t="shared" si="77"/>
        <v>7060.25</v>
      </c>
      <c r="AX93" s="111">
        <f t="shared" si="78"/>
        <v>14826.525000000001</v>
      </c>
      <c r="AY93" s="111">
        <f t="shared" si="79"/>
        <v>11119.893749999999</v>
      </c>
      <c r="AZ93" s="112">
        <f t="shared" si="80"/>
        <v>33006.668749999997</v>
      </c>
      <c r="BA93" s="111">
        <f t="shared" si="99"/>
        <v>26828.95</v>
      </c>
      <c r="BB93" s="100" t="b">
        <v>0</v>
      </c>
      <c r="BC93" s="103">
        <v>0</v>
      </c>
      <c r="BD93" s="103">
        <v>0</v>
      </c>
      <c r="BE93" s="103">
        <f t="shared" si="81"/>
        <v>0</v>
      </c>
      <c r="BF93" s="100" t="b">
        <v>0</v>
      </c>
      <c r="BG93" s="118">
        <f>'[1]MASTER TABEL'!CZ347</f>
        <v>0</v>
      </c>
      <c r="BH93" s="1"/>
      <c r="BI93" s="103">
        <v>85</v>
      </c>
      <c r="BJ93" s="119">
        <v>0.1</v>
      </c>
      <c r="BK93" s="119">
        <v>0.05</v>
      </c>
      <c r="BL93" s="112">
        <f t="shared" si="100"/>
        <v>217548.98326763895</v>
      </c>
      <c r="BM93" s="104">
        <f t="shared" si="101"/>
        <v>239303.88159440286</v>
      </c>
      <c r="BN93" s="104">
        <f t="shared" si="101"/>
        <v>251269.07567412301</v>
      </c>
      <c r="BO93" s="120">
        <f t="shared" si="82"/>
        <v>6281.7268918530763</v>
      </c>
      <c r="BP93" s="121">
        <f t="shared" si="83"/>
        <v>12563.453783706153</v>
      </c>
      <c r="BQ93" s="121">
        <f t="shared" si="84"/>
        <v>6281.7268918530763</v>
      </c>
      <c r="BR93" s="121">
        <f t="shared" si="85"/>
        <v>15704.31722963269</v>
      </c>
      <c r="BS93" s="121">
        <f t="shared" si="86"/>
        <v>3140.8634459265381</v>
      </c>
      <c r="BT93" s="122">
        <f t="shared" si="102"/>
        <v>295241.16391709453</v>
      </c>
      <c r="BU93" s="121">
        <f t="shared" si="87"/>
        <v>0</v>
      </c>
      <c r="BV93" s="121">
        <f t="shared" si="88"/>
        <v>0</v>
      </c>
      <c r="BW93" s="121">
        <f t="shared" si="89"/>
        <v>0</v>
      </c>
      <c r="BX93" s="121">
        <f t="shared" si="90"/>
        <v>0</v>
      </c>
      <c r="BY93" s="121">
        <f t="shared" si="91"/>
        <v>0</v>
      </c>
      <c r="BZ93" s="121">
        <f t="shared" si="92"/>
        <v>0</v>
      </c>
      <c r="CA93" s="121">
        <f t="shared" si="93"/>
        <v>0</v>
      </c>
      <c r="CB93" s="121">
        <f t="shared" si="94"/>
        <v>0</v>
      </c>
      <c r="CC93" s="122">
        <f t="shared" si="95"/>
        <v>314086.3445926538</v>
      </c>
      <c r="CD93" s="123">
        <f t="shared" si="103"/>
        <v>295241.16391709453</v>
      </c>
      <c r="CE93" s="122">
        <f t="shared" si="104"/>
        <v>595000</v>
      </c>
      <c r="CF93" s="122">
        <f t="shared" si="105"/>
        <v>299758.83608290547</v>
      </c>
      <c r="CG93" s="124">
        <f t="shared" si="106"/>
        <v>0.50379636316454701</v>
      </c>
      <c r="CH93" s="122">
        <f t="shared" si="107"/>
        <v>510000</v>
      </c>
      <c r="CI93" s="122">
        <f t="shared" si="108"/>
        <v>214758.83608290547</v>
      </c>
      <c r="CJ93" s="124">
        <f t="shared" si="109"/>
        <v>0.42109575702530483</v>
      </c>
      <c r="CK93" s="122">
        <f t="shared" si="110"/>
        <v>425000</v>
      </c>
      <c r="CL93" s="122">
        <f t="shared" si="111"/>
        <v>129758.83608290547</v>
      </c>
      <c r="CM93" s="124">
        <f t="shared" si="112"/>
        <v>0.30531490843036579</v>
      </c>
      <c r="CN93" s="122">
        <f t="shared" si="113"/>
        <v>380000</v>
      </c>
      <c r="CO93" s="122">
        <f t="shared" si="114"/>
        <v>84758.836082905473</v>
      </c>
      <c r="CP93" s="124">
        <f t="shared" si="115"/>
        <v>0.22304956863922493</v>
      </c>
      <c r="CQ93" s="122">
        <f t="shared" si="116"/>
        <v>595000</v>
      </c>
      <c r="CR93" s="122">
        <f t="shared" si="117"/>
        <v>299758.83608290547</v>
      </c>
      <c r="CS93" s="124">
        <f t="shared" si="118"/>
        <v>0.50379636316454701</v>
      </c>
      <c r="CT93" s="122">
        <f t="shared" si="119"/>
        <v>475000</v>
      </c>
      <c r="CU93" s="122">
        <f t="shared" si="120"/>
        <v>179758.83608290547</v>
      </c>
      <c r="CV93" s="124">
        <f t="shared" si="121"/>
        <v>0.37843965491137993</v>
      </c>
      <c r="CW93" s="122">
        <f t="shared" si="122"/>
        <v>427499.99999999994</v>
      </c>
      <c r="CX93" s="117">
        <f t="shared" si="123"/>
        <v>132258.83608290541</v>
      </c>
      <c r="CY93" s="124">
        <f t="shared" si="124"/>
        <v>0.30937739434597761</v>
      </c>
      <c r="CZ93" s="122">
        <f t="shared" si="125"/>
        <v>380000</v>
      </c>
      <c r="DA93" s="122">
        <f t="shared" si="126"/>
        <v>84758.836082905473</v>
      </c>
      <c r="DB93" s="124">
        <f t="shared" si="127"/>
        <v>0.22304956863922493</v>
      </c>
      <c r="DC93" s="122">
        <v>950000</v>
      </c>
      <c r="DD93" s="14">
        <v>850000</v>
      </c>
    </row>
    <row r="94" spans="1:108" s="18" customFormat="1" x14ac:dyDescent="0.25">
      <c r="A94" s="1">
        <v>80</v>
      </c>
      <c r="B94" s="100" t="s">
        <v>214</v>
      </c>
      <c r="C94" s="99">
        <v>80</v>
      </c>
      <c r="D94" s="1">
        <v>80</v>
      </c>
      <c r="E94" s="1">
        <v>9</v>
      </c>
      <c r="F94" s="1">
        <v>3</v>
      </c>
      <c r="G94" s="1" t="s">
        <v>130</v>
      </c>
      <c r="H94" s="100">
        <v>1.92</v>
      </c>
      <c r="I94" s="101">
        <f t="shared" si="66"/>
        <v>1.7279999999999997E-2</v>
      </c>
      <c r="J94" s="100">
        <v>50</v>
      </c>
      <c r="K94" s="1" t="s">
        <v>131</v>
      </c>
      <c r="L94" s="100">
        <v>32</v>
      </c>
      <c r="M94" s="100">
        <v>560</v>
      </c>
      <c r="N94" s="100">
        <v>560</v>
      </c>
      <c r="O94" s="102">
        <f t="shared" si="67"/>
        <v>28000</v>
      </c>
      <c r="P94" s="103">
        <v>26600</v>
      </c>
      <c r="Q94" s="104">
        <f t="shared" si="68"/>
        <v>9.6767999999999983</v>
      </c>
      <c r="R94" s="100">
        <v>30</v>
      </c>
      <c r="S94" s="105">
        <f t="shared" si="96"/>
        <v>1.7857142857142857E-3</v>
      </c>
      <c r="T94" s="106">
        <f t="shared" si="69"/>
        <v>1.7857142857142857E-3</v>
      </c>
      <c r="U94" s="2" t="s">
        <v>171</v>
      </c>
      <c r="V94" s="1" t="s">
        <v>133</v>
      </c>
      <c r="W94" s="107" t="s">
        <v>134</v>
      </c>
      <c r="X94" s="102">
        <f t="shared" si="97"/>
        <v>1075.2</v>
      </c>
      <c r="Y94" s="107" t="s">
        <v>135</v>
      </c>
      <c r="Z94" s="107" t="s">
        <v>136</v>
      </c>
      <c r="AA94" s="107" t="s">
        <v>137</v>
      </c>
      <c r="AB94" s="6">
        <v>10.1</v>
      </c>
      <c r="AC94" s="107" t="s">
        <v>138</v>
      </c>
      <c r="AD94" s="109" t="str">
        <f>'[1]MASTER TABEL'!$F$7</f>
        <v>M2</v>
      </c>
      <c r="AE94" s="109" t="str">
        <f>'[1]MASTER TABEL'!$G$7</f>
        <v>M2</v>
      </c>
      <c r="AF94" s="6">
        <v>10.1</v>
      </c>
      <c r="AG94" s="110">
        <f>'[1]MASTER TABEL'!$H$7</f>
        <v>1</v>
      </c>
      <c r="AH94" s="111">
        <v>15500</v>
      </c>
      <c r="AI94" s="111">
        <v>15500</v>
      </c>
      <c r="AJ94" s="112">
        <f t="shared" si="70"/>
        <v>156550</v>
      </c>
      <c r="AK94" s="109">
        <v>0</v>
      </c>
      <c r="AL94" s="113">
        <f t="shared" si="98"/>
        <v>0</v>
      </c>
      <c r="AM94" s="114">
        <f t="shared" si="71"/>
        <v>0</v>
      </c>
      <c r="AN94" s="1">
        <v>550</v>
      </c>
      <c r="AO94" s="115">
        <f t="shared" si="72"/>
        <v>1.7857142857142857E-3</v>
      </c>
      <c r="AP94" s="101">
        <f t="shared" si="73"/>
        <v>1.92</v>
      </c>
      <c r="AQ94" s="104">
        <f t="shared" si="74"/>
        <v>7928.7574404761899</v>
      </c>
      <c r="AR94" s="116">
        <v>10000086</v>
      </c>
      <c r="AS94" s="104">
        <f t="shared" si="75"/>
        <v>9300.6752232142862</v>
      </c>
      <c r="AT94" s="110">
        <f>'[1]MASTER TABEL'!$BD$7</f>
        <v>440</v>
      </c>
      <c r="AU94" s="1">
        <v>87</v>
      </c>
      <c r="AV94" s="117">
        <f t="shared" si="76"/>
        <v>72.908114395183361</v>
      </c>
      <c r="AW94" s="111">
        <f t="shared" si="77"/>
        <v>7827.5</v>
      </c>
      <c r="AX94" s="111">
        <f t="shared" si="78"/>
        <v>16437.75</v>
      </c>
      <c r="AY94" s="111">
        <f t="shared" si="79"/>
        <v>12328.3125</v>
      </c>
      <c r="AZ94" s="112">
        <f t="shared" si="80"/>
        <v>36593.5625</v>
      </c>
      <c r="BA94" s="111">
        <f t="shared" si="99"/>
        <v>29744.5</v>
      </c>
      <c r="BB94" s="100" t="b">
        <v>0</v>
      </c>
      <c r="BC94" s="103">
        <v>0</v>
      </c>
      <c r="BD94" s="103">
        <v>0</v>
      </c>
      <c r="BE94" s="103">
        <f t="shared" si="81"/>
        <v>0</v>
      </c>
      <c r="BF94" s="100" t="b">
        <v>0</v>
      </c>
      <c r="BG94" s="118">
        <f>'[1]MASTER TABEL'!CZ348</f>
        <v>0</v>
      </c>
      <c r="BH94" s="1"/>
      <c r="BI94" s="103">
        <v>86</v>
      </c>
      <c r="BJ94" s="119">
        <v>0.1</v>
      </c>
      <c r="BK94" s="119">
        <v>0.05</v>
      </c>
      <c r="BL94" s="112">
        <f t="shared" si="100"/>
        <v>240276.40327808567</v>
      </c>
      <c r="BM94" s="104">
        <f t="shared" si="101"/>
        <v>264304.04360589426</v>
      </c>
      <c r="BN94" s="104">
        <f t="shared" si="101"/>
        <v>277519.24578618899</v>
      </c>
      <c r="BO94" s="120">
        <f t="shared" si="82"/>
        <v>6937.9811446547255</v>
      </c>
      <c r="BP94" s="121">
        <f t="shared" si="83"/>
        <v>13875.962289309451</v>
      </c>
      <c r="BQ94" s="121">
        <f t="shared" si="84"/>
        <v>6937.9811446547255</v>
      </c>
      <c r="BR94" s="121">
        <f t="shared" si="85"/>
        <v>17344.952861636815</v>
      </c>
      <c r="BS94" s="121">
        <f t="shared" si="86"/>
        <v>3468.9905723273628</v>
      </c>
      <c r="BT94" s="122">
        <f t="shared" si="102"/>
        <v>326085.11379877204</v>
      </c>
      <c r="BU94" s="121">
        <f t="shared" si="87"/>
        <v>0</v>
      </c>
      <c r="BV94" s="121">
        <f t="shared" si="88"/>
        <v>0</v>
      </c>
      <c r="BW94" s="121">
        <f t="shared" si="89"/>
        <v>0</v>
      </c>
      <c r="BX94" s="121">
        <f t="shared" si="90"/>
        <v>0</v>
      </c>
      <c r="BY94" s="121">
        <f t="shared" si="91"/>
        <v>0</v>
      </c>
      <c r="BZ94" s="121">
        <f t="shared" si="92"/>
        <v>0</v>
      </c>
      <c r="CA94" s="121">
        <f t="shared" si="93"/>
        <v>0</v>
      </c>
      <c r="CB94" s="121">
        <f t="shared" si="94"/>
        <v>0</v>
      </c>
      <c r="CC94" s="122">
        <f t="shared" si="95"/>
        <v>346899.05723273626</v>
      </c>
      <c r="CD94" s="123">
        <f t="shared" si="103"/>
        <v>326085.11379877204</v>
      </c>
      <c r="CE94" s="122">
        <f t="shared" si="104"/>
        <v>665000</v>
      </c>
      <c r="CF94" s="122">
        <f t="shared" si="105"/>
        <v>338914.88620122796</v>
      </c>
      <c r="CG94" s="124">
        <f t="shared" si="106"/>
        <v>0.5096464454153804</v>
      </c>
      <c r="CH94" s="122">
        <f t="shared" si="107"/>
        <v>570000</v>
      </c>
      <c r="CI94" s="122">
        <f t="shared" si="108"/>
        <v>243914.88620122796</v>
      </c>
      <c r="CJ94" s="124">
        <f t="shared" si="109"/>
        <v>0.42792085298461047</v>
      </c>
      <c r="CK94" s="122">
        <f t="shared" si="110"/>
        <v>475000</v>
      </c>
      <c r="CL94" s="122">
        <f t="shared" si="111"/>
        <v>148914.88620122796</v>
      </c>
      <c r="CM94" s="124">
        <f t="shared" si="112"/>
        <v>0.31350502358153254</v>
      </c>
      <c r="CN94" s="122">
        <f t="shared" si="113"/>
        <v>420000</v>
      </c>
      <c r="CO94" s="122">
        <f t="shared" si="114"/>
        <v>93914.886201227957</v>
      </c>
      <c r="CP94" s="124">
        <f t="shared" si="115"/>
        <v>0.22360687190768561</v>
      </c>
      <c r="CQ94" s="122">
        <f t="shared" si="116"/>
        <v>665000</v>
      </c>
      <c r="CR94" s="122">
        <f t="shared" si="117"/>
        <v>338914.88620122796</v>
      </c>
      <c r="CS94" s="124">
        <f t="shared" si="118"/>
        <v>0.5096464454153804</v>
      </c>
      <c r="CT94" s="122">
        <f t="shared" si="119"/>
        <v>525000</v>
      </c>
      <c r="CU94" s="122">
        <f t="shared" si="120"/>
        <v>198914.88620122796</v>
      </c>
      <c r="CV94" s="124">
        <f t="shared" si="121"/>
        <v>0.37888549752614847</v>
      </c>
      <c r="CW94" s="122">
        <f t="shared" si="122"/>
        <v>472500</v>
      </c>
      <c r="CX94" s="117">
        <f t="shared" si="123"/>
        <v>146414.88620122796</v>
      </c>
      <c r="CY94" s="124">
        <f t="shared" si="124"/>
        <v>0.30987277502905386</v>
      </c>
      <c r="CZ94" s="122">
        <f t="shared" si="125"/>
        <v>420000</v>
      </c>
      <c r="DA94" s="122">
        <f t="shared" si="126"/>
        <v>93914.886201227957</v>
      </c>
      <c r="DB94" s="124">
        <f t="shared" si="127"/>
        <v>0.22360687190768561</v>
      </c>
      <c r="DC94" s="122">
        <v>1050000</v>
      </c>
      <c r="DD94" s="14">
        <v>950000</v>
      </c>
    </row>
    <row r="95" spans="1:108" s="18" customFormat="1" x14ac:dyDescent="0.25">
      <c r="A95" s="1">
        <v>81</v>
      </c>
      <c r="B95" s="100" t="s">
        <v>215</v>
      </c>
      <c r="C95" s="99">
        <v>80</v>
      </c>
      <c r="D95" s="1">
        <v>80</v>
      </c>
      <c r="E95" s="1">
        <v>9</v>
      </c>
      <c r="F95" s="1">
        <v>3</v>
      </c>
      <c r="G95" s="1" t="s">
        <v>130</v>
      </c>
      <c r="H95" s="100">
        <v>1.92</v>
      </c>
      <c r="I95" s="101">
        <f t="shared" si="66"/>
        <v>1.7279999999999997E-2</v>
      </c>
      <c r="J95" s="100">
        <v>50</v>
      </c>
      <c r="K95" s="1" t="s">
        <v>131</v>
      </c>
      <c r="L95" s="100">
        <v>32</v>
      </c>
      <c r="M95" s="100">
        <v>560</v>
      </c>
      <c r="N95" s="100">
        <v>560</v>
      </c>
      <c r="O95" s="102">
        <f t="shared" si="67"/>
        <v>28000</v>
      </c>
      <c r="P95" s="103">
        <v>26600</v>
      </c>
      <c r="Q95" s="104">
        <f t="shared" si="68"/>
        <v>9.6767999999999983</v>
      </c>
      <c r="R95" s="100">
        <v>30</v>
      </c>
      <c r="S95" s="105">
        <f t="shared" si="96"/>
        <v>1.7857142857142857E-3</v>
      </c>
      <c r="T95" s="106">
        <f t="shared" si="69"/>
        <v>1.7857142857142857E-3</v>
      </c>
      <c r="U95" s="2" t="s">
        <v>171</v>
      </c>
      <c r="V95" s="1" t="s">
        <v>133</v>
      </c>
      <c r="W95" s="107" t="s">
        <v>134</v>
      </c>
      <c r="X95" s="102">
        <f t="shared" si="97"/>
        <v>1075.2</v>
      </c>
      <c r="Y95" s="107" t="s">
        <v>135</v>
      </c>
      <c r="Z95" s="107" t="s">
        <v>136</v>
      </c>
      <c r="AA95" s="107" t="s">
        <v>137</v>
      </c>
      <c r="AB95" s="6">
        <v>10.1</v>
      </c>
      <c r="AC95" s="107" t="s">
        <v>138</v>
      </c>
      <c r="AD95" s="109" t="str">
        <f>'[1]MASTER TABEL'!$F$7</f>
        <v>M2</v>
      </c>
      <c r="AE95" s="109" t="str">
        <f>'[1]MASTER TABEL'!$G$7</f>
        <v>M2</v>
      </c>
      <c r="AF95" s="6">
        <v>10.1</v>
      </c>
      <c r="AG95" s="110">
        <f>'[1]MASTER TABEL'!$H$7</f>
        <v>1</v>
      </c>
      <c r="AH95" s="111">
        <v>15500</v>
      </c>
      <c r="AI95" s="111">
        <v>15500</v>
      </c>
      <c r="AJ95" s="112">
        <f t="shared" si="70"/>
        <v>156550</v>
      </c>
      <c r="AK95" s="109">
        <v>0</v>
      </c>
      <c r="AL95" s="113">
        <f t="shared" si="98"/>
        <v>0</v>
      </c>
      <c r="AM95" s="114">
        <f t="shared" si="71"/>
        <v>0</v>
      </c>
      <c r="AN95" s="1">
        <v>550</v>
      </c>
      <c r="AO95" s="115">
        <f t="shared" si="72"/>
        <v>1.7857142857142857E-3</v>
      </c>
      <c r="AP95" s="101">
        <f t="shared" si="73"/>
        <v>1.92</v>
      </c>
      <c r="AQ95" s="104">
        <f t="shared" si="74"/>
        <v>7928.7574404761899</v>
      </c>
      <c r="AR95" s="116">
        <v>10000087</v>
      </c>
      <c r="AS95" s="104">
        <f t="shared" si="75"/>
        <v>9300.6761532738092</v>
      </c>
      <c r="AT95" s="110">
        <f>'[1]MASTER TABEL'!$BD$7</f>
        <v>440</v>
      </c>
      <c r="AU95" s="1">
        <v>88</v>
      </c>
      <c r="AV95" s="117">
        <f t="shared" si="76"/>
        <v>72.079613095238088</v>
      </c>
      <c r="AW95" s="111">
        <f t="shared" si="77"/>
        <v>7827.5</v>
      </c>
      <c r="AX95" s="111">
        <f t="shared" si="78"/>
        <v>16437.75</v>
      </c>
      <c r="AY95" s="111">
        <f t="shared" si="79"/>
        <v>12328.3125</v>
      </c>
      <c r="AZ95" s="112">
        <f t="shared" si="80"/>
        <v>36593.5625</v>
      </c>
      <c r="BA95" s="111">
        <f t="shared" si="99"/>
        <v>29744.5</v>
      </c>
      <c r="BB95" s="100" t="b">
        <v>0</v>
      </c>
      <c r="BC95" s="103">
        <v>0</v>
      </c>
      <c r="BD95" s="103">
        <v>0</v>
      </c>
      <c r="BE95" s="103">
        <f t="shared" si="81"/>
        <v>0</v>
      </c>
      <c r="BF95" s="100" t="b">
        <v>0</v>
      </c>
      <c r="BG95" s="118">
        <f>'[1]MASTER TABEL'!CZ349</f>
        <v>0</v>
      </c>
      <c r="BH95" s="1"/>
      <c r="BI95" s="103">
        <v>87</v>
      </c>
      <c r="BJ95" s="119">
        <v>0.1</v>
      </c>
      <c r="BK95" s="119">
        <v>0.05</v>
      </c>
      <c r="BL95" s="112">
        <f t="shared" si="100"/>
        <v>240276.57570684524</v>
      </c>
      <c r="BM95" s="104">
        <f t="shared" si="101"/>
        <v>264304.23327752977</v>
      </c>
      <c r="BN95" s="104">
        <f t="shared" si="101"/>
        <v>277519.44494140625</v>
      </c>
      <c r="BO95" s="120">
        <f t="shared" si="82"/>
        <v>6937.9861235351564</v>
      </c>
      <c r="BP95" s="121">
        <f t="shared" si="83"/>
        <v>13875.972247070313</v>
      </c>
      <c r="BQ95" s="121">
        <f t="shared" si="84"/>
        <v>6937.9861235351564</v>
      </c>
      <c r="BR95" s="121">
        <f t="shared" si="85"/>
        <v>17344.965308837891</v>
      </c>
      <c r="BS95" s="121">
        <f t="shared" si="86"/>
        <v>3468.9930617675782</v>
      </c>
      <c r="BT95" s="122">
        <f t="shared" si="102"/>
        <v>326085.34780615236</v>
      </c>
      <c r="BU95" s="121">
        <f t="shared" si="87"/>
        <v>0</v>
      </c>
      <c r="BV95" s="121">
        <f t="shared" si="88"/>
        <v>0</v>
      </c>
      <c r="BW95" s="121">
        <f t="shared" si="89"/>
        <v>0</v>
      </c>
      <c r="BX95" s="121">
        <f t="shared" si="90"/>
        <v>0</v>
      </c>
      <c r="BY95" s="121">
        <f t="shared" si="91"/>
        <v>0</v>
      </c>
      <c r="BZ95" s="121">
        <f t="shared" si="92"/>
        <v>0</v>
      </c>
      <c r="CA95" s="121">
        <f t="shared" si="93"/>
        <v>0</v>
      </c>
      <c r="CB95" s="121">
        <f t="shared" si="94"/>
        <v>0</v>
      </c>
      <c r="CC95" s="122">
        <f t="shared" si="95"/>
        <v>346899.30617675779</v>
      </c>
      <c r="CD95" s="123">
        <f t="shared" si="103"/>
        <v>326085.34780615236</v>
      </c>
      <c r="CE95" s="122">
        <f t="shared" si="104"/>
        <v>665000</v>
      </c>
      <c r="CF95" s="122">
        <f t="shared" si="105"/>
        <v>338914.65219384764</v>
      </c>
      <c r="CG95" s="124">
        <f t="shared" si="106"/>
        <v>0.5096460935245829</v>
      </c>
      <c r="CH95" s="122">
        <f t="shared" si="107"/>
        <v>570000</v>
      </c>
      <c r="CI95" s="122">
        <f t="shared" si="108"/>
        <v>243914.65219384764</v>
      </c>
      <c r="CJ95" s="124">
        <f t="shared" si="109"/>
        <v>0.42792044244534672</v>
      </c>
      <c r="CK95" s="122">
        <f t="shared" si="110"/>
        <v>475000</v>
      </c>
      <c r="CL95" s="122">
        <f t="shared" si="111"/>
        <v>148914.65219384764</v>
      </c>
      <c r="CM95" s="124">
        <f t="shared" si="112"/>
        <v>0.3135045309344161</v>
      </c>
      <c r="CN95" s="122">
        <f t="shared" si="113"/>
        <v>420000</v>
      </c>
      <c r="CO95" s="122">
        <f t="shared" si="114"/>
        <v>93914.652193847636</v>
      </c>
      <c r="CP95" s="124">
        <f t="shared" si="115"/>
        <v>0.22360631474725629</v>
      </c>
      <c r="CQ95" s="122">
        <f t="shared" si="116"/>
        <v>665000</v>
      </c>
      <c r="CR95" s="122">
        <f t="shared" si="117"/>
        <v>338914.65219384764</v>
      </c>
      <c r="CS95" s="124">
        <f t="shared" si="118"/>
        <v>0.5096460935245829</v>
      </c>
      <c r="CT95" s="122">
        <f t="shared" si="119"/>
        <v>525000</v>
      </c>
      <c r="CU95" s="122">
        <f t="shared" si="120"/>
        <v>198914.65219384764</v>
      </c>
      <c r="CV95" s="124">
        <f t="shared" si="121"/>
        <v>0.37888505179780502</v>
      </c>
      <c r="CW95" s="122">
        <f t="shared" si="122"/>
        <v>472500</v>
      </c>
      <c r="CX95" s="117">
        <f t="shared" si="123"/>
        <v>146414.65219384764</v>
      </c>
      <c r="CY95" s="124">
        <f t="shared" si="124"/>
        <v>0.30987227977533893</v>
      </c>
      <c r="CZ95" s="122">
        <f t="shared" si="125"/>
        <v>420000</v>
      </c>
      <c r="DA95" s="122">
        <f t="shared" si="126"/>
        <v>93914.652193847636</v>
      </c>
      <c r="DB95" s="124">
        <f t="shared" si="127"/>
        <v>0.22360631474725629</v>
      </c>
      <c r="DC95" s="122">
        <v>1050000</v>
      </c>
      <c r="DD95" s="14">
        <v>950000</v>
      </c>
    </row>
    <row r="96" spans="1:108" s="18" customFormat="1" x14ac:dyDescent="0.25">
      <c r="A96" s="1">
        <v>82</v>
      </c>
      <c r="B96" s="100" t="s">
        <v>216</v>
      </c>
      <c r="C96" s="99">
        <v>80</v>
      </c>
      <c r="D96" s="1">
        <v>80</v>
      </c>
      <c r="E96" s="1">
        <v>9</v>
      </c>
      <c r="F96" s="1">
        <v>3</v>
      </c>
      <c r="G96" s="1" t="s">
        <v>130</v>
      </c>
      <c r="H96" s="100">
        <v>1.92</v>
      </c>
      <c r="I96" s="101">
        <f t="shared" si="66"/>
        <v>1.7279999999999997E-2</v>
      </c>
      <c r="J96" s="100">
        <v>50</v>
      </c>
      <c r="K96" s="1" t="s">
        <v>131</v>
      </c>
      <c r="L96" s="100">
        <v>32</v>
      </c>
      <c r="M96" s="100">
        <v>560</v>
      </c>
      <c r="N96" s="100">
        <v>560</v>
      </c>
      <c r="O96" s="102">
        <f t="shared" si="67"/>
        <v>28000</v>
      </c>
      <c r="P96" s="103">
        <v>26600</v>
      </c>
      <c r="Q96" s="104">
        <f t="shared" si="68"/>
        <v>9.6767999999999983</v>
      </c>
      <c r="R96" s="100">
        <v>30</v>
      </c>
      <c r="S96" s="105">
        <f t="shared" si="96"/>
        <v>1.7857142857142857E-3</v>
      </c>
      <c r="T96" s="106">
        <f t="shared" si="69"/>
        <v>1.7857142857142857E-3</v>
      </c>
      <c r="U96" s="2" t="s">
        <v>171</v>
      </c>
      <c r="V96" s="1" t="s">
        <v>133</v>
      </c>
      <c r="W96" s="107" t="s">
        <v>134</v>
      </c>
      <c r="X96" s="102">
        <f t="shared" si="97"/>
        <v>1075.2</v>
      </c>
      <c r="Y96" s="107" t="s">
        <v>135</v>
      </c>
      <c r="Z96" s="107" t="s">
        <v>136</v>
      </c>
      <c r="AA96" s="107" t="s">
        <v>137</v>
      </c>
      <c r="AB96" s="6">
        <v>10.8</v>
      </c>
      <c r="AC96" s="107" t="s">
        <v>138</v>
      </c>
      <c r="AD96" s="109" t="str">
        <f>'[1]MASTER TABEL'!$F$7</f>
        <v>M2</v>
      </c>
      <c r="AE96" s="109" t="str">
        <f>'[1]MASTER TABEL'!$G$7</f>
        <v>M2</v>
      </c>
      <c r="AF96" s="6">
        <v>10.8</v>
      </c>
      <c r="AG96" s="110">
        <f>'[1]MASTER TABEL'!$H$7</f>
        <v>1</v>
      </c>
      <c r="AH96" s="111">
        <v>15500</v>
      </c>
      <c r="AI96" s="111">
        <v>15500</v>
      </c>
      <c r="AJ96" s="112">
        <f t="shared" si="70"/>
        <v>167400</v>
      </c>
      <c r="AK96" s="109">
        <v>0</v>
      </c>
      <c r="AL96" s="113">
        <f t="shared" si="98"/>
        <v>0</v>
      </c>
      <c r="AM96" s="114">
        <f t="shared" si="71"/>
        <v>0</v>
      </c>
      <c r="AN96" s="1">
        <v>550</v>
      </c>
      <c r="AO96" s="115">
        <f t="shared" si="72"/>
        <v>1.7857142857142857E-3</v>
      </c>
      <c r="AP96" s="101">
        <f t="shared" si="73"/>
        <v>1.92</v>
      </c>
      <c r="AQ96" s="104">
        <f t="shared" si="74"/>
        <v>7928.7574404761899</v>
      </c>
      <c r="AR96" s="116">
        <v>10000088</v>
      </c>
      <c r="AS96" s="104">
        <f t="shared" si="75"/>
        <v>9300.6770833333339</v>
      </c>
      <c r="AT96" s="110">
        <f>'[1]MASTER TABEL'!$BD$7</f>
        <v>440</v>
      </c>
      <c r="AU96" s="1">
        <v>89</v>
      </c>
      <c r="AV96" s="117">
        <f t="shared" si="76"/>
        <v>71.269729802033169</v>
      </c>
      <c r="AW96" s="111">
        <f t="shared" si="77"/>
        <v>8370</v>
      </c>
      <c r="AX96" s="111">
        <f t="shared" si="78"/>
        <v>17577</v>
      </c>
      <c r="AY96" s="111">
        <f t="shared" si="79"/>
        <v>13182.75</v>
      </c>
      <c r="AZ96" s="112">
        <f t="shared" si="80"/>
        <v>39129.75</v>
      </c>
      <c r="BA96" s="111">
        <f t="shared" si="99"/>
        <v>31806</v>
      </c>
      <c r="BB96" s="100" t="b">
        <v>0</v>
      </c>
      <c r="BC96" s="103">
        <v>0</v>
      </c>
      <c r="BD96" s="103">
        <v>0</v>
      </c>
      <c r="BE96" s="103">
        <f t="shared" si="81"/>
        <v>0</v>
      </c>
      <c r="BF96" s="100" t="b">
        <v>0</v>
      </c>
      <c r="BG96" s="118">
        <f>'[1]MASTER TABEL'!CZ350</f>
        <v>0</v>
      </c>
      <c r="BH96" s="1"/>
      <c r="BI96" s="103">
        <v>88</v>
      </c>
      <c r="BJ96" s="119">
        <v>0.1</v>
      </c>
      <c r="BK96" s="119">
        <v>0.05</v>
      </c>
      <c r="BL96" s="112">
        <f t="shared" si="100"/>
        <v>255724.45425361156</v>
      </c>
      <c r="BM96" s="104">
        <f t="shared" ref="BM96:BN111" si="128">BL96*(1+BJ96)</f>
        <v>281296.89967897272</v>
      </c>
      <c r="BN96" s="104">
        <f t="shared" si="128"/>
        <v>295361.74466292135</v>
      </c>
      <c r="BO96" s="120">
        <f t="shared" si="82"/>
        <v>7384.0436165730343</v>
      </c>
      <c r="BP96" s="121">
        <f t="shared" si="83"/>
        <v>14768.087233146069</v>
      </c>
      <c r="BQ96" s="121">
        <f t="shared" si="84"/>
        <v>7384.0436165730343</v>
      </c>
      <c r="BR96" s="121">
        <f t="shared" si="85"/>
        <v>18460.109041432584</v>
      </c>
      <c r="BS96" s="121">
        <f t="shared" si="86"/>
        <v>3692.0218082865172</v>
      </c>
      <c r="BT96" s="122">
        <f t="shared" si="102"/>
        <v>347050.0499789326</v>
      </c>
      <c r="BU96" s="121">
        <f t="shared" si="87"/>
        <v>0</v>
      </c>
      <c r="BV96" s="121">
        <f t="shared" si="88"/>
        <v>0</v>
      </c>
      <c r="BW96" s="121">
        <f t="shared" si="89"/>
        <v>0</v>
      </c>
      <c r="BX96" s="121">
        <f t="shared" si="90"/>
        <v>0</v>
      </c>
      <c r="BY96" s="121">
        <f t="shared" si="91"/>
        <v>0</v>
      </c>
      <c r="BZ96" s="121">
        <f t="shared" si="92"/>
        <v>0</v>
      </c>
      <c r="CA96" s="121">
        <f t="shared" si="93"/>
        <v>0</v>
      </c>
      <c r="CB96" s="121">
        <f t="shared" si="94"/>
        <v>0</v>
      </c>
      <c r="CC96" s="122">
        <f t="shared" si="95"/>
        <v>369202.1808286517</v>
      </c>
      <c r="CD96" s="123">
        <f t="shared" si="103"/>
        <v>347050.0499789326</v>
      </c>
      <c r="CE96" s="122">
        <f t="shared" si="104"/>
        <v>700000</v>
      </c>
      <c r="CF96" s="122">
        <f t="shared" si="105"/>
        <v>352949.9500210674</v>
      </c>
      <c r="CG96" s="124">
        <f t="shared" si="106"/>
        <v>0.50421421431581059</v>
      </c>
      <c r="CH96" s="122">
        <f t="shared" si="107"/>
        <v>600000</v>
      </c>
      <c r="CI96" s="122">
        <f t="shared" si="108"/>
        <v>252949.9500210674</v>
      </c>
      <c r="CJ96" s="124">
        <f t="shared" si="109"/>
        <v>0.42158325003511232</v>
      </c>
      <c r="CK96" s="122">
        <f t="shared" si="110"/>
        <v>500000</v>
      </c>
      <c r="CL96" s="122">
        <f t="shared" si="111"/>
        <v>152949.9500210674</v>
      </c>
      <c r="CM96" s="124">
        <f t="shared" si="112"/>
        <v>0.3058999000421348</v>
      </c>
      <c r="CN96" s="122">
        <f t="shared" si="113"/>
        <v>440000</v>
      </c>
      <c r="CO96" s="122">
        <f t="shared" si="114"/>
        <v>92949.950021067401</v>
      </c>
      <c r="CP96" s="124">
        <f t="shared" si="115"/>
        <v>0.21124988641151682</v>
      </c>
      <c r="CQ96" s="122">
        <f t="shared" si="116"/>
        <v>700000</v>
      </c>
      <c r="CR96" s="122">
        <f t="shared" si="117"/>
        <v>352949.9500210674</v>
      </c>
      <c r="CS96" s="124">
        <f t="shared" si="118"/>
        <v>0.50421421431581059</v>
      </c>
      <c r="CT96" s="122">
        <f t="shared" si="119"/>
        <v>550000</v>
      </c>
      <c r="CU96" s="122">
        <f t="shared" si="120"/>
        <v>202949.9500210674</v>
      </c>
      <c r="CV96" s="124">
        <f t="shared" si="121"/>
        <v>0.36899990912921343</v>
      </c>
      <c r="CW96" s="122">
        <f t="shared" si="122"/>
        <v>495000</v>
      </c>
      <c r="CX96" s="117">
        <f t="shared" si="123"/>
        <v>147949.9500210674</v>
      </c>
      <c r="CY96" s="124">
        <f t="shared" si="124"/>
        <v>0.29888878792134826</v>
      </c>
      <c r="CZ96" s="122">
        <f t="shared" si="125"/>
        <v>440000</v>
      </c>
      <c r="DA96" s="122">
        <f t="shared" si="126"/>
        <v>92949.950021067401</v>
      </c>
      <c r="DB96" s="124">
        <f t="shared" si="127"/>
        <v>0.21124988641151682</v>
      </c>
      <c r="DC96" s="122">
        <v>1100000</v>
      </c>
      <c r="DD96" s="14">
        <v>1000000</v>
      </c>
    </row>
    <row r="97" spans="1:108" s="18" customFormat="1" x14ac:dyDescent="0.25">
      <c r="A97" s="1">
        <v>83</v>
      </c>
      <c r="B97" s="100" t="s">
        <v>217</v>
      </c>
      <c r="C97" s="99">
        <v>80</v>
      </c>
      <c r="D97" s="1">
        <v>80</v>
      </c>
      <c r="E97" s="1">
        <v>9</v>
      </c>
      <c r="F97" s="1">
        <v>3</v>
      </c>
      <c r="G97" s="1" t="s">
        <v>130</v>
      </c>
      <c r="H97" s="100">
        <v>1.92</v>
      </c>
      <c r="I97" s="101">
        <f t="shared" si="66"/>
        <v>1.7279999999999997E-2</v>
      </c>
      <c r="J97" s="100">
        <v>50</v>
      </c>
      <c r="K97" s="1" t="s">
        <v>131</v>
      </c>
      <c r="L97" s="100">
        <v>32</v>
      </c>
      <c r="M97" s="100">
        <v>560</v>
      </c>
      <c r="N97" s="100">
        <v>560</v>
      </c>
      <c r="O97" s="102">
        <f t="shared" si="67"/>
        <v>28000</v>
      </c>
      <c r="P97" s="103">
        <v>26600</v>
      </c>
      <c r="Q97" s="104">
        <f t="shared" si="68"/>
        <v>9.6767999999999983</v>
      </c>
      <c r="R97" s="100">
        <v>30</v>
      </c>
      <c r="S97" s="105">
        <f t="shared" si="96"/>
        <v>1.7857142857142857E-3</v>
      </c>
      <c r="T97" s="106">
        <f t="shared" si="69"/>
        <v>1.7857142857142857E-3</v>
      </c>
      <c r="U97" s="2" t="s">
        <v>171</v>
      </c>
      <c r="V97" s="1" t="s">
        <v>133</v>
      </c>
      <c r="W97" s="107" t="s">
        <v>134</v>
      </c>
      <c r="X97" s="102">
        <f t="shared" si="97"/>
        <v>1075.2</v>
      </c>
      <c r="Y97" s="107" t="s">
        <v>135</v>
      </c>
      <c r="Z97" s="107" t="s">
        <v>136</v>
      </c>
      <c r="AA97" s="107" t="s">
        <v>137</v>
      </c>
      <c r="AB97" s="6">
        <v>10.8</v>
      </c>
      <c r="AC97" s="107" t="s">
        <v>138</v>
      </c>
      <c r="AD97" s="109" t="str">
        <f>'[1]MASTER TABEL'!$F$7</f>
        <v>M2</v>
      </c>
      <c r="AE97" s="109" t="str">
        <f>'[1]MASTER TABEL'!$G$7</f>
        <v>M2</v>
      </c>
      <c r="AF97" s="6">
        <v>10.8</v>
      </c>
      <c r="AG97" s="110">
        <f>'[1]MASTER TABEL'!$H$7</f>
        <v>1</v>
      </c>
      <c r="AH97" s="111">
        <v>15500</v>
      </c>
      <c r="AI97" s="111">
        <v>15500</v>
      </c>
      <c r="AJ97" s="112">
        <f t="shared" si="70"/>
        <v>167400</v>
      </c>
      <c r="AK97" s="109">
        <v>0</v>
      </c>
      <c r="AL97" s="113">
        <f t="shared" si="98"/>
        <v>0</v>
      </c>
      <c r="AM97" s="114">
        <f t="shared" si="71"/>
        <v>0</v>
      </c>
      <c r="AN97" s="1">
        <v>550</v>
      </c>
      <c r="AO97" s="115">
        <f t="shared" si="72"/>
        <v>1.7857142857142857E-3</v>
      </c>
      <c r="AP97" s="101">
        <f t="shared" si="73"/>
        <v>1.92</v>
      </c>
      <c r="AQ97" s="104">
        <f t="shared" si="74"/>
        <v>7928.7574404761899</v>
      </c>
      <c r="AR97" s="116">
        <v>10000089</v>
      </c>
      <c r="AS97" s="104">
        <f t="shared" si="75"/>
        <v>9300.6780133928569</v>
      </c>
      <c r="AT97" s="110">
        <f>'[1]MASTER TABEL'!$BD$7</f>
        <v>440</v>
      </c>
      <c r="AU97" s="1">
        <v>90</v>
      </c>
      <c r="AV97" s="117">
        <f t="shared" si="76"/>
        <v>70.477843915343911</v>
      </c>
      <c r="AW97" s="111">
        <f t="shared" si="77"/>
        <v>8370</v>
      </c>
      <c r="AX97" s="111">
        <f t="shared" si="78"/>
        <v>17577</v>
      </c>
      <c r="AY97" s="111">
        <f t="shared" si="79"/>
        <v>13182.75</v>
      </c>
      <c r="AZ97" s="112">
        <f t="shared" si="80"/>
        <v>39129.75</v>
      </c>
      <c r="BA97" s="111">
        <f t="shared" si="99"/>
        <v>31806</v>
      </c>
      <c r="BB97" s="100" t="b">
        <v>0</v>
      </c>
      <c r="BC97" s="103">
        <v>0</v>
      </c>
      <c r="BD97" s="103">
        <v>0</v>
      </c>
      <c r="BE97" s="103">
        <f t="shared" si="81"/>
        <v>0</v>
      </c>
      <c r="BF97" s="100" t="b">
        <v>0</v>
      </c>
      <c r="BG97" s="118">
        <f>'[1]MASTER TABEL'!CZ351</f>
        <v>0</v>
      </c>
      <c r="BH97" s="1"/>
      <c r="BI97" s="103">
        <v>89</v>
      </c>
      <c r="BJ97" s="119">
        <v>0.1</v>
      </c>
      <c r="BK97" s="119">
        <v>0.05</v>
      </c>
      <c r="BL97" s="112">
        <f t="shared" si="100"/>
        <v>255724.6632977844</v>
      </c>
      <c r="BM97" s="104">
        <f t="shared" si="128"/>
        <v>281297.12962756288</v>
      </c>
      <c r="BN97" s="104">
        <f t="shared" si="128"/>
        <v>295361.98610894103</v>
      </c>
      <c r="BO97" s="120">
        <f t="shared" si="82"/>
        <v>7384.0496527235255</v>
      </c>
      <c r="BP97" s="121">
        <f t="shared" si="83"/>
        <v>14768.099305447051</v>
      </c>
      <c r="BQ97" s="121">
        <f t="shared" si="84"/>
        <v>7384.0496527235255</v>
      </c>
      <c r="BR97" s="121">
        <f t="shared" si="85"/>
        <v>18460.124131808814</v>
      </c>
      <c r="BS97" s="121">
        <f t="shared" si="86"/>
        <v>3692.0248263617627</v>
      </c>
      <c r="BT97" s="122">
        <f t="shared" si="102"/>
        <v>347050.33367800573</v>
      </c>
      <c r="BU97" s="121">
        <f t="shared" si="87"/>
        <v>0</v>
      </c>
      <c r="BV97" s="121">
        <f t="shared" si="88"/>
        <v>0</v>
      </c>
      <c r="BW97" s="121">
        <f t="shared" si="89"/>
        <v>0</v>
      </c>
      <c r="BX97" s="121">
        <f t="shared" si="90"/>
        <v>0</v>
      </c>
      <c r="BY97" s="121">
        <f t="shared" si="91"/>
        <v>0</v>
      </c>
      <c r="BZ97" s="121">
        <f t="shared" si="92"/>
        <v>0</v>
      </c>
      <c r="CA97" s="121">
        <f t="shared" si="93"/>
        <v>0</v>
      </c>
      <c r="CB97" s="121">
        <f t="shared" si="94"/>
        <v>0</v>
      </c>
      <c r="CC97" s="122">
        <f t="shared" si="95"/>
        <v>369202.48263617628</v>
      </c>
      <c r="CD97" s="123">
        <f t="shared" si="103"/>
        <v>347050.33367800573</v>
      </c>
      <c r="CE97" s="122">
        <f t="shared" si="104"/>
        <v>700000</v>
      </c>
      <c r="CF97" s="122">
        <f t="shared" si="105"/>
        <v>352949.66632199427</v>
      </c>
      <c r="CG97" s="124">
        <f t="shared" si="106"/>
        <v>0.50421380903142043</v>
      </c>
      <c r="CH97" s="122">
        <f t="shared" si="107"/>
        <v>600000</v>
      </c>
      <c r="CI97" s="122">
        <f t="shared" si="108"/>
        <v>252949.66632199427</v>
      </c>
      <c r="CJ97" s="124">
        <f t="shared" si="109"/>
        <v>0.42158277720332377</v>
      </c>
      <c r="CK97" s="122">
        <f t="shared" si="110"/>
        <v>500000</v>
      </c>
      <c r="CL97" s="122">
        <f t="shared" si="111"/>
        <v>152949.66632199427</v>
      </c>
      <c r="CM97" s="124">
        <f t="shared" si="112"/>
        <v>0.30589933264398855</v>
      </c>
      <c r="CN97" s="122">
        <f t="shared" si="113"/>
        <v>440000</v>
      </c>
      <c r="CO97" s="122">
        <f t="shared" si="114"/>
        <v>92949.666321994271</v>
      </c>
      <c r="CP97" s="124">
        <f t="shared" si="115"/>
        <v>0.21124924164089606</v>
      </c>
      <c r="CQ97" s="122">
        <f t="shared" si="116"/>
        <v>700000</v>
      </c>
      <c r="CR97" s="122">
        <f t="shared" si="117"/>
        <v>352949.66632199427</v>
      </c>
      <c r="CS97" s="124">
        <f t="shared" si="118"/>
        <v>0.50421380903142043</v>
      </c>
      <c r="CT97" s="122">
        <f t="shared" si="119"/>
        <v>550000</v>
      </c>
      <c r="CU97" s="122">
        <f t="shared" si="120"/>
        <v>202949.66632199427</v>
      </c>
      <c r="CV97" s="124">
        <f t="shared" si="121"/>
        <v>0.36899939331271686</v>
      </c>
      <c r="CW97" s="122">
        <f t="shared" si="122"/>
        <v>495000</v>
      </c>
      <c r="CX97" s="117">
        <f t="shared" si="123"/>
        <v>147949.66632199427</v>
      </c>
      <c r="CY97" s="124">
        <f t="shared" si="124"/>
        <v>0.29888821479190764</v>
      </c>
      <c r="CZ97" s="122">
        <f t="shared" si="125"/>
        <v>440000</v>
      </c>
      <c r="DA97" s="122">
        <f t="shared" si="126"/>
        <v>92949.666321994271</v>
      </c>
      <c r="DB97" s="124">
        <f t="shared" si="127"/>
        <v>0.21124924164089606</v>
      </c>
      <c r="DC97" s="122">
        <v>1100000</v>
      </c>
      <c r="DD97" s="14">
        <v>1000000</v>
      </c>
    </row>
    <row r="98" spans="1:108" s="18" customFormat="1" x14ac:dyDescent="0.25">
      <c r="A98" s="1">
        <v>84</v>
      </c>
      <c r="B98" s="100" t="s">
        <v>218</v>
      </c>
      <c r="C98" s="99">
        <v>80</v>
      </c>
      <c r="D98" s="1">
        <v>80</v>
      </c>
      <c r="E98" s="1">
        <v>9</v>
      </c>
      <c r="F98" s="1">
        <v>3</v>
      </c>
      <c r="G98" s="1" t="s">
        <v>130</v>
      </c>
      <c r="H98" s="100">
        <v>1.92</v>
      </c>
      <c r="I98" s="101">
        <f t="shared" si="66"/>
        <v>1.7279999999999997E-2</v>
      </c>
      <c r="J98" s="100">
        <v>50</v>
      </c>
      <c r="K98" s="1" t="s">
        <v>131</v>
      </c>
      <c r="L98" s="100">
        <v>32</v>
      </c>
      <c r="M98" s="100">
        <v>560</v>
      </c>
      <c r="N98" s="100">
        <v>560</v>
      </c>
      <c r="O98" s="102">
        <f t="shared" si="67"/>
        <v>28000</v>
      </c>
      <c r="P98" s="103">
        <v>26600</v>
      </c>
      <c r="Q98" s="104">
        <f t="shared" si="68"/>
        <v>9.6767999999999983</v>
      </c>
      <c r="R98" s="100">
        <v>30</v>
      </c>
      <c r="S98" s="105">
        <f t="shared" si="96"/>
        <v>1.7857142857142857E-3</v>
      </c>
      <c r="T98" s="106">
        <f t="shared" si="69"/>
        <v>1.7857142857142857E-3</v>
      </c>
      <c r="U98" s="2" t="s">
        <v>171</v>
      </c>
      <c r="V98" s="1" t="s">
        <v>133</v>
      </c>
      <c r="W98" s="107" t="s">
        <v>134</v>
      </c>
      <c r="X98" s="102">
        <f t="shared" si="97"/>
        <v>1075.2</v>
      </c>
      <c r="Y98" s="107" t="s">
        <v>135</v>
      </c>
      <c r="Z98" s="107" t="s">
        <v>136</v>
      </c>
      <c r="AA98" s="107" t="s">
        <v>137</v>
      </c>
      <c r="AB98" s="6">
        <v>10.5</v>
      </c>
      <c r="AC98" s="107" t="s">
        <v>138</v>
      </c>
      <c r="AD98" s="109" t="str">
        <f>'[1]MASTER TABEL'!$F$7</f>
        <v>M2</v>
      </c>
      <c r="AE98" s="109" t="str">
        <f>'[1]MASTER TABEL'!$G$7</f>
        <v>M2</v>
      </c>
      <c r="AF98" s="6">
        <v>10.5</v>
      </c>
      <c r="AG98" s="110">
        <f>'[1]MASTER TABEL'!$H$7</f>
        <v>1</v>
      </c>
      <c r="AH98" s="111">
        <v>15500</v>
      </c>
      <c r="AI98" s="111">
        <v>15500</v>
      </c>
      <c r="AJ98" s="112">
        <f t="shared" si="70"/>
        <v>162750</v>
      </c>
      <c r="AK98" s="109">
        <v>0</v>
      </c>
      <c r="AL98" s="113">
        <f t="shared" si="98"/>
        <v>0</v>
      </c>
      <c r="AM98" s="114">
        <f t="shared" si="71"/>
        <v>0</v>
      </c>
      <c r="AN98" s="1">
        <v>550</v>
      </c>
      <c r="AO98" s="115">
        <f t="shared" si="72"/>
        <v>1.7857142857142857E-3</v>
      </c>
      <c r="AP98" s="101">
        <f t="shared" si="73"/>
        <v>1.92</v>
      </c>
      <c r="AQ98" s="104">
        <f t="shared" si="74"/>
        <v>7928.7574404761899</v>
      </c>
      <c r="AR98" s="116">
        <v>10000090</v>
      </c>
      <c r="AS98" s="104">
        <f t="shared" si="75"/>
        <v>9300.6789434523816</v>
      </c>
      <c r="AT98" s="110">
        <f>'[1]MASTER TABEL'!$BD$7</f>
        <v>440</v>
      </c>
      <c r="AU98" s="1">
        <v>91</v>
      </c>
      <c r="AV98" s="117">
        <f t="shared" si="76"/>
        <v>69.703362114076398</v>
      </c>
      <c r="AW98" s="111">
        <f t="shared" si="77"/>
        <v>8137.5</v>
      </c>
      <c r="AX98" s="111">
        <f t="shared" si="78"/>
        <v>17088.75</v>
      </c>
      <c r="AY98" s="111">
        <f t="shared" si="79"/>
        <v>12816.5625</v>
      </c>
      <c r="AZ98" s="112">
        <f t="shared" si="80"/>
        <v>38042.8125</v>
      </c>
      <c r="BA98" s="111">
        <f t="shared" si="99"/>
        <v>30922.5</v>
      </c>
      <c r="BB98" s="100" t="b">
        <v>0</v>
      </c>
      <c r="BC98" s="103">
        <v>0</v>
      </c>
      <c r="BD98" s="103">
        <v>0</v>
      </c>
      <c r="BE98" s="103">
        <f t="shared" si="81"/>
        <v>0</v>
      </c>
      <c r="BF98" s="100" t="b">
        <v>0</v>
      </c>
      <c r="BG98" s="118">
        <f>'[1]MASTER TABEL'!CZ352</f>
        <v>0</v>
      </c>
      <c r="BH98" s="1"/>
      <c r="BI98" s="103">
        <v>90</v>
      </c>
      <c r="BJ98" s="119">
        <v>0.1</v>
      </c>
      <c r="BK98" s="119">
        <v>0.05</v>
      </c>
      <c r="BL98" s="112">
        <f t="shared" si="100"/>
        <v>249104.45224604267</v>
      </c>
      <c r="BM98" s="104">
        <f t="shared" si="128"/>
        <v>274014.89747064695</v>
      </c>
      <c r="BN98" s="104">
        <f t="shared" si="128"/>
        <v>287715.64234417933</v>
      </c>
      <c r="BO98" s="120">
        <f t="shared" si="82"/>
        <v>7192.8910586044831</v>
      </c>
      <c r="BP98" s="121">
        <f t="shared" si="83"/>
        <v>14385.782117208966</v>
      </c>
      <c r="BQ98" s="121">
        <f t="shared" si="84"/>
        <v>7192.8910586044831</v>
      </c>
      <c r="BR98" s="121">
        <f t="shared" si="85"/>
        <v>17982.227646511208</v>
      </c>
      <c r="BS98" s="121">
        <f t="shared" si="86"/>
        <v>3596.4455293022415</v>
      </c>
      <c r="BT98" s="122">
        <f t="shared" si="102"/>
        <v>338065.87975441071</v>
      </c>
      <c r="BU98" s="121">
        <f t="shared" si="87"/>
        <v>0</v>
      </c>
      <c r="BV98" s="121">
        <f t="shared" si="88"/>
        <v>0</v>
      </c>
      <c r="BW98" s="121">
        <f t="shared" si="89"/>
        <v>0</v>
      </c>
      <c r="BX98" s="121">
        <f t="shared" si="90"/>
        <v>0</v>
      </c>
      <c r="BY98" s="121">
        <f t="shared" si="91"/>
        <v>0</v>
      </c>
      <c r="BZ98" s="121">
        <f t="shared" si="92"/>
        <v>0</v>
      </c>
      <c r="CA98" s="121">
        <f t="shared" si="93"/>
        <v>0</v>
      </c>
      <c r="CB98" s="121">
        <f t="shared" si="94"/>
        <v>0</v>
      </c>
      <c r="CC98" s="122">
        <f t="shared" si="95"/>
        <v>359644.55293022416</v>
      </c>
      <c r="CD98" s="123">
        <f t="shared" si="103"/>
        <v>338065.87975441071</v>
      </c>
      <c r="CE98" s="122">
        <f t="shared" si="104"/>
        <v>665000</v>
      </c>
      <c r="CF98" s="122">
        <f t="shared" si="105"/>
        <v>326934.12024558929</v>
      </c>
      <c r="CG98" s="124">
        <f t="shared" si="106"/>
        <v>0.49163025600840493</v>
      </c>
      <c r="CH98" s="122">
        <f t="shared" si="107"/>
        <v>570000</v>
      </c>
      <c r="CI98" s="122">
        <f t="shared" si="108"/>
        <v>231934.12024558929</v>
      </c>
      <c r="CJ98" s="124">
        <f t="shared" si="109"/>
        <v>0.4069019653431391</v>
      </c>
      <c r="CK98" s="122">
        <f t="shared" si="110"/>
        <v>475000</v>
      </c>
      <c r="CL98" s="122">
        <f t="shared" si="111"/>
        <v>136934.12024558929</v>
      </c>
      <c r="CM98" s="124">
        <f t="shared" si="112"/>
        <v>0.28828235841176691</v>
      </c>
      <c r="CN98" s="122">
        <f t="shared" si="113"/>
        <v>420000</v>
      </c>
      <c r="CO98" s="122">
        <f t="shared" si="114"/>
        <v>81934.120245589293</v>
      </c>
      <c r="CP98" s="124">
        <f t="shared" si="115"/>
        <v>0.19508123867997451</v>
      </c>
      <c r="CQ98" s="122">
        <f t="shared" si="116"/>
        <v>665000</v>
      </c>
      <c r="CR98" s="122">
        <f t="shared" si="117"/>
        <v>326934.12024558929</v>
      </c>
      <c r="CS98" s="124">
        <f t="shared" si="118"/>
        <v>0.49163025600840493</v>
      </c>
      <c r="CT98" s="122">
        <f t="shared" si="119"/>
        <v>525000</v>
      </c>
      <c r="CU98" s="122">
        <f t="shared" si="120"/>
        <v>186934.12024558929</v>
      </c>
      <c r="CV98" s="124">
        <f t="shared" si="121"/>
        <v>0.35606499094397959</v>
      </c>
      <c r="CW98" s="122">
        <f t="shared" si="122"/>
        <v>472500</v>
      </c>
      <c r="CX98" s="117">
        <f t="shared" si="123"/>
        <v>134434.12024558929</v>
      </c>
      <c r="CY98" s="124">
        <f t="shared" si="124"/>
        <v>0.28451665660442177</v>
      </c>
      <c r="CZ98" s="122">
        <f t="shared" si="125"/>
        <v>420000</v>
      </c>
      <c r="DA98" s="122">
        <f t="shared" si="126"/>
        <v>81934.120245589293</v>
      </c>
      <c r="DB98" s="124">
        <f t="shared" si="127"/>
        <v>0.19508123867997451</v>
      </c>
      <c r="DC98" s="122">
        <v>1050000</v>
      </c>
      <c r="DD98" s="14">
        <v>950000</v>
      </c>
    </row>
    <row r="99" spans="1:108" s="18" customFormat="1" x14ac:dyDescent="0.25">
      <c r="A99" s="1">
        <v>85</v>
      </c>
      <c r="B99" s="100" t="s">
        <v>219</v>
      </c>
      <c r="C99" s="99">
        <v>80</v>
      </c>
      <c r="D99" s="1">
        <v>80</v>
      </c>
      <c r="E99" s="1">
        <v>9</v>
      </c>
      <c r="F99" s="1">
        <v>3</v>
      </c>
      <c r="G99" s="1" t="s">
        <v>130</v>
      </c>
      <c r="H99" s="100">
        <v>1.92</v>
      </c>
      <c r="I99" s="101">
        <f t="shared" si="66"/>
        <v>1.7279999999999997E-2</v>
      </c>
      <c r="J99" s="100">
        <v>50</v>
      </c>
      <c r="K99" s="1" t="s">
        <v>131</v>
      </c>
      <c r="L99" s="100">
        <v>32</v>
      </c>
      <c r="M99" s="100">
        <v>560</v>
      </c>
      <c r="N99" s="100">
        <v>560</v>
      </c>
      <c r="O99" s="102">
        <f t="shared" si="67"/>
        <v>28000</v>
      </c>
      <c r="P99" s="103">
        <v>26600</v>
      </c>
      <c r="Q99" s="104">
        <f t="shared" si="68"/>
        <v>9.6767999999999983</v>
      </c>
      <c r="R99" s="100">
        <v>30</v>
      </c>
      <c r="S99" s="105">
        <f t="shared" si="96"/>
        <v>1.7857142857142857E-3</v>
      </c>
      <c r="T99" s="106">
        <f t="shared" si="69"/>
        <v>1.7857142857142857E-3</v>
      </c>
      <c r="U99" s="2" t="s">
        <v>171</v>
      </c>
      <c r="V99" s="1" t="s">
        <v>133</v>
      </c>
      <c r="W99" s="107" t="s">
        <v>134</v>
      </c>
      <c r="X99" s="102">
        <f t="shared" si="97"/>
        <v>1075.2</v>
      </c>
      <c r="Y99" s="107" t="s">
        <v>135</v>
      </c>
      <c r="Z99" s="107" t="s">
        <v>136</v>
      </c>
      <c r="AA99" s="107" t="s">
        <v>137</v>
      </c>
      <c r="AB99" s="6">
        <v>11.2</v>
      </c>
      <c r="AC99" s="107" t="s">
        <v>138</v>
      </c>
      <c r="AD99" s="109" t="str">
        <f>'[1]MASTER TABEL'!$F$7</f>
        <v>M2</v>
      </c>
      <c r="AE99" s="109" t="str">
        <f>'[1]MASTER TABEL'!$G$7</f>
        <v>M2</v>
      </c>
      <c r="AF99" s="6">
        <v>11.2</v>
      </c>
      <c r="AG99" s="110">
        <f>'[1]MASTER TABEL'!$H$7</f>
        <v>1</v>
      </c>
      <c r="AH99" s="111">
        <v>15500</v>
      </c>
      <c r="AI99" s="111">
        <v>15500</v>
      </c>
      <c r="AJ99" s="112">
        <f t="shared" si="70"/>
        <v>173600</v>
      </c>
      <c r="AK99" s="109">
        <v>0</v>
      </c>
      <c r="AL99" s="113">
        <f t="shared" si="98"/>
        <v>0</v>
      </c>
      <c r="AM99" s="114">
        <f t="shared" si="71"/>
        <v>0</v>
      </c>
      <c r="AN99" s="1">
        <v>550</v>
      </c>
      <c r="AO99" s="115">
        <f t="shared" si="72"/>
        <v>1.7857142857142857E-3</v>
      </c>
      <c r="AP99" s="101">
        <f t="shared" si="73"/>
        <v>1.92</v>
      </c>
      <c r="AQ99" s="104">
        <f t="shared" si="74"/>
        <v>7928.7574404761899</v>
      </c>
      <c r="AR99" s="116">
        <v>10000091</v>
      </c>
      <c r="AS99" s="104">
        <f t="shared" si="75"/>
        <v>9300.6798735119046</v>
      </c>
      <c r="AT99" s="110">
        <f>'[1]MASTER TABEL'!$BD$7</f>
        <v>440</v>
      </c>
      <c r="AU99" s="1">
        <v>92</v>
      </c>
      <c r="AV99" s="117">
        <f t="shared" si="76"/>
        <v>68.945716873706004</v>
      </c>
      <c r="AW99" s="111">
        <f t="shared" si="77"/>
        <v>8680</v>
      </c>
      <c r="AX99" s="111">
        <f t="shared" si="78"/>
        <v>18228</v>
      </c>
      <c r="AY99" s="111">
        <f t="shared" si="79"/>
        <v>13671</v>
      </c>
      <c r="AZ99" s="112">
        <f t="shared" si="80"/>
        <v>40579</v>
      </c>
      <c r="BA99" s="111">
        <f t="shared" si="99"/>
        <v>32984</v>
      </c>
      <c r="BB99" s="100" t="b">
        <v>0</v>
      </c>
      <c r="BC99" s="103">
        <v>0</v>
      </c>
      <c r="BD99" s="103">
        <v>0</v>
      </c>
      <c r="BE99" s="103">
        <f t="shared" si="81"/>
        <v>0</v>
      </c>
      <c r="BF99" s="100" t="b">
        <v>0</v>
      </c>
      <c r="BG99" s="118">
        <f>'[1]MASTER TABEL'!CZ353</f>
        <v>0</v>
      </c>
      <c r="BH99" s="1"/>
      <c r="BI99" s="103">
        <v>91</v>
      </c>
      <c r="BJ99" s="119">
        <v>0.1</v>
      </c>
      <c r="BK99" s="119">
        <v>0.05</v>
      </c>
      <c r="BL99" s="112">
        <f t="shared" si="100"/>
        <v>264552.38303086179</v>
      </c>
      <c r="BM99" s="104">
        <f t="shared" si="128"/>
        <v>291007.62133394799</v>
      </c>
      <c r="BN99" s="104">
        <f t="shared" si="128"/>
        <v>305558.0024006454</v>
      </c>
      <c r="BO99" s="120">
        <f t="shared" si="82"/>
        <v>7638.9500600161355</v>
      </c>
      <c r="BP99" s="121">
        <f t="shared" si="83"/>
        <v>15277.900120032271</v>
      </c>
      <c r="BQ99" s="121">
        <f t="shared" si="84"/>
        <v>7638.9500600161355</v>
      </c>
      <c r="BR99" s="121">
        <f t="shared" si="85"/>
        <v>19097.375150040341</v>
      </c>
      <c r="BS99" s="121">
        <f t="shared" si="86"/>
        <v>3819.4750300080677</v>
      </c>
      <c r="BT99" s="122">
        <f t="shared" si="102"/>
        <v>359030.65282075835</v>
      </c>
      <c r="BU99" s="121">
        <f t="shared" si="87"/>
        <v>0</v>
      </c>
      <c r="BV99" s="121">
        <f t="shared" si="88"/>
        <v>0</v>
      </c>
      <c r="BW99" s="121">
        <f t="shared" si="89"/>
        <v>0</v>
      </c>
      <c r="BX99" s="121">
        <f t="shared" si="90"/>
        <v>0</v>
      </c>
      <c r="BY99" s="121">
        <f t="shared" si="91"/>
        <v>0</v>
      </c>
      <c r="BZ99" s="121">
        <f t="shared" si="92"/>
        <v>0</v>
      </c>
      <c r="CA99" s="121">
        <f t="shared" si="93"/>
        <v>0</v>
      </c>
      <c r="CB99" s="121">
        <f t="shared" si="94"/>
        <v>0</v>
      </c>
      <c r="CC99" s="122">
        <f t="shared" si="95"/>
        <v>381947.50300080678</v>
      </c>
      <c r="CD99" s="123">
        <f t="shared" si="103"/>
        <v>359030.65282075835</v>
      </c>
      <c r="CE99" s="122">
        <f t="shared" si="104"/>
        <v>735000</v>
      </c>
      <c r="CF99" s="122">
        <f t="shared" si="105"/>
        <v>375969.34717924165</v>
      </c>
      <c r="CG99" s="124">
        <f t="shared" si="106"/>
        <v>0.51152292133230159</v>
      </c>
      <c r="CH99" s="122">
        <f t="shared" si="107"/>
        <v>630000</v>
      </c>
      <c r="CI99" s="122">
        <f t="shared" si="108"/>
        <v>270969.34717924165</v>
      </c>
      <c r="CJ99" s="124">
        <f t="shared" si="109"/>
        <v>0.43011007488768516</v>
      </c>
      <c r="CK99" s="122">
        <f t="shared" si="110"/>
        <v>525000</v>
      </c>
      <c r="CL99" s="122">
        <f t="shared" si="111"/>
        <v>165969.34717924165</v>
      </c>
      <c r="CM99" s="124">
        <f t="shared" si="112"/>
        <v>0.31613208986522218</v>
      </c>
      <c r="CN99" s="122">
        <f t="shared" si="113"/>
        <v>460000</v>
      </c>
      <c r="CO99" s="122">
        <f t="shared" si="114"/>
        <v>100969.34717924165</v>
      </c>
      <c r="CP99" s="124">
        <f t="shared" si="115"/>
        <v>0.21949858082443838</v>
      </c>
      <c r="CQ99" s="122">
        <f t="shared" si="116"/>
        <v>735000</v>
      </c>
      <c r="CR99" s="122">
        <f t="shared" si="117"/>
        <v>375969.34717924165</v>
      </c>
      <c r="CS99" s="124">
        <f t="shared" si="118"/>
        <v>0.51152292133230159</v>
      </c>
      <c r="CT99" s="122">
        <f t="shared" si="119"/>
        <v>575000</v>
      </c>
      <c r="CU99" s="122">
        <f t="shared" si="120"/>
        <v>215969.34717924165</v>
      </c>
      <c r="CV99" s="124">
        <f t="shared" si="121"/>
        <v>0.37559886465955072</v>
      </c>
      <c r="CW99" s="122">
        <f t="shared" si="122"/>
        <v>517500</v>
      </c>
      <c r="CX99" s="117">
        <f t="shared" si="123"/>
        <v>158469.34717924165</v>
      </c>
      <c r="CY99" s="124">
        <f t="shared" si="124"/>
        <v>0.30622096073283411</v>
      </c>
      <c r="CZ99" s="122">
        <f t="shared" si="125"/>
        <v>460000</v>
      </c>
      <c r="DA99" s="122">
        <f t="shared" si="126"/>
        <v>100969.34717924165</v>
      </c>
      <c r="DB99" s="124">
        <f t="shared" si="127"/>
        <v>0.21949858082443838</v>
      </c>
      <c r="DC99" s="122">
        <v>1150000</v>
      </c>
      <c r="DD99" s="14">
        <v>1050000</v>
      </c>
    </row>
    <row r="100" spans="1:108" s="18" customFormat="1" x14ac:dyDescent="0.25">
      <c r="A100" s="1">
        <v>86</v>
      </c>
      <c r="B100" s="100" t="s">
        <v>220</v>
      </c>
      <c r="C100" s="99">
        <v>80</v>
      </c>
      <c r="D100" s="1">
        <v>80</v>
      </c>
      <c r="E100" s="1">
        <v>9</v>
      </c>
      <c r="F100" s="1">
        <v>3</v>
      </c>
      <c r="G100" s="1" t="s">
        <v>130</v>
      </c>
      <c r="H100" s="100">
        <v>1.92</v>
      </c>
      <c r="I100" s="101">
        <f t="shared" si="66"/>
        <v>1.7279999999999997E-2</v>
      </c>
      <c r="J100" s="100">
        <v>47</v>
      </c>
      <c r="K100" s="1" t="s">
        <v>131</v>
      </c>
      <c r="L100" s="100">
        <v>32</v>
      </c>
      <c r="M100" s="100">
        <v>590</v>
      </c>
      <c r="N100" s="100">
        <v>590</v>
      </c>
      <c r="O100" s="102">
        <f t="shared" si="67"/>
        <v>27730</v>
      </c>
      <c r="P100" s="103">
        <v>26600</v>
      </c>
      <c r="Q100" s="104">
        <f t="shared" si="68"/>
        <v>10.195199999999998</v>
      </c>
      <c r="R100" s="100">
        <v>30</v>
      </c>
      <c r="S100" s="105">
        <f t="shared" si="96"/>
        <v>1.6949152542372881E-3</v>
      </c>
      <c r="T100" s="106">
        <f t="shared" si="69"/>
        <v>1.6949152542372881E-3</v>
      </c>
      <c r="U100" s="2" t="s">
        <v>171</v>
      </c>
      <c r="V100" s="1" t="s">
        <v>133</v>
      </c>
      <c r="W100" s="107" t="s">
        <v>134</v>
      </c>
      <c r="X100" s="102">
        <f t="shared" si="97"/>
        <v>1132.8</v>
      </c>
      <c r="Y100" s="107" t="s">
        <v>135</v>
      </c>
      <c r="Z100" s="107" t="s">
        <v>136</v>
      </c>
      <c r="AA100" s="107" t="s">
        <v>137</v>
      </c>
      <c r="AB100" s="6">
        <v>9.11</v>
      </c>
      <c r="AC100" s="107" t="s">
        <v>138</v>
      </c>
      <c r="AD100" s="109" t="str">
        <f>'[1]MASTER TABEL'!$F$7</f>
        <v>M2</v>
      </c>
      <c r="AE100" s="109" t="str">
        <f>'[1]MASTER TABEL'!$G$7</f>
        <v>M2</v>
      </c>
      <c r="AF100" s="6">
        <v>9.11</v>
      </c>
      <c r="AG100" s="110">
        <f>'[1]MASTER TABEL'!$H$7</f>
        <v>1</v>
      </c>
      <c r="AH100" s="111">
        <v>15500</v>
      </c>
      <c r="AI100" s="111">
        <v>15500</v>
      </c>
      <c r="AJ100" s="112">
        <f t="shared" si="70"/>
        <v>141205</v>
      </c>
      <c r="AK100" s="109">
        <v>0</v>
      </c>
      <c r="AL100" s="113">
        <f t="shared" si="98"/>
        <v>0</v>
      </c>
      <c r="AM100" s="114">
        <f t="shared" si="71"/>
        <v>0</v>
      </c>
      <c r="AN100" s="1">
        <v>550</v>
      </c>
      <c r="AO100" s="115">
        <f t="shared" si="72"/>
        <v>1.6949152542372881E-3</v>
      </c>
      <c r="AP100" s="101">
        <f t="shared" si="73"/>
        <v>1.92</v>
      </c>
      <c r="AQ100" s="104">
        <f t="shared" si="74"/>
        <v>7525.6002824858761</v>
      </c>
      <c r="AR100" s="116">
        <v>10000092</v>
      </c>
      <c r="AS100" s="104">
        <f t="shared" si="75"/>
        <v>8827.7648305084749</v>
      </c>
      <c r="AT100" s="110">
        <f>'[1]MASTER TABEL'!$BD$7</f>
        <v>440</v>
      </c>
      <c r="AU100" s="1">
        <v>93</v>
      </c>
      <c r="AV100" s="117">
        <f t="shared" si="76"/>
        <v>64.736346516007529</v>
      </c>
      <c r="AW100" s="111">
        <f t="shared" si="77"/>
        <v>7060.25</v>
      </c>
      <c r="AX100" s="111">
        <f t="shared" si="78"/>
        <v>14826.525000000001</v>
      </c>
      <c r="AY100" s="111">
        <f t="shared" si="79"/>
        <v>11119.893749999999</v>
      </c>
      <c r="AZ100" s="112">
        <f t="shared" si="80"/>
        <v>33006.668749999997</v>
      </c>
      <c r="BA100" s="111">
        <f t="shared" si="99"/>
        <v>26828.95</v>
      </c>
      <c r="BB100" s="100" t="b">
        <v>0</v>
      </c>
      <c r="BC100" s="103">
        <v>0</v>
      </c>
      <c r="BD100" s="103">
        <v>0</v>
      </c>
      <c r="BE100" s="103">
        <f t="shared" si="81"/>
        <v>0</v>
      </c>
      <c r="BF100" s="100" t="b">
        <v>0</v>
      </c>
      <c r="BG100" s="118">
        <f>'[1]MASTER TABEL'!CZ354</f>
        <v>0</v>
      </c>
      <c r="BH100" s="1"/>
      <c r="BI100" s="103">
        <v>92</v>
      </c>
      <c r="BJ100" s="119">
        <v>0.1</v>
      </c>
      <c r="BK100" s="119">
        <v>0.05</v>
      </c>
      <c r="BL100" s="112">
        <f t="shared" si="100"/>
        <v>217550.72020951036</v>
      </c>
      <c r="BM100" s="104">
        <f t="shared" si="128"/>
        <v>239305.7922304614</v>
      </c>
      <c r="BN100" s="104">
        <f t="shared" si="128"/>
        <v>251271.08184198447</v>
      </c>
      <c r="BO100" s="120">
        <f t="shared" si="82"/>
        <v>6281.7770460496122</v>
      </c>
      <c r="BP100" s="121">
        <f t="shared" si="83"/>
        <v>12563.554092099224</v>
      </c>
      <c r="BQ100" s="121">
        <f t="shared" si="84"/>
        <v>6281.7770460496122</v>
      </c>
      <c r="BR100" s="121">
        <f t="shared" si="85"/>
        <v>15704.442615124031</v>
      </c>
      <c r="BS100" s="121">
        <f t="shared" si="86"/>
        <v>3140.8885230248061</v>
      </c>
      <c r="BT100" s="122">
        <f t="shared" si="102"/>
        <v>295243.52116433176</v>
      </c>
      <c r="BU100" s="121">
        <f t="shared" si="87"/>
        <v>0</v>
      </c>
      <c r="BV100" s="121">
        <f t="shared" si="88"/>
        <v>0</v>
      </c>
      <c r="BW100" s="121">
        <f t="shared" si="89"/>
        <v>0</v>
      </c>
      <c r="BX100" s="121">
        <f t="shared" si="90"/>
        <v>0</v>
      </c>
      <c r="BY100" s="121">
        <f t="shared" si="91"/>
        <v>0</v>
      </c>
      <c r="BZ100" s="121">
        <f t="shared" si="92"/>
        <v>0</v>
      </c>
      <c r="CA100" s="121">
        <f t="shared" si="93"/>
        <v>0</v>
      </c>
      <c r="CB100" s="121">
        <f t="shared" si="94"/>
        <v>0</v>
      </c>
      <c r="CC100" s="122">
        <f t="shared" si="95"/>
        <v>314088.85230248061</v>
      </c>
      <c r="CD100" s="123">
        <f t="shared" si="103"/>
        <v>295243.52116433176</v>
      </c>
      <c r="CE100" s="122">
        <f t="shared" si="104"/>
        <v>595000</v>
      </c>
      <c r="CF100" s="122">
        <f t="shared" si="105"/>
        <v>299756.47883566824</v>
      </c>
      <c r="CG100" s="124">
        <f t="shared" si="106"/>
        <v>0.50379240140448445</v>
      </c>
      <c r="CH100" s="122">
        <f t="shared" si="107"/>
        <v>510000</v>
      </c>
      <c r="CI100" s="122">
        <f t="shared" si="108"/>
        <v>214756.47883566824</v>
      </c>
      <c r="CJ100" s="124">
        <f t="shared" si="109"/>
        <v>0.42109113497189848</v>
      </c>
      <c r="CK100" s="122">
        <f t="shared" si="110"/>
        <v>425000</v>
      </c>
      <c r="CL100" s="122">
        <f t="shared" si="111"/>
        <v>129756.47883566824</v>
      </c>
      <c r="CM100" s="124">
        <f t="shared" si="112"/>
        <v>0.30530936196627823</v>
      </c>
      <c r="CN100" s="122">
        <f t="shared" si="113"/>
        <v>380000</v>
      </c>
      <c r="CO100" s="122">
        <f t="shared" si="114"/>
        <v>84756.47883566824</v>
      </c>
      <c r="CP100" s="124">
        <f t="shared" si="115"/>
        <v>0.22304336535702168</v>
      </c>
      <c r="CQ100" s="122">
        <f t="shared" si="116"/>
        <v>595000</v>
      </c>
      <c r="CR100" s="122">
        <f t="shared" si="117"/>
        <v>299756.47883566824</v>
      </c>
      <c r="CS100" s="124">
        <f t="shared" si="118"/>
        <v>0.50379240140448445</v>
      </c>
      <c r="CT100" s="122">
        <f t="shared" si="119"/>
        <v>475000</v>
      </c>
      <c r="CU100" s="122">
        <f t="shared" si="120"/>
        <v>179756.47883566824</v>
      </c>
      <c r="CV100" s="124">
        <f t="shared" si="121"/>
        <v>0.37843469228561732</v>
      </c>
      <c r="CW100" s="122">
        <f t="shared" si="122"/>
        <v>427499.99999999994</v>
      </c>
      <c r="CX100" s="117">
        <f t="shared" si="123"/>
        <v>132256.47883566818</v>
      </c>
      <c r="CY100" s="124">
        <f t="shared" si="124"/>
        <v>0.30937188031735252</v>
      </c>
      <c r="CZ100" s="122">
        <f t="shared" si="125"/>
        <v>380000</v>
      </c>
      <c r="DA100" s="122">
        <f t="shared" si="126"/>
        <v>84756.47883566824</v>
      </c>
      <c r="DB100" s="124">
        <f t="shared" si="127"/>
        <v>0.22304336535702168</v>
      </c>
      <c r="DC100" s="122">
        <v>950000</v>
      </c>
      <c r="DD100" s="14">
        <v>850000</v>
      </c>
    </row>
    <row r="101" spans="1:108" s="18" customFormat="1" x14ac:dyDescent="0.25">
      <c r="A101" s="1">
        <v>87</v>
      </c>
      <c r="B101" s="100" t="s">
        <v>221</v>
      </c>
      <c r="C101" s="99">
        <v>80</v>
      </c>
      <c r="D101" s="1">
        <v>80</v>
      </c>
      <c r="E101" s="1">
        <v>9</v>
      </c>
      <c r="F101" s="1">
        <v>3</v>
      </c>
      <c r="G101" s="1" t="s">
        <v>130</v>
      </c>
      <c r="H101" s="100">
        <v>1.92</v>
      </c>
      <c r="I101" s="101">
        <f t="shared" si="66"/>
        <v>1.7279999999999997E-2</v>
      </c>
      <c r="J101" s="100">
        <v>36</v>
      </c>
      <c r="K101" s="1" t="s">
        <v>131</v>
      </c>
      <c r="L101" s="100">
        <v>32</v>
      </c>
      <c r="M101" s="100">
        <v>770</v>
      </c>
      <c r="N101" s="100">
        <v>770</v>
      </c>
      <c r="O101" s="102">
        <f t="shared" si="67"/>
        <v>27720</v>
      </c>
      <c r="P101" s="103">
        <v>26600</v>
      </c>
      <c r="Q101" s="104">
        <f t="shared" si="68"/>
        <v>13.305599999999998</v>
      </c>
      <c r="R101" s="100">
        <v>30</v>
      </c>
      <c r="S101" s="105">
        <f t="shared" si="96"/>
        <v>1.2987012987012987E-3</v>
      </c>
      <c r="T101" s="106">
        <f t="shared" si="69"/>
        <v>1.2987012987012987E-3</v>
      </c>
      <c r="U101" s="2" t="s">
        <v>171</v>
      </c>
      <c r="V101" s="1" t="s">
        <v>133</v>
      </c>
      <c r="W101" s="107" t="s">
        <v>134</v>
      </c>
      <c r="X101" s="102">
        <f t="shared" si="97"/>
        <v>1478.3999999999999</v>
      </c>
      <c r="Y101" s="107" t="s">
        <v>135</v>
      </c>
      <c r="Z101" s="107" t="s">
        <v>136</v>
      </c>
      <c r="AA101" s="107" t="s">
        <v>137</v>
      </c>
      <c r="AB101" s="6">
        <v>31.8</v>
      </c>
      <c r="AC101" s="107" t="s">
        <v>138</v>
      </c>
      <c r="AD101" s="109" t="str">
        <f>'[1]MASTER TABEL'!$F$7</f>
        <v>M2</v>
      </c>
      <c r="AE101" s="109" t="str">
        <f>'[1]MASTER TABEL'!$G$7</f>
        <v>M2</v>
      </c>
      <c r="AF101" s="6">
        <v>31.8</v>
      </c>
      <c r="AG101" s="110">
        <f>'[1]MASTER TABEL'!$H$7</f>
        <v>1</v>
      </c>
      <c r="AH101" s="111">
        <v>15500</v>
      </c>
      <c r="AI101" s="111">
        <v>15500</v>
      </c>
      <c r="AJ101" s="112">
        <f t="shared" si="70"/>
        <v>492900</v>
      </c>
      <c r="AK101" s="109">
        <v>0</v>
      </c>
      <c r="AL101" s="113">
        <f t="shared" si="98"/>
        <v>0</v>
      </c>
      <c r="AM101" s="114">
        <f t="shared" si="71"/>
        <v>0</v>
      </c>
      <c r="AN101" s="1">
        <v>550</v>
      </c>
      <c r="AO101" s="115">
        <f t="shared" si="72"/>
        <v>1.2987012987012987E-3</v>
      </c>
      <c r="AP101" s="101">
        <f t="shared" si="73"/>
        <v>1.92</v>
      </c>
      <c r="AQ101" s="104">
        <f t="shared" si="74"/>
        <v>5766.3690476190477</v>
      </c>
      <c r="AR101" s="116">
        <v>10000093</v>
      </c>
      <c r="AS101" s="104">
        <f t="shared" si="75"/>
        <v>6764.1321699134205</v>
      </c>
      <c r="AT101" s="110">
        <f>'[1]MASTER TABEL'!$BD$7</f>
        <v>440</v>
      </c>
      <c r="AU101" s="1">
        <v>94</v>
      </c>
      <c r="AV101" s="117">
        <f t="shared" si="76"/>
        <v>49.075481256332324</v>
      </c>
      <c r="AW101" s="111">
        <f t="shared" si="77"/>
        <v>24645</v>
      </c>
      <c r="AX101" s="111">
        <f t="shared" si="78"/>
        <v>51754.5</v>
      </c>
      <c r="AY101" s="111">
        <f t="shared" si="79"/>
        <v>38815.875</v>
      </c>
      <c r="AZ101" s="112">
        <f t="shared" si="80"/>
        <v>115215.375</v>
      </c>
      <c r="BA101" s="111">
        <f t="shared" si="99"/>
        <v>93651</v>
      </c>
      <c r="BB101" s="100" t="b">
        <v>0</v>
      </c>
      <c r="BC101" s="103">
        <v>0</v>
      </c>
      <c r="BD101" s="103">
        <v>0</v>
      </c>
      <c r="BE101" s="103">
        <f t="shared" si="81"/>
        <v>0</v>
      </c>
      <c r="BF101" s="100" t="b">
        <v>0</v>
      </c>
      <c r="BG101" s="118">
        <f>'[1]MASTER TABEL'!CZ355</f>
        <v>0</v>
      </c>
      <c r="BH101" s="1"/>
      <c r="BI101" s="103">
        <v>93</v>
      </c>
      <c r="BJ101" s="119">
        <v>0.1</v>
      </c>
      <c r="BK101" s="119">
        <v>0.05</v>
      </c>
      <c r="BL101" s="112">
        <f t="shared" si="100"/>
        <v>714438.95169878879</v>
      </c>
      <c r="BM101" s="104">
        <f t="shared" si="128"/>
        <v>785882.84686866775</v>
      </c>
      <c r="BN101" s="104">
        <f t="shared" si="128"/>
        <v>825176.98921210121</v>
      </c>
      <c r="BO101" s="120">
        <f t="shared" si="82"/>
        <v>20629.424730302529</v>
      </c>
      <c r="BP101" s="121">
        <f t="shared" si="83"/>
        <v>41258.849460605059</v>
      </c>
      <c r="BQ101" s="121">
        <f t="shared" si="84"/>
        <v>20629.424730302529</v>
      </c>
      <c r="BR101" s="121">
        <f t="shared" si="85"/>
        <v>51573.561825756333</v>
      </c>
      <c r="BS101" s="121">
        <f t="shared" si="86"/>
        <v>10314.712365151265</v>
      </c>
      <c r="BT101" s="122">
        <f t="shared" si="102"/>
        <v>969582.96232421894</v>
      </c>
      <c r="BU101" s="121">
        <f t="shared" si="87"/>
        <v>0</v>
      </c>
      <c r="BV101" s="121">
        <f t="shared" si="88"/>
        <v>0</v>
      </c>
      <c r="BW101" s="121">
        <f t="shared" si="89"/>
        <v>0</v>
      </c>
      <c r="BX101" s="121">
        <f t="shared" si="90"/>
        <v>0</v>
      </c>
      <c r="BY101" s="121">
        <f t="shared" si="91"/>
        <v>0</v>
      </c>
      <c r="BZ101" s="121">
        <f t="shared" si="92"/>
        <v>0</v>
      </c>
      <c r="CA101" s="121">
        <f t="shared" si="93"/>
        <v>0</v>
      </c>
      <c r="CB101" s="121">
        <f t="shared" si="94"/>
        <v>0</v>
      </c>
      <c r="CC101" s="122">
        <f t="shared" si="95"/>
        <v>1031471.2365151265</v>
      </c>
      <c r="CD101" s="123">
        <f t="shared" si="103"/>
        <v>969582.96232421894</v>
      </c>
      <c r="CE101" s="122">
        <f t="shared" si="104"/>
        <v>2030000</v>
      </c>
      <c r="CF101" s="122">
        <f t="shared" si="105"/>
        <v>1060417.0376757812</v>
      </c>
      <c r="CG101" s="124">
        <f t="shared" si="106"/>
        <v>0.52237292496343901</v>
      </c>
      <c r="CH101" s="122">
        <f t="shared" si="107"/>
        <v>1740000</v>
      </c>
      <c r="CI101" s="122">
        <f t="shared" si="108"/>
        <v>770417.03767578106</v>
      </c>
      <c r="CJ101" s="124">
        <f t="shared" si="109"/>
        <v>0.44276841245734544</v>
      </c>
      <c r="CK101" s="122">
        <f t="shared" si="110"/>
        <v>1450000</v>
      </c>
      <c r="CL101" s="122">
        <f t="shared" si="111"/>
        <v>480417.03767578106</v>
      </c>
      <c r="CM101" s="124">
        <f t="shared" si="112"/>
        <v>0.33132209494881454</v>
      </c>
      <c r="CN101" s="122">
        <f t="shared" si="113"/>
        <v>1220000</v>
      </c>
      <c r="CO101" s="122">
        <f t="shared" si="114"/>
        <v>250417.03767578106</v>
      </c>
      <c r="CP101" s="124">
        <f t="shared" si="115"/>
        <v>0.20525986694736154</v>
      </c>
      <c r="CQ101" s="122">
        <f t="shared" si="116"/>
        <v>2030000</v>
      </c>
      <c r="CR101" s="122">
        <f t="shared" si="117"/>
        <v>1060417.0376757812</v>
      </c>
      <c r="CS101" s="124">
        <f t="shared" si="118"/>
        <v>0.52237292496343901</v>
      </c>
      <c r="CT101" s="122">
        <f t="shared" si="119"/>
        <v>1525000</v>
      </c>
      <c r="CU101" s="122">
        <f t="shared" si="120"/>
        <v>555417.03767578106</v>
      </c>
      <c r="CV101" s="124">
        <f t="shared" si="121"/>
        <v>0.36420789355788924</v>
      </c>
      <c r="CW101" s="122">
        <f t="shared" si="122"/>
        <v>1372499.9999999998</v>
      </c>
      <c r="CX101" s="117">
        <f t="shared" si="123"/>
        <v>402917.03767578083</v>
      </c>
      <c r="CY101" s="124">
        <f t="shared" si="124"/>
        <v>0.29356432617543232</v>
      </c>
      <c r="CZ101" s="122">
        <f t="shared" si="125"/>
        <v>1220000</v>
      </c>
      <c r="DA101" s="122">
        <f t="shared" si="126"/>
        <v>250417.03767578106</v>
      </c>
      <c r="DB101" s="124">
        <f t="shared" si="127"/>
        <v>0.20525986694736154</v>
      </c>
      <c r="DC101" s="122">
        <v>3050000</v>
      </c>
      <c r="DD101" s="14">
        <v>2900000</v>
      </c>
    </row>
    <row r="102" spans="1:108" s="18" customFormat="1" x14ac:dyDescent="0.25">
      <c r="A102" s="1">
        <v>88</v>
      </c>
      <c r="B102" s="100" t="s">
        <v>222</v>
      </c>
      <c r="C102" s="99">
        <v>80</v>
      </c>
      <c r="D102" s="1">
        <v>80</v>
      </c>
      <c r="E102" s="1">
        <v>9</v>
      </c>
      <c r="F102" s="1">
        <v>3</v>
      </c>
      <c r="G102" s="1" t="s">
        <v>130</v>
      </c>
      <c r="H102" s="100">
        <v>1.92</v>
      </c>
      <c r="I102" s="101">
        <f t="shared" si="66"/>
        <v>1.7279999999999997E-2</v>
      </c>
      <c r="J102" s="100">
        <v>36</v>
      </c>
      <c r="K102" s="1" t="s">
        <v>131</v>
      </c>
      <c r="L102" s="100">
        <v>32</v>
      </c>
      <c r="M102" s="100">
        <v>770</v>
      </c>
      <c r="N102" s="100">
        <v>770</v>
      </c>
      <c r="O102" s="102">
        <f t="shared" si="67"/>
        <v>27720</v>
      </c>
      <c r="P102" s="103">
        <v>26600</v>
      </c>
      <c r="Q102" s="104">
        <f t="shared" si="68"/>
        <v>13.305599999999998</v>
      </c>
      <c r="R102" s="100">
        <v>30</v>
      </c>
      <c r="S102" s="105">
        <f t="shared" si="96"/>
        <v>1.2987012987012987E-3</v>
      </c>
      <c r="T102" s="106">
        <f t="shared" si="69"/>
        <v>1.2987012987012987E-3</v>
      </c>
      <c r="U102" s="2" t="s">
        <v>171</v>
      </c>
      <c r="V102" s="1" t="s">
        <v>133</v>
      </c>
      <c r="W102" s="107" t="s">
        <v>134</v>
      </c>
      <c r="X102" s="102">
        <f t="shared" si="97"/>
        <v>1478.3999999999999</v>
      </c>
      <c r="Y102" s="107" t="s">
        <v>135</v>
      </c>
      <c r="Z102" s="107" t="s">
        <v>136</v>
      </c>
      <c r="AA102" s="107" t="s">
        <v>137</v>
      </c>
      <c r="AB102" s="6">
        <v>31.8</v>
      </c>
      <c r="AC102" s="107" t="s">
        <v>138</v>
      </c>
      <c r="AD102" s="109" t="str">
        <f>'[1]MASTER TABEL'!$F$7</f>
        <v>M2</v>
      </c>
      <c r="AE102" s="109" t="str">
        <f>'[1]MASTER TABEL'!$G$7</f>
        <v>M2</v>
      </c>
      <c r="AF102" s="6">
        <v>31.8</v>
      </c>
      <c r="AG102" s="110">
        <f>'[1]MASTER TABEL'!$H$7</f>
        <v>1</v>
      </c>
      <c r="AH102" s="111">
        <v>15500</v>
      </c>
      <c r="AI102" s="111">
        <v>15500</v>
      </c>
      <c r="AJ102" s="112">
        <f t="shared" si="70"/>
        <v>492900</v>
      </c>
      <c r="AK102" s="109">
        <v>0</v>
      </c>
      <c r="AL102" s="113">
        <f t="shared" si="98"/>
        <v>0</v>
      </c>
      <c r="AM102" s="114">
        <f t="shared" si="71"/>
        <v>0</v>
      </c>
      <c r="AN102" s="1">
        <v>550</v>
      </c>
      <c r="AO102" s="115">
        <f t="shared" si="72"/>
        <v>1.2987012987012987E-3</v>
      </c>
      <c r="AP102" s="101">
        <f t="shared" si="73"/>
        <v>1.92</v>
      </c>
      <c r="AQ102" s="104">
        <f t="shared" si="74"/>
        <v>5766.3690476190477</v>
      </c>
      <c r="AR102" s="116">
        <v>10000094</v>
      </c>
      <c r="AS102" s="104">
        <f t="shared" si="75"/>
        <v>6764.1328463203463</v>
      </c>
      <c r="AT102" s="110">
        <f>'[1]MASTER TABEL'!$BD$7</f>
        <v>440</v>
      </c>
      <c r="AU102" s="1">
        <v>95</v>
      </c>
      <c r="AV102" s="117">
        <f t="shared" si="76"/>
        <v>48.558897243107772</v>
      </c>
      <c r="AW102" s="111">
        <f t="shared" si="77"/>
        <v>24645</v>
      </c>
      <c r="AX102" s="111">
        <f t="shared" si="78"/>
        <v>51754.5</v>
      </c>
      <c r="AY102" s="111">
        <f t="shared" si="79"/>
        <v>38815.875</v>
      </c>
      <c r="AZ102" s="112">
        <f t="shared" si="80"/>
        <v>115215.375</v>
      </c>
      <c r="BA102" s="111">
        <f t="shared" si="99"/>
        <v>93651</v>
      </c>
      <c r="BB102" s="100" t="b">
        <v>0</v>
      </c>
      <c r="BC102" s="103">
        <v>0</v>
      </c>
      <c r="BD102" s="103">
        <v>0</v>
      </c>
      <c r="BE102" s="103">
        <f t="shared" si="81"/>
        <v>0</v>
      </c>
      <c r="BF102" s="100" t="b">
        <v>0</v>
      </c>
      <c r="BG102" s="118">
        <f>'[1]MASTER TABEL'!CZ356</f>
        <v>0</v>
      </c>
      <c r="BH102" s="1"/>
      <c r="BI102" s="103">
        <v>94</v>
      </c>
      <c r="BJ102" s="119">
        <v>0.1</v>
      </c>
      <c r="BK102" s="119">
        <v>0.05</v>
      </c>
      <c r="BL102" s="112">
        <f t="shared" si="100"/>
        <v>714439.43579118256</v>
      </c>
      <c r="BM102" s="104">
        <f t="shared" si="128"/>
        <v>785883.37937030091</v>
      </c>
      <c r="BN102" s="104">
        <f t="shared" si="128"/>
        <v>825177.54833881604</v>
      </c>
      <c r="BO102" s="120">
        <f t="shared" si="82"/>
        <v>20629.438708470403</v>
      </c>
      <c r="BP102" s="121">
        <f t="shared" si="83"/>
        <v>41258.877416940806</v>
      </c>
      <c r="BQ102" s="121">
        <f t="shared" si="84"/>
        <v>20629.438708470403</v>
      </c>
      <c r="BR102" s="121">
        <f t="shared" si="85"/>
        <v>51573.596771176002</v>
      </c>
      <c r="BS102" s="121">
        <f t="shared" si="86"/>
        <v>10314.719354235202</v>
      </c>
      <c r="BT102" s="122">
        <f t="shared" si="102"/>
        <v>969583.61929810885</v>
      </c>
      <c r="BU102" s="121">
        <f t="shared" si="87"/>
        <v>0</v>
      </c>
      <c r="BV102" s="121">
        <f t="shared" si="88"/>
        <v>0</v>
      </c>
      <c r="BW102" s="121">
        <f t="shared" si="89"/>
        <v>0</v>
      </c>
      <c r="BX102" s="121">
        <f t="shared" si="90"/>
        <v>0</v>
      </c>
      <c r="BY102" s="121">
        <f t="shared" si="91"/>
        <v>0</v>
      </c>
      <c r="BZ102" s="121">
        <f t="shared" si="92"/>
        <v>0</v>
      </c>
      <c r="CA102" s="121">
        <f t="shared" si="93"/>
        <v>0</v>
      </c>
      <c r="CB102" s="121">
        <f t="shared" si="94"/>
        <v>0</v>
      </c>
      <c r="CC102" s="122">
        <f t="shared" si="95"/>
        <v>1031471.93542352</v>
      </c>
      <c r="CD102" s="123">
        <f t="shared" si="103"/>
        <v>969583.61929810885</v>
      </c>
      <c r="CE102" s="122">
        <f t="shared" si="104"/>
        <v>2030000</v>
      </c>
      <c r="CF102" s="122">
        <f t="shared" si="105"/>
        <v>1060416.3807018911</v>
      </c>
      <c r="CG102" s="124">
        <f t="shared" si="106"/>
        <v>0.52237260133098085</v>
      </c>
      <c r="CH102" s="122">
        <f t="shared" si="107"/>
        <v>1740000</v>
      </c>
      <c r="CI102" s="122">
        <f t="shared" si="108"/>
        <v>770416.38070189115</v>
      </c>
      <c r="CJ102" s="124">
        <f t="shared" si="109"/>
        <v>0.44276803488614436</v>
      </c>
      <c r="CK102" s="122">
        <f t="shared" si="110"/>
        <v>1450000</v>
      </c>
      <c r="CL102" s="122">
        <f t="shared" si="111"/>
        <v>480416.38070189115</v>
      </c>
      <c r="CM102" s="124">
        <f t="shared" si="112"/>
        <v>0.33132164186337321</v>
      </c>
      <c r="CN102" s="122">
        <f t="shared" si="113"/>
        <v>1220000</v>
      </c>
      <c r="CO102" s="122">
        <f t="shared" si="114"/>
        <v>250416.38070189115</v>
      </c>
      <c r="CP102" s="124">
        <f t="shared" si="115"/>
        <v>0.20525932844417308</v>
      </c>
      <c r="CQ102" s="122">
        <f t="shared" si="116"/>
        <v>2030000</v>
      </c>
      <c r="CR102" s="122">
        <f t="shared" si="117"/>
        <v>1060416.3807018911</v>
      </c>
      <c r="CS102" s="124">
        <f t="shared" si="118"/>
        <v>0.52237260133098085</v>
      </c>
      <c r="CT102" s="122">
        <f t="shared" si="119"/>
        <v>1525000</v>
      </c>
      <c r="CU102" s="122">
        <f t="shared" si="120"/>
        <v>555416.38070189115</v>
      </c>
      <c r="CV102" s="124">
        <f t="shared" si="121"/>
        <v>0.36420746275533844</v>
      </c>
      <c r="CW102" s="122">
        <f t="shared" si="122"/>
        <v>1372499.9999999998</v>
      </c>
      <c r="CX102" s="117">
        <f t="shared" si="123"/>
        <v>402916.38070189091</v>
      </c>
      <c r="CY102" s="124">
        <f t="shared" si="124"/>
        <v>0.29356384750593151</v>
      </c>
      <c r="CZ102" s="122">
        <f t="shared" si="125"/>
        <v>1220000</v>
      </c>
      <c r="DA102" s="122">
        <f t="shared" si="126"/>
        <v>250416.38070189115</v>
      </c>
      <c r="DB102" s="124">
        <f t="shared" si="127"/>
        <v>0.20525932844417308</v>
      </c>
      <c r="DC102" s="122">
        <v>3050000</v>
      </c>
      <c r="DD102" s="14">
        <v>2900000</v>
      </c>
    </row>
    <row r="103" spans="1:108" s="18" customFormat="1" x14ac:dyDescent="0.25">
      <c r="A103" s="1">
        <v>89</v>
      </c>
      <c r="B103" s="100" t="s">
        <v>223</v>
      </c>
      <c r="C103" s="99">
        <v>80</v>
      </c>
      <c r="D103" s="1">
        <v>80</v>
      </c>
      <c r="E103" s="1">
        <v>9</v>
      </c>
      <c r="F103" s="1">
        <v>3</v>
      </c>
      <c r="G103" s="1" t="s">
        <v>130</v>
      </c>
      <c r="H103" s="100">
        <v>1.92</v>
      </c>
      <c r="I103" s="101">
        <f t="shared" si="66"/>
        <v>1.7279999999999997E-2</v>
      </c>
      <c r="J103" s="100">
        <v>36</v>
      </c>
      <c r="K103" s="1" t="s">
        <v>131</v>
      </c>
      <c r="L103" s="100">
        <v>32</v>
      </c>
      <c r="M103" s="100">
        <v>770</v>
      </c>
      <c r="N103" s="100">
        <v>770</v>
      </c>
      <c r="O103" s="102">
        <f t="shared" si="67"/>
        <v>27720</v>
      </c>
      <c r="P103" s="103">
        <v>26600</v>
      </c>
      <c r="Q103" s="104">
        <f t="shared" si="68"/>
        <v>13.305599999999998</v>
      </c>
      <c r="R103" s="100">
        <v>30</v>
      </c>
      <c r="S103" s="105">
        <f t="shared" si="96"/>
        <v>1.2987012987012987E-3</v>
      </c>
      <c r="T103" s="106">
        <f t="shared" si="69"/>
        <v>1.2987012987012987E-3</v>
      </c>
      <c r="U103" s="2" t="s">
        <v>171</v>
      </c>
      <c r="V103" s="1" t="s">
        <v>133</v>
      </c>
      <c r="W103" s="107" t="s">
        <v>134</v>
      </c>
      <c r="X103" s="102">
        <f t="shared" si="97"/>
        <v>1478.3999999999999</v>
      </c>
      <c r="Y103" s="107" t="s">
        <v>135</v>
      </c>
      <c r="Z103" s="107" t="s">
        <v>136</v>
      </c>
      <c r="AA103" s="107" t="s">
        <v>137</v>
      </c>
      <c r="AB103" s="6">
        <v>31.8</v>
      </c>
      <c r="AC103" s="107" t="s">
        <v>138</v>
      </c>
      <c r="AD103" s="109" t="str">
        <f>'[1]MASTER TABEL'!$F$7</f>
        <v>M2</v>
      </c>
      <c r="AE103" s="109" t="str">
        <f>'[1]MASTER TABEL'!$G$7</f>
        <v>M2</v>
      </c>
      <c r="AF103" s="6">
        <v>31.8</v>
      </c>
      <c r="AG103" s="110">
        <f>'[1]MASTER TABEL'!$H$7</f>
        <v>1</v>
      </c>
      <c r="AH103" s="111">
        <v>15500</v>
      </c>
      <c r="AI103" s="111">
        <v>15500</v>
      </c>
      <c r="AJ103" s="112">
        <f t="shared" si="70"/>
        <v>492900</v>
      </c>
      <c r="AK103" s="109">
        <v>0</v>
      </c>
      <c r="AL103" s="113">
        <f t="shared" si="98"/>
        <v>0</v>
      </c>
      <c r="AM103" s="114">
        <f t="shared" si="71"/>
        <v>0</v>
      </c>
      <c r="AN103" s="1">
        <v>550</v>
      </c>
      <c r="AO103" s="115">
        <f t="shared" si="72"/>
        <v>1.2987012987012987E-3</v>
      </c>
      <c r="AP103" s="101">
        <f t="shared" si="73"/>
        <v>1.92</v>
      </c>
      <c r="AQ103" s="104">
        <f t="shared" si="74"/>
        <v>5766.3690476190477</v>
      </c>
      <c r="AR103" s="116">
        <v>10000095</v>
      </c>
      <c r="AS103" s="104">
        <f t="shared" si="75"/>
        <v>6764.133522727273</v>
      </c>
      <c r="AT103" s="110">
        <f>'[1]MASTER TABEL'!$BD$7</f>
        <v>440</v>
      </c>
      <c r="AU103" s="1">
        <v>96</v>
      </c>
      <c r="AV103" s="117">
        <f t="shared" si="76"/>
        <v>48.053075396825399</v>
      </c>
      <c r="AW103" s="111">
        <f t="shared" si="77"/>
        <v>24645</v>
      </c>
      <c r="AX103" s="111">
        <f t="shared" si="78"/>
        <v>51754.5</v>
      </c>
      <c r="AY103" s="111">
        <f t="shared" si="79"/>
        <v>38815.875</v>
      </c>
      <c r="AZ103" s="112">
        <f t="shared" si="80"/>
        <v>115215.375</v>
      </c>
      <c r="BA103" s="111">
        <f t="shared" si="99"/>
        <v>93651</v>
      </c>
      <c r="BB103" s="100" t="b">
        <v>0</v>
      </c>
      <c r="BC103" s="103">
        <v>0</v>
      </c>
      <c r="BD103" s="103">
        <v>0</v>
      </c>
      <c r="BE103" s="103">
        <f t="shared" si="81"/>
        <v>0</v>
      </c>
      <c r="BF103" s="100" t="b">
        <v>0</v>
      </c>
      <c r="BG103" s="118">
        <f>'[1]MASTER TABEL'!CZ357</f>
        <v>0</v>
      </c>
      <c r="BH103" s="1"/>
      <c r="BI103" s="103">
        <v>95</v>
      </c>
      <c r="BJ103" s="119">
        <v>0.1</v>
      </c>
      <c r="BK103" s="119">
        <v>0.05</v>
      </c>
      <c r="BL103" s="112">
        <f t="shared" si="100"/>
        <v>714439.93064574315</v>
      </c>
      <c r="BM103" s="104">
        <f t="shared" si="128"/>
        <v>785883.92371031758</v>
      </c>
      <c r="BN103" s="104">
        <f t="shared" si="128"/>
        <v>825178.11989583354</v>
      </c>
      <c r="BO103" s="120">
        <f t="shared" si="82"/>
        <v>20629.452997395838</v>
      </c>
      <c r="BP103" s="121">
        <f t="shared" si="83"/>
        <v>41258.905994791676</v>
      </c>
      <c r="BQ103" s="121">
        <f t="shared" si="84"/>
        <v>20629.452997395838</v>
      </c>
      <c r="BR103" s="121">
        <f t="shared" si="85"/>
        <v>51573.632493489597</v>
      </c>
      <c r="BS103" s="121">
        <f t="shared" si="86"/>
        <v>10314.726498697919</v>
      </c>
      <c r="BT103" s="122">
        <f t="shared" si="102"/>
        <v>969584.29087760439</v>
      </c>
      <c r="BU103" s="121">
        <f t="shared" si="87"/>
        <v>0</v>
      </c>
      <c r="BV103" s="121">
        <f t="shared" si="88"/>
        <v>0</v>
      </c>
      <c r="BW103" s="121">
        <f t="shared" si="89"/>
        <v>0</v>
      </c>
      <c r="BX103" s="121">
        <f t="shared" si="90"/>
        <v>0</v>
      </c>
      <c r="BY103" s="121">
        <f t="shared" si="91"/>
        <v>0</v>
      </c>
      <c r="BZ103" s="121">
        <f t="shared" si="92"/>
        <v>0</v>
      </c>
      <c r="CA103" s="121">
        <f t="shared" si="93"/>
        <v>0</v>
      </c>
      <c r="CB103" s="121">
        <f t="shared" si="94"/>
        <v>0</v>
      </c>
      <c r="CC103" s="122">
        <f t="shared" si="95"/>
        <v>1031472.6498697919</v>
      </c>
      <c r="CD103" s="123">
        <f t="shared" si="103"/>
        <v>969584.29087760439</v>
      </c>
      <c r="CE103" s="122">
        <f t="shared" si="104"/>
        <v>2030000</v>
      </c>
      <c r="CF103" s="122">
        <f t="shared" si="105"/>
        <v>1060415.7091223956</v>
      </c>
      <c r="CG103" s="124">
        <f t="shared" si="106"/>
        <v>0.52237227050364321</v>
      </c>
      <c r="CH103" s="122">
        <f t="shared" si="107"/>
        <v>1740000</v>
      </c>
      <c r="CI103" s="122">
        <f t="shared" si="108"/>
        <v>770415.70912239561</v>
      </c>
      <c r="CJ103" s="124">
        <f t="shared" si="109"/>
        <v>0.44276764892091702</v>
      </c>
      <c r="CK103" s="122">
        <f t="shared" si="110"/>
        <v>1450000</v>
      </c>
      <c r="CL103" s="122">
        <f t="shared" si="111"/>
        <v>480415.70912239561</v>
      </c>
      <c r="CM103" s="124">
        <f t="shared" si="112"/>
        <v>0.33132117870510042</v>
      </c>
      <c r="CN103" s="122">
        <f t="shared" si="113"/>
        <v>1220000</v>
      </c>
      <c r="CO103" s="122">
        <f t="shared" si="114"/>
        <v>250415.70912239561</v>
      </c>
      <c r="CP103" s="124">
        <f t="shared" si="115"/>
        <v>0.20525877796917671</v>
      </c>
      <c r="CQ103" s="122">
        <f t="shared" si="116"/>
        <v>2030000</v>
      </c>
      <c r="CR103" s="122">
        <f t="shared" si="117"/>
        <v>1060415.7091223956</v>
      </c>
      <c r="CS103" s="124">
        <f t="shared" si="118"/>
        <v>0.52237227050364321</v>
      </c>
      <c r="CT103" s="122">
        <f t="shared" si="119"/>
        <v>1525000</v>
      </c>
      <c r="CU103" s="122">
        <f t="shared" si="120"/>
        <v>555415.70912239561</v>
      </c>
      <c r="CV103" s="124">
        <f t="shared" si="121"/>
        <v>0.36420702237534136</v>
      </c>
      <c r="CW103" s="122">
        <f t="shared" si="122"/>
        <v>1372499.9999999998</v>
      </c>
      <c r="CX103" s="117">
        <f t="shared" si="123"/>
        <v>402915.70912239538</v>
      </c>
      <c r="CY103" s="124">
        <f t="shared" si="124"/>
        <v>0.29356335819482365</v>
      </c>
      <c r="CZ103" s="122">
        <f t="shared" si="125"/>
        <v>1220000</v>
      </c>
      <c r="DA103" s="122">
        <f t="shared" si="126"/>
        <v>250415.70912239561</v>
      </c>
      <c r="DB103" s="124">
        <f t="shared" si="127"/>
        <v>0.20525877796917671</v>
      </c>
      <c r="DC103" s="122">
        <v>3050000</v>
      </c>
      <c r="DD103" s="14">
        <v>2900000</v>
      </c>
    </row>
    <row r="104" spans="1:108" s="18" customFormat="1" x14ac:dyDescent="0.25">
      <c r="A104" s="1">
        <v>90</v>
      </c>
      <c r="B104" s="100" t="s">
        <v>224</v>
      </c>
      <c r="C104" s="99">
        <v>80</v>
      </c>
      <c r="D104" s="1">
        <v>80</v>
      </c>
      <c r="E104" s="1">
        <v>9</v>
      </c>
      <c r="F104" s="1">
        <v>3</v>
      </c>
      <c r="G104" s="1" t="s">
        <v>130</v>
      </c>
      <c r="H104" s="100">
        <v>1.92</v>
      </c>
      <c r="I104" s="101">
        <f t="shared" si="66"/>
        <v>1.7279999999999997E-2</v>
      </c>
      <c r="J104" s="100">
        <v>36</v>
      </c>
      <c r="K104" s="1" t="s">
        <v>131</v>
      </c>
      <c r="L104" s="100">
        <v>32</v>
      </c>
      <c r="M104" s="100">
        <v>770</v>
      </c>
      <c r="N104" s="100">
        <v>770</v>
      </c>
      <c r="O104" s="102">
        <f t="shared" si="67"/>
        <v>27720</v>
      </c>
      <c r="P104" s="103">
        <v>26600</v>
      </c>
      <c r="Q104" s="104">
        <f t="shared" si="68"/>
        <v>13.305599999999998</v>
      </c>
      <c r="R104" s="100">
        <v>30</v>
      </c>
      <c r="S104" s="105">
        <f t="shared" si="96"/>
        <v>1.2987012987012987E-3</v>
      </c>
      <c r="T104" s="106">
        <f t="shared" si="69"/>
        <v>1.2987012987012987E-3</v>
      </c>
      <c r="U104" s="2" t="s">
        <v>171</v>
      </c>
      <c r="V104" s="1" t="s">
        <v>133</v>
      </c>
      <c r="W104" s="107" t="s">
        <v>134</v>
      </c>
      <c r="X104" s="102">
        <f t="shared" si="97"/>
        <v>1478.3999999999999</v>
      </c>
      <c r="Y104" s="107" t="s">
        <v>135</v>
      </c>
      <c r="Z104" s="107" t="s">
        <v>136</v>
      </c>
      <c r="AA104" s="107" t="s">
        <v>137</v>
      </c>
      <c r="AB104" s="6">
        <v>31.8</v>
      </c>
      <c r="AC104" s="107" t="s">
        <v>138</v>
      </c>
      <c r="AD104" s="109" t="str">
        <f>'[1]MASTER TABEL'!$F$7</f>
        <v>M2</v>
      </c>
      <c r="AE104" s="109" t="str">
        <f>'[1]MASTER TABEL'!$G$7</f>
        <v>M2</v>
      </c>
      <c r="AF104" s="6">
        <v>31.8</v>
      </c>
      <c r="AG104" s="110">
        <f>'[1]MASTER TABEL'!$H$7</f>
        <v>1</v>
      </c>
      <c r="AH104" s="111">
        <v>15500</v>
      </c>
      <c r="AI104" s="111">
        <v>15500</v>
      </c>
      <c r="AJ104" s="112">
        <f t="shared" si="70"/>
        <v>492900</v>
      </c>
      <c r="AK104" s="109">
        <v>0</v>
      </c>
      <c r="AL104" s="113">
        <f t="shared" si="98"/>
        <v>0</v>
      </c>
      <c r="AM104" s="114">
        <f t="shared" si="71"/>
        <v>0</v>
      </c>
      <c r="AN104" s="1">
        <v>550</v>
      </c>
      <c r="AO104" s="115">
        <f t="shared" si="72"/>
        <v>1.2987012987012987E-3</v>
      </c>
      <c r="AP104" s="101">
        <f t="shared" si="73"/>
        <v>1.92</v>
      </c>
      <c r="AQ104" s="104">
        <f t="shared" si="74"/>
        <v>5766.3690476190477</v>
      </c>
      <c r="AR104" s="116">
        <v>10000096</v>
      </c>
      <c r="AS104" s="104">
        <f t="shared" si="75"/>
        <v>6764.1341991341988</v>
      </c>
      <c r="AT104" s="110">
        <f>'[1]MASTER TABEL'!$BD$7</f>
        <v>440</v>
      </c>
      <c r="AU104" s="1">
        <v>97</v>
      </c>
      <c r="AV104" s="117">
        <f t="shared" si="76"/>
        <v>47.557682866961223</v>
      </c>
      <c r="AW104" s="111">
        <f t="shared" si="77"/>
        <v>24645</v>
      </c>
      <c r="AX104" s="111">
        <f t="shared" si="78"/>
        <v>51754.5</v>
      </c>
      <c r="AY104" s="111">
        <f t="shared" si="79"/>
        <v>38815.875</v>
      </c>
      <c r="AZ104" s="112">
        <f t="shared" si="80"/>
        <v>115215.375</v>
      </c>
      <c r="BA104" s="111">
        <f t="shared" si="99"/>
        <v>93651</v>
      </c>
      <c r="BB104" s="100" t="b">
        <v>0</v>
      </c>
      <c r="BC104" s="103">
        <v>0</v>
      </c>
      <c r="BD104" s="103">
        <v>0</v>
      </c>
      <c r="BE104" s="103">
        <f t="shared" si="81"/>
        <v>0</v>
      </c>
      <c r="BF104" s="100" t="b">
        <v>0</v>
      </c>
      <c r="BG104" s="118">
        <f>'[1]MASTER TABEL'!CZ358</f>
        <v>0</v>
      </c>
      <c r="BH104" s="1"/>
      <c r="BI104" s="103">
        <v>96</v>
      </c>
      <c r="BJ104" s="119">
        <v>0.1</v>
      </c>
      <c r="BK104" s="119">
        <v>0.05</v>
      </c>
      <c r="BL104" s="112">
        <f t="shared" si="100"/>
        <v>714440.43592962017</v>
      </c>
      <c r="BM104" s="104">
        <f t="shared" si="128"/>
        <v>785884.47952258226</v>
      </c>
      <c r="BN104" s="104">
        <f t="shared" si="128"/>
        <v>825178.70349871146</v>
      </c>
      <c r="BO104" s="120">
        <f t="shared" si="82"/>
        <v>20629.467587467785</v>
      </c>
      <c r="BP104" s="121">
        <f t="shared" si="83"/>
        <v>41258.93517493557</v>
      </c>
      <c r="BQ104" s="121">
        <f t="shared" si="84"/>
        <v>20629.467587467785</v>
      </c>
      <c r="BR104" s="121">
        <f t="shared" si="85"/>
        <v>51573.668968669466</v>
      </c>
      <c r="BS104" s="121">
        <f t="shared" si="86"/>
        <v>10314.733793733893</v>
      </c>
      <c r="BT104" s="122">
        <f t="shared" si="102"/>
        <v>969584.97661098593</v>
      </c>
      <c r="BU104" s="121">
        <f t="shared" si="87"/>
        <v>0</v>
      </c>
      <c r="BV104" s="121">
        <f t="shared" si="88"/>
        <v>0</v>
      </c>
      <c r="BW104" s="121">
        <f t="shared" si="89"/>
        <v>0</v>
      </c>
      <c r="BX104" s="121">
        <f t="shared" si="90"/>
        <v>0</v>
      </c>
      <c r="BY104" s="121">
        <f t="shared" si="91"/>
        <v>0</v>
      </c>
      <c r="BZ104" s="121">
        <f t="shared" si="92"/>
        <v>0</v>
      </c>
      <c r="CA104" s="121">
        <f t="shared" si="93"/>
        <v>0</v>
      </c>
      <c r="CB104" s="121">
        <f t="shared" si="94"/>
        <v>0</v>
      </c>
      <c r="CC104" s="122">
        <f t="shared" si="95"/>
        <v>1031473.3793733893</v>
      </c>
      <c r="CD104" s="123">
        <f t="shared" si="103"/>
        <v>969584.97661098593</v>
      </c>
      <c r="CE104" s="122">
        <f t="shared" si="104"/>
        <v>2030000</v>
      </c>
      <c r="CF104" s="122">
        <f t="shared" si="105"/>
        <v>1060415.0233890139</v>
      </c>
      <c r="CG104" s="124">
        <f t="shared" si="106"/>
        <v>0.52237193270394777</v>
      </c>
      <c r="CH104" s="122">
        <f t="shared" si="107"/>
        <v>1740000</v>
      </c>
      <c r="CI104" s="122">
        <f t="shared" si="108"/>
        <v>770415.02338901407</v>
      </c>
      <c r="CJ104" s="124">
        <f t="shared" si="109"/>
        <v>0.44276725482127244</v>
      </c>
      <c r="CK104" s="122">
        <f t="shared" si="110"/>
        <v>1450000</v>
      </c>
      <c r="CL104" s="122">
        <f t="shared" si="111"/>
        <v>480415.02338901407</v>
      </c>
      <c r="CM104" s="124">
        <f t="shared" si="112"/>
        <v>0.33132070578552697</v>
      </c>
      <c r="CN104" s="122">
        <f t="shared" si="113"/>
        <v>1220000</v>
      </c>
      <c r="CO104" s="122">
        <f t="shared" si="114"/>
        <v>250415.02338901407</v>
      </c>
      <c r="CP104" s="124">
        <f t="shared" si="115"/>
        <v>0.20525821589263449</v>
      </c>
      <c r="CQ104" s="122">
        <f t="shared" si="116"/>
        <v>2030000</v>
      </c>
      <c r="CR104" s="122">
        <f t="shared" si="117"/>
        <v>1060415.0233890139</v>
      </c>
      <c r="CS104" s="124">
        <f t="shared" si="118"/>
        <v>0.52237193270394777</v>
      </c>
      <c r="CT104" s="122">
        <f t="shared" si="119"/>
        <v>1525000</v>
      </c>
      <c r="CU104" s="122">
        <f t="shared" si="120"/>
        <v>555415.02338901407</v>
      </c>
      <c r="CV104" s="124">
        <f t="shared" si="121"/>
        <v>0.36420657271410756</v>
      </c>
      <c r="CW104" s="122">
        <f t="shared" si="122"/>
        <v>1372499.9999999998</v>
      </c>
      <c r="CX104" s="117">
        <f t="shared" si="123"/>
        <v>402915.02338901383</v>
      </c>
      <c r="CY104" s="124">
        <f t="shared" si="124"/>
        <v>0.29356285857123054</v>
      </c>
      <c r="CZ104" s="122">
        <f t="shared" si="125"/>
        <v>1220000</v>
      </c>
      <c r="DA104" s="122">
        <f t="shared" si="126"/>
        <v>250415.02338901407</v>
      </c>
      <c r="DB104" s="124">
        <f t="shared" si="127"/>
        <v>0.20525821589263449</v>
      </c>
      <c r="DC104" s="122">
        <v>3050000</v>
      </c>
      <c r="DD104" s="14">
        <v>2900000</v>
      </c>
    </row>
    <row r="105" spans="1:108" s="18" customFormat="1" x14ac:dyDescent="0.25">
      <c r="A105" s="1">
        <v>91</v>
      </c>
      <c r="B105" s="100" t="s">
        <v>225</v>
      </c>
      <c r="C105" s="99">
        <v>80</v>
      </c>
      <c r="D105" s="1">
        <v>80</v>
      </c>
      <c r="E105" s="1">
        <v>9</v>
      </c>
      <c r="F105" s="1">
        <v>3</v>
      </c>
      <c r="G105" s="1" t="s">
        <v>130</v>
      </c>
      <c r="H105" s="100">
        <v>1.92</v>
      </c>
      <c r="I105" s="101">
        <f t="shared" si="66"/>
        <v>1.7279999999999997E-2</v>
      </c>
      <c r="J105" s="100">
        <v>36</v>
      </c>
      <c r="K105" s="1" t="s">
        <v>131</v>
      </c>
      <c r="L105" s="100">
        <v>32</v>
      </c>
      <c r="M105" s="100">
        <v>770</v>
      </c>
      <c r="N105" s="100">
        <v>770</v>
      </c>
      <c r="O105" s="102">
        <f t="shared" si="67"/>
        <v>27720</v>
      </c>
      <c r="P105" s="103">
        <v>26600</v>
      </c>
      <c r="Q105" s="104">
        <f t="shared" si="68"/>
        <v>13.305599999999998</v>
      </c>
      <c r="R105" s="100">
        <v>30</v>
      </c>
      <c r="S105" s="105">
        <f t="shared" si="96"/>
        <v>1.2987012987012987E-3</v>
      </c>
      <c r="T105" s="106">
        <f t="shared" si="69"/>
        <v>1.2987012987012987E-3</v>
      </c>
      <c r="U105" s="2" t="s">
        <v>171</v>
      </c>
      <c r="V105" s="1" t="s">
        <v>133</v>
      </c>
      <c r="W105" s="107" t="s">
        <v>134</v>
      </c>
      <c r="X105" s="102">
        <f t="shared" si="97"/>
        <v>1478.3999999999999</v>
      </c>
      <c r="Y105" s="107" t="s">
        <v>135</v>
      </c>
      <c r="Z105" s="107" t="s">
        <v>136</v>
      </c>
      <c r="AA105" s="107" t="s">
        <v>137</v>
      </c>
      <c r="AB105" s="6">
        <v>31.8</v>
      </c>
      <c r="AC105" s="107" t="s">
        <v>138</v>
      </c>
      <c r="AD105" s="109" t="str">
        <f>'[1]MASTER TABEL'!$F$7</f>
        <v>M2</v>
      </c>
      <c r="AE105" s="109" t="str">
        <f>'[1]MASTER TABEL'!$G$7</f>
        <v>M2</v>
      </c>
      <c r="AF105" s="6">
        <v>31.8</v>
      </c>
      <c r="AG105" s="110">
        <f>'[1]MASTER TABEL'!$H$7</f>
        <v>1</v>
      </c>
      <c r="AH105" s="111">
        <v>15500</v>
      </c>
      <c r="AI105" s="111">
        <v>15500</v>
      </c>
      <c r="AJ105" s="112">
        <f t="shared" si="70"/>
        <v>492900</v>
      </c>
      <c r="AK105" s="109">
        <v>0</v>
      </c>
      <c r="AL105" s="113">
        <f t="shared" si="98"/>
        <v>0</v>
      </c>
      <c r="AM105" s="114">
        <f t="shared" si="71"/>
        <v>0</v>
      </c>
      <c r="AN105" s="1">
        <v>550</v>
      </c>
      <c r="AO105" s="115">
        <f t="shared" si="72"/>
        <v>1.2987012987012987E-3</v>
      </c>
      <c r="AP105" s="101">
        <f t="shared" si="73"/>
        <v>1.92</v>
      </c>
      <c r="AQ105" s="104">
        <f t="shared" si="74"/>
        <v>5766.3690476190477</v>
      </c>
      <c r="AR105" s="116">
        <v>10000097</v>
      </c>
      <c r="AS105" s="104">
        <f t="shared" si="75"/>
        <v>6764.1348755411263</v>
      </c>
      <c r="AT105" s="110">
        <f>'[1]MASTER TABEL'!$BD$7</f>
        <v>440</v>
      </c>
      <c r="AU105" s="1">
        <v>98</v>
      </c>
      <c r="AV105" s="117">
        <f t="shared" si="76"/>
        <v>47.072400388726926</v>
      </c>
      <c r="AW105" s="111">
        <f t="shared" si="77"/>
        <v>24645</v>
      </c>
      <c r="AX105" s="111">
        <f t="shared" si="78"/>
        <v>51754.5</v>
      </c>
      <c r="AY105" s="111">
        <f t="shared" si="79"/>
        <v>38815.875</v>
      </c>
      <c r="AZ105" s="112">
        <f t="shared" si="80"/>
        <v>115215.375</v>
      </c>
      <c r="BA105" s="111">
        <f t="shared" si="99"/>
        <v>93651</v>
      </c>
      <c r="BB105" s="100" t="b">
        <v>0</v>
      </c>
      <c r="BC105" s="103">
        <v>0</v>
      </c>
      <c r="BD105" s="103">
        <v>0</v>
      </c>
      <c r="BE105" s="103">
        <f t="shared" si="81"/>
        <v>0</v>
      </c>
      <c r="BF105" s="100" t="b">
        <v>0</v>
      </c>
      <c r="BG105" s="118">
        <f>'[1]MASTER TABEL'!CZ359</f>
        <v>0</v>
      </c>
      <c r="BH105" s="1"/>
      <c r="BI105" s="103">
        <v>97</v>
      </c>
      <c r="BJ105" s="119">
        <v>0.1</v>
      </c>
      <c r="BK105" s="119">
        <v>0.05</v>
      </c>
      <c r="BL105" s="112">
        <f t="shared" si="100"/>
        <v>714440.95132354903</v>
      </c>
      <c r="BM105" s="104">
        <f t="shared" si="128"/>
        <v>785885.04645590403</v>
      </c>
      <c r="BN105" s="104">
        <f t="shared" si="128"/>
        <v>825179.29877869925</v>
      </c>
      <c r="BO105" s="120">
        <f t="shared" si="82"/>
        <v>20629.482469467483</v>
      </c>
      <c r="BP105" s="121">
        <f t="shared" si="83"/>
        <v>41258.964938934965</v>
      </c>
      <c r="BQ105" s="121">
        <f t="shared" si="84"/>
        <v>20629.482469467483</v>
      </c>
      <c r="BR105" s="121">
        <f t="shared" si="85"/>
        <v>51573.706173668703</v>
      </c>
      <c r="BS105" s="121">
        <f t="shared" si="86"/>
        <v>10314.741234733741</v>
      </c>
      <c r="BT105" s="122">
        <f t="shared" si="102"/>
        <v>969585.6760649716</v>
      </c>
      <c r="BU105" s="121">
        <f t="shared" si="87"/>
        <v>0</v>
      </c>
      <c r="BV105" s="121">
        <f t="shared" si="88"/>
        <v>0</v>
      </c>
      <c r="BW105" s="121">
        <f t="shared" si="89"/>
        <v>0</v>
      </c>
      <c r="BX105" s="121">
        <f t="shared" si="90"/>
        <v>0</v>
      </c>
      <c r="BY105" s="121">
        <f t="shared" si="91"/>
        <v>0</v>
      </c>
      <c r="BZ105" s="121">
        <f t="shared" si="92"/>
        <v>0</v>
      </c>
      <c r="CA105" s="121">
        <f t="shared" si="93"/>
        <v>0</v>
      </c>
      <c r="CB105" s="121">
        <f t="shared" si="94"/>
        <v>0</v>
      </c>
      <c r="CC105" s="122">
        <f t="shared" si="95"/>
        <v>1031474.1234733741</v>
      </c>
      <c r="CD105" s="123">
        <f t="shared" si="103"/>
        <v>969585.6760649716</v>
      </c>
      <c r="CE105" s="122">
        <f t="shared" si="104"/>
        <v>2030000</v>
      </c>
      <c r="CF105" s="122">
        <f t="shared" si="105"/>
        <v>1060414.3239350284</v>
      </c>
      <c r="CG105" s="124">
        <f t="shared" si="106"/>
        <v>0.52237158814533413</v>
      </c>
      <c r="CH105" s="122">
        <f t="shared" si="107"/>
        <v>1740000</v>
      </c>
      <c r="CI105" s="122">
        <f t="shared" si="108"/>
        <v>770414.3239350284</v>
      </c>
      <c r="CJ105" s="124">
        <f t="shared" si="109"/>
        <v>0.44276685283622319</v>
      </c>
      <c r="CK105" s="122">
        <f t="shared" si="110"/>
        <v>1450000</v>
      </c>
      <c r="CL105" s="122">
        <f t="shared" si="111"/>
        <v>480414.3239350284</v>
      </c>
      <c r="CM105" s="124">
        <f t="shared" si="112"/>
        <v>0.33132022340346784</v>
      </c>
      <c r="CN105" s="122">
        <f t="shared" si="113"/>
        <v>1220000</v>
      </c>
      <c r="CO105" s="122">
        <f t="shared" si="114"/>
        <v>250414.3239350284</v>
      </c>
      <c r="CP105" s="124">
        <f t="shared" si="115"/>
        <v>0.20525764256969542</v>
      </c>
      <c r="CQ105" s="122">
        <f t="shared" si="116"/>
        <v>2030000</v>
      </c>
      <c r="CR105" s="122">
        <f t="shared" si="117"/>
        <v>1060414.3239350284</v>
      </c>
      <c r="CS105" s="124">
        <f t="shared" si="118"/>
        <v>0.52237158814533413</v>
      </c>
      <c r="CT105" s="122">
        <f t="shared" si="119"/>
        <v>1525000</v>
      </c>
      <c r="CU105" s="122">
        <f t="shared" si="120"/>
        <v>555414.3239350284</v>
      </c>
      <c r="CV105" s="124">
        <f t="shared" si="121"/>
        <v>0.36420611405575631</v>
      </c>
      <c r="CW105" s="122">
        <f t="shared" si="122"/>
        <v>1372499.9999999998</v>
      </c>
      <c r="CX105" s="117">
        <f t="shared" si="123"/>
        <v>402914.32393502817</v>
      </c>
      <c r="CY105" s="124">
        <f t="shared" si="124"/>
        <v>0.29356234895084027</v>
      </c>
      <c r="CZ105" s="122">
        <f t="shared" si="125"/>
        <v>1220000</v>
      </c>
      <c r="DA105" s="122">
        <f t="shared" si="126"/>
        <v>250414.3239350284</v>
      </c>
      <c r="DB105" s="124">
        <f t="shared" si="127"/>
        <v>0.20525764256969542</v>
      </c>
      <c r="DC105" s="122">
        <v>3050000</v>
      </c>
      <c r="DD105" s="14">
        <v>2900000</v>
      </c>
    </row>
    <row r="106" spans="1:108" s="18" customFormat="1" x14ac:dyDescent="0.25">
      <c r="A106" s="1">
        <v>92</v>
      </c>
      <c r="B106" s="100" t="s">
        <v>226</v>
      </c>
      <c r="C106" s="99">
        <v>80</v>
      </c>
      <c r="D106" s="1">
        <v>80</v>
      </c>
      <c r="E106" s="1">
        <v>9</v>
      </c>
      <c r="F106" s="1">
        <v>3</v>
      </c>
      <c r="G106" s="1" t="s">
        <v>130</v>
      </c>
      <c r="H106" s="100">
        <v>1.92</v>
      </c>
      <c r="I106" s="101">
        <f t="shared" si="66"/>
        <v>1.7279999999999997E-2</v>
      </c>
      <c r="J106" s="100">
        <v>36</v>
      </c>
      <c r="K106" s="1" t="s">
        <v>131</v>
      </c>
      <c r="L106" s="100">
        <v>32</v>
      </c>
      <c r="M106" s="100">
        <v>770</v>
      </c>
      <c r="N106" s="100">
        <v>770</v>
      </c>
      <c r="O106" s="102">
        <f t="shared" si="67"/>
        <v>27720</v>
      </c>
      <c r="P106" s="103">
        <v>26600</v>
      </c>
      <c r="Q106" s="104">
        <f t="shared" si="68"/>
        <v>13.305599999999998</v>
      </c>
      <c r="R106" s="100">
        <v>30</v>
      </c>
      <c r="S106" s="105">
        <f t="shared" si="96"/>
        <v>1.2987012987012987E-3</v>
      </c>
      <c r="T106" s="106">
        <f t="shared" si="69"/>
        <v>1.2987012987012987E-3</v>
      </c>
      <c r="U106" s="2" t="s">
        <v>171</v>
      </c>
      <c r="V106" s="1" t="s">
        <v>133</v>
      </c>
      <c r="W106" s="107" t="s">
        <v>134</v>
      </c>
      <c r="X106" s="102">
        <f t="shared" si="97"/>
        <v>1478.3999999999999</v>
      </c>
      <c r="Y106" s="107" t="s">
        <v>135</v>
      </c>
      <c r="Z106" s="107" t="s">
        <v>136</v>
      </c>
      <c r="AA106" s="107" t="s">
        <v>137</v>
      </c>
      <c r="AB106" s="6">
        <v>31.8</v>
      </c>
      <c r="AC106" s="107" t="s">
        <v>138</v>
      </c>
      <c r="AD106" s="109" t="str">
        <f>'[1]MASTER TABEL'!$F$7</f>
        <v>M2</v>
      </c>
      <c r="AE106" s="109" t="str">
        <f>'[1]MASTER TABEL'!$G$7</f>
        <v>M2</v>
      </c>
      <c r="AF106" s="6">
        <v>31.8</v>
      </c>
      <c r="AG106" s="110">
        <f>'[1]MASTER TABEL'!$H$7</f>
        <v>1</v>
      </c>
      <c r="AH106" s="111">
        <v>15500</v>
      </c>
      <c r="AI106" s="111">
        <v>15500</v>
      </c>
      <c r="AJ106" s="112">
        <f t="shared" si="70"/>
        <v>492900</v>
      </c>
      <c r="AK106" s="109">
        <v>0</v>
      </c>
      <c r="AL106" s="113">
        <f t="shared" si="98"/>
        <v>0</v>
      </c>
      <c r="AM106" s="114">
        <f t="shared" si="71"/>
        <v>0</v>
      </c>
      <c r="AN106" s="1">
        <v>550</v>
      </c>
      <c r="AO106" s="115">
        <f t="shared" si="72"/>
        <v>1.2987012987012987E-3</v>
      </c>
      <c r="AP106" s="101">
        <f t="shared" si="73"/>
        <v>1.92</v>
      </c>
      <c r="AQ106" s="104">
        <f t="shared" si="74"/>
        <v>5766.3690476190477</v>
      </c>
      <c r="AR106" s="116">
        <v>10000098</v>
      </c>
      <c r="AS106" s="104">
        <f t="shared" si="75"/>
        <v>6764.1355519480521</v>
      </c>
      <c r="AT106" s="110">
        <f>'[1]MASTER TABEL'!$BD$7</f>
        <v>440</v>
      </c>
      <c r="AU106" s="1">
        <v>99</v>
      </c>
      <c r="AV106" s="117">
        <f t="shared" si="76"/>
        <v>46.596921596921604</v>
      </c>
      <c r="AW106" s="111">
        <f t="shared" si="77"/>
        <v>24645</v>
      </c>
      <c r="AX106" s="111">
        <f t="shared" si="78"/>
        <v>51754.5</v>
      </c>
      <c r="AY106" s="111">
        <f t="shared" si="79"/>
        <v>38815.875</v>
      </c>
      <c r="AZ106" s="112">
        <f t="shared" si="80"/>
        <v>115215.375</v>
      </c>
      <c r="BA106" s="111">
        <f t="shared" si="99"/>
        <v>93651</v>
      </c>
      <c r="BB106" s="100" t="b">
        <v>0</v>
      </c>
      <c r="BC106" s="103">
        <v>0</v>
      </c>
      <c r="BD106" s="103">
        <v>0</v>
      </c>
      <c r="BE106" s="103">
        <f t="shared" si="81"/>
        <v>0</v>
      </c>
      <c r="BF106" s="100" t="b">
        <v>0</v>
      </c>
      <c r="BG106" s="118">
        <f>'[1]MASTER TABEL'!CZ360</f>
        <v>0</v>
      </c>
      <c r="BH106" s="1"/>
      <c r="BI106" s="103">
        <v>98</v>
      </c>
      <c r="BJ106" s="119">
        <v>0.1</v>
      </c>
      <c r="BK106" s="119">
        <v>0.05</v>
      </c>
      <c r="BL106" s="112">
        <f t="shared" si="100"/>
        <v>714441.47652116395</v>
      </c>
      <c r="BM106" s="104">
        <f t="shared" si="128"/>
        <v>785885.62417328043</v>
      </c>
      <c r="BN106" s="104">
        <f t="shared" si="128"/>
        <v>825179.9053819445</v>
      </c>
      <c r="BO106" s="120">
        <f t="shared" si="82"/>
        <v>20629.497634548614</v>
      </c>
      <c r="BP106" s="121">
        <f t="shared" si="83"/>
        <v>41258.995269097228</v>
      </c>
      <c r="BQ106" s="121">
        <f t="shared" si="84"/>
        <v>20629.497634548614</v>
      </c>
      <c r="BR106" s="121">
        <f t="shared" si="85"/>
        <v>51573.744086371531</v>
      </c>
      <c r="BS106" s="121">
        <f t="shared" si="86"/>
        <v>10314.748817274307</v>
      </c>
      <c r="BT106" s="122">
        <f t="shared" si="102"/>
        <v>969586.38882378477</v>
      </c>
      <c r="BU106" s="121">
        <f t="shared" si="87"/>
        <v>0</v>
      </c>
      <c r="BV106" s="121">
        <f t="shared" si="88"/>
        <v>0</v>
      </c>
      <c r="BW106" s="121">
        <f t="shared" si="89"/>
        <v>0</v>
      </c>
      <c r="BX106" s="121">
        <f t="shared" si="90"/>
        <v>0</v>
      </c>
      <c r="BY106" s="121">
        <f t="shared" si="91"/>
        <v>0</v>
      </c>
      <c r="BZ106" s="121">
        <f t="shared" si="92"/>
        <v>0</v>
      </c>
      <c r="CA106" s="121">
        <f t="shared" si="93"/>
        <v>0</v>
      </c>
      <c r="CB106" s="121">
        <f t="shared" si="94"/>
        <v>0</v>
      </c>
      <c r="CC106" s="122">
        <f t="shared" si="95"/>
        <v>1031474.8817274306</v>
      </c>
      <c r="CD106" s="123">
        <f t="shared" si="103"/>
        <v>969586.38882378477</v>
      </c>
      <c r="CE106" s="122">
        <f t="shared" si="104"/>
        <v>2030000</v>
      </c>
      <c r="CF106" s="122">
        <f t="shared" si="105"/>
        <v>1060413.6111762151</v>
      </c>
      <c r="CG106" s="124">
        <f t="shared" si="106"/>
        <v>0.52237123703261823</v>
      </c>
      <c r="CH106" s="122">
        <f t="shared" si="107"/>
        <v>1740000</v>
      </c>
      <c r="CI106" s="122">
        <f t="shared" si="108"/>
        <v>770413.61117621523</v>
      </c>
      <c r="CJ106" s="124">
        <f t="shared" si="109"/>
        <v>0.44276644320472142</v>
      </c>
      <c r="CK106" s="122">
        <f t="shared" si="110"/>
        <v>1450000</v>
      </c>
      <c r="CL106" s="122">
        <f t="shared" si="111"/>
        <v>480413.61117621523</v>
      </c>
      <c r="CM106" s="124">
        <f t="shared" si="112"/>
        <v>0.33131973184566565</v>
      </c>
      <c r="CN106" s="122">
        <f t="shared" si="113"/>
        <v>1220000</v>
      </c>
      <c r="CO106" s="122">
        <f t="shared" si="114"/>
        <v>250413.61117621523</v>
      </c>
      <c r="CP106" s="124">
        <f t="shared" si="115"/>
        <v>0.20525705834116004</v>
      </c>
      <c r="CQ106" s="122">
        <f t="shared" si="116"/>
        <v>2030000</v>
      </c>
      <c r="CR106" s="122">
        <f t="shared" si="117"/>
        <v>1060413.6111762151</v>
      </c>
      <c r="CS106" s="124">
        <f t="shared" si="118"/>
        <v>0.52237123703261823</v>
      </c>
      <c r="CT106" s="122">
        <f t="shared" si="119"/>
        <v>1525000</v>
      </c>
      <c r="CU106" s="122">
        <f t="shared" si="120"/>
        <v>555413.61117621523</v>
      </c>
      <c r="CV106" s="124">
        <f t="shared" si="121"/>
        <v>0.36420564667292804</v>
      </c>
      <c r="CW106" s="122">
        <f t="shared" si="122"/>
        <v>1372499.9999999998</v>
      </c>
      <c r="CX106" s="117">
        <f t="shared" si="123"/>
        <v>402913.611176215</v>
      </c>
      <c r="CY106" s="124">
        <f t="shared" si="124"/>
        <v>0.29356182963658656</v>
      </c>
      <c r="CZ106" s="122">
        <f t="shared" si="125"/>
        <v>1220000</v>
      </c>
      <c r="DA106" s="122">
        <f t="shared" si="126"/>
        <v>250413.61117621523</v>
      </c>
      <c r="DB106" s="124">
        <f t="shared" si="127"/>
        <v>0.20525705834116004</v>
      </c>
      <c r="DC106" s="122">
        <v>3050000</v>
      </c>
      <c r="DD106" s="14">
        <v>2900000</v>
      </c>
    </row>
    <row r="107" spans="1:108" s="18" customFormat="1" x14ac:dyDescent="0.25">
      <c r="A107" s="1">
        <v>93</v>
      </c>
      <c r="B107" s="100" t="s">
        <v>227</v>
      </c>
      <c r="C107" s="99">
        <v>80</v>
      </c>
      <c r="D107" s="1">
        <v>80</v>
      </c>
      <c r="E107" s="1">
        <v>9</v>
      </c>
      <c r="F107" s="1">
        <v>3</v>
      </c>
      <c r="G107" s="1" t="s">
        <v>130</v>
      </c>
      <c r="H107" s="100">
        <v>1.92</v>
      </c>
      <c r="I107" s="101">
        <f t="shared" si="66"/>
        <v>1.7279999999999997E-2</v>
      </c>
      <c r="J107" s="100">
        <v>36</v>
      </c>
      <c r="K107" s="1" t="s">
        <v>131</v>
      </c>
      <c r="L107" s="100">
        <v>32</v>
      </c>
      <c r="M107" s="100">
        <v>770</v>
      </c>
      <c r="N107" s="100">
        <v>770</v>
      </c>
      <c r="O107" s="102">
        <f t="shared" si="67"/>
        <v>27720</v>
      </c>
      <c r="P107" s="103">
        <v>26600</v>
      </c>
      <c r="Q107" s="104">
        <f t="shared" si="68"/>
        <v>13.305599999999998</v>
      </c>
      <c r="R107" s="100">
        <v>30</v>
      </c>
      <c r="S107" s="105">
        <f t="shared" si="96"/>
        <v>1.2987012987012987E-3</v>
      </c>
      <c r="T107" s="106">
        <f t="shared" si="69"/>
        <v>1.2987012987012987E-3</v>
      </c>
      <c r="U107" s="2" t="s">
        <v>171</v>
      </c>
      <c r="V107" s="1" t="s">
        <v>133</v>
      </c>
      <c r="W107" s="107" t="s">
        <v>134</v>
      </c>
      <c r="X107" s="102">
        <f t="shared" si="97"/>
        <v>1478.3999999999999</v>
      </c>
      <c r="Y107" s="107" t="s">
        <v>135</v>
      </c>
      <c r="Z107" s="107" t="s">
        <v>136</v>
      </c>
      <c r="AA107" s="107" t="s">
        <v>137</v>
      </c>
      <c r="AB107" s="6">
        <v>31.8</v>
      </c>
      <c r="AC107" s="107" t="s">
        <v>138</v>
      </c>
      <c r="AD107" s="109" t="str">
        <f>'[1]MASTER TABEL'!$F$7</f>
        <v>M2</v>
      </c>
      <c r="AE107" s="109" t="str">
        <f>'[1]MASTER TABEL'!$G$7</f>
        <v>M2</v>
      </c>
      <c r="AF107" s="6">
        <v>31.8</v>
      </c>
      <c r="AG107" s="110">
        <f>'[1]MASTER TABEL'!$H$7</f>
        <v>1</v>
      </c>
      <c r="AH107" s="111">
        <v>15500</v>
      </c>
      <c r="AI107" s="111">
        <v>15500</v>
      </c>
      <c r="AJ107" s="112">
        <f t="shared" si="70"/>
        <v>492900</v>
      </c>
      <c r="AK107" s="109">
        <v>0</v>
      </c>
      <c r="AL107" s="113">
        <f t="shared" si="98"/>
        <v>0</v>
      </c>
      <c r="AM107" s="114">
        <f t="shared" si="71"/>
        <v>0</v>
      </c>
      <c r="AN107" s="1">
        <v>550</v>
      </c>
      <c r="AO107" s="115">
        <f t="shared" si="72"/>
        <v>1.2987012987012987E-3</v>
      </c>
      <c r="AP107" s="101">
        <f t="shared" si="73"/>
        <v>1.92</v>
      </c>
      <c r="AQ107" s="104">
        <f t="shared" si="74"/>
        <v>5766.3690476190477</v>
      </c>
      <c r="AR107" s="116">
        <v>10000099</v>
      </c>
      <c r="AS107" s="104">
        <f t="shared" si="75"/>
        <v>6764.1362283549788</v>
      </c>
      <c r="AT107" s="110">
        <f>'[1]MASTER TABEL'!$BD$7</f>
        <v>440</v>
      </c>
      <c r="AU107" s="1">
        <v>100</v>
      </c>
      <c r="AV107" s="117">
        <f t="shared" si="76"/>
        <v>46.130952380952387</v>
      </c>
      <c r="AW107" s="111">
        <f t="shared" si="77"/>
        <v>24645</v>
      </c>
      <c r="AX107" s="111">
        <f t="shared" si="78"/>
        <v>51754.5</v>
      </c>
      <c r="AY107" s="111">
        <f t="shared" si="79"/>
        <v>38815.875</v>
      </c>
      <c r="AZ107" s="112">
        <f t="shared" si="80"/>
        <v>115215.375</v>
      </c>
      <c r="BA107" s="111">
        <f t="shared" si="99"/>
        <v>93651</v>
      </c>
      <c r="BB107" s="100" t="b">
        <v>0</v>
      </c>
      <c r="BC107" s="103">
        <v>0</v>
      </c>
      <c r="BD107" s="103">
        <v>0</v>
      </c>
      <c r="BE107" s="103">
        <f t="shared" si="81"/>
        <v>0</v>
      </c>
      <c r="BF107" s="100" t="b">
        <v>0</v>
      </c>
      <c r="BG107" s="118">
        <f>'[1]MASTER TABEL'!CZ361</f>
        <v>0</v>
      </c>
      <c r="BH107" s="1"/>
      <c r="BI107" s="103">
        <v>99</v>
      </c>
      <c r="BJ107" s="119">
        <v>0.1</v>
      </c>
      <c r="BK107" s="119">
        <v>0.05</v>
      </c>
      <c r="BL107" s="112">
        <f t="shared" si="100"/>
        <v>714442.011228355</v>
      </c>
      <c r="BM107" s="104">
        <f t="shared" si="128"/>
        <v>785886.21235119051</v>
      </c>
      <c r="BN107" s="104">
        <f t="shared" si="128"/>
        <v>825180.5229687501</v>
      </c>
      <c r="BO107" s="120">
        <f t="shared" si="82"/>
        <v>20629.513074218754</v>
      </c>
      <c r="BP107" s="121">
        <f t="shared" si="83"/>
        <v>41259.026148437508</v>
      </c>
      <c r="BQ107" s="121">
        <f t="shared" si="84"/>
        <v>20629.513074218754</v>
      </c>
      <c r="BR107" s="121">
        <f t="shared" si="85"/>
        <v>51573.782685546881</v>
      </c>
      <c r="BS107" s="121">
        <f t="shared" si="86"/>
        <v>10314.756537109377</v>
      </c>
      <c r="BT107" s="122">
        <f t="shared" si="102"/>
        <v>969587.11448828131</v>
      </c>
      <c r="BU107" s="121">
        <f t="shared" si="87"/>
        <v>0</v>
      </c>
      <c r="BV107" s="121">
        <f t="shared" si="88"/>
        <v>0</v>
      </c>
      <c r="BW107" s="121">
        <f t="shared" si="89"/>
        <v>0</v>
      </c>
      <c r="BX107" s="121">
        <f t="shared" si="90"/>
        <v>0</v>
      </c>
      <c r="BY107" s="121">
        <f t="shared" si="91"/>
        <v>0</v>
      </c>
      <c r="BZ107" s="121">
        <f t="shared" si="92"/>
        <v>0</v>
      </c>
      <c r="CA107" s="121">
        <f t="shared" si="93"/>
        <v>0</v>
      </c>
      <c r="CB107" s="121">
        <f t="shared" si="94"/>
        <v>0</v>
      </c>
      <c r="CC107" s="122">
        <f t="shared" si="95"/>
        <v>1031475.6537109376</v>
      </c>
      <c r="CD107" s="123">
        <f t="shared" si="103"/>
        <v>969587.11448828131</v>
      </c>
      <c r="CE107" s="122">
        <f t="shared" si="104"/>
        <v>2030000</v>
      </c>
      <c r="CF107" s="122">
        <f t="shared" si="105"/>
        <v>1060412.8855117187</v>
      </c>
      <c r="CG107" s="124">
        <f t="shared" si="106"/>
        <v>0.52237087956242301</v>
      </c>
      <c r="CH107" s="122">
        <f t="shared" si="107"/>
        <v>1740000</v>
      </c>
      <c r="CI107" s="122">
        <f t="shared" si="108"/>
        <v>770412.88551171869</v>
      </c>
      <c r="CJ107" s="124">
        <f t="shared" si="109"/>
        <v>0.44276602615616018</v>
      </c>
      <c r="CK107" s="122">
        <f t="shared" si="110"/>
        <v>1450000</v>
      </c>
      <c r="CL107" s="122">
        <f t="shared" si="111"/>
        <v>480412.88551171869</v>
      </c>
      <c r="CM107" s="124">
        <f t="shared" si="112"/>
        <v>0.33131923138739222</v>
      </c>
      <c r="CN107" s="122">
        <f t="shared" si="113"/>
        <v>1220000</v>
      </c>
      <c r="CO107" s="122">
        <f t="shared" si="114"/>
        <v>250412.88551171869</v>
      </c>
      <c r="CP107" s="124">
        <f t="shared" si="115"/>
        <v>0.20525646353419566</v>
      </c>
      <c r="CQ107" s="122">
        <f t="shared" si="116"/>
        <v>2030000</v>
      </c>
      <c r="CR107" s="122">
        <f t="shared" si="117"/>
        <v>1060412.8855117187</v>
      </c>
      <c r="CS107" s="124">
        <f t="shared" si="118"/>
        <v>0.52237087956242301</v>
      </c>
      <c r="CT107" s="122">
        <f t="shared" si="119"/>
        <v>1525000</v>
      </c>
      <c r="CU107" s="122">
        <f t="shared" si="120"/>
        <v>555412.88551171869</v>
      </c>
      <c r="CV107" s="124">
        <f t="shared" si="121"/>
        <v>0.36420517082735654</v>
      </c>
      <c r="CW107" s="122">
        <f t="shared" si="122"/>
        <v>1372499.9999999998</v>
      </c>
      <c r="CX107" s="117">
        <f t="shared" si="123"/>
        <v>402912.88551171846</v>
      </c>
      <c r="CY107" s="124">
        <f t="shared" si="124"/>
        <v>0.2935613009192849</v>
      </c>
      <c r="CZ107" s="122">
        <f t="shared" si="125"/>
        <v>1220000</v>
      </c>
      <c r="DA107" s="122">
        <f t="shared" si="126"/>
        <v>250412.88551171869</v>
      </c>
      <c r="DB107" s="124">
        <f t="shared" si="127"/>
        <v>0.20525646353419566</v>
      </c>
      <c r="DC107" s="122">
        <v>3050000</v>
      </c>
      <c r="DD107" s="14">
        <v>2900000</v>
      </c>
    </row>
    <row r="108" spans="1:108" s="18" customFormat="1" x14ac:dyDescent="0.25">
      <c r="A108" s="1">
        <v>94</v>
      </c>
      <c r="B108" s="100" t="s">
        <v>228</v>
      </c>
      <c r="C108" s="99">
        <v>80</v>
      </c>
      <c r="D108" s="1">
        <v>80</v>
      </c>
      <c r="E108" s="1">
        <v>9</v>
      </c>
      <c r="F108" s="1">
        <v>3</v>
      </c>
      <c r="G108" s="1" t="s">
        <v>130</v>
      </c>
      <c r="H108" s="100">
        <v>1.92</v>
      </c>
      <c r="I108" s="101">
        <f t="shared" si="66"/>
        <v>1.7279999999999997E-2</v>
      </c>
      <c r="J108" s="100">
        <v>32</v>
      </c>
      <c r="K108" s="1" t="s">
        <v>131</v>
      </c>
      <c r="L108" s="100">
        <v>32</v>
      </c>
      <c r="M108" s="100">
        <v>875</v>
      </c>
      <c r="N108" s="100">
        <v>875</v>
      </c>
      <c r="O108" s="102">
        <f t="shared" si="67"/>
        <v>28000</v>
      </c>
      <c r="P108" s="103">
        <v>26600</v>
      </c>
      <c r="Q108" s="104">
        <f t="shared" si="68"/>
        <v>15.119999999999997</v>
      </c>
      <c r="R108" s="100">
        <v>30</v>
      </c>
      <c r="S108" s="105">
        <f t="shared" si="96"/>
        <v>1.1428571428571429E-3</v>
      </c>
      <c r="T108" s="106">
        <f t="shared" si="69"/>
        <v>1.1428571428571429E-3</v>
      </c>
      <c r="U108" s="2" t="s">
        <v>171</v>
      </c>
      <c r="V108" s="1" t="s">
        <v>133</v>
      </c>
      <c r="W108" s="107" t="s">
        <v>134</v>
      </c>
      <c r="X108" s="102">
        <f t="shared" si="97"/>
        <v>1680</v>
      </c>
      <c r="Y108" s="107" t="s">
        <v>135</v>
      </c>
      <c r="Z108" s="107" t="s">
        <v>136</v>
      </c>
      <c r="AA108" s="107" t="s">
        <v>137</v>
      </c>
      <c r="AB108" s="6">
        <v>14.2</v>
      </c>
      <c r="AC108" s="107" t="s">
        <v>138</v>
      </c>
      <c r="AD108" s="109" t="str">
        <f>'[1]MASTER TABEL'!$F$7</f>
        <v>M2</v>
      </c>
      <c r="AE108" s="109" t="str">
        <f>'[1]MASTER TABEL'!$G$7</f>
        <v>M2</v>
      </c>
      <c r="AF108" s="6">
        <v>14.2</v>
      </c>
      <c r="AG108" s="110">
        <f>'[1]MASTER TABEL'!$H$7</f>
        <v>1</v>
      </c>
      <c r="AH108" s="111">
        <v>15500</v>
      </c>
      <c r="AI108" s="111">
        <v>15500</v>
      </c>
      <c r="AJ108" s="112">
        <f t="shared" si="70"/>
        <v>220100</v>
      </c>
      <c r="AK108" s="109">
        <v>0</v>
      </c>
      <c r="AL108" s="113">
        <f t="shared" si="98"/>
        <v>0</v>
      </c>
      <c r="AM108" s="114">
        <f t="shared" si="71"/>
        <v>0</v>
      </c>
      <c r="AN108" s="1">
        <v>550</v>
      </c>
      <c r="AO108" s="115">
        <f t="shared" si="72"/>
        <v>1.1428571428571429E-3</v>
      </c>
      <c r="AP108" s="101">
        <f t="shared" si="73"/>
        <v>1.92</v>
      </c>
      <c r="AQ108" s="104">
        <f t="shared" si="74"/>
        <v>5074.4047619047624</v>
      </c>
      <c r="AR108" s="116">
        <v>10000100</v>
      </c>
      <c r="AS108" s="104">
        <f t="shared" si="75"/>
        <v>5952.4404761904771</v>
      </c>
      <c r="AT108" s="110">
        <f>'[1]MASTER TABEL'!$BD$7</f>
        <v>440</v>
      </c>
      <c r="AU108" s="1">
        <v>101</v>
      </c>
      <c r="AV108" s="117">
        <f t="shared" si="76"/>
        <v>40.1933050447902</v>
      </c>
      <c r="AW108" s="111">
        <f t="shared" si="77"/>
        <v>11005</v>
      </c>
      <c r="AX108" s="111">
        <f t="shared" si="78"/>
        <v>23110.5</v>
      </c>
      <c r="AY108" s="111">
        <f t="shared" si="79"/>
        <v>17332.875</v>
      </c>
      <c r="AZ108" s="112">
        <f t="shared" si="80"/>
        <v>51448.375</v>
      </c>
      <c r="BA108" s="111">
        <f t="shared" si="99"/>
        <v>41819</v>
      </c>
      <c r="BB108" s="100" t="b">
        <v>0</v>
      </c>
      <c r="BC108" s="103">
        <v>0</v>
      </c>
      <c r="BD108" s="103">
        <v>0</v>
      </c>
      <c r="BE108" s="103">
        <f t="shared" si="81"/>
        <v>0</v>
      </c>
      <c r="BF108" s="100" t="b">
        <v>0</v>
      </c>
      <c r="BG108" s="118">
        <f>'[1]MASTER TABEL'!CZ362</f>
        <v>0</v>
      </c>
      <c r="BH108" s="1"/>
      <c r="BI108" s="103">
        <v>100</v>
      </c>
      <c r="BJ108" s="119">
        <v>0.1</v>
      </c>
      <c r="BK108" s="119">
        <v>0.05</v>
      </c>
      <c r="BL108" s="112">
        <f t="shared" si="100"/>
        <v>324534.41354314005</v>
      </c>
      <c r="BM108" s="104">
        <f t="shared" si="128"/>
        <v>356987.85489745409</v>
      </c>
      <c r="BN108" s="104">
        <f t="shared" si="128"/>
        <v>374837.24764232681</v>
      </c>
      <c r="BO108" s="120">
        <f t="shared" si="82"/>
        <v>9370.931191058171</v>
      </c>
      <c r="BP108" s="121">
        <f t="shared" si="83"/>
        <v>18741.862382116342</v>
      </c>
      <c r="BQ108" s="121">
        <f t="shared" si="84"/>
        <v>9370.931191058171</v>
      </c>
      <c r="BR108" s="121">
        <f t="shared" si="85"/>
        <v>23427.327977645429</v>
      </c>
      <c r="BS108" s="121">
        <f t="shared" si="86"/>
        <v>4685.4655955290855</v>
      </c>
      <c r="BT108" s="122">
        <f t="shared" si="102"/>
        <v>440433.76597973402</v>
      </c>
      <c r="BU108" s="121">
        <f t="shared" si="87"/>
        <v>0</v>
      </c>
      <c r="BV108" s="121">
        <f t="shared" si="88"/>
        <v>0</v>
      </c>
      <c r="BW108" s="121">
        <f t="shared" si="89"/>
        <v>0</v>
      </c>
      <c r="BX108" s="121">
        <f t="shared" si="90"/>
        <v>0</v>
      </c>
      <c r="BY108" s="121">
        <f t="shared" si="91"/>
        <v>0</v>
      </c>
      <c r="BZ108" s="121">
        <f t="shared" si="92"/>
        <v>0</v>
      </c>
      <c r="CA108" s="121">
        <f t="shared" si="93"/>
        <v>0</v>
      </c>
      <c r="CB108" s="121">
        <f t="shared" si="94"/>
        <v>0</v>
      </c>
      <c r="CC108" s="122">
        <f t="shared" si="95"/>
        <v>468546.55955290853</v>
      </c>
      <c r="CD108" s="123">
        <f t="shared" si="103"/>
        <v>440433.76597973402</v>
      </c>
      <c r="CE108" s="122">
        <f t="shared" si="104"/>
        <v>910000</v>
      </c>
      <c r="CF108" s="122">
        <f t="shared" si="105"/>
        <v>469566.23402026598</v>
      </c>
      <c r="CG108" s="124">
        <f t="shared" si="106"/>
        <v>0.51600685057172091</v>
      </c>
      <c r="CH108" s="122">
        <f t="shared" si="107"/>
        <v>780000</v>
      </c>
      <c r="CI108" s="122">
        <f t="shared" si="108"/>
        <v>339566.23402026598</v>
      </c>
      <c r="CJ108" s="124">
        <f t="shared" si="109"/>
        <v>0.43534132566700767</v>
      </c>
      <c r="CK108" s="122">
        <f t="shared" si="110"/>
        <v>650000</v>
      </c>
      <c r="CL108" s="122">
        <f t="shared" si="111"/>
        <v>209566.23402026598</v>
      </c>
      <c r="CM108" s="124">
        <f t="shared" si="112"/>
        <v>0.32240959080040921</v>
      </c>
      <c r="CN108" s="122">
        <f t="shared" si="113"/>
        <v>560000</v>
      </c>
      <c r="CO108" s="122">
        <f t="shared" si="114"/>
        <v>119566.23402026598</v>
      </c>
      <c r="CP108" s="124">
        <f t="shared" si="115"/>
        <v>0.21351113217904641</v>
      </c>
      <c r="CQ108" s="122">
        <f t="shared" si="116"/>
        <v>910000</v>
      </c>
      <c r="CR108" s="122">
        <f t="shared" si="117"/>
        <v>469566.23402026598</v>
      </c>
      <c r="CS108" s="124">
        <f t="shared" si="118"/>
        <v>0.51600685057172091</v>
      </c>
      <c r="CT108" s="122">
        <f t="shared" si="119"/>
        <v>700000</v>
      </c>
      <c r="CU108" s="122">
        <f t="shared" si="120"/>
        <v>259566.23402026598</v>
      </c>
      <c r="CV108" s="124">
        <f t="shared" si="121"/>
        <v>0.3708089057432371</v>
      </c>
      <c r="CW108" s="122">
        <f t="shared" si="122"/>
        <v>629999.99999999988</v>
      </c>
      <c r="CX108" s="117">
        <f t="shared" si="123"/>
        <v>189566.23402026587</v>
      </c>
      <c r="CY108" s="124">
        <f t="shared" si="124"/>
        <v>0.30089878415915222</v>
      </c>
      <c r="CZ108" s="122">
        <f t="shared" si="125"/>
        <v>560000</v>
      </c>
      <c r="DA108" s="122">
        <f t="shared" si="126"/>
        <v>119566.23402026598</v>
      </c>
      <c r="DB108" s="124">
        <f t="shared" si="127"/>
        <v>0.21351113217904641</v>
      </c>
      <c r="DC108" s="122">
        <v>1400000</v>
      </c>
      <c r="DD108" s="14">
        <v>1300000</v>
      </c>
    </row>
    <row r="109" spans="1:108" s="18" customFormat="1" x14ac:dyDescent="0.25">
      <c r="A109" s="1">
        <v>95</v>
      </c>
      <c r="B109" s="100" t="s">
        <v>229</v>
      </c>
      <c r="C109" s="99">
        <v>80</v>
      </c>
      <c r="D109" s="1">
        <v>80</v>
      </c>
      <c r="E109" s="1">
        <v>9</v>
      </c>
      <c r="F109" s="1">
        <v>3</v>
      </c>
      <c r="G109" s="1" t="s">
        <v>130</v>
      </c>
      <c r="H109" s="100">
        <v>1.92</v>
      </c>
      <c r="I109" s="101">
        <f t="shared" si="66"/>
        <v>1.7279999999999997E-2</v>
      </c>
      <c r="J109" s="100">
        <v>32</v>
      </c>
      <c r="K109" s="1" t="s">
        <v>131</v>
      </c>
      <c r="L109" s="100">
        <v>32</v>
      </c>
      <c r="M109" s="100">
        <v>875</v>
      </c>
      <c r="N109" s="100">
        <v>875</v>
      </c>
      <c r="O109" s="102">
        <f t="shared" si="67"/>
        <v>28000</v>
      </c>
      <c r="P109" s="103">
        <v>26600</v>
      </c>
      <c r="Q109" s="104">
        <f t="shared" si="68"/>
        <v>15.119999999999997</v>
      </c>
      <c r="R109" s="100">
        <v>30</v>
      </c>
      <c r="S109" s="105">
        <f t="shared" si="96"/>
        <v>1.1428571428571429E-3</v>
      </c>
      <c r="T109" s="106">
        <f t="shared" si="69"/>
        <v>1.1428571428571429E-3</v>
      </c>
      <c r="U109" s="2" t="s">
        <v>171</v>
      </c>
      <c r="V109" s="1" t="s">
        <v>133</v>
      </c>
      <c r="W109" s="107" t="s">
        <v>134</v>
      </c>
      <c r="X109" s="102">
        <f t="shared" si="97"/>
        <v>1680</v>
      </c>
      <c r="Y109" s="107" t="s">
        <v>135</v>
      </c>
      <c r="Z109" s="107" t="s">
        <v>136</v>
      </c>
      <c r="AA109" s="107" t="s">
        <v>137</v>
      </c>
      <c r="AB109" s="6">
        <v>14.2</v>
      </c>
      <c r="AC109" s="107" t="s">
        <v>138</v>
      </c>
      <c r="AD109" s="109" t="str">
        <f>'[1]MASTER TABEL'!$F$7</f>
        <v>M2</v>
      </c>
      <c r="AE109" s="109" t="str">
        <f>'[1]MASTER TABEL'!$G$7</f>
        <v>M2</v>
      </c>
      <c r="AF109" s="6">
        <v>14.2</v>
      </c>
      <c r="AG109" s="110">
        <f>'[1]MASTER TABEL'!$H$7</f>
        <v>1</v>
      </c>
      <c r="AH109" s="111">
        <v>15500</v>
      </c>
      <c r="AI109" s="111">
        <v>15500</v>
      </c>
      <c r="AJ109" s="112">
        <f t="shared" si="70"/>
        <v>220100</v>
      </c>
      <c r="AK109" s="109">
        <v>0</v>
      </c>
      <c r="AL109" s="113">
        <f t="shared" si="98"/>
        <v>0</v>
      </c>
      <c r="AM109" s="114">
        <f t="shared" si="71"/>
        <v>0</v>
      </c>
      <c r="AN109" s="1">
        <v>550</v>
      </c>
      <c r="AO109" s="115">
        <f t="shared" si="72"/>
        <v>1.1428571428571429E-3</v>
      </c>
      <c r="AP109" s="101">
        <f t="shared" si="73"/>
        <v>1.92</v>
      </c>
      <c r="AQ109" s="104">
        <f t="shared" si="74"/>
        <v>5074.4047619047624</v>
      </c>
      <c r="AR109" s="116">
        <v>10000101</v>
      </c>
      <c r="AS109" s="104">
        <f t="shared" si="75"/>
        <v>5952.4410714285723</v>
      </c>
      <c r="AT109" s="110">
        <f>'[1]MASTER TABEL'!$BD$7</f>
        <v>440</v>
      </c>
      <c r="AU109" s="1">
        <v>102</v>
      </c>
      <c r="AV109" s="117">
        <f t="shared" si="76"/>
        <v>39.799253034547156</v>
      </c>
      <c r="AW109" s="111">
        <f t="shared" si="77"/>
        <v>11005</v>
      </c>
      <c r="AX109" s="111">
        <f t="shared" si="78"/>
        <v>23110.5</v>
      </c>
      <c r="AY109" s="111">
        <f t="shared" si="79"/>
        <v>17332.875</v>
      </c>
      <c r="AZ109" s="112">
        <f t="shared" si="80"/>
        <v>51448.375</v>
      </c>
      <c r="BA109" s="111">
        <f t="shared" si="99"/>
        <v>41819</v>
      </c>
      <c r="BB109" s="100" t="b">
        <v>0</v>
      </c>
      <c r="BC109" s="103">
        <v>0</v>
      </c>
      <c r="BD109" s="103">
        <v>0</v>
      </c>
      <c r="BE109" s="103">
        <f t="shared" si="81"/>
        <v>0</v>
      </c>
      <c r="BF109" s="100" t="b">
        <v>0</v>
      </c>
      <c r="BG109" s="118">
        <f>'[1]MASTER TABEL'!CZ363</f>
        <v>0</v>
      </c>
      <c r="BH109" s="1"/>
      <c r="BI109" s="103">
        <v>101</v>
      </c>
      <c r="BJ109" s="119">
        <v>0.1</v>
      </c>
      <c r="BK109" s="119">
        <v>0.05</v>
      </c>
      <c r="BL109" s="112">
        <f t="shared" si="100"/>
        <v>324535.02008636785</v>
      </c>
      <c r="BM109" s="104">
        <f t="shared" si="128"/>
        <v>356988.52209500468</v>
      </c>
      <c r="BN109" s="104">
        <f t="shared" si="128"/>
        <v>374837.94819975493</v>
      </c>
      <c r="BO109" s="120">
        <f t="shared" si="82"/>
        <v>9370.9487049938743</v>
      </c>
      <c r="BP109" s="121">
        <f t="shared" si="83"/>
        <v>18741.897409987749</v>
      </c>
      <c r="BQ109" s="121">
        <f t="shared" si="84"/>
        <v>9370.9487049938743</v>
      </c>
      <c r="BR109" s="121">
        <f t="shared" si="85"/>
        <v>23427.371762484687</v>
      </c>
      <c r="BS109" s="121">
        <f t="shared" si="86"/>
        <v>4685.4743524969372</v>
      </c>
      <c r="BT109" s="122">
        <f t="shared" si="102"/>
        <v>440434.58913471206</v>
      </c>
      <c r="BU109" s="121">
        <f t="shared" si="87"/>
        <v>0</v>
      </c>
      <c r="BV109" s="121">
        <f t="shared" si="88"/>
        <v>0</v>
      </c>
      <c r="BW109" s="121">
        <f t="shared" si="89"/>
        <v>0</v>
      </c>
      <c r="BX109" s="121">
        <f t="shared" si="90"/>
        <v>0</v>
      </c>
      <c r="BY109" s="121">
        <f t="shared" si="91"/>
        <v>0</v>
      </c>
      <c r="BZ109" s="121">
        <f t="shared" si="92"/>
        <v>0</v>
      </c>
      <c r="CA109" s="121">
        <f t="shared" si="93"/>
        <v>0</v>
      </c>
      <c r="CB109" s="121">
        <f t="shared" si="94"/>
        <v>0</v>
      </c>
      <c r="CC109" s="122">
        <f t="shared" si="95"/>
        <v>468547.43524969369</v>
      </c>
      <c r="CD109" s="123">
        <f t="shared" si="103"/>
        <v>440434.58913471206</v>
      </c>
      <c r="CE109" s="122">
        <f t="shared" si="104"/>
        <v>910000</v>
      </c>
      <c r="CF109" s="122">
        <f t="shared" si="105"/>
        <v>469565.41086528794</v>
      </c>
      <c r="CG109" s="124">
        <f t="shared" si="106"/>
        <v>0.51600594600581096</v>
      </c>
      <c r="CH109" s="122">
        <f t="shared" si="107"/>
        <v>780000</v>
      </c>
      <c r="CI109" s="122">
        <f t="shared" si="108"/>
        <v>339565.41086528794</v>
      </c>
      <c r="CJ109" s="124">
        <f t="shared" si="109"/>
        <v>0.43534027034011274</v>
      </c>
      <c r="CK109" s="122">
        <f t="shared" si="110"/>
        <v>650000</v>
      </c>
      <c r="CL109" s="122">
        <f t="shared" si="111"/>
        <v>209565.41086528794</v>
      </c>
      <c r="CM109" s="124">
        <f t="shared" si="112"/>
        <v>0.32240832440813527</v>
      </c>
      <c r="CN109" s="122">
        <f t="shared" si="113"/>
        <v>560000</v>
      </c>
      <c r="CO109" s="122">
        <f t="shared" si="114"/>
        <v>119565.41086528794</v>
      </c>
      <c r="CP109" s="124">
        <f t="shared" si="115"/>
        <v>0.21350966225944273</v>
      </c>
      <c r="CQ109" s="122">
        <f t="shared" si="116"/>
        <v>910000</v>
      </c>
      <c r="CR109" s="122">
        <f t="shared" si="117"/>
        <v>469565.41086528794</v>
      </c>
      <c r="CS109" s="124">
        <f t="shared" si="118"/>
        <v>0.51600594600581096</v>
      </c>
      <c r="CT109" s="122">
        <f t="shared" si="119"/>
        <v>700000</v>
      </c>
      <c r="CU109" s="122">
        <f t="shared" si="120"/>
        <v>259565.41086528794</v>
      </c>
      <c r="CV109" s="124">
        <f t="shared" si="121"/>
        <v>0.37080772980755422</v>
      </c>
      <c r="CW109" s="122">
        <f t="shared" si="122"/>
        <v>629999.99999999988</v>
      </c>
      <c r="CX109" s="117">
        <f t="shared" si="123"/>
        <v>189565.41086528782</v>
      </c>
      <c r="CY109" s="124">
        <f t="shared" si="124"/>
        <v>0.30089747756394897</v>
      </c>
      <c r="CZ109" s="122">
        <f t="shared" si="125"/>
        <v>560000</v>
      </c>
      <c r="DA109" s="122">
        <f t="shared" si="126"/>
        <v>119565.41086528794</v>
      </c>
      <c r="DB109" s="124">
        <f t="shared" si="127"/>
        <v>0.21350966225944273</v>
      </c>
      <c r="DC109" s="122">
        <v>1400000</v>
      </c>
      <c r="DD109" s="14">
        <v>1300000</v>
      </c>
    </row>
    <row r="110" spans="1:108" s="18" customFormat="1" x14ac:dyDescent="0.25">
      <c r="A110" s="1">
        <v>96</v>
      </c>
      <c r="B110" s="100" t="s">
        <v>230</v>
      </c>
      <c r="C110" s="99">
        <v>80</v>
      </c>
      <c r="D110" s="1">
        <v>80</v>
      </c>
      <c r="E110" s="1">
        <v>9</v>
      </c>
      <c r="F110" s="1">
        <v>3</v>
      </c>
      <c r="G110" s="1" t="s">
        <v>130</v>
      </c>
      <c r="H110" s="100">
        <v>1.92</v>
      </c>
      <c r="I110" s="101">
        <f t="shared" si="66"/>
        <v>1.7279999999999997E-2</v>
      </c>
      <c r="J110" s="100">
        <v>32</v>
      </c>
      <c r="K110" s="1" t="s">
        <v>131</v>
      </c>
      <c r="L110" s="100">
        <v>32</v>
      </c>
      <c r="M110" s="100">
        <v>875</v>
      </c>
      <c r="N110" s="100">
        <v>875</v>
      </c>
      <c r="O110" s="102">
        <f t="shared" si="67"/>
        <v>28000</v>
      </c>
      <c r="P110" s="103">
        <v>26600</v>
      </c>
      <c r="Q110" s="104">
        <f t="shared" si="68"/>
        <v>15.119999999999997</v>
      </c>
      <c r="R110" s="100">
        <v>30</v>
      </c>
      <c r="S110" s="105">
        <f t="shared" si="96"/>
        <v>1.1428571428571429E-3</v>
      </c>
      <c r="T110" s="106">
        <f t="shared" si="69"/>
        <v>1.1428571428571429E-3</v>
      </c>
      <c r="U110" s="2" t="s">
        <v>171</v>
      </c>
      <c r="V110" s="1" t="s">
        <v>133</v>
      </c>
      <c r="W110" s="107" t="s">
        <v>134</v>
      </c>
      <c r="X110" s="102">
        <f t="shared" si="97"/>
        <v>1680</v>
      </c>
      <c r="Y110" s="107" t="s">
        <v>135</v>
      </c>
      <c r="Z110" s="107" t="s">
        <v>136</v>
      </c>
      <c r="AA110" s="107" t="s">
        <v>137</v>
      </c>
      <c r="AB110" s="6">
        <v>14.2</v>
      </c>
      <c r="AC110" s="107" t="s">
        <v>138</v>
      </c>
      <c r="AD110" s="109" t="str">
        <f>'[1]MASTER TABEL'!$F$7</f>
        <v>M2</v>
      </c>
      <c r="AE110" s="109" t="str">
        <f>'[1]MASTER TABEL'!$G$7</f>
        <v>M2</v>
      </c>
      <c r="AF110" s="6">
        <v>14.2</v>
      </c>
      <c r="AG110" s="110">
        <f>'[1]MASTER TABEL'!$H$7</f>
        <v>1</v>
      </c>
      <c r="AH110" s="111">
        <v>15500</v>
      </c>
      <c r="AI110" s="111">
        <v>15500</v>
      </c>
      <c r="AJ110" s="112">
        <f t="shared" si="70"/>
        <v>220100</v>
      </c>
      <c r="AK110" s="109">
        <v>0</v>
      </c>
      <c r="AL110" s="113">
        <f t="shared" si="98"/>
        <v>0</v>
      </c>
      <c r="AM110" s="114">
        <f t="shared" si="71"/>
        <v>0</v>
      </c>
      <c r="AN110" s="1">
        <v>550</v>
      </c>
      <c r="AO110" s="115">
        <f t="shared" si="72"/>
        <v>1.1428571428571429E-3</v>
      </c>
      <c r="AP110" s="101">
        <f t="shared" si="73"/>
        <v>1.92</v>
      </c>
      <c r="AQ110" s="104">
        <f t="shared" si="74"/>
        <v>5074.4047619047624</v>
      </c>
      <c r="AR110" s="116">
        <v>10000102</v>
      </c>
      <c r="AS110" s="104">
        <f t="shared" si="75"/>
        <v>5952.4416666666666</v>
      </c>
      <c r="AT110" s="110">
        <f>'[1]MASTER TABEL'!$BD$7</f>
        <v>440</v>
      </c>
      <c r="AU110" s="1">
        <v>103</v>
      </c>
      <c r="AV110" s="117">
        <f t="shared" si="76"/>
        <v>39.412852519648645</v>
      </c>
      <c r="AW110" s="111">
        <f t="shared" si="77"/>
        <v>11005</v>
      </c>
      <c r="AX110" s="111">
        <f t="shared" si="78"/>
        <v>23110.5</v>
      </c>
      <c r="AY110" s="111">
        <f t="shared" si="79"/>
        <v>17332.875</v>
      </c>
      <c r="AZ110" s="112">
        <f t="shared" si="80"/>
        <v>51448.375</v>
      </c>
      <c r="BA110" s="111">
        <f t="shared" si="99"/>
        <v>41819</v>
      </c>
      <c r="BB110" s="100" t="b">
        <v>0</v>
      </c>
      <c r="BC110" s="103">
        <v>0</v>
      </c>
      <c r="BD110" s="103">
        <v>0</v>
      </c>
      <c r="BE110" s="103">
        <f t="shared" si="81"/>
        <v>0</v>
      </c>
      <c r="BF110" s="100" t="b">
        <v>0</v>
      </c>
      <c r="BG110" s="118">
        <f>'[1]MASTER TABEL'!CZ364</f>
        <v>0</v>
      </c>
      <c r="BH110" s="1"/>
      <c r="BI110" s="103">
        <v>102</v>
      </c>
      <c r="BJ110" s="119">
        <v>0.1</v>
      </c>
      <c r="BK110" s="119">
        <v>0.05</v>
      </c>
      <c r="BL110" s="112">
        <f t="shared" si="100"/>
        <v>324535.6342810911</v>
      </c>
      <c r="BM110" s="104">
        <f t="shared" si="128"/>
        <v>356989.19770920026</v>
      </c>
      <c r="BN110" s="104">
        <f t="shared" si="128"/>
        <v>374838.6575946603</v>
      </c>
      <c r="BO110" s="120">
        <f t="shared" si="82"/>
        <v>9370.9664398665082</v>
      </c>
      <c r="BP110" s="121">
        <f t="shared" si="83"/>
        <v>18741.932879733016</v>
      </c>
      <c r="BQ110" s="121">
        <f t="shared" si="84"/>
        <v>9370.9664398665082</v>
      </c>
      <c r="BR110" s="121">
        <f t="shared" si="85"/>
        <v>23427.416099666269</v>
      </c>
      <c r="BS110" s="121">
        <f t="shared" si="86"/>
        <v>4685.4832199332541</v>
      </c>
      <c r="BT110" s="122">
        <f t="shared" si="102"/>
        <v>440435.42267372587</v>
      </c>
      <c r="BU110" s="121">
        <f t="shared" si="87"/>
        <v>0</v>
      </c>
      <c r="BV110" s="121">
        <f t="shared" si="88"/>
        <v>0</v>
      </c>
      <c r="BW110" s="121">
        <f t="shared" si="89"/>
        <v>0</v>
      </c>
      <c r="BX110" s="121">
        <f t="shared" si="90"/>
        <v>0</v>
      </c>
      <c r="BY110" s="121">
        <f t="shared" si="91"/>
        <v>0</v>
      </c>
      <c r="BZ110" s="121">
        <f t="shared" si="92"/>
        <v>0</v>
      </c>
      <c r="CA110" s="121">
        <f t="shared" si="93"/>
        <v>0</v>
      </c>
      <c r="CB110" s="121">
        <f t="shared" si="94"/>
        <v>0</v>
      </c>
      <c r="CC110" s="122">
        <f t="shared" si="95"/>
        <v>468548.32199332537</v>
      </c>
      <c r="CD110" s="123">
        <f t="shared" si="103"/>
        <v>440435.42267372587</v>
      </c>
      <c r="CE110" s="122">
        <f t="shared" si="104"/>
        <v>910000</v>
      </c>
      <c r="CF110" s="122">
        <f t="shared" si="105"/>
        <v>469564.57732627413</v>
      </c>
      <c r="CG110" s="124">
        <f t="shared" si="106"/>
        <v>0.51600503002887266</v>
      </c>
      <c r="CH110" s="122">
        <f t="shared" si="107"/>
        <v>780000</v>
      </c>
      <c r="CI110" s="122">
        <f t="shared" si="108"/>
        <v>339564.57732627413</v>
      </c>
      <c r="CJ110" s="124">
        <f t="shared" si="109"/>
        <v>0.43533920170035145</v>
      </c>
      <c r="CK110" s="122">
        <f t="shared" si="110"/>
        <v>650000</v>
      </c>
      <c r="CL110" s="122">
        <f t="shared" si="111"/>
        <v>209564.57732627413</v>
      </c>
      <c r="CM110" s="124">
        <f t="shared" si="112"/>
        <v>0.32240704204042175</v>
      </c>
      <c r="CN110" s="122">
        <f t="shared" si="113"/>
        <v>560000</v>
      </c>
      <c r="CO110" s="122">
        <f t="shared" si="114"/>
        <v>119564.57732627413</v>
      </c>
      <c r="CP110" s="124">
        <f t="shared" si="115"/>
        <v>0.21350817379691808</v>
      </c>
      <c r="CQ110" s="122">
        <f t="shared" si="116"/>
        <v>910000</v>
      </c>
      <c r="CR110" s="122">
        <f t="shared" si="117"/>
        <v>469564.57732627413</v>
      </c>
      <c r="CS110" s="124">
        <f t="shared" si="118"/>
        <v>0.51600503002887266</v>
      </c>
      <c r="CT110" s="122">
        <f t="shared" si="119"/>
        <v>700000</v>
      </c>
      <c r="CU110" s="122">
        <f t="shared" si="120"/>
        <v>259564.57732627413</v>
      </c>
      <c r="CV110" s="124">
        <f t="shared" si="121"/>
        <v>0.37080653903753447</v>
      </c>
      <c r="CW110" s="122">
        <f t="shared" si="122"/>
        <v>629999.99999999988</v>
      </c>
      <c r="CX110" s="117">
        <f t="shared" si="123"/>
        <v>189564.57732627401</v>
      </c>
      <c r="CY110" s="124">
        <f t="shared" si="124"/>
        <v>0.30089615448614926</v>
      </c>
      <c r="CZ110" s="122">
        <f t="shared" si="125"/>
        <v>560000</v>
      </c>
      <c r="DA110" s="122">
        <f t="shared" si="126"/>
        <v>119564.57732627413</v>
      </c>
      <c r="DB110" s="124">
        <f t="shared" si="127"/>
        <v>0.21350817379691808</v>
      </c>
      <c r="DC110" s="122">
        <v>1400000</v>
      </c>
      <c r="DD110" s="14">
        <v>1300000</v>
      </c>
    </row>
    <row r="111" spans="1:108" s="18" customFormat="1" x14ac:dyDescent="0.25">
      <c r="A111" s="1">
        <v>97</v>
      </c>
      <c r="B111" s="100" t="s">
        <v>231</v>
      </c>
      <c r="C111" s="99">
        <v>80</v>
      </c>
      <c r="D111" s="1">
        <v>80</v>
      </c>
      <c r="E111" s="1">
        <v>9</v>
      </c>
      <c r="F111" s="1">
        <v>3</v>
      </c>
      <c r="G111" s="1" t="s">
        <v>130</v>
      </c>
      <c r="H111" s="100">
        <v>1.92</v>
      </c>
      <c r="I111" s="101">
        <f t="shared" si="66"/>
        <v>1.7279999999999997E-2</v>
      </c>
      <c r="J111" s="100">
        <v>32</v>
      </c>
      <c r="K111" s="1" t="s">
        <v>131</v>
      </c>
      <c r="L111" s="100">
        <v>32</v>
      </c>
      <c r="M111" s="100">
        <v>875</v>
      </c>
      <c r="N111" s="100">
        <v>875</v>
      </c>
      <c r="O111" s="102">
        <f t="shared" si="67"/>
        <v>28000</v>
      </c>
      <c r="P111" s="103">
        <v>26600</v>
      </c>
      <c r="Q111" s="104">
        <f t="shared" si="68"/>
        <v>15.119999999999997</v>
      </c>
      <c r="R111" s="100">
        <v>30</v>
      </c>
      <c r="S111" s="105">
        <f t="shared" si="96"/>
        <v>1.1428571428571429E-3</v>
      </c>
      <c r="T111" s="106">
        <f t="shared" si="69"/>
        <v>1.1428571428571429E-3</v>
      </c>
      <c r="U111" s="2" t="s">
        <v>171</v>
      </c>
      <c r="V111" s="1" t="s">
        <v>133</v>
      </c>
      <c r="W111" s="107" t="s">
        <v>134</v>
      </c>
      <c r="X111" s="102">
        <f t="shared" si="97"/>
        <v>1680</v>
      </c>
      <c r="Y111" s="107" t="s">
        <v>135</v>
      </c>
      <c r="Z111" s="107" t="s">
        <v>136</v>
      </c>
      <c r="AA111" s="107" t="s">
        <v>137</v>
      </c>
      <c r="AB111" s="6">
        <v>12.5</v>
      </c>
      <c r="AC111" s="107" t="s">
        <v>138</v>
      </c>
      <c r="AD111" s="109" t="str">
        <f>'[1]MASTER TABEL'!$F$7</f>
        <v>M2</v>
      </c>
      <c r="AE111" s="109" t="str">
        <f>'[1]MASTER TABEL'!$G$7</f>
        <v>M2</v>
      </c>
      <c r="AF111" s="6">
        <v>12.5</v>
      </c>
      <c r="AG111" s="110">
        <f>'[1]MASTER TABEL'!$H$7</f>
        <v>1</v>
      </c>
      <c r="AH111" s="111">
        <v>15500</v>
      </c>
      <c r="AI111" s="111">
        <v>15500</v>
      </c>
      <c r="AJ111" s="112">
        <f t="shared" si="70"/>
        <v>193750</v>
      </c>
      <c r="AK111" s="109">
        <v>0</v>
      </c>
      <c r="AL111" s="113">
        <f t="shared" si="98"/>
        <v>0</v>
      </c>
      <c r="AM111" s="114">
        <f t="shared" si="71"/>
        <v>0</v>
      </c>
      <c r="AN111" s="1">
        <v>550</v>
      </c>
      <c r="AO111" s="115">
        <f t="shared" si="72"/>
        <v>1.1428571428571429E-3</v>
      </c>
      <c r="AP111" s="101">
        <f t="shared" si="73"/>
        <v>1.92</v>
      </c>
      <c r="AQ111" s="104">
        <f t="shared" si="74"/>
        <v>5074.4047619047624</v>
      </c>
      <c r="AR111" s="116">
        <v>10000103</v>
      </c>
      <c r="AS111" s="104">
        <f t="shared" si="75"/>
        <v>5952.4422619047627</v>
      </c>
      <c r="AT111" s="110">
        <f>'[1]MASTER TABEL'!$BD$7</f>
        <v>440</v>
      </c>
      <c r="AU111" s="1">
        <v>104</v>
      </c>
      <c r="AV111" s="117">
        <f t="shared" si="76"/>
        <v>39.033882783882788</v>
      </c>
      <c r="AW111" s="111">
        <f t="shared" si="77"/>
        <v>9687.5</v>
      </c>
      <c r="AX111" s="111">
        <f t="shared" si="78"/>
        <v>20343.75</v>
      </c>
      <c r="AY111" s="111">
        <f t="shared" si="79"/>
        <v>15257.8125</v>
      </c>
      <c r="AZ111" s="112">
        <f t="shared" si="80"/>
        <v>45289.0625</v>
      </c>
      <c r="BA111" s="111">
        <f t="shared" si="99"/>
        <v>36812.5</v>
      </c>
      <c r="BB111" s="100" t="b">
        <v>0</v>
      </c>
      <c r="BC111" s="103">
        <v>0</v>
      </c>
      <c r="BD111" s="103">
        <v>0</v>
      </c>
      <c r="BE111" s="103">
        <f t="shared" si="81"/>
        <v>0</v>
      </c>
      <c r="BF111" s="100" t="b">
        <v>0</v>
      </c>
      <c r="BG111" s="118">
        <f>'[1]MASTER TABEL'!CZ365</f>
        <v>0</v>
      </c>
      <c r="BH111" s="1"/>
      <c r="BI111" s="103">
        <v>103</v>
      </c>
      <c r="BJ111" s="119">
        <v>0.1</v>
      </c>
      <c r="BK111" s="119">
        <v>0.05</v>
      </c>
      <c r="BL111" s="112">
        <f t="shared" si="100"/>
        <v>287020.44340659346</v>
      </c>
      <c r="BM111" s="104">
        <f t="shared" si="128"/>
        <v>315722.48774725286</v>
      </c>
      <c r="BN111" s="104">
        <f t="shared" si="128"/>
        <v>331508.61213461554</v>
      </c>
      <c r="BO111" s="120">
        <f t="shared" si="82"/>
        <v>8287.7153033653885</v>
      </c>
      <c r="BP111" s="121">
        <f t="shared" si="83"/>
        <v>16575.430606730777</v>
      </c>
      <c r="BQ111" s="121">
        <f t="shared" si="84"/>
        <v>8287.7153033653885</v>
      </c>
      <c r="BR111" s="121">
        <f t="shared" si="85"/>
        <v>20719.288258413471</v>
      </c>
      <c r="BS111" s="121">
        <f t="shared" si="86"/>
        <v>4143.8576516826943</v>
      </c>
      <c r="BT111" s="122">
        <f t="shared" si="102"/>
        <v>389522.61925817328</v>
      </c>
      <c r="BU111" s="121">
        <f t="shared" si="87"/>
        <v>0</v>
      </c>
      <c r="BV111" s="121">
        <f t="shared" si="88"/>
        <v>0</v>
      </c>
      <c r="BW111" s="121">
        <f t="shared" si="89"/>
        <v>0</v>
      </c>
      <c r="BX111" s="121">
        <f t="shared" si="90"/>
        <v>0</v>
      </c>
      <c r="BY111" s="121">
        <f t="shared" si="91"/>
        <v>0</v>
      </c>
      <c r="BZ111" s="121">
        <f t="shared" si="92"/>
        <v>0</v>
      </c>
      <c r="CA111" s="121">
        <f t="shared" si="93"/>
        <v>0</v>
      </c>
      <c r="CB111" s="121">
        <f t="shared" si="94"/>
        <v>0</v>
      </c>
      <c r="CC111" s="122">
        <f t="shared" si="95"/>
        <v>414385.7651682694</v>
      </c>
      <c r="CD111" s="123">
        <f t="shared" si="103"/>
        <v>389522.61925817328</v>
      </c>
      <c r="CE111" s="122">
        <f t="shared" si="104"/>
        <v>805000</v>
      </c>
      <c r="CF111" s="122">
        <f t="shared" si="105"/>
        <v>415477.38074182672</v>
      </c>
      <c r="CG111" s="124">
        <f t="shared" si="106"/>
        <v>0.51612096986562328</v>
      </c>
      <c r="CH111" s="122">
        <f t="shared" si="107"/>
        <v>690000</v>
      </c>
      <c r="CI111" s="122">
        <f t="shared" si="108"/>
        <v>300477.38074182672</v>
      </c>
      <c r="CJ111" s="124">
        <f t="shared" si="109"/>
        <v>0.43547446484322716</v>
      </c>
      <c r="CK111" s="122">
        <f t="shared" si="110"/>
        <v>575000</v>
      </c>
      <c r="CL111" s="122">
        <f t="shared" si="111"/>
        <v>185477.38074182672</v>
      </c>
      <c r="CM111" s="124">
        <f t="shared" si="112"/>
        <v>0.32256935781187257</v>
      </c>
      <c r="CN111" s="122">
        <f t="shared" si="113"/>
        <v>500000</v>
      </c>
      <c r="CO111" s="122">
        <f t="shared" si="114"/>
        <v>110477.38074182672</v>
      </c>
      <c r="CP111" s="124">
        <f t="shared" si="115"/>
        <v>0.22095476148365345</v>
      </c>
      <c r="CQ111" s="122">
        <f t="shared" si="116"/>
        <v>805000</v>
      </c>
      <c r="CR111" s="122">
        <f t="shared" si="117"/>
        <v>415477.38074182672</v>
      </c>
      <c r="CS111" s="124">
        <f t="shared" si="118"/>
        <v>0.51612096986562328</v>
      </c>
      <c r="CT111" s="122">
        <f t="shared" si="119"/>
        <v>625000</v>
      </c>
      <c r="CU111" s="122">
        <f t="shared" si="120"/>
        <v>235477.38074182672</v>
      </c>
      <c r="CV111" s="124">
        <f t="shared" si="121"/>
        <v>0.37676380918692276</v>
      </c>
      <c r="CW111" s="122">
        <f t="shared" si="122"/>
        <v>562500</v>
      </c>
      <c r="CX111" s="117">
        <f t="shared" si="123"/>
        <v>172977.38074182672</v>
      </c>
      <c r="CY111" s="124">
        <f t="shared" si="124"/>
        <v>0.30751534354102528</v>
      </c>
      <c r="CZ111" s="122">
        <f t="shared" si="125"/>
        <v>500000</v>
      </c>
      <c r="DA111" s="122">
        <f t="shared" si="126"/>
        <v>110477.38074182672</v>
      </c>
      <c r="DB111" s="124">
        <f t="shared" si="127"/>
        <v>0.22095476148365345</v>
      </c>
      <c r="DC111" s="122">
        <v>1250000</v>
      </c>
      <c r="DD111" s="14">
        <v>1150000</v>
      </c>
    </row>
    <row r="112" spans="1:108" s="18" customFormat="1" x14ac:dyDescent="0.25">
      <c r="A112" s="1">
        <v>98</v>
      </c>
      <c r="B112" s="100" t="s">
        <v>232</v>
      </c>
      <c r="C112" s="99">
        <v>80</v>
      </c>
      <c r="D112" s="1">
        <v>80</v>
      </c>
      <c r="E112" s="1">
        <v>9</v>
      </c>
      <c r="F112" s="1">
        <v>3</v>
      </c>
      <c r="G112" s="1" t="s">
        <v>130</v>
      </c>
      <c r="H112" s="100">
        <v>1.92</v>
      </c>
      <c r="I112" s="101">
        <f t="shared" si="66"/>
        <v>1.7279999999999997E-2</v>
      </c>
      <c r="J112" s="100">
        <v>32</v>
      </c>
      <c r="K112" s="1" t="s">
        <v>131</v>
      </c>
      <c r="L112" s="100">
        <v>32</v>
      </c>
      <c r="M112" s="100">
        <v>875</v>
      </c>
      <c r="N112" s="100">
        <v>875</v>
      </c>
      <c r="O112" s="102">
        <f t="shared" si="67"/>
        <v>28000</v>
      </c>
      <c r="P112" s="103">
        <v>26600</v>
      </c>
      <c r="Q112" s="104">
        <f t="shared" si="68"/>
        <v>15.119999999999997</v>
      </c>
      <c r="R112" s="100">
        <v>30</v>
      </c>
      <c r="S112" s="105">
        <f t="shared" si="96"/>
        <v>1.1428571428571429E-3</v>
      </c>
      <c r="T112" s="106">
        <f t="shared" si="69"/>
        <v>1.1428571428571429E-3</v>
      </c>
      <c r="U112" s="2" t="s">
        <v>171</v>
      </c>
      <c r="V112" s="1" t="s">
        <v>133</v>
      </c>
      <c r="W112" s="107" t="s">
        <v>134</v>
      </c>
      <c r="X112" s="102">
        <f t="shared" si="97"/>
        <v>1680</v>
      </c>
      <c r="Y112" s="107" t="s">
        <v>135</v>
      </c>
      <c r="Z112" s="107" t="s">
        <v>136</v>
      </c>
      <c r="AA112" s="107" t="s">
        <v>137</v>
      </c>
      <c r="AB112" s="6">
        <v>12.5</v>
      </c>
      <c r="AC112" s="107" t="s">
        <v>138</v>
      </c>
      <c r="AD112" s="109" t="str">
        <f>'[1]MASTER TABEL'!$F$7</f>
        <v>M2</v>
      </c>
      <c r="AE112" s="109" t="str">
        <f>'[1]MASTER TABEL'!$G$7</f>
        <v>M2</v>
      </c>
      <c r="AF112" s="6">
        <v>12.5</v>
      </c>
      <c r="AG112" s="110">
        <f>'[1]MASTER TABEL'!$H$7</f>
        <v>1</v>
      </c>
      <c r="AH112" s="111">
        <v>15500</v>
      </c>
      <c r="AI112" s="111">
        <v>15500</v>
      </c>
      <c r="AJ112" s="112">
        <f t="shared" si="70"/>
        <v>193750</v>
      </c>
      <c r="AK112" s="109">
        <v>0</v>
      </c>
      <c r="AL112" s="113">
        <f t="shared" si="98"/>
        <v>0</v>
      </c>
      <c r="AM112" s="114">
        <f t="shared" si="71"/>
        <v>0</v>
      </c>
      <c r="AN112" s="1">
        <v>550</v>
      </c>
      <c r="AO112" s="115">
        <f t="shared" si="72"/>
        <v>1.1428571428571429E-3</v>
      </c>
      <c r="AP112" s="101">
        <f t="shared" si="73"/>
        <v>1.92</v>
      </c>
      <c r="AQ112" s="104">
        <f t="shared" si="74"/>
        <v>5074.4047619047624</v>
      </c>
      <c r="AR112" s="116">
        <v>10000104</v>
      </c>
      <c r="AS112" s="104">
        <f t="shared" si="75"/>
        <v>5952.442857142858</v>
      </c>
      <c r="AT112" s="110">
        <f>'[1]MASTER TABEL'!$BD$7</f>
        <v>440</v>
      </c>
      <c r="AU112" s="1">
        <v>105</v>
      </c>
      <c r="AV112" s="117">
        <f t="shared" si="76"/>
        <v>38.662131519274382</v>
      </c>
      <c r="AW112" s="111">
        <f t="shared" si="77"/>
        <v>9687.5</v>
      </c>
      <c r="AX112" s="111">
        <f t="shared" si="78"/>
        <v>20343.75</v>
      </c>
      <c r="AY112" s="111">
        <f t="shared" si="79"/>
        <v>15257.8125</v>
      </c>
      <c r="AZ112" s="112">
        <f t="shared" si="80"/>
        <v>45289.0625</v>
      </c>
      <c r="BA112" s="111">
        <f t="shared" si="99"/>
        <v>36812.5</v>
      </c>
      <c r="BB112" s="100" t="b">
        <v>0</v>
      </c>
      <c r="BC112" s="103">
        <v>0</v>
      </c>
      <c r="BD112" s="103">
        <v>0</v>
      </c>
      <c r="BE112" s="103">
        <f t="shared" si="81"/>
        <v>0</v>
      </c>
      <c r="BF112" s="100" t="b">
        <v>0</v>
      </c>
      <c r="BG112" s="118">
        <f>'[1]MASTER TABEL'!CZ366</f>
        <v>0</v>
      </c>
      <c r="BH112" s="1"/>
      <c r="BI112" s="103">
        <v>104</v>
      </c>
      <c r="BJ112" s="119">
        <v>0.1</v>
      </c>
      <c r="BK112" s="119">
        <v>0.05</v>
      </c>
      <c r="BL112" s="112">
        <f t="shared" si="100"/>
        <v>287021.07225056691</v>
      </c>
      <c r="BM112" s="104">
        <f t="shared" ref="BM112:BN127" si="129">BL112*(1+BJ112)</f>
        <v>315723.17947562365</v>
      </c>
      <c r="BN112" s="104">
        <f t="shared" si="129"/>
        <v>331509.33844940487</v>
      </c>
      <c r="BO112" s="120">
        <f t="shared" si="82"/>
        <v>8287.7334612351224</v>
      </c>
      <c r="BP112" s="121">
        <f t="shared" si="83"/>
        <v>16575.466922470245</v>
      </c>
      <c r="BQ112" s="121">
        <f t="shared" si="84"/>
        <v>8287.7334612351224</v>
      </c>
      <c r="BR112" s="121">
        <f t="shared" si="85"/>
        <v>20719.333653087804</v>
      </c>
      <c r="BS112" s="121">
        <f t="shared" si="86"/>
        <v>4143.8667306175612</v>
      </c>
      <c r="BT112" s="122">
        <f t="shared" si="102"/>
        <v>389523.47267805075</v>
      </c>
      <c r="BU112" s="121">
        <f t="shared" si="87"/>
        <v>0</v>
      </c>
      <c r="BV112" s="121">
        <f t="shared" si="88"/>
        <v>0</v>
      </c>
      <c r="BW112" s="121">
        <f t="shared" si="89"/>
        <v>0</v>
      </c>
      <c r="BX112" s="121">
        <f t="shared" si="90"/>
        <v>0</v>
      </c>
      <c r="BY112" s="121">
        <f t="shared" si="91"/>
        <v>0</v>
      </c>
      <c r="BZ112" s="121">
        <f t="shared" si="92"/>
        <v>0</v>
      </c>
      <c r="CA112" s="121">
        <f t="shared" si="93"/>
        <v>0</v>
      </c>
      <c r="CB112" s="121">
        <f t="shared" si="94"/>
        <v>0</v>
      </c>
      <c r="CC112" s="122">
        <f t="shared" si="95"/>
        <v>414386.67306175607</v>
      </c>
      <c r="CD112" s="123">
        <f t="shared" si="103"/>
        <v>389523.47267805075</v>
      </c>
      <c r="CE112" s="122">
        <f t="shared" si="104"/>
        <v>805000</v>
      </c>
      <c r="CF112" s="122">
        <f t="shared" si="105"/>
        <v>415476.52732194925</v>
      </c>
      <c r="CG112" s="124">
        <f t="shared" si="106"/>
        <v>0.51611990971670718</v>
      </c>
      <c r="CH112" s="122">
        <f t="shared" si="107"/>
        <v>690000</v>
      </c>
      <c r="CI112" s="122">
        <f t="shared" si="108"/>
        <v>300476.52732194925</v>
      </c>
      <c r="CJ112" s="124">
        <f t="shared" si="109"/>
        <v>0.43547322800282501</v>
      </c>
      <c r="CK112" s="122">
        <f t="shared" si="110"/>
        <v>575000</v>
      </c>
      <c r="CL112" s="122">
        <f t="shared" si="111"/>
        <v>185476.52732194925</v>
      </c>
      <c r="CM112" s="124">
        <f t="shared" si="112"/>
        <v>0.32256787360339001</v>
      </c>
      <c r="CN112" s="122">
        <f t="shared" si="113"/>
        <v>500000</v>
      </c>
      <c r="CO112" s="122">
        <f t="shared" si="114"/>
        <v>110476.52732194925</v>
      </c>
      <c r="CP112" s="124">
        <f t="shared" si="115"/>
        <v>0.2209530546438985</v>
      </c>
      <c r="CQ112" s="122">
        <f t="shared" si="116"/>
        <v>805000</v>
      </c>
      <c r="CR112" s="122">
        <f t="shared" si="117"/>
        <v>415476.52732194925</v>
      </c>
      <c r="CS112" s="124">
        <f t="shared" si="118"/>
        <v>0.51611990971670718</v>
      </c>
      <c r="CT112" s="122">
        <f t="shared" si="119"/>
        <v>625000</v>
      </c>
      <c r="CU112" s="122">
        <f t="shared" si="120"/>
        <v>235476.52732194925</v>
      </c>
      <c r="CV112" s="124">
        <f t="shared" si="121"/>
        <v>0.3767624437151188</v>
      </c>
      <c r="CW112" s="122">
        <f t="shared" si="122"/>
        <v>562500</v>
      </c>
      <c r="CX112" s="117">
        <f t="shared" si="123"/>
        <v>172976.52732194925</v>
      </c>
      <c r="CY112" s="124">
        <f t="shared" si="124"/>
        <v>0.30751382635013202</v>
      </c>
      <c r="CZ112" s="122">
        <f t="shared" si="125"/>
        <v>500000</v>
      </c>
      <c r="DA112" s="122">
        <f t="shared" si="126"/>
        <v>110476.52732194925</v>
      </c>
      <c r="DB112" s="124">
        <f t="shared" si="127"/>
        <v>0.2209530546438985</v>
      </c>
      <c r="DC112" s="122">
        <v>1250000</v>
      </c>
      <c r="DD112" s="14">
        <v>1150000</v>
      </c>
    </row>
    <row r="113" spans="1:108" s="18" customFormat="1" x14ac:dyDescent="0.25">
      <c r="A113" s="1">
        <v>99</v>
      </c>
      <c r="B113" s="100" t="s">
        <v>233</v>
      </c>
      <c r="C113" s="99">
        <v>80</v>
      </c>
      <c r="D113" s="1">
        <v>80</v>
      </c>
      <c r="E113" s="1">
        <v>9</v>
      </c>
      <c r="F113" s="1">
        <v>3</v>
      </c>
      <c r="G113" s="1" t="s">
        <v>130</v>
      </c>
      <c r="H113" s="100">
        <v>1.92</v>
      </c>
      <c r="I113" s="101">
        <f t="shared" si="66"/>
        <v>1.7279999999999997E-2</v>
      </c>
      <c r="J113" s="100">
        <v>32</v>
      </c>
      <c r="K113" s="1" t="s">
        <v>131</v>
      </c>
      <c r="L113" s="100">
        <v>32</v>
      </c>
      <c r="M113" s="100">
        <v>875</v>
      </c>
      <c r="N113" s="100">
        <v>875</v>
      </c>
      <c r="O113" s="102">
        <f t="shared" si="67"/>
        <v>28000</v>
      </c>
      <c r="P113" s="103">
        <v>26600</v>
      </c>
      <c r="Q113" s="104">
        <f t="shared" si="68"/>
        <v>15.119999999999997</v>
      </c>
      <c r="R113" s="100">
        <v>30</v>
      </c>
      <c r="S113" s="105">
        <f t="shared" si="96"/>
        <v>1.1428571428571429E-3</v>
      </c>
      <c r="T113" s="106">
        <f t="shared" si="69"/>
        <v>1.1428571428571429E-3</v>
      </c>
      <c r="U113" s="2" t="s">
        <v>171</v>
      </c>
      <c r="V113" s="1" t="s">
        <v>133</v>
      </c>
      <c r="W113" s="107" t="s">
        <v>134</v>
      </c>
      <c r="X113" s="102">
        <f t="shared" si="97"/>
        <v>1680</v>
      </c>
      <c r="Y113" s="107" t="s">
        <v>135</v>
      </c>
      <c r="Z113" s="107" t="s">
        <v>136</v>
      </c>
      <c r="AA113" s="107" t="s">
        <v>137</v>
      </c>
      <c r="AB113" s="6">
        <v>14.2</v>
      </c>
      <c r="AC113" s="107" t="s">
        <v>138</v>
      </c>
      <c r="AD113" s="109" t="str">
        <f>'[1]MASTER TABEL'!$F$7</f>
        <v>M2</v>
      </c>
      <c r="AE113" s="109" t="str">
        <f>'[1]MASTER TABEL'!$G$7</f>
        <v>M2</v>
      </c>
      <c r="AF113" s="6">
        <v>14.2</v>
      </c>
      <c r="AG113" s="110">
        <f>'[1]MASTER TABEL'!$H$7</f>
        <v>1</v>
      </c>
      <c r="AH113" s="111">
        <v>15500</v>
      </c>
      <c r="AI113" s="111">
        <v>15500</v>
      </c>
      <c r="AJ113" s="112">
        <f t="shared" si="70"/>
        <v>220100</v>
      </c>
      <c r="AK113" s="109">
        <v>0</v>
      </c>
      <c r="AL113" s="113">
        <f t="shared" si="98"/>
        <v>0</v>
      </c>
      <c r="AM113" s="114">
        <f t="shared" si="71"/>
        <v>0</v>
      </c>
      <c r="AN113" s="1">
        <v>550</v>
      </c>
      <c r="AO113" s="115">
        <f t="shared" si="72"/>
        <v>1.1428571428571429E-3</v>
      </c>
      <c r="AP113" s="101">
        <f t="shared" si="73"/>
        <v>1.92</v>
      </c>
      <c r="AQ113" s="104">
        <f t="shared" si="74"/>
        <v>5074.4047619047624</v>
      </c>
      <c r="AR113" s="116">
        <v>10000105</v>
      </c>
      <c r="AS113" s="104">
        <f t="shared" si="75"/>
        <v>5952.4434523809532</v>
      </c>
      <c r="AT113" s="110">
        <f>'[1]MASTER TABEL'!$BD$7</f>
        <v>440</v>
      </c>
      <c r="AU113" s="1">
        <v>106</v>
      </c>
      <c r="AV113" s="117">
        <f t="shared" si="76"/>
        <v>38.297394429469904</v>
      </c>
      <c r="AW113" s="111">
        <f t="shared" si="77"/>
        <v>11005</v>
      </c>
      <c r="AX113" s="111">
        <f t="shared" si="78"/>
        <v>23110.5</v>
      </c>
      <c r="AY113" s="111">
        <f t="shared" si="79"/>
        <v>17332.875</v>
      </c>
      <c r="AZ113" s="112">
        <f t="shared" si="80"/>
        <v>51448.375</v>
      </c>
      <c r="BA113" s="111">
        <f t="shared" si="99"/>
        <v>41819</v>
      </c>
      <c r="BB113" s="100" t="b">
        <v>0</v>
      </c>
      <c r="BC113" s="103">
        <v>0</v>
      </c>
      <c r="BD113" s="103">
        <v>0</v>
      </c>
      <c r="BE113" s="103">
        <f t="shared" si="81"/>
        <v>0</v>
      </c>
      <c r="BF113" s="100" t="b">
        <v>0</v>
      </c>
      <c r="BG113" s="118">
        <f>'[1]MASTER TABEL'!CZ367</f>
        <v>0</v>
      </c>
      <c r="BH113" s="1"/>
      <c r="BI113" s="103">
        <v>105</v>
      </c>
      <c r="BJ113" s="119">
        <v>0.1</v>
      </c>
      <c r="BK113" s="119">
        <v>0.05</v>
      </c>
      <c r="BL113" s="112">
        <f t="shared" si="100"/>
        <v>324537.52060871513</v>
      </c>
      <c r="BM113" s="104">
        <f t="shared" si="129"/>
        <v>356991.27266958664</v>
      </c>
      <c r="BN113" s="104">
        <f t="shared" si="129"/>
        <v>374840.836303066</v>
      </c>
      <c r="BO113" s="120">
        <f t="shared" si="82"/>
        <v>9371.0209075766506</v>
      </c>
      <c r="BP113" s="121">
        <f t="shared" si="83"/>
        <v>18742.041815153301</v>
      </c>
      <c r="BQ113" s="121">
        <f t="shared" si="84"/>
        <v>9371.0209075766506</v>
      </c>
      <c r="BR113" s="121">
        <f t="shared" si="85"/>
        <v>23427.552268941625</v>
      </c>
      <c r="BS113" s="121">
        <f t="shared" si="86"/>
        <v>4685.5104537883253</v>
      </c>
      <c r="BT113" s="122">
        <f t="shared" si="102"/>
        <v>440437.98265610257</v>
      </c>
      <c r="BU113" s="121">
        <f t="shared" si="87"/>
        <v>0</v>
      </c>
      <c r="BV113" s="121">
        <f t="shared" si="88"/>
        <v>0</v>
      </c>
      <c r="BW113" s="121">
        <f t="shared" si="89"/>
        <v>0</v>
      </c>
      <c r="BX113" s="121">
        <f t="shared" si="90"/>
        <v>0</v>
      </c>
      <c r="BY113" s="121">
        <f t="shared" si="91"/>
        <v>0</v>
      </c>
      <c r="BZ113" s="121">
        <f t="shared" si="92"/>
        <v>0</v>
      </c>
      <c r="CA113" s="121">
        <f t="shared" si="93"/>
        <v>0</v>
      </c>
      <c r="CB113" s="121">
        <f t="shared" si="94"/>
        <v>0</v>
      </c>
      <c r="CC113" s="122">
        <f t="shared" si="95"/>
        <v>468551.0453788325</v>
      </c>
      <c r="CD113" s="123">
        <f t="shared" si="103"/>
        <v>440437.98265610257</v>
      </c>
      <c r="CE113" s="122">
        <f t="shared" si="104"/>
        <v>910000</v>
      </c>
      <c r="CF113" s="122">
        <f t="shared" si="105"/>
        <v>469562.01734389743</v>
      </c>
      <c r="CG113" s="124">
        <f t="shared" si="106"/>
        <v>0.51600221686142578</v>
      </c>
      <c r="CH113" s="122">
        <f t="shared" si="107"/>
        <v>780000</v>
      </c>
      <c r="CI113" s="122">
        <f t="shared" si="108"/>
        <v>339562.01734389743</v>
      </c>
      <c r="CJ113" s="124">
        <f t="shared" si="109"/>
        <v>0.43533591967166335</v>
      </c>
      <c r="CK113" s="122">
        <f t="shared" si="110"/>
        <v>650000</v>
      </c>
      <c r="CL113" s="122">
        <f t="shared" si="111"/>
        <v>209562.01734389743</v>
      </c>
      <c r="CM113" s="124">
        <f t="shared" si="112"/>
        <v>0.32240310360599606</v>
      </c>
      <c r="CN113" s="122">
        <f t="shared" si="113"/>
        <v>560000</v>
      </c>
      <c r="CO113" s="122">
        <f t="shared" si="114"/>
        <v>119562.01734389743</v>
      </c>
      <c r="CP113" s="124">
        <f t="shared" si="115"/>
        <v>0.21350360239981683</v>
      </c>
      <c r="CQ113" s="122">
        <f t="shared" si="116"/>
        <v>910000</v>
      </c>
      <c r="CR113" s="122">
        <f t="shared" si="117"/>
        <v>469562.01734389743</v>
      </c>
      <c r="CS113" s="124">
        <f t="shared" si="118"/>
        <v>0.51600221686142578</v>
      </c>
      <c r="CT113" s="122">
        <f t="shared" si="119"/>
        <v>700000</v>
      </c>
      <c r="CU113" s="122">
        <f t="shared" si="120"/>
        <v>259562.01734389743</v>
      </c>
      <c r="CV113" s="124">
        <f t="shared" si="121"/>
        <v>0.3708028819198535</v>
      </c>
      <c r="CW113" s="122">
        <f t="shared" si="122"/>
        <v>629999.99999999988</v>
      </c>
      <c r="CX113" s="117">
        <f t="shared" si="123"/>
        <v>189562.01734389731</v>
      </c>
      <c r="CY113" s="124">
        <f t="shared" si="124"/>
        <v>0.30089209102205927</v>
      </c>
      <c r="CZ113" s="122">
        <f t="shared" si="125"/>
        <v>560000</v>
      </c>
      <c r="DA113" s="122">
        <f t="shared" si="126"/>
        <v>119562.01734389743</v>
      </c>
      <c r="DB113" s="124">
        <f t="shared" si="127"/>
        <v>0.21350360239981683</v>
      </c>
      <c r="DC113" s="122">
        <v>1400000</v>
      </c>
      <c r="DD113" s="14">
        <v>1300000</v>
      </c>
    </row>
    <row r="114" spans="1:108" s="18" customFormat="1" x14ac:dyDescent="0.25">
      <c r="A114" s="1">
        <v>100</v>
      </c>
      <c r="B114" s="100" t="s">
        <v>234</v>
      </c>
      <c r="C114" s="99">
        <v>80</v>
      </c>
      <c r="D114" s="1">
        <v>80</v>
      </c>
      <c r="E114" s="1">
        <v>9</v>
      </c>
      <c r="F114" s="1">
        <v>3</v>
      </c>
      <c r="G114" s="1" t="s">
        <v>130</v>
      </c>
      <c r="H114" s="100">
        <v>1.92</v>
      </c>
      <c r="I114" s="101">
        <f t="shared" si="66"/>
        <v>1.7279999999999997E-2</v>
      </c>
      <c r="J114" s="100">
        <v>47.5</v>
      </c>
      <c r="K114" s="1" t="s">
        <v>131</v>
      </c>
      <c r="L114" s="100">
        <v>32</v>
      </c>
      <c r="M114" s="100">
        <v>580</v>
      </c>
      <c r="N114" s="100">
        <v>580</v>
      </c>
      <c r="O114" s="102">
        <f t="shared" si="67"/>
        <v>27550</v>
      </c>
      <c r="P114" s="103">
        <v>26600</v>
      </c>
      <c r="Q114" s="104">
        <f t="shared" si="68"/>
        <v>10.022399999999998</v>
      </c>
      <c r="R114" s="100">
        <v>30</v>
      </c>
      <c r="S114" s="105">
        <f t="shared" si="96"/>
        <v>1.7241379310344827E-3</v>
      </c>
      <c r="T114" s="106">
        <f t="shared" si="69"/>
        <v>1.724137931034483E-3</v>
      </c>
      <c r="U114" s="2" t="s">
        <v>171</v>
      </c>
      <c r="V114" s="1" t="s">
        <v>133</v>
      </c>
      <c r="W114" s="107" t="s">
        <v>134</v>
      </c>
      <c r="X114" s="102">
        <f t="shared" si="97"/>
        <v>1113.5999999999999</v>
      </c>
      <c r="Y114" s="107" t="s">
        <v>135</v>
      </c>
      <c r="Z114" s="107" t="s">
        <v>136</v>
      </c>
      <c r="AA114" s="107" t="s">
        <v>137</v>
      </c>
      <c r="AB114" s="6">
        <v>4.71</v>
      </c>
      <c r="AC114" s="107" t="s">
        <v>138</v>
      </c>
      <c r="AD114" s="109" t="str">
        <f>'[1]MASTER TABEL'!$F$7</f>
        <v>M2</v>
      </c>
      <c r="AE114" s="109" t="str">
        <f>'[1]MASTER TABEL'!$G$7</f>
        <v>M2</v>
      </c>
      <c r="AF114" s="6">
        <v>4.71</v>
      </c>
      <c r="AG114" s="110">
        <f>'[1]MASTER TABEL'!$H$7</f>
        <v>1</v>
      </c>
      <c r="AH114" s="111">
        <v>15500</v>
      </c>
      <c r="AI114" s="111">
        <v>15500</v>
      </c>
      <c r="AJ114" s="112">
        <f t="shared" si="70"/>
        <v>73005</v>
      </c>
      <c r="AK114" s="109">
        <v>0</v>
      </c>
      <c r="AL114" s="113">
        <f t="shared" si="98"/>
        <v>0</v>
      </c>
      <c r="AM114" s="114">
        <f t="shared" si="71"/>
        <v>0</v>
      </c>
      <c r="AN114" s="1">
        <v>550</v>
      </c>
      <c r="AO114" s="115">
        <f t="shared" si="72"/>
        <v>1.7241379310344827E-3</v>
      </c>
      <c r="AP114" s="101">
        <f t="shared" si="73"/>
        <v>1.92</v>
      </c>
      <c r="AQ114" s="104">
        <f t="shared" si="74"/>
        <v>7655.352011494253</v>
      </c>
      <c r="AR114" s="116">
        <v>10000106</v>
      </c>
      <c r="AS114" s="104">
        <f t="shared" si="75"/>
        <v>8979.9802442528726</v>
      </c>
      <c r="AT114" s="110">
        <f>'[1]MASTER TABEL'!$BD$7</f>
        <v>440</v>
      </c>
      <c r="AU114" s="1">
        <v>107</v>
      </c>
      <c r="AV114" s="117">
        <f t="shared" si="76"/>
        <v>57.236276721452363</v>
      </c>
      <c r="AW114" s="111">
        <f t="shared" si="77"/>
        <v>3650.25</v>
      </c>
      <c r="AX114" s="111">
        <f t="shared" si="78"/>
        <v>7665.5250000000005</v>
      </c>
      <c r="AY114" s="111">
        <f t="shared" si="79"/>
        <v>5749.1437500000002</v>
      </c>
      <c r="AZ114" s="112">
        <f t="shared" si="80"/>
        <v>17064.918750000001</v>
      </c>
      <c r="BA114" s="111">
        <f t="shared" si="99"/>
        <v>13870.95</v>
      </c>
      <c r="BB114" s="100" t="b">
        <v>0</v>
      </c>
      <c r="BC114" s="103">
        <v>0</v>
      </c>
      <c r="BD114" s="103">
        <v>0</v>
      </c>
      <c r="BE114" s="103">
        <f t="shared" si="81"/>
        <v>0</v>
      </c>
      <c r="BF114" s="100" t="b">
        <v>0</v>
      </c>
      <c r="BG114" s="118">
        <f>'[1]MASTER TABEL'!CZ368</f>
        <v>0</v>
      </c>
      <c r="BH114" s="1"/>
      <c r="BI114" s="103">
        <v>106</v>
      </c>
      <c r="BJ114" s="119">
        <v>0.1</v>
      </c>
      <c r="BK114" s="119">
        <v>0.05</v>
      </c>
      <c r="BL114" s="112">
        <f t="shared" si="100"/>
        <v>120739.43728246857</v>
      </c>
      <c r="BM114" s="104">
        <f t="shared" si="129"/>
        <v>132813.38101071544</v>
      </c>
      <c r="BN114" s="104">
        <f t="shared" si="129"/>
        <v>139454.05006125121</v>
      </c>
      <c r="BO114" s="120">
        <f t="shared" si="82"/>
        <v>3486.3512515312805</v>
      </c>
      <c r="BP114" s="121">
        <f t="shared" si="83"/>
        <v>6972.7025030625609</v>
      </c>
      <c r="BQ114" s="121">
        <f t="shared" si="84"/>
        <v>3486.3512515312805</v>
      </c>
      <c r="BR114" s="121">
        <f t="shared" si="85"/>
        <v>8715.8781288282025</v>
      </c>
      <c r="BS114" s="121">
        <f t="shared" si="86"/>
        <v>1743.1756257656402</v>
      </c>
      <c r="BT114" s="122">
        <f t="shared" si="102"/>
        <v>163858.50882197017</v>
      </c>
      <c r="BU114" s="121">
        <f t="shared" si="87"/>
        <v>0</v>
      </c>
      <c r="BV114" s="121">
        <f t="shared" si="88"/>
        <v>0</v>
      </c>
      <c r="BW114" s="121">
        <f t="shared" si="89"/>
        <v>0</v>
      </c>
      <c r="BX114" s="121">
        <f t="shared" si="90"/>
        <v>0</v>
      </c>
      <c r="BY114" s="121">
        <f t="shared" si="91"/>
        <v>0</v>
      </c>
      <c r="BZ114" s="121">
        <f t="shared" si="92"/>
        <v>0</v>
      </c>
      <c r="CA114" s="121">
        <f t="shared" si="93"/>
        <v>0</v>
      </c>
      <c r="CB114" s="121">
        <f t="shared" si="94"/>
        <v>0</v>
      </c>
      <c r="CC114" s="122">
        <f t="shared" si="95"/>
        <v>174317.56257656403</v>
      </c>
      <c r="CD114" s="123">
        <f t="shared" si="103"/>
        <v>163858.50882197017</v>
      </c>
      <c r="CE114" s="122">
        <f t="shared" si="104"/>
        <v>315000</v>
      </c>
      <c r="CF114" s="122">
        <f t="shared" si="105"/>
        <v>151141.49117802983</v>
      </c>
      <c r="CG114" s="124">
        <f t="shared" si="106"/>
        <v>0.47981425770803121</v>
      </c>
      <c r="CH114" s="122">
        <f t="shared" si="107"/>
        <v>270000</v>
      </c>
      <c r="CI114" s="122">
        <f t="shared" si="108"/>
        <v>106141.49117802983</v>
      </c>
      <c r="CJ114" s="124">
        <f t="shared" si="109"/>
        <v>0.39311663399270308</v>
      </c>
      <c r="CK114" s="122">
        <f t="shared" si="110"/>
        <v>225000</v>
      </c>
      <c r="CL114" s="122">
        <f t="shared" si="111"/>
        <v>61141.491178029828</v>
      </c>
      <c r="CM114" s="124">
        <f t="shared" si="112"/>
        <v>0.27173996079124368</v>
      </c>
      <c r="CN114" s="122">
        <f t="shared" si="113"/>
        <v>220000</v>
      </c>
      <c r="CO114" s="122">
        <f t="shared" si="114"/>
        <v>56141.491178029828</v>
      </c>
      <c r="CP114" s="124">
        <f t="shared" si="115"/>
        <v>0.25518859626377194</v>
      </c>
      <c r="CQ114" s="122">
        <f t="shared" si="116"/>
        <v>315000</v>
      </c>
      <c r="CR114" s="122">
        <f t="shared" si="117"/>
        <v>151141.49117802983</v>
      </c>
      <c r="CS114" s="124">
        <f t="shared" si="118"/>
        <v>0.47981425770803121</v>
      </c>
      <c r="CT114" s="122">
        <f t="shared" si="119"/>
        <v>275000</v>
      </c>
      <c r="CU114" s="122">
        <f t="shared" si="120"/>
        <v>111141.49117802983</v>
      </c>
      <c r="CV114" s="124">
        <f t="shared" si="121"/>
        <v>0.40415087701101754</v>
      </c>
      <c r="CW114" s="122">
        <f t="shared" si="122"/>
        <v>247500</v>
      </c>
      <c r="CX114" s="117">
        <f t="shared" si="123"/>
        <v>83641.491178029828</v>
      </c>
      <c r="CY114" s="124">
        <f t="shared" si="124"/>
        <v>0.33794541890113061</v>
      </c>
      <c r="CZ114" s="122">
        <f t="shared" si="125"/>
        <v>220000</v>
      </c>
      <c r="DA114" s="122">
        <f t="shared" si="126"/>
        <v>56141.491178029828</v>
      </c>
      <c r="DB114" s="124">
        <f t="shared" si="127"/>
        <v>0.25518859626377194</v>
      </c>
      <c r="DC114" s="122">
        <v>550000</v>
      </c>
      <c r="DD114" s="14">
        <v>450000</v>
      </c>
    </row>
    <row r="115" spans="1:108" s="18" customFormat="1" x14ac:dyDescent="0.25">
      <c r="A115" s="1">
        <v>101</v>
      </c>
      <c r="B115" s="100" t="s">
        <v>235</v>
      </c>
      <c r="C115" s="99">
        <v>80</v>
      </c>
      <c r="D115" s="1">
        <v>80</v>
      </c>
      <c r="E115" s="1">
        <v>9</v>
      </c>
      <c r="F115" s="1">
        <v>3</v>
      </c>
      <c r="G115" s="1" t="s">
        <v>130</v>
      </c>
      <c r="H115" s="100">
        <v>1.92</v>
      </c>
      <c r="I115" s="101">
        <f t="shared" si="66"/>
        <v>1.7279999999999997E-2</v>
      </c>
      <c r="J115" s="100">
        <v>48</v>
      </c>
      <c r="K115" s="1" t="s">
        <v>131</v>
      </c>
      <c r="L115" s="100">
        <v>32</v>
      </c>
      <c r="M115" s="100">
        <v>580</v>
      </c>
      <c r="N115" s="100">
        <v>580</v>
      </c>
      <c r="O115" s="102">
        <f t="shared" si="67"/>
        <v>27840</v>
      </c>
      <c r="P115" s="103">
        <v>26600</v>
      </c>
      <c r="Q115" s="104">
        <f t="shared" si="68"/>
        <v>10.022399999999998</v>
      </c>
      <c r="R115" s="100">
        <v>30</v>
      </c>
      <c r="S115" s="105">
        <f t="shared" si="96"/>
        <v>1.7241379310344827E-3</v>
      </c>
      <c r="T115" s="106">
        <f t="shared" si="69"/>
        <v>1.724137931034483E-3</v>
      </c>
      <c r="U115" s="2" t="s">
        <v>171</v>
      </c>
      <c r="V115" s="1" t="s">
        <v>133</v>
      </c>
      <c r="W115" s="107" t="s">
        <v>134</v>
      </c>
      <c r="X115" s="102">
        <f t="shared" si="97"/>
        <v>1113.5999999999999</v>
      </c>
      <c r="Y115" s="107" t="s">
        <v>135</v>
      </c>
      <c r="Z115" s="107" t="s">
        <v>136</v>
      </c>
      <c r="AA115" s="107" t="s">
        <v>137</v>
      </c>
      <c r="AB115" s="6">
        <v>4.71</v>
      </c>
      <c r="AC115" s="107" t="s">
        <v>138</v>
      </c>
      <c r="AD115" s="109" t="str">
        <f>'[1]MASTER TABEL'!$F$7</f>
        <v>M2</v>
      </c>
      <c r="AE115" s="109" t="str">
        <f>'[1]MASTER TABEL'!$G$7</f>
        <v>M2</v>
      </c>
      <c r="AF115" s="6">
        <v>4.71</v>
      </c>
      <c r="AG115" s="110">
        <f>'[1]MASTER TABEL'!$H$7</f>
        <v>1</v>
      </c>
      <c r="AH115" s="111">
        <v>15500</v>
      </c>
      <c r="AI115" s="111">
        <v>15500</v>
      </c>
      <c r="AJ115" s="112">
        <f t="shared" si="70"/>
        <v>73005</v>
      </c>
      <c r="AK115" s="109">
        <v>0</v>
      </c>
      <c r="AL115" s="113">
        <f t="shared" si="98"/>
        <v>0</v>
      </c>
      <c r="AM115" s="114">
        <f t="shared" si="71"/>
        <v>0</v>
      </c>
      <c r="AN115" s="1">
        <v>550</v>
      </c>
      <c r="AO115" s="115">
        <f t="shared" si="72"/>
        <v>1.7241379310344827E-3</v>
      </c>
      <c r="AP115" s="101">
        <f t="shared" si="73"/>
        <v>1.92</v>
      </c>
      <c r="AQ115" s="104">
        <f t="shared" si="74"/>
        <v>7655.352011494253</v>
      </c>
      <c r="AR115" s="116">
        <v>10000107</v>
      </c>
      <c r="AS115" s="104">
        <f t="shared" si="75"/>
        <v>8979.9811422413786</v>
      </c>
      <c r="AT115" s="110">
        <f>'[1]MASTER TABEL'!$BD$7</f>
        <v>440</v>
      </c>
      <c r="AU115" s="1">
        <v>108</v>
      </c>
      <c r="AV115" s="117">
        <f t="shared" si="76"/>
        <v>56.706311196253729</v>
      </c>
      <c r="AW115" s="111">
        <f t="shared" si="77"/>
        <v>3650.25</v>
      </c>
      <c r="AX115" s="111">
        <f t="shared" si="78"/>
        <v>7665.5250000000005</v>
      </c>
      <c r="AY115" s="111">
        <f t="shared" si="79"/>
        <v>5749.1437500000002</v>
      </c>
      <c r="AZ115" s="112">
        <f t="shared" si="80"/>
        <v>17064.918750000001</v>
      </c>
      <c r="BA115" s="111">
        <f t="shared" si="99"/>
        <v>13870.95</v>
      </c>
      <c r="BB115" s="100" t="b">
        <v>0</v>
      </c>
      <c r="BC115" s="103">
        <v>0</v>
      </c>
      <c r="BD115" s="103">
        <v>0</v>
      </c>
      <c r="BE115" s="103">
        <f t="shared" si="81"/>
        <v>0</v>
      </c>
      <c r="BF115" s="100" t="b">
        <v>0</v>
      </c>
      <c r="BG115" s="118">
        <f>'[1]MASTER TABEL'!CZ369</f>
        <v>0</v>
      </c>
      <c r="BH115" s="1"/>
      <c r="BI115" s="103">
        <v>107</v>
      </c>
      <c r="BJ115" s="119">
        <v>0.1</v>
      </c>
      <c r="BK115" s="119">
        <v>0.05</v>
      </c>
      <c r="BL115" s="112">
        <f t="shared" si="100"/>
        <v>120739.90821493187</v>
      </c>
      <c r="BM115" s="104">
        <f t="shared" si="129"/>
        <v>132813.89903642508</v>
      </c>
      <c r="BN115" s="104">
        <f t="shared" si="129"/>
        <v>139454.59398824634</v>
      </c>
      <c r="BO115" s="120">
        <f t="shared" si="82"/>
        <v>3486.3648497061586</v>
      </c>
      <c r="BP115" s="121">
        <f t="shared" si="83"/>
        <v>6972.7296994123171</v>
      </c>
      <c r="BQ115" s="121">
        <f t="shared" si="84"/>
        <v>3486.3648497061586</v>
      </c>
      <c r="BR115" s="121">
        <f t="shared" si="85"/>
        <v>8715.9121242653964</v>
      </c>
      <c r="BS115" s="121">
        <f t="shared" si="86"/>
        <v>1743.1824248530793</v>
      </c>
      <c r="BT115" s="122">
        <f t="shared" si="102"/>
        <v>163859.14793618946</v>
      </c>
      <c r="BU115" s="121">
        <f t="shared" si="87"/>
        <v>0</v>
      </c>
      <c r="BV115" s="121">
        <f t="shared" si="88"/>
        <v>0</v>
      </c>
      <c r="BW115" s="121">
        <f t="shared" si="89"/>
        <v>0</v>
      </c>
      <c r="BX115" s="121">
        <f t="shared" si="90"/>
        <v>0</v>
      </c>
      <c r="BY115" s="121">
        <f t="shared" si="91"/>
        <v>0</v>
      </c>
      <c r="BZ115" s="121">
        <f t="shared" si="92"/>
        <v>0</v>
      </c>
      <c r="CA115" s="121">
        <f t="shared" si="93"/>
        <v>0</v>
      </c>
      <c r="CB115" s="121">
        <f t="shared" si="94"/>
        <v>0</v>
      </c>
      <c r="CC115" s="122">
        <f t="shared" si="95"/>
        <v>174318.24248530791</v>
      </c>
      <c r="CD115" s="123">
        <f t="shared" si="103"/>
        <v>163859.14793618946</v>
      </c>
      <c r="CE115" s="122">
        <f t="shared" si="104"/>
        <v>315000</v>
      </c>
      <c r="CF115" s="122">
        <f t="shared" si="105"/>
        <v>151140.85206381054</v>
      </c>
      <c r="CG115" s="124">
        <f t="shared" si="106"/>
        <v>0.4798122287740017</v>
      </c>
      <c r="CH115" s="122">
        <f t="shared" si="107"/>
        <v>270000</v>
      </c>
      <c r="CI115" s="122">
        <f t="shared" si="108"/>
        <v>106140.85206381054</v>
      </c>
      <c r="CJ115" s="124">
        <f t="shared" si="109"/>
        <v>0.393114266903002</v>
      </c>
      <c r="CK115" s="122">
        <f t="shared" si="110"/>
        <v>225000</v>
      </c>
      <c r="CL115" s="122">
        <f t="shared" si="111"/>
        <v>61140.85206381054</v>
      </c>
      <c r="CM115" s="124">
        <f t="shared" si="112"/>
        <v>0.27173712028360242</v>
      </c>
      <c r="CN115" s="122">
        <f t="shared" si="113"/>
        <v>220000</v>
      </c>
      <c r="CO115" s="122">
        <f t="shared" si="114"/>
        <v>56140.85206381054</v>
      </c>
      <c r="CP115" s="124">
        <f t="shared" si="115"/>
        <v>0.25518569119913881</v>
      </c>
      <c r="CQ115" s="122">
        <f t="shared" si="116"/>
        <v>315000</v>
      </c>
      <c r="CR115" s="122">
        <f t="shared" si="117"/>
        <v>151140.85206381054</v>
      </c>
      <c r="CS115" s="124">
        <f t="shared" si="118"/>
        <v>0.4798122287740017</v>
      </c>
      <c r="CT115" s="122">
        <f t="shared" si="119"/>
        <v>275000</v>
      </c>
      <c r="CU115" s="122">
        <f t="shared" si="120"/>
        <v>111140.85206381054</v>
      </c>
      <c r="CV115" s="124">
        <f t="shared" si="121"/>
        <v>0.40414855295931107</v>
      </c>
      <c r="CW115" s="122">
        <f t="shared" si="122"/>
        <v>247500</v>
      </c>
      <c r="CX115" s="117">
        <f t="shared" si="123"/>
        <v>83640.85206381054</v>
      </c>
      <c r="CY115" s="124">
        <f t="shared" si="124"/>
        <v>0.33794283662145674</v>
      </c>
      <c r="CZ115" s="122">
        <f t="shared" si="125"/>
        <v>220000</v>
      </c>
      <c r="DA115" s="122">
        <f t="shared" si="126"/>
        <v>56140.85206381054</v>
      </c>
      <c r="DB115" s="124">
        <f t="shared" si="127"/>
        <v>0.25518569119913881</v>
      </c>
      <c r="DC115" s="122">
        <v>550000</v>
      </c>
      <c r="DD115" s="14">
        <v>450000</v>
      </c>
    </row>
    <row r="116" spans="1:108" s="18" customFormat="1" x14ac:dyDescent="0.25">
      <c r="A116" s="1">
        <v>102</v>
      </c>
      <c r="B116" s="100" t="s">
        <v>236</v>
      </c>
      <c r="C116" s="99">
        <v>80</v>
      </c>
      <c r="D116" s="1">
        <v>80</v>
      </c>
      <c r="E116" s="1">
        <v>9</v>
      </c>
      <c r="F116" s="1">
        <v>3</v>
      </c>
      <c r="G116" s="1" t="s">
        <v>130</v>
      </c>
      <c r="H116" s="100">
        <v>1.92</v>
      </c>
      <c r="I116" s="101">
        <f t="shared" si="66"/>
        <v>1.7279999999999997E-2</v>
      </c>
      <c r="J116" s="100">
        <v>48</v>
      </c>
      <c r="K116" s="1" t="s">
        <v>131</v>
      </c>
      <c r="L116" s="100">
        <v>32</v>
      </c>
      <c r="M116" s="100">
        <v>580</v>
      </c>
      <c r="N116" s="100">
        <v>580</v>
      </c>
      <c r="O116" s="102">
        <f t="shared" si="67"/>
        <v>27840</v>
      </c>
      <c r="P116" s="103">
        <v>26600</v>
      </c>
      <c r="Q116" s="104">
        <f t="shared" si="68"/>
        <v>10.022399999999998</v>
      </c>
      <c r="R116" s="100">
        <v>30</v>
      </c>
      <c r="S116" s="105">
        <f t="shared" si="96"/>
        <v>1.7241379310344827E-3</v>
      </c>
      <c r="T116" s="106">
        <f t="shared" si="69"/>
        <v>1.724137931034483E-3</v>
      </c>
      <c r="U116" s="2" t="s">
        <v>171</v>
      </c>
      <c r="V116" s="1" t="s">
        <v>133</v>
      </c>
      <c r="W116" s="107" t="s">
        <v>134</v>
      </c>
      <c r="X116" s="102">
        <f t="shared" si="97"/>
        <v>1113.5999999999999</v>
      </c>
      <c r="Y116" s="107" t="s">
        <v>135</v>
      </c>
      <c r="Z116" s="107" t="s">
        <v>136</v>
      </c>
      <c r="AA116" s="107" t="s">
        <v>137</v>
      </c>
      <c r="AB116" s="6">
        <v>4.71</v>
      </c>
      <c r="AC116" s="107" t="s">
        <v>138</v>
      </c>
      <c r="AD116" s="109" t="str">
        <f>'[1]MASTER TABEL'!$F$7</f>
        <v>M2</v>
      </c>
      <c r="AE116" s="109" t="str">
        <f>'[1]MASTER TABEL'!$G$7</f>
        <v>M2</v>
      </c>
      <c r="AF116" s="6">
        <v>4.71</v>
      </c>
      <c r="AG116" s="110">
        <f>'[1]MASTER TABEL'!$H$7</f>
        <v>1</v>
      </c>
      <c r="AH116" s="111">
        <v>15500</v>
      </c>
      <c r="AI116" s="111">
        <v>15500</v>
      </c>
      <c r="AJ116" s="112">
        <f t="shared" si="70"/>
        <v>73005</v>
      </c>
      <c r="AK116" s="109">
        <v>0</v>
      </c>
      <c r="AL116" s="113">
        <f t="shared" si="98"/>
        <v>0</v>
      </c>
      <c r="AM116" s="114">
        <f t="shared" si="71"/>
        <v>0</v>
      </c>
      <c r="AN116" s="1">
        <v>550</v>
      </c>
      <c r="AO116" s="115">
        <f t="shared" si="72"/>
        <v>1.7241379310344827E-3</v>
      </c>
      <c r="AP116" s="101">
        <f t="shared" si="73"/>
        <v>1.92</v>
      </c>
      <c r="AQ116" s="104">
        <f t="shared" si="74"/>
        <v>7655.352011494253</v>
      </c>
      <c r="AR116" s="116">
        <v>10000108</v>
      </c>
      <c r="AS116" s="104">
        <f t="shared" si="75"/>
        <v>8979.9820402298847</v>
      </c>
      <c r="AT116" s="110">
        <f>'[1]MASTER TABEL'!$BD$7</f>
        <v>440</v>
      </c>
      <c r="AU116" s="1">
        <v>109</v>
      </c>
      <c r="AV116" s="117">
        <f t="shared" si="76"/>
        <v>56.186069809132135</v>
      </c>
      <c r="AW116" s="111">
        <f t="shared" si="77"/>
        <v>3650.25</v>
      </c>
      <c r="AX116" s="111">
        <f t="shared" si="78"/>
        <v>7665.5250000000005</v>
      </c>
      <c r="AY116" s="111">
        <f t="shared" si="79"/>
        <v>5749.1437500000002</v>
      </c>
      <c r="AZ116" s="112">
        <f t="shared" si="80"/>
        <v>17064.918750000001</v>
      </c>
      <c r="BA116" s="111">
        <f t="shared" si="99"/>
        <v>13870.95</v>
      </c>
      <c r="BB116" s="100" t="b">
        <v>0</v>
      </c>
      <c r="BC116" s="103">
        <v>0</v>
      </c>
      <c r="BD116" s="103">
        <v>0</v>
      </c>
      <c r="BE116" s="103">
        <f t="shared" si="81"/>
        <v>0</v>
      </c>
      <c r="BF116" s="100" t="b">
        <v>0</v>
      </c>
      <c r="BG116" s="118">
        <f>'[1]MASTER TABEL'!CZ370</f>
        <v>0</v>
      </c>
      <c r="BH116" s="1"/>
      <c r="BI116" s="103">
        <v>108</v>
      </c>
      <c r="BJ116" s="119">
        <v>0.1</v>
      </c>
      <c r="BK116" s="119">
        <v>0.05</v>
      </c>
      <c r="BL116" s="112">
        <f t="shared" si="100"/>
        <v>120740.38887153326</v>
      </c>
      <c r="BM116" s="104">
        <f t="shared" si="129"/>
        <v>132814.42775868659</v>
      </c>
      <c r="BN116" s="104">
        <f t="shared" si="129"/>
        <v>139455.14914662094</v>
      </c>
      <c r="BO116" s="120">
        <f t="shared" si="82"/>
        <v>3486.3787286655233</v>
      </c>
      <c r="BP116" s="121">
        <f t="shared" si="83"/>
        <v>6972.7574573310467</v>
      </c>
      <c r="BQ116" s="121">
        <f t="shared" si="84"/>
        <v>3486.3787286655233</v>
      </c>
      <c r="BR116" s="121">
        <f t="shared" si="85"/>
        <v>8715.9468216638088</v>
      </c>
      <c r="BS116" s="121">
        <f t="shared" si="86"/>
        <v>1743.1893643327617</v>
      </c>
      <c r="BT116" s="122">
        <f t="shared" si="102"/>
        <v>163859.80024727961</v>
      </c>
      <c r="BU116" s="121">
        <f t="shared" si="87"/>
        <v>0</v>
      </c>
      <c r="BV116" s="121">
        <f t="shared" si="88"/>
        <v>0</v>
      </c>
      <c r="BW116" s="121">
        <f t="shared" si="89"/>
        <v>0</v>
      </c>
      <c r="BX116" s="121">
        <f t="shared" si="90"/>
        <v>0</v>
      </c>
      <c r="BY116" s="121">
        <f t="shared" si="91"/>
        <v>0</v>
      </c>
      <c r="BZ116" s="121">
        <f t="shared" si="92"/>
        <v>0</v>
      </c>
      <c r="CA116" s="121">
        <f t="shared" si="93"/>
        <v>0</v>
      </c>
      <c r="CB116" s="121">
        <f t="shared" si="94"/>
        <v>0</v>
      </c>
      <c r="CC116" s="122">
        <f t="shared" si="95"/>
        <v>174318.93643327616</v>
      </c>
      <c r="CD116" s="123">
        <f t="shared" si="103"/>
        <v>163859.80024727961</v>
      </c>
      <c r="CE116" s="122">
        <f t="shared" si="104"/>
        <v>315000</v>
      </c>
      <c r="CF116" s="122">
        <f t="shared" si="105"/>
        <v>151140.19975272039</v>
      </c>
      <c r="CG116" s="124">
        <f t="shared" si="106"/>
        <v>0.47981015794514409</v>
      </c>
      <c r="CH116" s="122">
        <f t="shared" si="107"/>
        <v>270000</v>
      </c>
      <c r="CI116" s="122">
        <f t="shared" si="108"/>
        <v>106140.19975272039</v>
      </c>
      <c r="CJ116" s="124">
        <f t="shared" si="109"/>
        <v>0.39311185093600143</v>
      </c>
      <c r="CK116" s="122">
        <f t="shared" si="110"/>
        <v>225000</v>
      </c>
      <c r="CL116" s="122">
        <f t="shared" si="111"/>
        <v>61140.199752720393</v>
      </c>
      <c r="CM116" s="124">
        <f t="shared" si="112"/>
        <v>0.27173422112320172</v>
      </c>
      <c r="CN116" s="122">
        <f t="shared" si="113"/>
        <v>220000</v>
      </c>
      <c r="CO116" s="122">
        <f t="shared" si="114"/>
        <v>56140.199752720393</v>
      </c>
      <c r="CP116" s="124">
        <f t="shared" si="115"/>
        <v>0.25518272614872906</v>
      </c>
      <c r="CQ116" s="122">
        <f t="shared" si="116"/>
        <v>315000</v>
      </c>
      <c r="CR116" s="122">
        <f t="shared" si="117"/>
        <v>151140.19975272039</v>
      </c>
      <c r="CS116" s="124">
        <f t="shared" si="118"/>
        <v>0.47981015794514409</v>
      </c>
      <c r="CT116" s="122">
        <f t="shared" si="119"/>
        <v>275000</v>
      </c>
      <c r="CU116" s="122">
        <f t="shared" si="120"/>
        <v>111140.19975272039</v>
      </c>
      <c r="CV116" s="124">
        <f t="shared" si="121"/>
        <v>0.40414618091898324</v>
      </c>
      <c r="CW116" s="122">
        <f t="shared" si="122"/>
        <v>247500</v>
      </c>
      <c r="CX116" s="117">
        <f t="shared" si="123"/>
        <v>83640.199752720393</v>
      </c>
      <c r="CY116" s="124">
        <f t="shared" si="124"/>
        <v>0.33794020102109251</v>
      </c>
      <c r="CZ116" s="122">
        <f t="shared" si="125"/>
        <v>220000</v>
      </c>
      <c r="DA116" s="122">
        <f t="shared" si="126"/>
        <v>56140.199752720393</v>
      </c>
      <c r="DB116" s="124">
        <f t="shared" si="127"/>
        <v>0.25518272614872906</v>
      </c>
      <c r="DC116" s="122">
        <v>550000</v>
      </c>
      <c r="DD116" s="14">
        <v>450000</v>
      </c>
    </row>
    <row r="117" spans="1:108" s="18" customFormat="1" x14ac:dyDescent="0.25">
      <c r="A117" s="1">
        <v>103</v>
      </c>
      <c r="B117" s="100" t="s">
        <v>237</v>
      </c>
      <c r="C117" s="99">
        <v>80</v>
      </c>
      <c r="D117" s="1">
        <v>80</v>
      </c>
      <c r="E117" s="1">
        <v>9</v>
      </c>
      <c r="F117" s="1">
        <v>3</v>
      </c>
      <c r="G117" s="1" t="s">
        <v>130</v>
      </c>
      <c r="H117" s="100">
        <v>1.92</v>
      </c>
      <c r="I117" s="101">
        <f t="shared" si="66"/>
        <v>1.7279999999999997E-2</v>
      </c>
      <c r="J117" s="100">
        <v>46.5</v>
      </c>
      <c r="K117" s="1" t="s">
        <v>131</v>
      </c>
      <c r="L117" s="100">
        <v>32</v>
      </c>
      <c r="M117" s="100">
        <v>600</v>
      </c>
      <c r="N117" s="100">
        <v>600</v>
      </c>
      <c r="O117" s="102">
        <f t="shared" si="67"/>
        <v>27900</v>
      </c>
      <c r="P117" s="103">
        <v>26600</v>
      </c>
      <c r="Q117" s="104">
        <f t="shared" si="68"/>
        <v>10.367999999999999</v>
      </c>
      <c r="R117" s="100">
        <v>30</v>
      </c>
      <c r="S117" s="105">
        <f t="shared" si="96"/>
        <v>1.6666666666666668E-3</v>
      </c>
      <c r="T117" s="106">
        <f t="shared" si="69"/>
        <v>1.6666666666666666E-3</v>
      </c>
      <c r="U117" s="2" t="s">
        <v>171</v>
      </c>
      <c r="V117" s="1" t="s">
        <v>133</v>
      </c>
      <c r="W117" s="107" t="s">
        <v>134</v>
      </c>
      <c r="X117" s="102">
        <f t="shared" si="97"/>
        <v>1152</v>
      </c>
      <c r="Y117" s="107" t="s">
        <v>135</v>
      </c>
      <c r="Z117" s="107" t="s">
        <v>136</v>
      </c>
      <c r="AA117" s="107" t="s">
        <v>137</v>
      </c>
      <c r="AB117" s="6">
        <v>4.71</v>
      </c>
      <c r="AC117" s="107" t="s">
        <v>138</v>
      </c>
      <c r="AD117" s="109" t="str">
        <f>'[1]MASTER TABEL'!$F$7</f>
        <v>M2</v>
      </c>
      <c r="AE117" s="109" t="str">
        <f>'[1]MASTER TABEL'!$G$7</f>
        <v>M2</v>
      </c>
      <c r="AF117" s="6">
        <v>4.71</v>
      </c>
      <c r="AG117" s="110">
        <f>'[1]MASTER TABEL'!$H$7</f>
        <v>1</v>
      </c>
      <c r="AH117" s="111">
        <v>15500</v>
      </c>
      <c r="AI117" s="111">
        <v>15500</v>
      </c>
      <c r="AJ117" s="112">
        <f t="shared" si="70"/>
        <v>73005</v>
      </c>
      <c r="AK117" s="109">
        <v>0</v>
      </c>
      <c r="AL117" s="113">
        <f t="shared" si="98"/>
        <v>0</v>
      </c>
      <c r="AM117" s="114">
        <f t="shared" si="71"/>
        <v>0</v>
      </c>
      <c r="AN117" s="1">
        <v>550</v>
      </c>
      <c r="AO117" s="115">
        <f t="shared" si="72"/>
        <v>1.6666666666666668E-3</v>
      </c>
      <c r="AP117" s="101">
        <f t="shared" si="73"/>
        <v>1.92</v>
      </c>
      <c r="AQ117" s="104">
        <f t="shared" si="74"/>
        <v>7400.1736111111113</v>
      </c>
      <c r="AR117" s="116">
        <v>10000109</v>
      </c>
      <c r="AS117" s="104">
        <f t="shared" si="75"/>
        <v>8680.6501736111131</v>
      </c>
      <c r="AT117" s="110">
        <f>'[1]MASTER TABEL'!$BD$7</f>
        <v>440</v>
      </c>
      <c r="AU117" s="1">
        <v>110</v>
      </c>
      <c r="AV117" s="117">
        <f t="shared" si="76"/>
        <v>53.81944444444445</v>
      </c>
      <c r="AW117" s="111">
        <f t="shared" si="77"/>
        <v>3650.25</v>
      </c>
      <c r="AX117" s="111">
        <f t="shared" si="78"/>
        <v>7665.5250000000005</v>
      </c>
      <c r="AY117" s="111">
        <f t="shared" si="79"/>
        <v>5749.1437500000002</v>
      </c>
      <c r="AZ117" s="112">
        <f t="shared" si="80"/>
        <v>17064.918750000001</v>
      </c>
      <c r="BA117" s="111">
        <f t="shared" si="99"/>
        <v>13870.95</v>
      </c>
      <c r="BB117" s="100" t="b">
        <v>0</v>
      </c>
      <c r="BC117" s="103">
        <v>0</v>
      </c>
      <c r="BD117" s="103">
        <v>0</v>
      </c>
      <c r="BE117" s="103">
        <f t="shared" si="81"/>
        <v>0</v>
      </c>
      <c r="BF117" s="100" t="b">
        <v>0</v>
      </c>
      <c r="BG117" s="118">
        <f>'[1]MASTER TABEL'!CZ371</f>
        <v>0</v>
      </c>
      <c r="BH117" s="1"/>
      <c r="BI117" s="103">
        <v>109</v>
      </c>
      <c r="BJ117" s="119">
        <v>0.1</v>
      </c>
      <c r="BK117" s="119">
        <v>0.05</v>
      </c>
      <c r="BL117" s="112">
        <f t="shared" si="100"/>
        <v>120184.51197916665</v>
      </c>
      <c r="BM117" s="104">
        <f t="shared" si="129"/>
        <v>132202.96317708332</v>
      </c>
      <c r="BN117" s="104">
        <f t="shared" si="129"/>
        <v>138813.11133593749</v>
      </c>
      <c r="BO117" s="120">
        <f t="shared" si="82"/>
        <v>3470.3277833984375</v>
      </c>
      <c r="BP117" s="121">
        <f t="shared" si="83"/>
        <v>6940.6555667968751</v>
      </c>
      <c r="BQ117" s="121">
        <f t="shared" si="84"/>
        <v>3470.3277833984375</v>
      </c>
      <c r="BR117" s="121">
        <f t="shared" si="85"/>
        <v>8675.8194584960929</v>
      </c>
      <c r="BS117" s="121">
        <f t="shared" si="86"/>
        <v>1735.1638916992188</v>
      </c>
      <c r="BT117" s="122">
        <f t="shared" si="102"/>
        <v>163105.40581972655</v>
      </c>
      <c r="BU117" s="121">
        <f t="shared" si="87"/>
        <v>0</v>
      </c>
      <c r="BV117" s="121">
        <f t="shared" si="88"/>
        <v>0</v>
      </c>
      <c r="BW117" s="121">
        <f t="shared" si="89"/>
        <v>0</v>
      </c>
      <c r="BX117" s="121">
        <f t="shared" si="90"/>
        <v>0</v>
      </c>
      <c r="BY117" s="121">
        <f t="shared" si="91"/>
        <v>0</v>
      </c>
      <c r="BZ117" s="121">
        <f t="shared" si="92"/>
        <v>0</v>
      </c>
      <c r="CA117" s="121">
        <f t="shared" si="93"/>
        <v>0</v>
      </c>
      <c r="CB117" s="121">
        <f t="shared" si="94"/>
        <v>0</v>
      </c>
      <c r="CC117" s="122">
        <f t="shared" si="95"/>
        <v>173516.38916992187</v>
      </c>
      <c r="CD117" s="123">
        <f t="shared" si="103"/>
        <v>163105.40581972655</v>
      </c>
      <c r="CE117" s="122">
        <f t="shared" si="104"/>
        <v>315000</v>
      </c>
      <c r="CF117" s="122">
        <f t="shared" si="105"/>
        <v>151894.59418027345</v>
      </c>
      <c r="CG117" s="124">
        <f t="shared" si="106"/>
        <v>0.48220506088975695</v>
      </c>
      <c r="CH117" s="122">
        <f t="shared" si="107"/>
        <v>270000</v>
      </c>
      <c r="CI117" s="122">
        <f t="shared" si="108"/>
        <v>106894.59418027345</v>
      </c>
      <c r="CJ117" s="124">
        <f t="shared" si="109"/>
        <v>0.39590590437138312</v>
      </c>
      <c r="CK117" s="122">
        <f t="shared" si="110"/>
        <v>225000</v>
      </c>
      <c r="CL117" s="122">
        <f t="shared" si="111"/>
        <v>61894.594180273445</v>
      </c>
      <c r="CM117" s="124">
        <f t="shared" si="112"/>
        <v>0.27508708524565978</v>
      </c>
      <c r="CN117" s="122">
        <f t="shared" si="113"/>
        <v>220000</v>
      </c>
      <c r="CO117" s="122">
        <f t="shared" si="114"/>
        <v>56894.594180273445</v>
      </c>
      <c r="CP117" s="124">
        <f t="shared" si="115"/>
        <v>0.25861179172851567</v>
      </c>
      <c r="CQ117" s="122">
        <f t="shared" si="116"/>
        <v>315000</v>
      </c>
      <c r="CR117" s="122">
        <f t="shared" si="117"/>
        <v>151894.59418027345</v>
      </c>
      <c r="CS117" s="124">
        <f t="shared" si="118"/>
        <v>0.48220506088975695</v>
      </c>
      <c r="CT117" s="122">
        <f t="shared" si="119"/>
        <v>275000</v>
      </c>
      <c r="CU117" s="122">
        <f t="shared" si="120"/>
        <v>111894.59418027345</v>
      </c>
      <c r="CV117" s="124">
        <f t="shared" si="121"/>
        <v>0.40688943338281253</v>
      </c>
      <c r="CW117" s="122">
        <f t="shared" si="122"/>
        <v>247500</v>
      </c>
      <c r="CX117" s="117">
        <f t="shared" si="123"/>
        <v>84394.594180273445</v>
      </c>
      <c r="CY117" s="124">
        <f t="shared" si="124"/>
        <v>0.34098825931423615</v>
      </c>
      <c r="CZ117" s="122">
        <f t="shared" si="125"/>
        <v>220000</v>
      </c>
      <c r="DA117" s="122">
        <f t="shared" si="126"/>
        <v>56894.594180273445</v>
      </c>
      <c r="DB117" s="124">
        <f t="shared" si="127"/>
        <v>0.25861179172851567</v>
      </c>
      <c r="DC117" s="122">
        <v>550000</v>
      </c>
      <c r="DD117" s="14">
        <v>450000</v>
      </c>
    </row>
    <row r="118" spans="1:108" s="18" customFormat="1" x14ac:dyDescent="0.25">
      <c r="A118" s="1">
        <v>104</v>
      </c>
      <c r="B118" s="100" t="s">
        <v>238</v>
      </c>
      <c r="C118" s="99">
        <v>80</v>
      </c>
      <c r="D118" s="1">
        <v>80</v>
      </c>
      <c r="E118" s="1">
        <v>9</v>
      </c>
      <c r="F118" s="1">
        <v>3</v>
      </c>
      <c r="G118" s="1" t="s">
        <v>130</v>
      </c>
      <c r="H118" s="100">
        <v>1.92</v>
      </c>
      <c r="I118" s="101">
        <f t="shared" si="66"/>
        <v>1.7279999999999997E-2</v>
      </c>
      <c r="J118" s="100">
        <v>47.5</v>
      </c>
      <c r="K118" s="1" t="s">
        <v>131</v>
      </c>
      <c r="L118" s="100">
        <v>32</v>
      </c>
      <c r="M118" s="100">
        <v>580</v>
      </c>
      <c r="N118" s="100">
        <v>580</v>
      </c>
      <c r="O118" s="102">
        <f t="shared" si="67"/>
        <v>27550</v>
      </c>
      <c r="P118" s="103">
        <v>26600</v>
      </c>
      <c r="Q118" s="104">
        <f t="shared" si="68"/>
        <v>10.022399999999998</v>
      </c>
      <c r="R118" s="100">
        <v>30</v>
      </c>
      <c r="S118" s="105">
        <f t="shared" si="96"/>
        <v>1.7241379310344827E-3</v>
      </c>
      <c r="T118" s="106">
        <f t="shared" si="69"/>
        <v>1.724137931034483E-3</v>
      </c>
      <c r="U118" s="2" t="s">
        <v>171</v>
      </c>
      <c r="V118" s="1" t="s">
        <v>133</v>
      </c>
      <c r="W118" s="107" t="s">
        <v>134</v>
      </c>
      <c r="X118" s="102">
        <f t="shared" si="97"/>
        <v>1113.5999999999999</v>
      </c>
      <c r="Y118" s="107" t="s">
        <v>135</v>
      </c>
      <c r="Z118" s="107" t="s">
        <v>136</v>
      </c>
      <c r="AA118" s="107" t="s">
        <v>137</v>
      </c>
      <c r="AB118" s="6">
        <v>4.71</v>
      </c>
      <c r="AC118" s="107" t="s">
        <v>138</v>
      </c>
      <c r="AD118" s="109" t="str">
        <f>'[1]MASTER TABEL'!$F$7</f>
        <v>M2</v>
      </c>
      <c r="AE118" s="109" t="str">
        <f>'[1]MASTER TABEL'!$G$7</f>
        <v>M2</v>
      </c>
      <c r="AF118" s="6">
        <v>4.71</v>
      </c>
      <c r="AG118" s="110">
        <f>'[1]MASTER TABEL'!$H$7</f>
        <v>1</v>
      </c>
      <c r="AH118" s="111">
        <v>15500</v>
      </c>
      <c r="AI118" s="111">
        <v>15500</v>
      </c>
      <c r="AJ118" s="112">
        <f t="shared" si="70"/>
        <v>73005</v>
      </c>
      <c r="AK118" s="109">
        <v>0</v>
      </c>
      <c r="AL118" s="113">
        <f t="shared" si="98"/>
        <v>0</v>
      </c>
      <c r="AM118" s="114">
        <f t="shared" si="71"/>
        <v>0</v>
      </c>
      <c r="AN118" s="1">
        <v>550</v>
      </c>
      <c r="AO118" s="115">
        <f t="shared" si="72"/>
        <v>1.7241379310344827E-3</v>
      </c>
      <c r="AP118" s="101">
        <f t="shared" si="73"/>
        <v>1.92</v>
      </c>
      <c r="AQ118" s="104">
        <f t="shared" si="74"/>
        <v>7655.352011494253</v>
      </c>
      <c r="AR118" s="116">
        <v>10000110</v>
      </c>
      <c r="AS118" s="104">
        <f t="shared" si="75"/>
        <v>8979.9838362068967</v>
      </c>
      <c r="AT118" s="110">
        <f>'[1]MASTER TABEL'!$BD$7</f>
        <v>440</v>
      </c>
      <c r="AU118" s="1">
        <v>111</v>
      </c>
      <c r="AV118" s="117">
        <f t="shared" si="76"/>
        <v>55.173708190949576</v>
      </c>
      <c r="AW118" s="111">
        <f t="shared" si="77"/>
        <v>3650.25</v>
      </c>
      <c r="AX118" s="111">
        <f t="shared" si="78"/>
        <v>7665.5250000000005</v>
      </c>
      <c r="AY118" s="111">
        <f t="shared" si="79"/>
        <v>5749.1437500000002</v>
      </c>
      <c r="AZ118" s="112">
        <f t="shared" si="80"/>
        <v>17064.918750000001</v>
      </c>
      <c r="BA118" s="111">
        <f t="shared" si="99"/>
        <v>13870.95</v>
      </c>
      <c r="BB118" s="100" t="b">
        <v>0</v>
      </c>
      <c r="BC118" s="103">
        <v>0</v>
      </c>
      <c r="BD118" s="103">
        <v>0</v>
      </c>
      <c r="BE118" s="103">
        <f t="shared" si="81"/>
        <v>0</v>
      </c>
      <c r="BF118" s="100" t="b">
        <v>0</v>
      </c>
      <c r="BG118" s="118">
        <f>'[1]MASTER TABEL'!CZ372</f>
        <v>0</v>
      </c>
      <c r="BH118" s="1"/>
      <c r="BI118" s="103">
        <v>110</v>
      </c>
      <c r="BJ118" s="119">
        <v>0.1</v>
      </c>
      <c r="BK118" s="119">
        <v>0.05</v>
      </c>
      <c r="BL118" s="112">
        <f t="shared" si="100"/>
        <v>120741.3783058921</v>
      </c>
      <c r="BM118" s="104">
        <f t="shared" si="129"/>
        <v>132815.51613648131</v>
      </c>
      <c r="BN118" s="104">
        <f t="shared" si="129"/>
        <v>139456.29194330538</v>
      </c>
      <c r="BO118" s="120">
        <f t="shared" si="82"/>
        <v>3486.4072985826347</v>
      </c>
      <c r="BP118" s="121">
        <f t="shared" si="83"/>
        <v>6972.8145971652693</v>
      </c>
      <c r="BQ118" s="121">
        <f t="shared" si="84"/>
        <v>3486.4072985826347</v>
      </c>
      <c r="BR118" s="121">
        <f t="shared" si="85"/>
        <v>8716.018246456586</v>
      </c>
      <c r="BS118" s="121">
        <f t="shared" si="86"/>
        <v>1743.2036492913173</v>
      </c>
      <c r="BT118" s="122">
        <f t="shared" si="102"/>
        <v>163861.14303338382</v>
      </c>
      <c r="BU118" s="121">
        <f t="shared" si="87"/>
        <v>0</v>
      </c>
      <c r="BV118" s="121">
        <f t="shared" si="88"/>
        <v>0</v>
      </c>
      <c r="BW118" s="121">
        <f t="shared" si="89"/>
        <v>0</v>
      </c>
      <c r="BX118" s="121">
        <f t="shared" si="90"/>
        <v>0</v>
      </c>
      <c r="BY118" s="121">
        <f t="shared" si="91"/>
        <v>0</v>
      </c>
      <c r="BZ118" s="121">
        <f t="shared" si="92"/>
        <v>0</v>
      </c>
      <c r="CA118" s="121">
        <f t="shared" si="93"/>
        <v>0</v>
      </c>
      <c r="CB118" s="121">
        <f t="shared" si="94"/>
        <v>0</v>
      </c>
      <c r="CC118" s="122">
        <f t="shared" si="95"/>
        <v>174320.36492913173</v>
      </c>
      <c r="CD118" s="123">
        <f t="shared" si="103"/>
        <v>163861.14303338382</v>
      </c>
      <c r="CE118" s="122">
        <f t="shared" si="104"/>
        <v>315000</v>
      </c>
      <c r="CF118" s="122">
        <f t="shared" si="105"/>
        <v>151138.85696661618</v>
      </c>
      <c r="CG118" s="124">
        <f t="shared" si="106"/>
        <v>0.47980589513211486</v>
      </c>
      <c r="CH118" s="122">
        <f t="shared" si="107"/>
        <v>270000</v>
      </c>
      <c r="CI118" s="122">
        <f t="shared" si="108"/>
        <v>106138.85696661618</v>
      </c>
      <c r="CJ118" s="124">
        <f t="shared" si="109"/>
        <v>0.39310687765413399</v>
      </c>
      <c r="CK118" s="122">
        <f t="shared" si="110"/>
        <v>225000</v>
      </c>
      <c r="CL118" s="122">
        <f t="shared" si="111"/>
        <v>61138.856966616178</v>
      </c>
      <c r="CM118" s="124">
        <f t="shared" si="112"/>
        <v>0.2717282531849608</v>
      </c>
      <c r="CN118" s="122">
        <f t="shared" si="113"/>
        <v>220000</v>
      </c>
      <c r="CO118" s="122">
        <f t="shared" si="114"/>
        <v>56138.856966616178</v>
      </c>
      <c r="CP118" s="124">
        <f t="shared" si="115"/>
        <v>0.25517662257552809</v>
      </c>
      <c r="CQ118" s="122">
        <f t="shared" si="116"/>
        <v>315000</v>
      </c>
      <c r="CR118" s="122">
        <f t="shared" si="117"/>
        <v>151138.85696661618</v>
      </c>
      <c r="CS118" s="124">
        <f t="shared" si="118"/>
        <v>0.47980589513211486</v>
      </c>
      <c r="CT118" s="122">
        <f t="shared" si="119"/>
        <v>275000</v>
      </c>
      <c r="CU118" s="122">
        <f t="shared" si="120"/>
        <v>111138.85696661618</v>
      </c>
      <c r="CV118" s="124">
        <f t="shared" si="121"/>
        <v>0.40414129806042248</v>
      </c>
      <c r="CW118" s="122">
        <f t="shared" si="122"/>
        <v>247500</v>
      </c>
      <c r="CX118" s="117">
        <f t="shared" si="123"/>
        <v>83638.856966616178</v>
      </c>
      <c r="CY118" s="124">
        <f t="shared" si="124"/>
        <v>0.33793477562269164</v>
      </c>
      <c r="CZ118" s="122">
        <f t="shared" si="125"/>
        <v>220000</v>
      </c>
      <c r="DA118" s="122">
        <f t="shared" si="126"/>
        <v>56138.856966616178</v>
      </c>
      <c r="DB118" s="124">
        <f t="shared" si="127"/>
        <v>0.25517662257552809</v>
      </c>
      <c r="DC118" s="122">
        <v>550000</v>
      </c>
      <c r="DD118" s="14">
        <v>450000</v>
      </c>
    </row>
    <row r="119" spans="1:108" s="18" customFormat="1" x14ac:dyDescent="0.25">
      <c r="A119" s="1">
        <v>105</v>
      </c>
      <c r="B119" s="100" t="s">
        <v>239</v>
      </c>
      <c r="C119" s="99">
        <v>80</v>
      </c>
      <c r="D119" s="1">
        <v>80</v>
      </c>
      <c r="E119" s="1">
        <v>9</v>
      </c>
      <c r="F119" s="1">
        <v>3</v>
      </c>
      <c r="G119" s="1" t="s">
        <v>130</v>
      </c>
      <c r="H119" s="100">
        <v>1.92</v>
      </c>
      <c r="I119" s="101">
        <f t="shared" si="66"/>
        <v>1.7279999999999997E-2</v>
      </c>
      <c r="J119" s="100">
        <v>46.5</v>
      </c>
      <c r="K119" s="1" t="s">
        <v>131</v>
      </c>
      <c r="L119" s="100">
        <v>32</v>
      </c>
      <c r="M119" s="100">
        <v>600</v>
      </c>
      <c r="N119" s="100">
        <v>600</v>
      </c>
      <c r="O119" s="102">
        <f t="shared" si="67"/>
        <v>27900</v>
      </c>
      <c r="P119" s="103">
        <v>26600</v>
      </c>
      <c r="Q119" s="104">
        <f t="shared" si="68"/>
        <v>10.367999999999999</v>
      </c>
      <c r="R119" s="100">
        <v>30</v>
      </c>
      <c r="S119" s="105">
        <f t="shared" si="96"/>
        <v>1.6666666666666668E-3</v>
      </c>
      <c r="T119" s="106">
        <f t="shared" si="69"/>
        <v>1.6666666666666666E-3</v>
      </c>
      <c r="U119" s="2" t="s">
        <v>171</v>
      </c>
      <c r="V119" s="1" t="s">
        <v>133</v>
      </c>
      <c r="W119" s="107" t="s">
        <v>134</v>
      </c>
      <c r="X119" s="102">
        <f t="shared" si="97"/>
        <v>1152</v>
      </c>
      <c r="Y119" s="107" t="s">
        <v>135</v>
      </c>
      <c r="Z119" s="107" t="s">
        <v>136</v>
      </c>
      <c r="AA119" s="107" t="s">
        <v>137</v>
      </c>
      <c r="AB119" s="6">
        <v>28</v>
      </c>
      <c r="AC119" s="107" t="s">
        <v>138</v>
      </c>
      <c r="AD119" s="109" t="str">
        <f>'[1]MASTER TABEL'!$F$7</f>
        <v>M2</v>
      </c>
      <c r="AE119" s="109" t="str">
        <f>'[1]MASTER TABEL'!$G$7</f>
        <v>M2</v>
      </c>
      <c r="AF119" s="6">
        <v>28</v>
      </c>
      <c r="AG119" s="110">
        <f>'[1]MASTER TABEL'!$H$7</f>
        <v>1</v>
      </c>
      <c r="AH119" s="111">
        <v>15500</v>
      </c>
      <c r="AI119" s="111">
        <v>15500</v>
      </c>
      <c r="AJ119" s="112">
        <f t="shared" si="70"/>
        <v>434000</v>
      </c>
      <c r="AK119" s="109">
        <v>0</v>
      </c>
      <c r="AL119" s="113">
        <f t="shared" si="98"/>
        <v>0</v>
      </c>
      <c r="AM119" s="114">
        <f t="shared" si="71"/>
        <v>0</v>
      </c>
      <c r="AN119" s="1">
        <v>550</v>
      </c>
      <c r="AO119" s="115">
        <f t="shared" si="72"/>
        <v>1.6666666666666668E-3</v>
      </c>
      <c r="AP119" s="101">
        <f t="shared" si="73"/>
        <v>1.92</v>
      </c>
      <c r="AQ119" s="104">
        <f t="shared" si="74"/>
        <v>7400.1736111111113</v>
      </c>
      <c r="AR119" s="116">
        <v>10000111</v>
      </c>
      <c r="AS119" s="104">
        <f t="shared" si="75"/>
        <v>8680.6519097222244</v>
      </c>
      <c r="AT119" s="110">
        <f>'[1]MASTER TABEL'!$BD$7</f>
        <v>440</v>
      </c>
      <c r="AU119" s="1">
        <v>112</v>
      </c>
      <c r="AV119" s="117">
        <f t="shared" si="76"/>
        <v>52.858382936507944</v>
      </c>
      <c r="AW119" s="111">
        <f t="shared" si="77"/>
        <v>21700</v>
      </c>
      <c r="AX119" s="111">
        <f t="shared" si="78"/>
        <v>45570</v>
      </c>
      <c r="AY119" s="111">
        <f t="shared" si="79"/>
        <v>34177.5</v>
      </c>
      <c r="AZ119" s="112">
        <f t="shared" si="80"/>
        <v>101447.5</v>
      </c>
      <c r="BA119" s="111">
        <f t="shared" si="99"/>
        <v>82460</v>
      </c>
      <c r="BB119" s="100" t="b">
        <v>0</v>
      </c>
      <c r="BC119" s="103">
        <v>0</v>
      </c>
      <c r="BD119" s="103">
        <v>0</v>
      </c>
      <c r="BE119" s="103">
        <f t="shared" si="81"/>
        <v>0</v>
      </c>
      <c r="BF119" s="100" t="b">
        <v>0</v>
      </c>
      <c r="BG119" s="118">
        <f>'[1]MASTER TABEL'!CZ373</f>
        <v>0</v>
      </c>
      <c r="BH119" s="1"/>
      <c r="BI119" s="103">
        <v>111</v>
      </c>
      <c r="BJ119" s="119">
        <v>0.1</v>
      </c>
      <c r="BK119" s="119">
        <v>0.05</v>
      </c>
      <c r="BL119" s="112">
        <f t="shared" si="100"/>
        <v>634152.18390376982</v>
      </c>
      <c r="BM119" s="104">
        <f t="shared" si="129"/>
        <v>697567.40229414683</v>
      </c>
      <c r="BN119" s="104">
        <f t="shared" si="129"/>
        <v>732445.77240885422</v>
      </c>
      <c r="BO119" s="120">
        <f t="shared" si="82"/>
        <v>18311.144310221356</v>
      </c>
      <c r="BP119" s="121">
        <f t="shared" si="83"/>
        <v>36622.288620442712</v>
      </c>
      <c r="BQ119" s="121">
        <f t="shared" si="84"/>
        <v>18311.144310221356</v>
      </c>
      <c r="BR119" s="121">
        <f t="shared" si="85"/>
        <v>45777.860775553389</v>
      </c>
      <c r="BS119" s="121">
        <f t="shared" si="86"/>
        <v>9155.5721551106781</v>
      </c>
      <c r="BT119" s="122">
        <f t="shared" si="102"/>
        <v>860623.78258040373</v>
      </c>
      <c r="BU119" s="121">
        <f t="shared" si="87"/>
        <v>0</v>
      </c>
      <c r="BV119" s="121">
        <f t="shared" si="88"/>
        <v>0</v>
      </c>
      <c r="BW119" s="121">
        <f t="shared" si="89"/>
        <v>0</v>
      </c>
      <c r="BX119" s="121">
        <f t="shared" si="90"/>
        <v>0</v>
      </c>
      <c r="BY119" s="121">
        <f t="shared" si="91"/>
        <v>0</v>
      </c>
      <c r="BZ119" s="121">
        <f t="shared" si="92"/>
        <v>0</v>
      </c>
      <c r="CA119" s="121">
        <f t="shared" si="93"/>
        <v>0</v>
      </c>
      <c r="CB119" s="121">
        <f t="shared" si="94"/>
        <v>0</v>
      </c>
      <c r="CC119" s="122">
        <f t="shared" si="95"/>
        <v>915557.21551106777</v>
      </c>
      <c r="CD119" s="123">
        <f t="shared" si="103"/>
        <v>860623.78258040373</v>
      </c>
      <c r="CE119" s="122">
        <f t="shared" si="104"/>
        <v>1820000</v>
      </c>
      <c r="CF119" s="122">
        <f t="shared" si="105"/>
        <v>959376.21741959627</v>
      </c>
      <c r="CG119" s="124">
        <f t="shared" si="106"/>
        <v>0.52712978979098701</v>
      </c>
      <c r="CH119" s="122">
        <f t="shared" si="107"/>
        <v>1560000</v>
      </c>
      <c r="CI119" s="122">
        <f t="shared" si="108"/>
        <v>699376.21741959627</v>
      </c>
      <c r="CJ119" s="124">
        <f t="shared" si="109"/>
        <v>0.44831808808948481</v>
      </c>
      <c r="CK119" s="122">
        <f t="shared" si="110"/>
        <v>1300000</v>
      </c>
      <c r="CL119" s="122">
        <f t="shared" si="111"/>
        <v>439376.21741959627</v>
      </c>
      <c r="CM119" s="124">
        <f t="shared" si="112"/>
        <v>0.33798170570738173</v>
      </c>
      <c r="CN119" s="122">
        <f t="shared" si="113"/>
        <v>1080000</v>
      </c>
      <c r="CO119" s="122">
        <f t="shared" si="114"/>
        <v>219376.21741959627</v>
      </c>
      <c r="CP119" s="124">
        <f t="shared" si="115"/>
        <v>0.20312612724036691</v>
      </c>
      <c r="CQ119" s="122">
        <f t="shared" si="116"/>
        <v>1820000</v>
      </c>
      <c r="CR119" s="122">
        <f t="shared" si="117"/>
        <v>959376.21741959627</v>
      </c>
      <c r="CS119" s="124">
        <f t="shared" si="118"/>
        <v>0.52712978979098701</v>
      </c>
      <c r="CT119" s="122">
        <f t="shared" si="119"/>
        <v>1350000</v>
      </c>
      <c r="CU119" s="122">
        <f t="shared" si="120"/>
        <v>489376.21741959627</v>
      </c>
      <c r="CV119" s="124">
        <f t="shared" si="121"/>
        <v>0.36250090179229355</v>
      </c>
      <c r="CW119" s="122">
        <f t="shared" si="122"/>
        <v>1214999.9999999998</v>
      </c>
      <c r="CX119" s="117">
        <f t="shared" si="123"/>
        <v>354376.21741959604</v>
      </c>
      <c r="CY119" s="124">
        <f t="shared" si="124"/>
        <v>0.29166766865810378</v>
      </c>
      <c r="CZ119" s="122">
        <f t="shared" si="125"/>
        <v>1080000</v>
      </c>
      <c r="DA119" s="122">
        <f t="shared" si="126"/>
        <v>219376.21741959627</v>
      </c>
      <c r="DB119" s="124">
        <f t="shared" si="127"/>
        <v>0.20312612724036691</v>
      </c>
      <c r="DC119" s="122">
        <v>2700000</v>
      </c>
      <c r="DD119" s="14">
        <v>2600000</v>
      </c>
    </row>
    <row r="120" spans="1:108" s="18" customFormat="1" x14ac:dyDescent="0.25">
      <c r="A120" s="1">
        <v>106</v>
      </c>
      <c r="B120" s="100" t="s">
        <v>240</v>
      </c>
      <c r="C120" s="99">
        <v>80</v>
      </c>
      <c r="D120" s="1">
        <v>80</v>
      </c>
      <c r="E120" s="1">
        <v>9</v>
      </c>
      <c r="F120" s="1">
        <v>3</v>
      </c>
      <c r="G120" s="1" t="s">
        <v>130</v>
      </c>
      <c r="H120" s="100">
        <v>1.92</v>
      </c>
      <c r="I120" s="101">
        <f t="shared" si="66"/>
        <v>1.7279999999999997E-2</v>
      </c>
      <c r="J120" s="100">
        <v>46.5</v>
      </c>
      <c r="K120" s="1" t="s">
        <v>131</v>
      </c>
      <c r="L120" s="100">
        <v>32</v>
      </c>
      <c r="M120" s="100">
        <v>600</v>
      </c>
      <c r="N120" s="100">
        <v>600</v>
      </c>
      <c r="O120" s="102">
        <f t="shared" si="67"/>
        <v>27900</v>
      </c>
      <c r="P120" s="103">
        <v>26600</v>
      </c>
      <c r="Q120" s="104">
        <f t="shared" si="68"/>
        <v>10.367999999999999</v>
      </c>
      <c r="R120" s="100">
        <v>30</v>
      </c>
      <c r="S120" s="105">
        <f t="shared" si="96"/>
        <v>1.6666666666666668E-3</v>
      </c>
      <c r="T120" s="106">
        <f t="shared" si="69"/>
        <v>1.6666666666666666E-3</v>
      </c>
      <c r="U120" s="2" t="s">
        <v>171</v>
      </c>
      <c r="V120" s="1" t="s">
        <v>133</v>
      </c>
      <c r="W120" s="107" t="s">
        <v>134</v>
      </c>
      <c r="X120" s="102">
        <f t="shared" si="97"/>
        <v>1152</v>
      </c>
      <c r="Y120" s="107" t="s">
        <v>135</v>
      </c>
      <c r="Z120" s="107" t="s">
        <v>136</v>
      </c>
      <c r="AA120" s="107" t="s">
        <v>137</v>
      </c>
      <c r="AB120" s="6">
        <v>28</v>
      </c>
      <c r="AC120" s="107" t="s">
        <v>138</v>
      </c>
      <c r="AD120" s="109" t="str">
        <f>'[1]MASTER TABEL'!$F$7</f>
        <v>M2</v>
      </c>
      <c r="AE120" s="109" t="str">
        <f>'[1]MASTER TABEL'!$G$7</f>
        <v>M2</v>
      </c>
      <c r="AF120" s="6">
        <v>28</v>
      </c>
      <c r="AG120" s="110">
        <f>'[1]MASTER TABEL'!$H$7</f>
        <v>1</v>
      </c>
      <c r="AH120" s="111">
        <v>15500</v>
      </c>
      <c r="AI120" s="111">
        <v>15500</v>
      </c>
      <c r="AJ120" s="112">
        <f t="shared" si="70"/>
        <v>434000</v>
      </c>
      <c r="AK120" s="109">
        <v>0</v>
      </c>
      <c r="AL120" s="113">
        <f t="shared" si="98"/>
        <v>0</v>
      </c>
      <c r="AM120" s="114">
        <f t="shared" si="71"/>
        <v>0</v>
      </c>
      <c r="AN120" s="1">
        <v>550</v>
      </c>
      <c r="AO120" s="115">
        <f t="shared" si="72"/>
        <v>1.6666666666666668E-3</v>
      </c>
      <c r="AP120" s="101">
        <f t="shared" si="73"/>
        <v>1.92</v>
      </c>
      <c r="AQ120" s="104">
        <f t="shared" si="74"/>
        <v>7400.1736111111113</v>
      </c>
      <c r="AR120" s="116">
        <v>10000112</v>
      </c>
      <c r="AS120" s="104">
        <f t="shared" si="75"/>
        <v>8680.6527777777792</v>
      </c>
      <c r="AT120" s="110">
        <f>'[1]MASTER TABEL'!$BD$7</f>
        <v>440</v>
      </c>
      <c r="AU120" s="1">
        <v>113</v>
      </c>
      <c r="AV120" s="117">
        <f t="shared" si="76"/>
        <v>52.390609636184863</v>
      </c>
      <c r="AW120" s="111">
        <f t="shared" si="77"/>
        <v>21700</v>
      </c>
      <c r="AX120" s="111">
        <f t="shared" si="78"/>
        <v>45570</v>
      </c>
      <c r="AY120" s="111">
        <f t="shared" si="79"/>
        <v>34177.5</v>
      </c>
      <c r="AZ120" s="112">
        <f t="shared" si="80"/>
        <v>101447.5</v>
      </c>
      <c r="BA120" s="111">
        <f t="shared" si="99"/>
        <v>82460</v>
      </c>
      <c r="BB120" s="100" t="b">
        <v>0</v>
      </c>
      <c r="BC120" s="103">
        <v>0</v>
      </c>
      <c r="BD120" s="103">
        <v>0</v>
      </c>
      <c r="BE120" s="103">
        <f t="shared" si="81"/>
        <v>0</v>
      </c>
      <c r="BF120" s="100" t="b">
        <v>0</v>
      </c>
      <c r="BG120" s="118">
        <f>'[1]MASTER TABEL'!CZ374</f>
        <v>0</v>
      </c>
      <c r="BH120" s="1"/>
      <c r="BI120" s="103">
        <v>112</v>
      </c>
      <c r="BJ120" s="119">
        <v>0.1</v>
      </c>
      <c r="BK120" s="119">
        <v>0.05</v>
      </c>
      <c r="BL120" s="112">
        <f t="shared" si="100"/>
        <v>634152.71699852508</v>
      </c>
      <c r="BM120" s="104">
        <f t="shared" si="129"/>
        <v>697567.98869837762</v>
      </c>
      <c r="BN120" s="104">
        <f t="shared" si="129"/>
        <v>732446.38813329651</v>
      </c>
      <c r="BO120" s="120">
        <f t="shared" si="82"/>
        <v>18311.159703332414</v>
      </c>
      <c r="BP120" s="121">
        <f t="shared" si="83"/>
        <v>36622.319406664828</v>
      </c>
      <c r="BQ120" s="121">
        <f t="shared" si="84"/>
        <v>18311.159703332414</v>
      </c>
      <c r="BR120" s="121">
        <f t="shared" si="85"/>
        <v>45777.899258331039</v>
      </c>
      <c r="BS120" s="121">
        <f t="shared" si="86"/>
        <v>9155.5798516662071</v>
      </c>
      <c r="BT120" s="122">
        <f t="shared" si="102"/>
        <v>860624.50605662342</v>
      </c>
      <c r="BU120" s="121">
        <f t="shared" si="87"/>
        <v>0</v>
      </c>
      <c r="BV120" s="121">
        <f t="shared" si="88"/>
        <v>0</v>
      </c>
      <c r="BW120" s="121">
        <f t="shared" si="89"/>
        <v>0</v>
      </c>
      <c r="BX120" s="121">
        <f t="shared" si="90"/>
        <v>0</v>
      </c>
      <c r="BY120" s="121">
        <f t="shared" si="91"/>
        <v>0</v>
      </c>
      <c r="BZ120" s="121">
        <f t="shared" si="92"/>
        <v>0</v>
      </c>
      <c r="CA120" s="121">
        <f t="shared" si="93"/>
        <v>0</v>
      </c>
      <c r="CB120" s="121">
        <f t="shared" si="94"/>
        <v>0</v>
      </c>
      <c r="CC120" s="122">
        <f t="shared" si="95"/>
        <v>915557.9851666207</v>
      </c>
      <c r="CD120" s="123">
        <f t="shared" si="103"/>
        <v>860624.50605662342</v>
      </c>
      <c r="CE120" s="122">
        <f t="shared" si="104"/>
        <v>1820000</v>
      </c>
      <c r="CF120" s="122">
        <f t="shared" si="105"/>
        <v>959375.49394337658</v>
      </c>
      <c r="CG120" s="124">
        <f t="shared" si="106"/>
        <v>0.52712939227658051</v>
      </c>
      <c r="CH120" s="122">
        <f t="shared" si="107"/>
        <v>1560000</v>
      </c>
      <c r="CI120" s="122">
        <f t="shared" si="108"/>
        <v>699375.49394337658</v>
      </c>
      <c r="CJ120" s="124">
        <f t="shared" si="109"/>
        <v>0.4483176243226773</v>
      </c>
      <c r="CK120" s="122">
        <f t="shared" si="110"/>
        <v>1300000</v>
      </c>
      <c r="CL120" s="122">
        <f t="shared" si="111"/>
        <v>439375.49394337658</v>
      </c>
      <c r="CM120" s="124">
        <f t="shared" si="112"/>
        <v>0.33798114918721278</v>
      </c>
      <c r="CN120" s="122">
        <f t="shared" si="113"/>
        <v>1080000</v>
      </c>
      <c r="CO120" s="122">
        <f t="shared" si="114"/>
        <v>219375.49394337658</v>
      </c>
      <c r="CP120" s="124">
        <f t="shared" si="115"/>
        <v>0.20312545735497831</v>
      </c>
      <c r="CQ120" s="122">
        <f t="shared" si="116"/>
        <v>1820000</v>
      </c>
      <c r="CR120" s="122">
        <f t="shared" si="117"/>
        <v>959375.49394337658</v>
      </c>
      <c r="CS120" s="124">
        <f t="shared" si="118"/>
        <v>0.52712939227658051</v>
      </c>
      <c r="CT120" s="122">
        <f t="shared" si="119"/>
        <v>1350000</v>
      </c>
      <c r="CU120" s="122">
        <f t="shared" si="120"/>
        <v>489375.49394337658</v>
      </c>
      <c r="CV120" s="124">
        <f t="shared" si="121"/>
        <v>0.36250036588398266</v>
      </c>
      <c r="CW120" s="122">
        <f t="shared" si="122"/>
        <v>1214999.9999999998</v>
      </c>
      <c r="CX120" s="117">
        <f t="shared" si="123"/>
        <v>354375.49394337635</v>
      </c>
      <c r="CY120" s="124">
        <f t="shared" si="124"/>
        <v>0.29166707320442503</v>
      </c>
      <c r="CZ120" s="122">
        <f t="shared" si="125"/>
        <v>1080000</v>
      </c>
      <c r="DA120" s="122">
        <f t="shared" si="126"/>
        <v>219375.49394337658</v>
      </c>
      <c r="DB120" s="124">
        <f t="shared" si="127"/>
        <v>0.20312545735497831</v>
      </c>
      <c r="DC120" s="122">
        <v>2700000</v>
      </c>
      <c r="DD120" s="14">
        <v>2600000</v>
      </c>
    </row>
    <row r="121" spans="1:108" s="18" customFormat="1" x14ac:dyDescent="0.25">
      <c r="A121" s="1">
        <v>107</v>
      </c>
      <c r="B121" s="100" t="s">
        <v>241</v>
      </c>
      <c r="C121" s="99">
        <v>80</v>
      </c>
      <c r="D121" s="1">
        <v>80</v>
      </c>
      <c r="E121" s="1">
        <v>9</v>
      </c>
      <c r="F121" s="1">
        <v>3</v>
      </c>
      <c r="G121" s="1" t="s">
        <v>130</v>
      </c>
      <c r="H121" s="100">
        <v>1.92</v>
      </c>
      <c r="I121" s="101">
        <f t="shared" si="66"/>
        <v>1.7279999999999997E-2</v>
      </c>
      <c r="J121" s="100">
        <v>46.5</v>
      </c>
      <c r="K121" s="1" t="s">
        <v>131</v>
      </c>
      <c r="L121" s="100">
        <v>32</v>
      </c>
      <c r="M121" s="100">
        <v>600</v>
      </c>
      <c r="N121" s="100">
        <v>600</v>
      </c>
      <c r="O121" s="102">
        <f t="shared" si="67"/>
        <v>27900</v>
      </c>
      <c r="P121" s="103">
        <v>26600</v>
      </c>
      <c r="Q121" s="104">
        <f t="shared" si="68"/>
        <v>10.367999999999999</v>
      </c>
      <c r="R121" s="100">
        <v>30</v>
      </c>
      <c r="S121" s="105">
        <f t="shared" si="96"/>
        <v>1.6666666666666668E-3</v>
      </c>
      <c r="T121" s="106">
        <f t="shared" si="69"/>
        <v>1.6666666666666666E-3</v>
      </c>
      <c r="U121" s="2" t="s">
        <v>171</v>
      </c>
      <c r="V121" s="1" t="s">
        <v>133</v>
      </c>
      <c r="W121" s="107" t="s">
        <v>134</v>
      </c>
      <c r="X121" s="102">
        <f t="shared" si="97"/>
        <v>1152</v>
      </c>
      <c r="Y121" s="107" t="s">
        <v>135</v>
      </c>
      <c r="Z121" s="107" t="s">
        <v>136</v>
      </c>
      <c r="AA121" s="107" t="s">
        <v>137</v>
      </c>
      <c r="AB121" s="6">
        <v>5.8</v>
      </c>
      <c r="AC121" s="107" t="s">
        <v>138</v>
      </c>
      <c r="AD121" s="109" t="str">
        <f>'[1]MASTER TABEL'!$F$7</f>
        <v>M2</v>
      </c>
      <c r="AE121" s="109" t="str">
        <f>'[1]MASTER TABEL'!$G$7</f>
        <v>M2</v>
      </c>
      <c r="AF121" s="6">
        <v>5.8</v>
      </c>
      <c r="AG121" s="110">
        <f>'[1]MASTER TABEL'!$H$7</f>
        <v>1</v>
      </c>
      <c r="AH121" s="111">
        <v>15500</v>
      </c>
      <c r="AI121" s="111">
        <v>15500</v>
      </c>
      <c r="AJ121" s="112">
        <f t="shared" si="70"/>
        <v>89900</v>
      </c>
      <c r="AK121" s="109">
        <v>0</v>
      </c>
      <c r="AL121" s="113">
        <f t="shared" si="98"/>
        <v>0</v>
      </c>
      <c r="AM121" s="114">
        <f t="shared" si="71"/>
        <v>0</v>
      </c>
      <c r="AN121" s="1">
        <v>550</v>
      </c>
      <c r="AO121" s="115">
        <f t="shared" si="72"/>
        <v>1.6666666666666668E-3</v>
      </c>
      <c r="AP121" s="101">
        <f t="shared" si="73"/>
        <v>1.92</v>
      </c>
      <c r="AQ121" s="104">
        <f t="shared" si="74"/>
        <v>7400.1736111111113</v>
      </c>
      <c r="AR121" s="116">
        <v>10000113</v>
      </c>
      <c r="AS121" s="104">
        <f t="shared" si="75"/>
        <v>8680.6536458333339</v>
      </c>
      <c r="AT121" s="110">
        <f>'[1]MASTER TABEL'!$BD$7</f>
        <v>440</v>
      </c>
      <c r="AU121" s="1">
        <v>114</v>
      </c>
      <c r="AV121" s="117">
        <f t="shared" si="76"/>
        <v>51.931042884990262</v>
      </c>
      <c r="AW121" s="111">
        <f t="shared" si="77"/>
        <v>4495</v>
      </c>
      <c r="AX121" s="111">
        <f t="shared" si="78"/>
        <v>9439.5</v>
      </c>
      <c r="AY121" s="111">
        <f t="shared" si="79"/>
        <v>7079.625</v>
      </c>
      <c r="AZ121" s="112">
        <f t="shared" si="80"/>
        <v>21014.125</v>
      </c>
      <c r="BA121" s="111">
        <f t="shared" si="99"/>
        <v>17081</v>
      </c>
      <c r="BB121" s="100" t="b">
        <v>0</v>
      </c>
      <c r="BC121" s="103">
        <v>0</v>
      </c>
      <c r="BD121" s="103">
        <v>0</v>
      </c>
      <c r="BE121" s="103">
        <f t="shared" si="81"/>
        <v>0</v>
      </c>
      <c r="BF121" s="100" t="b">
        <v>0</v>
      </c>
      <c r="BG121" s="118">
        <f>'[1]MASTER TABEL'!CZ375</f>
        <v>0</v>
      </c>
      <c r="BH121" s="1"/>
      <c r="BI121" s="103">
        <v>113</v>
      </c>
      <c r="BJ121" s="119">
        <v>0.1</v>
      </c>
      <c r="BK121" s="119">
        <v>0.05</v>
      </c>
      <c r="BL121" s="112">
        <f t="shared" si="100"/>
        <v>144240.88329982944</v>
      </c>
      <c r="BM121" s="104">
        <f t="shared" si="129"/>
        <v>158664.97162981238</v>
      </c>
      <c r="BN121" s="104">
        <f t="shared" si="129"/>
        <v>166598.22021130301</v>
      </c>
      <c r="BO121" s="120">
        <f t="shared" si="82"/>
        <v>4164.9555052825754</v>
      </c>
      <c r="BP121" s="121">
        <f t="shared" si="83"/>
        <v>8329.9110105651507</v>
      </c>
      <c r="BQ121" s="121">
        <f t="shared" si="84"/>
        <v>4164.9555052825754</v>
      </c>
      <c r="BR121" s="121">
        <f t="shared" si="85"/>
        <v>10412.388763206438</v>
      </c>
      <c r="BS121" s="121">
        <f t="shared" si="86"/>
        <v>2082.4777526412877</v>
      </c>
      <c r="BT121" s="122">
        <f t="shared" si="102"/>
        <v>195752.90874828104</v>
      </c>
      <c r="BU121" s="121">
        <f t="shared" si="87"/>
        <v>0</v>
      </c>
      <c r="BV121" s="121">
        <f t="shared" si="88"/>
        <v>0</v>
      </c>
      <c r="BW121" s="121">
        <f t="shared" si="89"/>
        <v>0</v>
      </c>
      <c r="BX121" s="121">
        <f t="shared" si="90"/>
        <v>0</v>
      </c>
      <c r="BY121" s="121">
        <f t="shared" si="91"/>
        <v>0</v>
      </c>
      <c r="BZ121" s="121">
        <f t="shared" si="92"/>
        <v>0</v>
      </c>
      <c r="CA121" s="121">
        <f t="shared" si="93"/>
        <v>0</v>
      </c>
      <c r="CB121" s="121">
        <f t="shared" si="94"/>
        <v>0</v>
      </c>
      <c r="CC121" s="122">
        <f t="shared" si="95"/>
        <v>208247.77526412875</v>
      </c>
      <c r="CD121" s="123">
        <f t="shared" si="103"/>
        <v>195752.90874828104</v>
      </c>
      <c r="CE121" s="122">
        <f t="shared" si="104"/>
        <v>385000</v>
      </c>
      <c r="CF121" s="122">
        <f t="shared" si="105"/>
        <v>189247.09125171896</v>
      </c>
      <c r="CG121" s="124">
        <f t="shared" si="106"/>
        <v>0.49155088636810118</v>
      </c>
      <c r="CH121" s="122">
        <f t="shared" si="107"/>
        <v>330000</v>
      </c>
      <c r="CI121" s="122">
        <f t="shared" si="108"/>
        <v>134247.09125171896</v>
      </c>
      <c r="CJ121" s="124">
        <f t="shared" si="109"/>
        <v>0.4068093674294514</v>
      </c>
      <c r="CK121" s="122">
        <f t="shared" si="110"/>
        <v>275000</v>
      </c>
      <c r="CL121" s="122">
        <f t="shared" si="111"/>
        <v>79247.091251718957</v>
      </c>
      <c r="CM121" s="124">
        <f t="shared" si="112"/>
        <v>0.28817124091534169</v>
      </c>
      <c r="CN121" s="122">
        <f t="shared" si="113"/>
        <v>260000</v>
      </c>
      <c r="CO121" s="122">
        <f t="shared" si="114"/>
        <v>64247.091251718957</v>
      </c>
      <c r="CP121" s="124">
        <f t="shared" si="115"/>
        <v>0.24710419712199599</v>
      </c>
      <c r="CQ121" s="122">
        <f t="shared" si="116"/>
        <v>385000</v>
      </c>
      <c r="CR121" s="122">
        <f t="shared" si="117"/>
        <v>189247.09125171896</v>
      </c>
      <c r="CS121" s="124">
        <f t="shared" si="118"/>
        <v>0.49155088636810118</v>
      </c>
      <c r="CT121" s="122">
        <f t="shared" si="119"/>
        <v>325000</v>
      </c>
      <c r="CU121" s="122">
        <f t="shared" si="120"/>
        <v>129247.09125171896</v>
      </c>
      <c r="CV121" s="124">
        <f t="shared" si="121"/>
        <v>0.39768335769759677</v>
      </c>
      <c r="CW121" s="122">
        <f t="shared" si="122"/>
        <v>292500</v>
      </c>
      <c r="CX121" s="117">
        <f t="shared" si="123"/>
        <v>96747.091251718957</v>
      </c>
      <c r="CY121" s="124">
        <f t="shared" si="124"/>
        <v>0.33075928633066309</v>
      </c>
      <c r="CZ121" s="122">
        <f t="shared" si="125"/>
        <v>260000</v>
      </c>
      <c r="DA121" s="122">
        <f t="shared" si="126"/>
        <v>64247.091251718957</v>
      </c>
      <c r="DB121" s="124">
        <f t="shared" si="127"/>
        <v>0.24710419712199599</v>
      </c>
      <c r="DC121" s="122">
        <v>650000</v>
      </c>
      <c r="DD121" s="14">
        <v>550000</v>
      </c>
    </row>
    <row r="122" spans="1:108" s="18" customFormat="1" x14ac:dyDescent="0.25">
      <c r="A122" s="1">
        <v>108</v>
      </c>
      <c r="B122" s="100" t="s">
        <v>242</v>
      </c>
      <c r="C122" s="99">
        <v>80</v>
      </c>
      <c r="D122" s="1">
        <v>80</v>
      </c>
      <c r="E122" s="1">
        <v>9</v>
      </c>
      <c r="F122" s="1">
        <v>3</v>
      </c>
      <c r="G122" s="1" t="s">
        <v>130</v>
      </c>
      <c r="H122" s="100">
        <v>1.92</v>
      </c>
      <c r="I122" s="101">
        <f t="shared" si="66"/>
        <v>1.7279999999999997E-2</v>
      </c>
      <c r="J122" s="100">
        <v>46.5</v>
      </c>
      <c r="K122" s="1" t="s">
        <v>131</v>
      </c>
      <c r="L122" s="100">
        <v>32</v>
      </c>
      <c r="M122" s="100">
        <v>600</v>
      </c>
      <c r="N122" s="100">
        <v>600</v>
      </c>
      <c r="O122" s="102">
        <f t="shared" si="67"/>
        <v>27900</v>
      </c>
      <c r="P122" s="103">
        <v>26600</v>
      </c>
      <c r="Q122" s="104">
        <f t="shared" si="68"/>
        <v>10.367999999999999</v>
      </c>
      <c r="R122" s="100">
        <v>30</v>
      </c>
      <c r="S122" s="105">
        <f t="shared" si="96"/>
        <v>1.6666666666666668E-3</v>
      </c>
      <c r="T122" s="106">
        <f t="shared" si="69"/>
        <v>1.6666666666666666E-3</v>
      </c>
      <c r="U122" s="2" t="s">
        <v>171</v>
      </c>
      <c r="V122" s="1" t="s">
        <v>133</v>
      </c>
      <c r="W122" s="107" t="s">
        <v>134</v>
      </c>
      <c r="X122" s="102">
        <f t="shared" si="97"/>
        <v>1152</v>
      </c>
      <c r="Y122" s="107" t="s">
        <v>135</v>
      </c>
      <c r="Z122" s="107" t="s">
        <v>136</v>
      </c>
      <c r="AA122" s="107" t="s">
        <v>137</v>
      </c>
      <c r="AB122" s="6">
        <v>5.8</v>
      </c>
      <c r="AC122" s="107" t="s">
        <v>138</v>
      </c>
      <c r="AD122" s="109" t="str">
        <f>'[1]MASTER TABEL'!$F$7</f>
        <v>M2</v>
      </c>
      <c r="AE122" s="109" t="str">
        <f>'[1]MASTER TABEL'!$G$7</f>
        <v>M2</v>
      </c>
      <c r="AF122" s="6">
        <v>5.8</v>
      </c>
      <c r="AG122" s="110">
        <f>'[1]MASTER TABEL'!$H$7</f>
        <v>1</v>
      </c>
      <c r="AH122" s="111">
        <v>15500</v>
      </c>
      <c r="AI122" s="111">
        <v>15500</v>
      </c>
      <c r="AJ122" s="112">
        <f t="shared" si="70"/>
        <v>89900</v>
      </c>
      <c r="AK122" s="109">
        <v>0</v>
      </c>
      <c r="AL122" s="113">
        <f t="shared" si="98"/>
        <v>0</v>
      </c>
      <c r="AM122" s="114">
        <f t="shared" si="71"/>
        <v>0</v>
      </c>
      <c r="AN122" s="1">
        <v>550</v>
      </c>
      <c r="AO122" s="115">
        <f t="shared" si="72"/>
        <v>1.6666666666666668E-3</v>
      </c>
      <c r="AP122" s="101">
        <f t="shared" si="73"/>
        <v>1.92</v>
      </c>
      <c r="AQ122" s="104">
        <f t="shared" si="74"/>
        <v>7400.1736111111113</v>
      </c>
      <c r="AR122" s="116">
        <v>10000114</v>
      </c>
      <c r="AS122" s="104">
        <f t="shared" si="75"/>
        <v>8680.6545138888887</v>
      </c>
      <c r="AT122" s="110">
        <f>'[1]MASTER TABEL'!$BD$7</f>
        <v>440</v>
      </c>
      <c r="AU122" s="1">
        <v>115</v>
      </c>
      <c r="AV122" s="117">
        <f t="shared" si="76"/>
        <v>51.479468599033822</v>
      </c>
      <c r="AW122" s="111">
        <f t="shared" si="77"/>
        <v>4495</v>
      </c>
      <c r="AX122" s="111">
        <f t="shared" si="78"/>
        <v>9439.5</v>
      </c>
      <c r="AY122" s="111">
        <f t="shared" si="79"/>
        <v>7079.625</v>
      </c>
      <c r="AZ122" s="112">
        <f t="shared" si="80"/>
        <v>21014.125</v>
      </c>
      <c r="BA122" s="111">
        <f t="shared" si="99"/>
        <v>17081</v>
      </c>
      <c r="BB122" s="100" t="b">
        <v>0</v>
      </c>
      <c r="BC122" s="103">
        <v>0</v>
      </c>
      <c r="BD122" s="103">
        <v>0</v>
      </c>
      <c r="BE122" s="103">
        <f t="shared" si="81"/>
        <v>0</v>
      </c>
      <c r="BF122" s="100" t="b">
        <v>0</v>
      </c>
      <c r="BG122" s="118">
        <f>'[1]MASTER TABEL'!CZ376</f>
        <v>0</v>
      </c>
      <c r="BH122" s="1"/>
      <c r="BI122" s="103">
        <v>114</v>
      </c>
      <c r="BJ122" s="119">
        <v>0.1</v>
      </c>
      <c r="BK122" s="119">
        <v>0.05</v>
      </c>
      <c r="BL122" s="112">
        <f t="shared" si="100"/>
        <v>144241.43259359902</v>
      </c>
      <c r="BM122" s="104">
        <f t="shared" si="129"/>
        <v>158665.57585295892</v>
      </c>
      <c r="BN122" s="104">
        <f t="shared" si="129"/>
        <v>166598.85464560689</v>
      </c>
      <c r="BO122" s="120">
        <f t="shared" si="82"/>
        <v>4164.971366140172</v>
      </c>
      <c r="BP122" s="121">
        <f t="shared" si="83"/>
        <v>8329.942732280344</v>
      </c>
      <c r="BQ122" s="121">
        <f t="shared" si="84"/>
        <v>4164.971366140172</v>
      </c>
      <c r="BR122" s="121">
        <f t="shared" si="85"/>
        <v>10412.42841535043</v>
      </c>
      <c r="BS122" s="121">
        <f t="shared" si="86"/>
        <v>2082.485683070086</v>
      </c>
      <c r="BT122" s="122">
        <f t="shared" si="102"/>
        <v>195753.65420858809</v>
      </c>
      <c r="BU122" s="121">
        <f t="shared" si="87"/>
        <v>0</v>
      </c>
      <c r="BV122" s="121">
        <f t="shared" si="88"/>
        <v>0</v>
      </c>
      <c r="BW122" s="121">
        <f t="shared" si="89"/>
        <v>0</v>
      </c>
      <c r="BX122" s="121">
        <f t="shared" si="90"/>
        <v>0</v>
      </c>
      <c r="BY122" s="121">
        <f t="shared" si="91"/>
        <v>0</v>
      </c>
      <c r="BZ122" s="121">
        <f t="shared" si="92"/>
        <v>0</v>
      </c>
      <c r="CA122" s="121">
        <f t="shared" si="93"/>
        <v>0</v>
      </c>
      <c r="CB122" s="121">
        <f t="shared" si="94"/>
        <v>0</v>
      </c>
      <c r="CC122" s="122">
        <f t="shared" si="95"/>
        <v>208248.56830700859</v>
      </c>
      <c r="CD122" s="123">
        <f t="shared" si="103"/>
        <v>195753.65420858809</v>
      </c>
      <c r="CE122" s="122">
        <f t="shared" si="104"/>
        <v>385000</v>
      </c>
      <c r="CF122" s="122">
        <f t="shared" si="105"/>
        <v>189246.34579141191</v>
      </c>
      <c r="CG122" s="124">
        <f t="shared" si="106"/>
        <v>0.49154895010756339</v>
      </c>
      <c r="CH122" s="122">
        <f t="shared" si="107"/>
        <v>330000</v>
      </c>
      <c r="CI122" s="122">
        <f t="shared" si="108"/>
        <v>134246.34579141191</v>
      </c>
      <c r="CJ122" s="124">
        <f t="shared" si="109"/>
        <v>0.40680710845882395</v>
      </c>
      <c r="CK122" s="122">
        <f t="shared" si="110"/>
        <v>275000</v>
      </c>
      <c r="CL122" s="122">
        <f t="shared" si="111"/>
        <v>79246.345791411906</v>
      </c>
      <c r="CM122" s="124">
        <f t="shared" si="112"/>
        <v>0.28816853015058874</v>
      </c>
      <c r="CN122" s="122">
        <f t="shared" si="113"/>
        <v>260000</v>
      </c>
      <c r="CO122" s="122">
        <f t="shared" si="114"/>
        <v>64246.345791411906</v>
      </c>
      <c r="CP122" s="124">
        <f t="shared" si="115"/>
        <v>0.24710132996696887</v>
      </c>
      <c r="CQ122" s="122">
        <f t="shared" si="116"/>
        <v>385000</v>
      </c>
      <c r="CR122" s="122">
        <f t="shared" si="117"/>
        <v>189246.34579141191</v>
      </c>
      <c r="CS122" s="124">
        <f t="shared" si="118"/>
        <v>0.49154895010756339</v>
      </c>
      <c r="CT122" s="122">
        <f t="shared" si="119"/>
        <v>325000</v>
      </c>
      <c r="CU122" s="122">
        <f t="shared" si="120"/>
        <v>129246.34579141191</v>
      </c>
      <c r="CV122" s="124">
        <f t="shared" si="121"/>
        <v>0.39768106397357511</v>
      </c>
      <c r="CW122" s="122">
        <f t="shared" si="122"/>
        <v>292500</v>
      </c>
      <c r="CX122" s="117">
        <f t="shared" si="123"/>
        <v>96746.345791411906</v>
      </c>
      <c r="CY122" s="124">
        <f t="shared" si="124"/>
        <v>0.3307567377484168</v>
      </c>
      <c r="CZ122" s="122">
        <f t="shared" si="125"/>
        <v>260000</v>
      </c>
      <c r="DA122" s="122">
        <f t="shared" si="126"/>
        <v>64246.345791411906</v>
      </c>
      <c r="DB122" s="124">
        <f t="shared" si="127"/>
        <v>0.24710132996696887</v>
      </c>
      <c r="DC122" s="122">
        <v>650000</v>
      </c>
      <c r="DD122" s="14">
        <v>550000</v>
      </c>
    </row>
    <row r="123" spans="1:108" s="18" customFormat="1" x14ac:dyDescent="0.25">
      <c r="A123" s="1">
        <v>109</v>
      </c>
      <c r="B123" s="100" t="s">
        <v>243</v>
      </c>
      <c r="C123" s="99">
        <v>80</v>
      </c>
      <c r="D123" s="1">
        <v>80</v>
      </c>
      <c r="E123" s="1">
        <v>9</v>
      </c>
      <c r="F123" s="1">
        <v>3</v>
      </c>
      <c r="G123" s="1" t="s">
        <v>130</v>
      </c>
      <c r="H123" s="100">
        <v>1.92</v>
      </c>
      <c r="I123" s="101">
        <f t="shared" si="66"/>
        <v>1.7279999999999997E-2</v>
      </c>
      <c r="J123" s="100">
        <v>46.5</v>
      </c>
      <c r="K123" s="1" t="s">
        <v>131</v>
      </c>
      <c r="L123" s="100">
        <v>32</v>
      </c>
      <c r="M123" s="100">
        <v>600</v>
      </c>
      <c r="N123" s="100">
        <v>600</v>
      </c>
      <c r="O123" s="102">
        <f t="shared" si="67"/>
        <v>27900</v>
      </c>
      <c r="P123" s="103">
        <v>26600</v>
      </c>
      <c r="Q123" s="104">
        <f t="shared" si="68"/>
        <v>10.367999999999999</v>
      </c>
      <c r="R123" s="100">
        <v>30</v>
      </c>
      <c r="S123" s="105">
        <f t="shared" si="96"/>
        <v>1.6666666666666668E-3</v>
      </c>
      <c r="T123" s="106">
        <f t="shared" si="69"/>
        <v>1.6666666666666666E-3</v>
      </c>
      <c r="U123" s="2" t="s">
        <v>171</v>
      </c>
      <c r="V123" s="1" t="s">
        <v>133</v>
      </c>
      <c r="W123" s="107" t="s">
        <v>134</v>
      </c>
      <c r="X123" s="102">
        <f t="shared" si="97"/>
        <v>1152</v>
      </c>
      <c r="Y123" s="107" t="s">
        <v>135</v>
      </c>
      <c r="Z123" s="107" t="s">
        <v>136</v>
      </c>
      <c r="AA123" s="107" t="s">
        <v>137</v>
      </c>
      <c r="AB123" s="6">
        <v>5.8</v>
      </c>
      <c r="AC123" s="107" t="s">
        <v>138</v>
      </c>
      <c r="AD123" s="109" t="str">
        <f>'[1]MASTER TABEL'!$F$7</f>
        <v>M2</v>
      </c>
      <c r="AE123" s="109" t="str">
        <f>'[1]MASTER TABEL'!$G$7</f>
        <v>M2</v>
      </c>
      <c r="AF123" s="6">
        <v>5.8</v>
      </c>
      <c r="AG123" s="110">
        <f>'[1]MASTER TABEL'!$H$7</f>
        <v>1</v>
      </c>
      <c r="AH123" s="111">
        <v>15500</v>
      </c>
      <c r="AI123" s="111">
        <v>15500</v>
      </c>
      <c r="AJ123" s="112">
        <f t="shared" si="70"/>
        <v>89900</v>
      </c>
      <c r="AK123" s="109">
        <v>0</v>
      </c>
      <c r="AL123" s="113">
        <f t="shared" si="98"/>
        <v>0</v>
      </c>
      <c r="AM123" s="114">
        <f t="shared" si="71"/>
        <v>0</v>
      </c>
      <c r="AN123" s="1">
        <v>550</v>
      </c>
      <c r="AO123" s="115">
        <f t="shared" si="72"/>
        <v>1.6666666666666668E-3</v>
      </c>
      <c r="AP123" s="101">
        <f t="shared" si="73"/>
        <v>1.92</v>
      </c>
      <c r="AQ123" s="104">
        <f t="shared" si="74"/>
        <v>7400.1736111111113</v>
      </c>
      <c r="AR123" s="116">
        <v>10000115</v>
      </c>
      <c r="AS123" s="104">
        <f t="shared" si="75"/>
        <v>8680.6553819444453</v>
      </c>
      <c r="AT123" s="110">
        <f>'[1]MASTER TABEL'!$BD$7</f>
        <v>440</v>
      </c>
      <c r="AU123" s="1">
        <v>116</v>
      </c>
      <c r="AV123" s="117">
        <f t="shared" si="76"/>
        <v>51.03568007662836</v>
      </c>
      <c r="AW123" s="111">
        <f t="shared" si="77"/>
        <v>4495</v>
      </c>
      <c r="AX123" s="111">
        <f t="shared" si="78"/>
        <v>9439.5</v>
      </c>
      <c r="AY123" s="111">
        <f t="shared" si="79"/>
        <v>7079.625</v>
      </c>
      <c r="AZ123" s="112">
        <f t="shared" si="80"/>
        <v>21014.125</v>
      </c>
      <c r="BA123" s="111">
        <f t="shared" si="99"/>
        <v>17081</v>
      </c>
      <c r="BB123" s="100" t="b">
        <v>0</v>
      </c>
      <c r="BC123" s="103">
        <v>0</v>
      </c>
      <c r="BD123" s="103">
        <v>0</v>
      </c>
      <c r="BE123" s="103">
        <f t="shared" si="81"/>
        <v>0</v>
      </c>
      <c r="BF123" s="100" t="b">
        <v>0</v>
      </c>
      <c r="BG123" s="118">
        <f>'[1]MASTER TABEL'!CZ377</f>
        <v>0</v>
      </c>
      <c r="BH123" s="1"/>
      <c r="BI123" s="103">
        <v>115</v>
      </c>
      <c r="BJ123" s="119">
        <v>0.1</v>
      </c>
      <c r="BK123" s="119">
        <v>0.05</v>
      </c>
      <c r="BL123" s="112">
        <f t="shared" si="100"/>
        <v>144241.98967313219</v>
      </c>
      <c r="BM123" s="104">
        <f t="shared" si="129"/>
        <v>158666.18864044541</v>
      </c>
      <c r="BN123" s="104">
        <f t="shared" si="129"/>
        <v>166599.49807246769</v>
      </c>
      <c r="BO123" s="120">
        <f t="shared" si="82"/>
        <v>4164.9874518116922</v>
      </c>
      <c r="BP123" s="121">
        <f t="shared" si="83"/>
        <v>8329.9749036233843</v>
      </c>
      <c r="BQ123" s="121">
        <f t="shared" si="84"/>
        <v>4164.9874518116922</v>
      </c>
      <c r="BR123" s="121">
        <f t="shared" si="85"/>
        <v>10412.468629529232</v>
      </c>
      <c r="BS123" s="121">
        <f t="shared" si="86"/>
        <v>2082.4937259058461</v>
      </c>
      <c r="BT123" s="122">
        <f t="shared" si="102"/>
        <v>195754.41023514952</v>
      </c>
      <c r="BU123" s="121">
        <f t="shared" si="87"/>
        <v>0</v>
      </c>
      <c r="BV123" s="121">
        <f t="shared" si="88"/>
        <v>0</v>
      </c>
      <c r="BW123" s="121">
        <f t="shared" si="89"/>
        <v>0</v>
      </c>
      <c r="BX123" s="121">
        <f t="shared" si="90"/>
        <v>0</v>
      </c>
      <c r="BY123" s="121">
        <f t="shared" si="91"/>
        <v>0</v>
      </c>
      <c r="BZ123" s="121">
        <f t="shared" si="92"/>
        <v>0</v>
      </c>
      <c r="CA123" s="121">
        <f t="shared" si="93"/>
        <v>0</v>
      </c>
      <c r="CB123" s="121">
        <f t="shared" si="94"/>
        <v>0</v>
      </c>
      <c r="CC123" s="122">
        <f t="shared" si="95"/>
        <v>208249.37259058462</v>
      </c>
      <c r="CD123" s="123">
        <f t="shared" si="103"/>
        <v>195754.41023514952</v>
      </c>
      <c r="CE123" s="122">
        <f t="shared" si="104"/>
        <v>385000</v>
      </c>
      <c r="CF123" s="122">
        <f t="shared" si="105"/>
        <v>189245.58976485048</v>
      </c>
      <c r="CG123" s="124">
        <f t="shared" si="106"/>
        <v>0.49154698640220901</v>
      </c>
      <c r="CH123" s="122">
        <f t="shared" si="107"/>
        <v>330000</v>
      </c>
      <c r="CI123" s="122">
        <f t="shared" si="108"/>
        <v>134245.58976485048</v>
      </c>
      <c r="CJ123" s="124">
        <f t="shared" si="109"/>
        <v>0.40680481746924385</v>
      </c>
      <c r="CK123" s="122">
        <f t="shared" si="110"/>
        <v>275000</v>
      </c>
      <c r="CL123" s="122">
        <f t="shared" si="111"/>
        <v>79245.589764850476</v>
      </c>
      <c r="CM123" s="124">
        <f t="shared" si="112"/>
        <v>0.28816578096309264</v>
      </c>
      <c r="CN123" s="122">
        <f t="shared" si="113"/>
        <v>260000</v>
      </c>
      <c r="CO123" s="122">
        <f t="shared" si="114"/>
        <v>64245.589764850476</v>
      </c>
      <c r="CP123" s="124">
        <f t="shared" si="115"/>
        <v>0.24709842217250183</v>
      </c>
      <c r="CQ123" s="122">
        <f t="shared" si="116"/>
        <v>385000</v>
      </c>
      <c r="CR123" s="122">
        <f t="shared" si="117"/>
        <v>189245.58976485048</v>
      </c>
      <c r="CS123" s="124">
        <f t="shared" si="118"/>
        <v>0.49154698640220901</v>
      </c>
      <c r="CT123" s="122">
        <f t="shared" si="119"/>
        <v>325000</v>
      </c>
      <c r="CU123" s="122">
        <f t="shared" si="120"/>
        <v>129245.58976485048</v>
      </c>
      <c r="CV123" s="124">
        <f t="shared" si="121"/>
        <v>0.39767873773800144</v>
      </c>
      <c r="CW123" s="122">
        <f t="shared" si="122"/>
        <v>292500</v>
      </c>
      <c r="CX123" s="117">
        <f t="shared" si="123"/>
        <v>96745.589764850476</v>
      </c>
      <c r="CY123" s="124">
        <f t="shared" si="124"/>
        <v>0.33075415304222383</v>
      </c>
      <c r="CZ123" s="122">
        <f t="shared" si="125"/>
        <v>260000</v>
      </c>
      <c r="DA123" s="122">
        <f t="shared" si="126"/>
        <v>64245.589764850476</v>
      </c>
      <c r="DB123" s="124">
        <f t="shared" si="127"/>
        <v>0.24709842217250183</v>
      </c>
      <c r="DC123" s="122">
        <v>650000</v>
      </c>
      <c r="DD123" s="14">
        <v>550000</v>
      </c>
    </row>
    <row r="124" spans="1:108" s="18" customFormat="1" x14ac:dyDescent="0.25">
      <c r="A124" s="1">
        <v>110</v>
      </c>
      <c r="B124" s="100" t="s">
        <v>244</v>
      </c>
      <c r="C124" s="99">
        <v>80</v>
      </c>
      <c r="D124" s="1">
        <v>80</v>
      </c>
      <c r="E124" s="1">
        <v>9</v>
      </c>
      <c r="F124" s="1">
        <v>3</v>
      </c>
      <c r="G124" s="1" t="s">
        <v>130</v>
      </c>
      <c r="H124" s="100">
        <v>1.92</v>
      </c>
      <c r="I124" s="101">
        <f t="shared" si="66"/>
        <v>1.7279999999999997E-2</v>
      </c>
      <c r="J124" s="100">
        <v>46.5</v>
      </c>
      <c r="K124" s="1" t="s">
        <v>131</v>
      </c>
      <c r="L124" s="100">
        <v>32</v>
      </c>
      <c r="M124" s="100">
        <v>600</v>
      </c>
      <c r="N124" s="100">
        <v>600</v>
      </c>
      <c r="O124" s="102">
        <f t="shared" si="67"/>
        <v>27900</v>
      </c>
      <c r="P124" s="103">
        <v>26600</v>
      </c>
      <c r="Q124" s="104">
        <f t="shared" si="68"/>
        <v>10.367999999999999</v>
      </c>
      <c r="R124" s="100">
        <v>30</v>
      </c>
      <c r="S124" s="105">
        <f t="shared" si="96"/>
        <v>1.6666666666666668E-3</v>
      </c>
      <c r="T124" s="106">
        <f t="shared" si="69"/>
        <v>1.6666666666666666E-3</v>
      </c>
      <c r="U124" s="2" t="s">
        <v>171</v>
      </c>
      <c r="V124" s="1" t="s">
        <v>133</v>
      </c>
      <c r="W124" s="107" t="s">
        <v>134</v>
      </c>
      <c r="X124" s="102">
        <f t="shared" si="97"/>
        <v>1152</v>
      </c>
      <c r="Y124" s="107" t="s">
        <v>135</v>
      </c>
      <c r="Z124" s="107" t="s">
        <v>136</v>
      </c>
      <c r="AA124" s="107" t="s">
        <v>137</v>
      </c>
      <c r="AB124" s="6">
        <v>5.8</v>
      </c>
      <c r="AC124" s="107" t="s">
        <v>138</v>
      </c>
      <c r="AD124" s="109" t="str">
        <f>'[1]MASTER TABEL'!$F$7</f>
        <v>M2</v>
      </c>
      <c r="AE124" s="109" t="str">
        <f>'[1]MASTER TABEL'!$G$7</f>
        <v>M2</v>
      </c>
      <c r="AF124" s="6">
        <v>5.8</v>
      </c>
      <c r="AG124" s="110">
        <f>'[1]MASTER TABEL'!$H$7</f>
        <v>1</v>
      </c>
      <c r="AH124" s="111">
        <v>15500</v>
      </c>
      <c r="AI124" s="111">
        <v>15500</v>
      </c>
      <c r="AJ124" s="112">
        <f t="shared" si="70"/>
        <v>89900</v>
      </c>
      <c r="AK124" s="109">
        <v>0</v>
      </c>
      <c r="AL124" s="113">
        <f t="shared" si="98"/>
        <v>0</v>
      </c>
      <c r="AM124" s="114">
        <f t="shared" si="71"/>
        <v>0</v>
      </c>
      <c r="AN124" s="1">
        <v>550</v>
      </c>
      <c r="AO124" s="115">
        <f t="shared" si="72"/>
        <v>1.6666666666666668E-3</v>
      </c>
      <c r="AP124" s="101">
        <f t="shared" si="73"/>
        <v>1.92</v>
      </c>
      <c r="AQ124" s="104">
        <f t="shared" si="74"/>
        <v>7400.1736111111113</v>
      </c>
      <c r="AR124" s="116">
        <v>10000116</v>
      </c>
      <c r="AS124" s="104">
        <f t="shared" si="75"/>
        <v>8680.65625</v>
      </c>
      <c r="AT124" s="110">
        <f>'[1]MASTER TABEL'!$BD$7</f>
        <v>440</v>
      </c>
      <c r="AU124" s="1">
        <v>117</v>
      </c>
      <c r="AV124" s="117">
        <f t="shared" si="76"/>
        <v>50.59947768281102</v>
      </c>
      <c r="AW124" s="111">
        <f t="shared" si="77"/>
        <v>4495</v>
      </c>
      <c r="AX124" s="111">
        <f t="shared" si="78"/>
        <v>9439.5</v>
      </c>
      <c r="AY124" s="111">
        <f t="shared" si="79"/>
        <v>7079.625</v>
      </c>
      <c r="AZ124" s="112">
        <f t="shared" si="80"/>
        <v>21014.125</v>
      </c>
      <c r="BA124" s="111">
        <f t="shared" si="99"/>
        <v>17081</v>
      </c>
      <c r="BB124" s="100" t="b">
        <v>0</v>
      </c>
      <c r="BC124" s="103">
        <v>0</v>
      </c>
      <c r="BD124" s="103">
        <v>0</v>
      </c>
      <c r="BE124" s="103">
        <f t="shared" si="81"/>
        <v>0</v>
      </c>
      <c r="BF124" s="100" t="b">
        <v>0</v>
      </c>
      <c r="BG124" s="118">
        <f>'[1]MASTER TABEL'!CZ378</f>
        <v>0</v>
      </c>
      <c r="BH124" s="1"/>
      <c r="BI124" s="103">
        <v>116</v>
      </c>
      <c r="BJ124" s="119">
        <v>0.1</v>
      </c>
      <c r="BK124" s="119">
        <v>0.05</v>
      </c>
      <c r="BL124" s="112">
        <f t="shared" si="100"/>
        <v>144242.55433879394</v>
      </c>
      <c r="BM124" s="104">
        <f t="shared" si="129"/>
        <v>158666.80977267335</v>
      </c>
      <c r="BN124" s="104">
        <f t="shared" si="129"/>
        <v>166600.15026130702</v>
      </c>
      <c r="BO124" s="120">
        <f t="shared" si="82"/>
        <v>4165.0037565326757</v>
      </c>
      <c r="BP124" s="121">
        <f t="shared" si="83"/>
        <v>8330.0075130653513</v>
      </c>
      <c r="BQ124" s="121">
        <f t="shared" si="84"/>
        <v>4165.0037565326757</v>
      </c>
      <c r="BR124" s="121">
        <f t="shared" si="85"/>
        <v>10412.509391331689</v>
      </c>
      <c r="BS124" s="121">
        <f t="shared" si="86"/>
        <v>2082.5018782663378</v>
      </c>
      <c r="BT124" s="122">
        <f t="shared" si="102"/>
        <v>195755.17655703574</v>
      </c>
      <c r="BU124" s="121">
        <f t="shared" si="87"/>
        <v>0</v>
      </c>
      <c r="BV124" s="121">
        <f t="shared" si="88"/>
        <v>0</v>
      </c>
      <c r="BW124" s="121">
        <f t="shared" si="89"/>
        <v>0</v>
      </c>
      <c r="BX124" s="121">
        <f t="shared" si="90"/>
        <v>0</v>
      </c>
      <c r="BY124" s="121">
        <f t="shared" si="91"/>
        <v>0</v>
      </c>
      <c r="BZ124" s="121">
        <f t="shared" si="92"/>
        <v>0</v>
      </c>
      <c r="CA124" s="121">
        <f t="shared" si="93"/>
        <v>0</v>
      </c>
      <c r="CB124" s="121">
        <f t="shared" si="94"/>
        <v>0</v>
      </c>
      <c r="CC124" s="122">
        <f t="shared" si="95"/>
        <v>208250.18782663377</v>
      </c>
      <c r="CD124" s="123">
        <f t="shared" si="103"/>
        <v>195755.17655703574</v>
      </c>
      <c r="CE124" s="122">
        <f t="shared" si="104"/>
        <v>385000</v>
      </c>
      <c r="CF124" s="122">
        <f t="shared" si="105"/>
        <v>189244.82344296426</v>
      </c>
      <c r="CG124" s="124">
        <f t="shared" si="106"/>
        <v>0.49154499595575135</v>
      </c>
      <c r="CH124" s="122">
        <f t="shared" si="107"/>
        <v>330000</v>
      </c>
      <c r="CI124" s="122">
        <f t="shared" si="108"/>
        <v>134244.82344296426</v>
      </c>
      <c r="CJ124" s="124">
        <f t="shared" si="109"/>
        <v>0.40680249528170986</v>
      </c>
      <c r="CK124" s="122">
        <f t="shared" si="110"/>
        <v>275000</v>
      </c>
      <c r="CL124" s="122">
        <f t="shared" si="111"/>
        <v>79244.823442964262</v>
      </c>
      <c r="CM124" s="124">
        <f t="shared" si="112"/>
        <v>0.28816299433805187</v>
      </c>
      <c r="CN124" s="122">
        <f t="shared" si="113"/>
        <v>260000</v>
      </c>
      <c r="CO124" s="122">
        <f t="shared" si="114"/>
        <v>64244.823442964262</v>
      </c>
      <c r="CP124" s="124">
        <f t="shared" si="115"/>
        <v>0.24709547478063176</v>
      </c>
      <c r="CQ124" s="122">
        <f t="shared" si="116"/>
        <v>385000</v>
      </c>
      <c r="CR124" s="122">
        <f t="shared" si="117"/>
        <v>189244.82344296426</v>
      </c>
      <c r="CS124" s="124">
        <f t="shared" si="118"/>
        <v>0.49154499595575135</v>
      </c>
      <c r="CT124" s="122">
        <f t="shared" si="119"/>
        <v>325000</v>
      </c>
      <c r="CU124" s="122">
        <f t="shared" si="120"/>
        <v>129244.82344296426</v>
      </c>
      <c r="CV124" s="124">
        <f t="shared" si="121"/>
        <v>0.39767637982450543</v>
      </c>
      <c r="CW124" s="122">
        <f t="shared" si="122"/>
        <v>292500</v>
      </c>
      <c r="CX124" s="117">
        <f t="shared" si="123"/>
        <v>96744.823442964262</v>
      </c>
      <c r="CY124" s="124">
        <f t="shared" si="124"/>
        <v>0.33075153313833938</v>
      </c>
      <c r="CZ124" s="122">
        <f t="shared" si="125"/>
        <v>260000</v>
      </c>
      <c r="DA124" s="122">
        <f t="shared" si="126"/>
        <v>64244.823442964262</v>
      </c>
      <c r="DB124" s="124">
        <f t="shared" si="127"/>
        <v>0.24709547478063176</v>
      </c>
      <c r="DC124" s="122">
        <v>650000</v>
      </c>
      <c r="DD124" s="14">
        <v>550000</v>
      </c>
    </row>
    <row r="125" spans="1:108" s="18" customFormat="1" x14ac:dyDescent="0.25">
      <c r="A125" s="1">
        <v>111</v>
      </c>
      <c r="B125" s="100" t="s">
        <v>245</v>
      </c>
      <c r="C125" s="99">
        <v>80</v>
      </c>
      <c r="D125" s="1">
        <v>80</v>
      </c>
      <c r="E125" s="1">
        <v>9</v>
      </c>
      <c r="F125" s="1">
        <v>3</v>
      </c>
      <c r="G125" s="1" t="s">
        <v>130</v>
      </c>
      <c r="H125" s="100">
        <v>1.92</v>
      </c>
      <c r="I125" s="101">
        <f t="shared" si="66"/>
        <v>1.7279999999999997E-2</v>
      </c>
      <c r="J125" s="100">
        <v>46.5</v>
      </c>
      <c r="K125" s="1" t="s">
        <v>131</v>
      </c>
      <c r="L125" s="100">
        <v>32</v>
      </c>
      <c r="M125" s="100">
        <v>600</v>
      </c>
      <c r="N125" s="100">
        <v>600</v>
      </c>
      <c r="O125" s="102">
        <f t="shared" si="67"/>
        <v>27900</v>
      </c>
      <c r="P125" s="103">
        <v>26600</v>
      </c>
      <c r="Q125" s="104">
        <f t="shared" si="68"/>
        <v>10.367999999999999</v>
      </c>
      <c r="R125" s="100">
        <v>30</v>
      </c>
      <c r="S125" s="105">
        <f t="shared" si="96"/>
        <v>1.6666666666666668E-3</v>
      </c>
      <c r="T125" s="106">
        <f t="shared" si="69"/>
        <v>1.6666666666666666E-3</v>
      </c>
      <c r="U125" s="2" t="s">
        <v>171</v>
      </c>
      <c r="V125" s="1" t="s">
        <v>133</v>
      </c>
      <c r="W125" s="107" t="s">
        <v>134</v>
      </c>
      <c r="X125" s="102">
        <f t="shared" si="97"/>
        <v>1152</v>
      </c>
      <c r="Y125" s="107" t="s">
        <v>135</v>
      </c>
      <c r="Z125" s="107" t="s">
        <v>136</v>
      </c>
      <c r="AA125" s="107" t="s">
        <v>137</v>
      </c>
      <c r="AB125" s="6">
        <v>10.5</v>
      </c>
      <c r="AC125" s="107" t="s">
        <v>138</v>
      </c>
      <c r="AD125" s="109" t="str">
        <f>'[1]MASTER TABEL'!$F$7</f>
        <v>M2</v>
      </c>
      <c r="AE125" s="109" t="str">
        <f>'[1]MASTER TABEL'!$G$7</f>
        <v>M2</v>
      </c>
      <c r="AF125" s="6">
        <v>10.5</v>
      </c>
      <c r="AG125" s="110">
        <f>'[1]MASTER TABEL'!$H$7</f>
        <v>1</v>
      </c>
      <c r="AH125" s="111">
        <v>15500</v>
      </c>
      <c r="AI125" s="111">
        <v>15500</v>
      </c>
      <c r="AJ125" s="112">
        <f t="shared" si="70"/>
        <v>162750</v>
      </c>
      <c r="AK125" s="109">
        <v>0</v>
      </c>
      <c r="AL125" s="113">
        <f t="shared" si="98"/>
        <v>0</v>
      </c>
      <c r="AM125" s="114">
        <f t="shared" si="71"/>
        <v>0</v>
      </c>
      <c r="AN125" s="1">
        <v>550</v>
      </c>
      <c r="AO125" s="115">
        <f t="shared" si="72"/>
        <v>1.6666666666666668E-3</v>
      </c>
      <c r="AP125" s="101">
        <f t="shared" si="73"/>
        <v>1.92</v>
      </c>
      <c r="AQ125" s="104">
        <f t="shared" si="74"/>
        <v>7400.1736111111113</v>
      </c>
      <c r="AR125" s="116">
        <v>10000117</v>
      </c>
      <c r="AS125" s="104">
        <f t="shared" si="75"/>
        <v>8680.6571180555566</v>
      </c>
      <c r="AT125" s="110">
        <f>'[1]MASTER TABEL'!$BD$7</f>
        <v>440</v>
      </c>
      <c r="AU125" s="1">
        <v>118</v>
      </c>
      <c r="AV125" s="117">
        <f t="shared" si="76"/>
        <v>50.170668549905841</v>
      </c>
      <c r="AW125" s="111">
        <f t="shared" si="77"/>
        <v>8137.5</v>
      </c>
      <c r="AX125" s="111">
        <f t="shared" si="78"/>
        <v>17088.75</v>
      </c>
      <c r="AY125" s="111">
        <f t="shared" si="79"/>
        <v>12816.5625</v>
      </c>
      <c r="AZ125" s="112">
        <f t="shared" si="80"/>
        <v>38042.8125</v>
      </c>
      <c r="BA125" s="111">
        <f t="shared" si="99"/>
        <v>30922.5</v>
      </c>
      <c r="BB125" s="100" t="b">
        <v>0</v>
      </c>
      <c r="BC125" s="103">
        <v>0</v>
      </c>
      <c r="BD125" s="103">
        <v>0</v>
      </c>
      <c r="BE125" s="103">
        <f t="shared" si="81"/>
        <v>0</v>
      </c>
      <c r="BF125" s="100" t="b">
        <v>0</v>
      </c>
      <c r="BG125" s="118">
        <f>'[1]MASTER TABEL'!CZ379</f>
        <v>0</v>
      </c>
      <c r="BH125" s="1"/>
      <c r="BI125" s="103">
        <v>117</v>
      </c>
      <c r="BJ125" s="119">
        <v>0.1</v>
      </c>
      <c r="BK125" s="119">
        <v>0.05</v>
      </c>
      <c r="BL125" s="112">
        <f t="shared" si="100"/>
        <v>247963.31389771658</v>
      </c>
      <c r="BM125" s="104">
        <f t="shared" si="129"/>
        <v>272759.64528748824</v>
      </c>
      <c r="BN125" s="104">
        <f t="shared" si="129"/>
        <v>286397.62755186268</v>
      </c>
      <c r="BO125" s="120">
        <f t="shared" si="82"/>
        <v>7159.940688796567</v>
      </c>
      <c r="BP125" s="121">
        <f t="shared" si="83"/>
        <v>14319.881377593134</v>
      </c>
      <c r="BQ125" s="121">
        <f t="shared" si="84"/>
        <v>7159.940688796567</v>
      </c>
      <c r="BR125" s="121">
        <f t="shared" si="85"/>
        <v>17899.851721991417</v>
      </c>
      <c r="BS125" s="121">
        <f t="shared" si="86"/>
        <v>3579.9703443982835</v>
      </c>
      <c r="BT125" s="122">
        <f t="shared" si="102"/>
        <v>336517.21237343864</v>
      </c>
      <c r="BU125" s="121">
        <f t="shared" si="87"/>
        <v>0</v>
      </c>
      <c r="BV125" s="121">
        <f t="shared" si="88"/>
        <v>0</v>
      </c>
      <c r="BW125" s="121">
        <f t="shared" si="89"/>
        <v>0</v>
      </c>
      <c r="BX125" s="121">
        <f t="shared" si="90"/>
        <v>0</v>
      </c>
      <c r="BY125" s="121">
        <f t="shared" si="91"/>
        <v>0</v>
      </c>
      <c r="BZ125" s="121">
        <f t="shared" si="92"/>
        <v>0</v>
      </c>
      <c r="CA125" s="121">
        <f t="shared" si="93"/>
        <v>0</v>
      </c>
      <c r="CB125" s="121">
        <f t="shared" si="94"/>
        <v>0</v>
      </c>
      <c r="CC125" s="122">
        <f t="shared" si="95"/>
        <v>357997.03443982836</v>
      </c>
      <c r="CD125" s="123">
        <f t="shared" si="103"/>
        <v>336517.21237343864</v>
      </c>
      <c r="CE125" s="122">
        <f t="shared" si="104"/>
        <v>665000</v>
      </c>
      <c r="CF125" s="122">
        <f t="shared" si="105"/>
        <v>328482.78762656136</v>
      </c>
      <c r="CG125" s="124">
        <f t="shared" si="106"/>
        <v>0.49395907913768627</v>
      </c>
      <c r="CH125" s="122">
        <f t="shared" si="107"/>
        <v>570000</v>
      </c>
      <c r="CI125" s="122">
        <f t="shared" si="108"/>
        <v>233482.78762656136</v>
      </c>
      <c r="CJ125" s="124">
        <f t="shared" si="109"/>
        <v>0.40961892566063396</v>
      </c>
      <c r="CK125" s="122">
        <f t="shared" si="110"/>
        <v>475000</v>
      </c>
      <c r="CL125" s="122">
        <f t="shared" si="111"/>
        <v>138482.78762656136</v>
      </c>
      <c r="CM125" s="124">
        <f t="shared" si="112"/>
        <v>0.29154271079276078</v>
      </c>
      <c r="CN125" s="122">
        <f t="shared" si="113"/>
        <v>420000</v>
      </c>
      <c r="CO125" s="122">
        <f t="shared" si="114"/>
        <v>83482.78762656136</v>
      </c>
      <c r="CP125" s="124">
        <f t="shared" si="115"/>
        <v>0.19876854196800323</v>
      </c>
      <c r="CQ125" s="122">
        <f t="shared" si="116"/>
        <v>665000</v>
      </c>
      <c r="CR125" s="122">
        <f t="shared" si="117"/>
        <v>328482.78762656136</v>
      </c>
      <c r="CS125" s="124">
        <f t="shared" si="118"/>
        <v>0.49395907913768627</v>
      </c>
      <c r="CT125" s="122">
        <f t="shared" si="119"/>
        <v>525000</v>
      </c>
      <c r="CU125" s="122">
        <f t="shared" si="120"/>
        <v>188482.78762656136</v>
      </c>
      <c r="CV125" s="124">
        <f t="shared" si="121"/>
        <v>0.35901483357440261</v>
      </c>
      <c r="CW125" s="122">
        <f t="shared" si="122"/>
        <v>472500</v>
      </c>
      <c r="CX125" s="117">
        <f t="shared" si="123"/>
        <v>135982.78762656136</v>
      </c>
      <c r="CY125" s="124">
        <f t="shared" si="124"/>
        <v>0.28779425952711402</v>
      </c>
      <c r="CZ125" s="122">
        <f t="shared" si="125"/>
        <v>420000</v>
      </c>
      <c r="DA125" s="122">
        <f t="shared" si="126"/>
        <v>83482.78762656136</v>
      </c>
      <c r="DB125" s="124">
        <f t="shared" si="127"/>
        <v>0.19876854196800323</v>
      </c>
      <c r="DC125" s="122">
        <v>1050000</v>
      </c>
      <c r="DD125" s="14">
        <v>950000</v>
      </c>
    </row>
    <row r="126" spans="1:108" s="18" customFormat="1" x14ac:dyDescent="0.25">
      <c r="A126" s="1">
        <v>112</v>
      </c>
      <c r="B126" s="100" t="s">
        <v>246</v>
      </c>
      <c r="C126" s="99">
        <v>80</v>
      </c>
      <c r="D126" s="1">
        <v>80</v>
      </c>
      <c r="E126" s="1">
        <v>9</v>
      </c>
      <c r="F126" s="1">
        <v>3</v>
      </c>
      <c r="G126" s="1" t="s">
        <v>130</v>
      </c>
      <c r="H126" s="100">
        <v>1.92</v>
      </c>
      <c r="I126" s="101">
        <f t="shared" si="66"/>
        <v>1.7279999999999997E-2</v>
      </c>
      <c r="J126" s="100">
        <v>46.5</v>
      </c>
      <c r="K126" s="1" t="s">
        <v>131</v>
      </c>
      <c r="L126" s="100">
        <v>32</v>
      </c>
      <c r="M126" s="100">
        <v>600</v>
      </c>
      <c r="N126" s="100">
        <v>600</v>
      </c>
      <c r="O126" s="102">
        <f t="shared" si="67"/>
        <v>27900</v>
      </c>
      <c r="P126" s="103">
        <v>26600</v>
      </c>
      <c r="Q126" s="104">
        <f t="shared" si="68"/>
        <v>10.367999999999999</v>
      </c>
      <c r="R126" s="100">
        <v>30</v>
      </c>
      <c r="S126" s="105">
        <f t="shared" si="96"/>
        <v>1.6666666666666668E-3</v>
      </c>
      <c r="T126" s="106">
        <f t="shared" si="69"/>
        <v>1.6666666666666666E-3</v>
      </c>
      <c r="U126" s="2" t="s">
        <v>171</v>
      </c>
      <c r="V126" s="1" t="s">
        <v>133</v>
      </c>
      <c r="W126" s="107" t="s">
        <v>134</v>
      </c>
      <c r="X126" s="102">
        <f t="shared" si="97"/>
        <v>1152</v>
      </c>
      <c r="Y126" s="107" t="s">
        <v>135</v>
      </c>
      <c r="Z126" s="107" t="s">
        <v>136</v>
      </c>
      <c r="AA126" s="107" t="s">
        <v>137</v>
      </c>
      <c r="AB126" s="6">
        <v>10.5</v>
      </c>
      <c r="AC126" s="107" t="s">
        <v>138</v>
      </c>
      <c r="AD126" s="109" t="str">
        <f>'[1]MASTER TABEL'!$F$7</f>
        <v>M2</v>
      </c>
      <c r="AE126" s="109" t="str">
        <f>'[1]MASTER TABEL'!$G$7</f>
        <v>M2</v>
      </c>
      <c r="AF126" s="6">
        <v>10.5</v>
      </c>
      <c r="AG126" s="110">
        <f>'[1]MASTER TABEL'!$H$7</f>
        <v>1</v>
      </c>
      <c r="AH126" s="111">
        <v>15500</v>
      </c>
      <c r="AI126" s="111">
        <v>15500</v>
      </c>
      <c r="AJ126" s="112">
        <f t="shared" si="70"/>
        <v>162750</v>
      </c>
      <c r="AK126" s="109">
        <v>0</v>
      </c>
      <c r="AL126" s="113">
        <f t="shared" si="98"/>
        <v>0</v>
      </c>
      <c r="AM126" s="114">
        <f t="shared" si="71"/>
        <v>0</v>
      </c>
      <c r="AN126" s="1">
        <v>550</v>
      </c>
      <c r="AO126" s="115">
        <f t="shared" si="72"/>
        <v>1.6666666666666668E-3</v>
      </c>
      <c r="AP126" s="101">
        <f t="shared" si="73"/>
        <v>1.92</v>
      </c>
      <c r="AQ126" s="104">
        <f t="shared" si="74"/>
        <v>7400.1736111111113</v>
      </c>
      <c r="AR126" s="116">
        <v>10000118</v>
      </c>
      <c r="AS126" s="104">
        <f t="shared" si="75"/>
        <v>8680.6579861111113</v>
      </c>
      <c r="AT126" s="110">
        <f>'[1]MASTER TABEL'!$BD$7</f>
        <v>440</v>
      </c>
      <c r="AU126" s="1">
        <v>119</v>
      </c>
      <c r="AV126" s="117">
        <f t="shared" si="76"/>
        <v>49.749066293183944</v>
      </c>
      <c r="AW126" s="111">
        <f t="shared" si="77"/>
        <v>8137.5</v>
      </c>
      <c r="AX126" s="111">
        <f t="shared" si="78"/>
        <v>17088.75</v>
      </c>
      <c r="AY126" s="111">
        <f t="shared" si="79"/>
        <v>12816.5625</v>
      </c>
      <c r="AZ126" s="112">
        <f t="shared" si="80"/>
        <v>38042.8125</v>
      </c>
      <c r="BA126" s="111">
        <f t="shared" si="99"/>
        <v>30922.5</v>
      </c>
      <c r="BB126" s="100" t="b">
        <v>0</v>
      </c>
      <c r="BC126" s="103">
        <v>0</v>
      </c>
      <c r="BD126" s="103">
        <v>0</v>
      </c>
      <c r="BE126" s="103">
        <f t="shared" si="81"/>
        <v>0</v>
      </c>
      <c r="BF126" s="100" t="b">
        <v>0</v>
      </c>
      <c r="BG126" s="118">
        <f>'[1]MASTER TABEL'!CZ380</f>
        <v>0</v>
      </c>
      <c r="BH126" s="1"/>
      <c r="BI126" s="103">
        <v>118</v>
      </c>
      <c r="BJ126" s="119">
        <v>0.1</v>
      </c>
      <c r="BK126" s="119">
        <v>0.05</v>
      </c>
      <c r="BL126" s="112">
        <f t="shared" si="100"/>
        <v>247963.89316351543</v>
      </c>
      <c r="BM126" s="104">
        <f t="shared" si="129"/>
        <v>272760.28247986699</v>
      </c>
      <c r="BN126" s="104">
        <f t="shared" si="129"/>
        <v>286398.29660386033</v>
      </c>
      <c r="BO126" s="120">
        <f t="shared" si="82"/>
        <v>7159.9574150965082</v>
      </c>
      <c r="BP126" s="121">
        <f t="shared" si="83"/>
        <v>14319.914830193016</v>
      </c>
      <c r="BQ126" s="121">
        <f t="shared" si="84"/>
        <v>7159.9574150965082</v>
      </c>
      <c r="BR126" s="121">
        <f t="shared" si="85"/>
        <v>17899.893537741271</v>
      </c>
      <c r="BS126" s="121">
        <f t="shared" si="86"/>
        <v>3579.9787075482541</v>
      </c>
      <c r="BT126" s="122">
        <f t="shared" si="102"/>
        <v>336517.99850953592</v>
      </c>
      <c r="BU126" s="121">
        <f t="shared" si="87"/>
        <v>0</v>
      </c>
      <c r="BV126" s="121">
        <f t="shared" si="88"/>
        <v>0</v>
      </c>
      <c r="BW126" s="121">
        <f t="shared" si="89"/>
        <v>0</v>
      </c>
      <c r="BX126" s="121">
        <f t="shared" si="90"/>
        <v>0</v>
      </c>
      <c r="BY126" s="121">
        <f t="shared" si="91"/>
        <v>0</v>
      </c>
      <c r="BZ126" s="121">
        <f t="shared" si="92"/>
        <v>0</v>
      </c>
      <c r="CA126" s="121">
        <f t="shared" si="93"/>
        <v>0</v>
      </c>
      <c r="CB126" s="121">
        <f t="shared" si="94"/>
        <v>0</v>
      </c>
      <c r="CC126" s="122">
        <f t="shared" si="95"/>
        <v>357997.87075482542</v>
      </c>
      <c r="CD126" s="123">
        <f t="shared" si="103"/>
        <v>336517.99850953592</v>
      </c>
      <c r="CE126" s="122">
        <f t="shared" si="104"/>
        <v>665000</v>
      </c>
      <c r="CF126" s="122">
        <f t="shared" si="105"/>
        <v>328482.00149046408</v>
      </c>
      <c r="CG126" s="124">
        <f t="shared" si="106"/>
        <v>0.49395789697814146</v>
      </c>
      <c r="CH126" s="122">
        <f t="shared" si="107"/>
        <v>570000</v>
      </c>
      <c r="CI126" s="122">
        <f t="shared" si="108"/>
        <v>233482.00149046408</v>
      </c>
      <c r="CJ126" s="124">
        <f t="shared" si="109"/>
        <v>0.40961754647449838</v>
      </c>
      <c r="CK126" s="122">
        <f t="shared" si="110"/>
        <v>475000</v>
      </c>
      <c r="CL126" s="122">
        <f t="shared" si="111"/>
        <v>138482.00149046408</v>
      </c>
      <c r="CM126" s="124">
        <f t="shared" si="112"/>
        <v>0.29154105576939809</v>
      </c>
      <c r="CN126" s="122">
        <f t="shared" si="113"/>
        <v>420000</v>
      </c>
      <c r="CO126" s="122">
        <f t="shared" si="114"/>
        <v>83482.001490464085</v>
      </c>
      <c r="CP126" s="124">
        <f t="shared" si="115"/>
        <v>0.19876667021539068</v>
      </c>
      <c r="CQ126" s="122">
        <f t="shared" si="116"/>
        <v>665000</v>
      </c>
      <c r="CR126" s="122">
        <f t="shared" si="117"/>
        <v>328482.00149046408</v>
      </c>
      <c r="CS126" s="124">
        <f t="shared" si="118"/>
        <v>0.49395789697814146</v>
      </c>
      <c r="CT126" s="122">
        <f t="shared" si="119"/>
        <v>525000</v>
      </c>
      <c r="CU126" s="122">
        <f t="shared" si="120"/>
        <v>188482.00149046408</v>
      </c>
      <c r="CV126" s="124">
        <f t="shared" si="121"/>
        <v>0.35901333617231257</v>
      </c>
      <c r="CW126" s="122">
        <f t="shared" si="122"/>
        <v>472500</v>
      </c>
      <c r="CX126" s="117">
        <f t="shared" si="123"/>
        <v>135982.00149046408</v>
      </c>
      <c r="CY126" s="124">
        <f t="shared" si="124"/>
        <v>0.28779259574701394</v>
      </c>
      <c r="CZ126" s="122">
        <f t="shared" si="125"/>
        <v>420000</v>
      </c>
      <c r="DA126" s="122">
        <f t="shared" si="126"/>
        <v>83482.001490464085</v>
      </c>
      <c r="DB126" s="124">
        <f t="shared" si="127"/>
        <v>0.19876667021539068</v>
      </c>
      <c r="DC126" s="122">
        <v>1050000</v>
      </c>
      <c r="DD126" s="14">
        <v>950000</v>
      </c>
    </row>
    <row r="127" spans="1:108" s="18" customFormat="1" x14ac:dyDescent="0.25">
      <c r="A127" s="1">
        <v>113</v>
      </c>
      <c r="B127" s="100" t="s">
        <v>247</v>
      </c>
      <c r="C127" s="99">
        <v>80</v>
      </c>
      <c r="D127" s="1">
        <v>80</v>
      </c>
      <c r="E127" s="1">
        <v>9</v>
      </c>
      <c r="F127" s="1">
        <v>3</v>
      </c>
      <c r="G127" s="1" t="s">
        <v>130</v>
      </c>
      <c r="H127" s="100">
        <v>1.92</v>
      </c>
      <c r="I127" s="101">
        <f t="shared" si="66"/>
        <v>1.7279999999999997E-2</v>
      </c>
      <c r="J127" s="100">
        <v>46.5</v>
      </c>
      <c r="K127" s="1" t="s">
        <v>131</v>
      </c>
      <c r="L127" s="100">
        <v>32</v>
      </c>
      <c r="M127" s="100">
        <v>600</v>
      </c>
      <c r="N127" s="100">
        <v>600</v>
      </c>
      <c r="O127" s="102">
        <f t="shared" si="67"/>
        <v>27900</v>
      </c>
      <c r="P127" s="103">
        <v>26600</v>
      </c>
      <c r="Q127" s="104">
        <f t="shared" si="68"/>
        <v>10.367999999999999</v>
      </c>
      <c r="R127" s="100">
        <v>30</v>
      </c>
      <c r="S127" s="105">
        <f t="shared" si="96"/>
        <v>1.6666666666666668E-3</v>
      </c>
      <c r="T127" s="106">
        <f t="shared" si="69"/>
        <v>1.6666666666666666E-3</v>
      </c>
      <c r="U127" s="2" t="s">
        <v>171</v>
      </c>
      <c r="V127" s="1" t="s">
        <v>133</v>
      </c>
      <c r="W127" s="107" t="s">
        <v>134</v>
      </c>
      <c r="X127" s="102">
        <f t="shared" si="97"/>
        <v>1152</v>
      </c>
      <c r="Y127" s="107" t="s">
        <v>135</v>
      </c>
      <c r="Z127" s="107" t="s">
        <v>136</v>
      </c>
      <c r="AA127" s="107" t="s">
        <v>137</v>
      </c>
      <c r="AB127" s="6">
        <v>11.5</v>
      </c>
      <c r="AC127" s="107" t="s">
        <v>138</v>
      </c>
      <c r="AD127" s="109" t="str">
        <f>'[1]MASTER TABEL'!$F$7</f>
        <v>M2</v>
      </c>
      <c r="AE127" s="109" t="str">
        <f>'[1]MASTER TABEL'!$G$7</f>
        <v>M2</v>
      </c>
      <c r="AF127" s="6">
        <v>11.5</v>
      </c>
      <c r="AG127" s="110">
        <f>'[1]MASTER TABEL'!$H$7</f>
        <v>1</v>
      </c>
      <c r="AH127" s="111">
        <v>15500</v>
      </c>
      <c r="AI127" s="111">
        <v>15500</v>
      </c>
      <c r="AJ127" s="112">
        <f t="shared" si="70"/>
        <v>178250</v>
      </c>
      <c r="AK127" s="109">
        <v>0</v>
      </c>
      <c r="AL127" s="113">
        <f t="shared" si="98"/>
        <v>0</v>
      </c>
      <c r="AM127" s="114">
        <f t="shared" si="71"/>
        <v>0</v>
      </c>
      <c r="AN127" s="1">
        <v>550</v>
      </c>
      <c r="AO127" s="115">
        <f t="shared" si="72"/>
        <v>1.6666666666666668E-3</v>
      </c>
      <c r="AP127" s="101">
        <f t="shared" si="73"/>
        <v>1.92</v>
      </c>
      <c r="AQ127" s="104">
        <f t="shared" si="74"/>
        <v>7400.1736111111113</v>
      </c>
      <c r="AR127" s="116">
        <v>10000119</v>
      </c>
      <c r="AS127" s="104">
        <f t="shared" si="75"/>
        <v>8680.6588541666679</v>
      </c>
      <c r="AT127" s="110">
        <f>'[1]MASTER TABEL'!$BD$7</f>
        <v>440</v>
      </c>
      <c r="AU127" s="1">
        <v>120</v>
      </c>
      <c r="AV127" s="117">
        <f t="shared" si="76"/>
        <v>49.334490740740748</v>
      </c>
      <c r="AW127" s="111">
        <f t="shared" si="77"/>
        <v>8912.5</v>
      </c>
      <c r="AX127" s="111">
        <f t="shared" si="78"/>
        <v>18716.25</v>
      </c>
      <c r="AY127" s="111">
        <f t="shared" si="79"/>
        <v>14037.1875</v>
      </c>
      <c r="AZ127" s="112">
        <f t="shared" si="80"/>
        <v>41665.9375</v>
      </c>
      <c r="BA127" s="111">
        <f t="shared" si="99"/>
        <v>33867.5</v>
      </c>
      <c r="BB127" s="100" t="b">
        <v>0</v>
      </c>
      <c r="BC127" s="103">
        <v>0</v>
      </c>
      <c r="BD127" s="103">
        <v>0</v>
      </c>
      <c r="BE127" s="103">
        <f t="shared" si="81"/>
        <v>0</v>
      </c>
      <c r="BF127" s="100" t="b">
        <v>0</v>
      </c>
      <c r="BG127" s="118">
        <f>'[1]MASTER TABEL'!CZ381</f>
        <v>0</v>
      </c>
      <c r="BH127" s="1"/>
      <c r="BI127" s="103">
        <v>119</v>
      </c>
      <c r="BJ127" s="119">
        <v>0.1</v>
      </c>
      <c r="BK127" s="119">
        <v>0.05</v>
      </c>
      <c r="BL127" s="112">
        <f t="shared" si="100"/>
        <v>270032.60445601848</v>
      </c>
      <c r="BM127" s="104">
        <f t="shared" si="129"/>
        <v>297035.86490162037</v>
      </c>
      <c r="BN127" s="104">
        <f t="shared" si="129"/>
        <v>311887.6581467014</v>
      </c>
      <c r="BO127" s="120">
        <f t="shared" si="82"/>
        <v>7797.1914536675349</v>
      </c>
      <c r="BP127" s="121">
        <f t="shared" si="83"/>
        <v>15594.38290733507</v>
      </c>
      <c r="BQ127" s="121">
        <f t="shared" si="84"/>
        <v>7797.1914536675349</v>
      </c>
      <c r="BR127" s="121">
        <f t="shared" si="85"/>
        <v>19492.978634168838</v>
      </c>
      <c r="BS127" s="121">
        <f t="shared" si="86"/>
        <v>3898.5957268337675</v>
      </c>
      <c r="BT127" s="122">
        <f t="shared" si="102"/>
        <v>366467.99832237413</v>
      </c>
      <c r="BU127" s="121">
        <f t="shared" si="87"/>
        <v>0</v>
      </c>
      <c r="BV127" s="121">
        <f t="shared" si="88"/>
        <v>0</v>
      </c>
      <c r="BW127" s="121">
        <f t="shared" si="89"/>
        <v>0</v>
      </c>
      <c r="BX127" s="121">
        <f t="shared" si="90"/>
        <v>0</v>
      </c>
      <c r="BY127" s="121">
        <f t="shared" si="91"/>
        <v>0</v>
      </c>
      <c r="BZ127" s="121">
        <f t="shared" si="92"/>
        <v>0</v>
      </c>
      <c r="CA127" s="121">
        <f t="shared" si="93"/>
        <v>0</v>
      </c>
      <c r="CB127" s="121">
        <f t="shared" si="94"/>
        <v>0</v>
      </c>
      <c r="CC127" s="122">
        <f t="shared" si="95"/>
        <v>389859.57268337673</v>
      </c>
      <c r="CD127" s="123">
        <f t="shared" si="103"/>
        <v>366467.99832237413</v>
      </c>
      <c r="CE127" s="122">
        <f t="shared" si="104"/>
        <v>735000</v>
      </c>
      <c r="CF127" s="122">
        <f t="shared" si="105"/>
        <v>368532.00167762587</v>
      </c>
      <c r="CG127" s="124">
        <f t="shared" si="106"/>
        <v>0.50140408391513724</v>
      </c>
      <c r="CH127" s="122">
        <f t="shared" si="107"/>
        <v>630000</v>
      </c>
      <c r="CI127" s="122">
        <f t="shared" si="108"/>
        <v>263532.00167762587</v>
      </c>
      <c r="CJ127" s="124">
        <f t="shared" si="109"/>
        <v>0.41830476456766014</v>
      </c>
      <c r="CK127" s="122">
        <f t="shared" si="110"/>
        <v>525000</v>
      </c>
      <c r="CL127" s="122">
        <f t="shared" si="111"/>
        <v>158532.00167762587</v>
      </c>
      <c r="CM127" s="124">
        <f t="shared" si="112"/>
        <v>0.30196571748119211</v>
      </c>
      <c r="CN127" s="122">
        <f t="shared" si="113"/>
        <v>460000</v>
      </c>
      <c r="CO127" s="122">
        <f t="shared" si="114"/>
        <v>93532.001677625871</v>
      </c>
      <c r="CP127" s="124">
        <f t="shared" si="115"/>
        <v>0.20333043842962145</v>
      </c>
      <c r="CQ127" s="122">
        <f t="shared" si="116"/>
        <v>735000</v>
      </c>
      <c r="CR127" s="122">
        <f t="shared" si="117"/>
        <v>368532.00167762587</v>
      </c>
      <c r="CS127" s="124">
        <f t="shared" si="118"/>
        <v>0.50140408391513724</v>
      </c>
      <c r="CT127" s="122">
        <f t="shared" si="119"/>
        <v>575000</v>
      </c>
      <c r="CU127" s="122">
        <f t="shared" si="120"/>
        <v>208532.00167762587</v>
      </c>
      <c r="CV127" s="124">
        <f t="shared" si="121"/>
        <v>0.36266435074369718</v>
      </c>
      <c r="CW127" s="122">
        <f t="shared" si="122"/>
        <v>517500</v>
      </c>
      <c r="CX127" s="117">
        <f t="shared" si="123"/>
        <v>151032.00167762587</v>
      </c>
      <c r="CY127" s="124">
        <f t="shared" si="124"/>
        <v>0.29184927860410798</v>
      </c>
      <c r="CZ127" s="122">
        <f t="shared" si="125"/>
        <v>460000</v>
      </c>
      <c r="DA127" s="122">
        <f t="shared" si="126"/>
        <v>93532.001677625871</v>
      </c>
      <c r="DB127" s="124">
        <f t="shared" si="127"/>
        <v>0.20333043842962145</v>
      </c>
      <c r="DC127" s="122">
        <v>1150000</v>
      </c>
      <c r="DD127" s="14">
        <v>1050000</v>
      </c>
    </row>
    <row r="128" spans="1:108" s="18" customFormat="1" x14ac:dyDescent="0.25">
      <c r="A128" s="1">
        <v>114</v>
      </c>
      <c r="B128" s="100" t="s">
        <v>248</v>
      </c>
      <c r="C128" s="99">
        <v>80</v>
      </c>
      <c r="D128" s="1">
        <v>80</v>
      </c>
      <c r="E128" s="1">
        <v>9</v>
      </c>
      <c r="F128" s="1">
        <v>3</v>
      </c>
      <c r="G128" s="1" t="s">
        <v>130</v>
      </c>
      <c r="H128" s="100">
        <v>1.92</v>
      </c>
      <c r="I128" s="101">
        <f t="shared" si="66"/>
        <v>1.7279999999999997E-2</v>
      </c>
      <c r="J128" s="100">
        <v>46.5</v>
      </c>
      <c r="K128" s="1" t="s">
        <v>131</v>
      </c>
      <c r="L128" s="100">
        <v>32</v>
      </c>
      <c r="M128" s="100">
        <v>600</v>
      </c>
      <c r="N128" s="100">
        <v>600</v>
      </c>
      <c r="O128" s="102">
        <f t="shared" si="67"/>
        <v>27900</v>
      </c>
      <c r="P128" s="103">
        <v>26600</v>
      </c>
      <c r="Q128" s="104">
        <f t="shared" si="68"/>
        <v>10.367999999999999</v>
      </c>
      <c r="R128" s="100">
        <v>30</v>
      </c>
      <c r="S128" s="105">
        <f t="shared" si="96"/>
        <v>1.6666666666666668E-3</v>
      </c>
      <c r="T128" s="106">
        <f t="shared" si="69"/>
        <v>1.6666666666666666E-3</v>
      </c>
      <c r="U128" s="2" t="s">
        <v>171</v>
      </c>
      <c r="V128" s="1" t="s">
        <v>133</v>
      </c>
      <c r="W128" s="107" t="s">
        <v>134</v>
      </c>
      <c r="X128" s="102">
        <f t="shared" si="97"/>
        <v>1152</v>
      </c>
      <c r="Y128" s="107" t="s">
        <v>135</v>
      </c>
      <c r="Z128" s="107" t="s">
        <v>136</v>
      </c>
      <c r="AA128" s="107" t="s">
        <v>137</v>
      </c>
      <c r="AB128" s="6">
        <v>10.5</v>
      </c>
      <c r="AC128" s="107" t="s">
        <v>138</v>
      </c>
      <c r="AD128" s="109" t="str">
        <f>'[1]MASTER TABEL'!$F$7</f>
        <v>M2</v>
      </c>
      <c r="AE128" s="109" t="str">
        <f>'[1]MASTER TABEL'!$G$7</f>
        <v>M2</v>
      </c>
      <c r="AF128" s="6">
        <v>10.5</v>
      </c>
      <c r="AG128" s="110">
        <f>'[1]MASTER TABEL'!$H$7</f>
        <v>1</v>
      </c>
      <c r="AH128" s="111">
        <v>15500</v>
      </c>
      <c r="AI128" s="111">
        <v>15500</v>
      </c>
      <c r="AJ128" s="112">
        <f t="shared" si="70"/>
        <v>162750</v>
      </c>
      <c r="AK128" s="109">
        <v>0</v>
      </c>
      <c r="AL128" s="113">
        <f t="shared" si="98"/>
        <v>0</v>
      </c>
      <c r="AM128" s="114">
        <f t="shared" si="71"/>
        <v>0</v>
      </c>
      <c r="AN128" s="1">
        <v>550</v>
      </c>
      <c r="AO128" s="115">
        <f t="shared" si="72"/>
        <v>1.6666666666666668E-3</v>
      </c>
      <c r="AP128" s="101">
        <f t="shared" si="73"/>
        <v>1.92</v>
      </c>
      <c r="AQ128" s="104">
        <f t="shared" si="74"/>
        <v>7400.1736111111113</v>
      </c>
      <c r="AR128" s="116">
        <v>10000120</v>
      </c>
      <c r="AS128" s="104">
        <f t="shared" si="75"/>
        <v>8680.6597222222244</v>
      </c>
      <c r="AT128" s="110">
        <f>'[1]MASTER TABEL'!$BD$7</f>
        <v>440</v>
      </c>
      <c r="AU128" s="1">
        <v>121</v>
      </c>
      <c r="AV128" s="117">
        <f t="shared" si="76"/>
        <v>48.926767676767682</v>
      </c>
      <c r="AW128" s="111">
        <f t="shared" si="77"/>
        <v>8137.5</v>
      </c>
      <c r="AX128" s="111">
        <f t="shared" si="78"/>
        <v>17088.75</v>
      </c>
      <c r="AY128" s="111">
        <f t="shared" si="79"/>
        <v>12816.5625</v>
      </c>
      <c r="AZ128" s="112">
        <f t="shared" si="80"/>
        <v>38042.8125</v>
      </c>
      <c r="BA128" s="111">
        <f t="shared" si="99"/>
        <v>30922.5</v>
      </c>
      <c r="BB128" s="100" t="b">
        <v>0</v>
      </c>
      <c r="BC128" s="103">
        <v>0</v>
      </c>
      <c r="BD128" s="103">
        <v>0</v>
      </c>
      <c r="BE128" s="103">
        <f t="shared" si="81"/>
        <v>0</v>
      </c>
      <c r="BF128" s="100" t="b">
        <v>0</v>
      </c>
      <c r="BG128" s="118">
        <f>'[1]MASTER TABEL'!CZ382</f>
        <v>0</v>
      </c>
      <c r="BH128" s="1"/>
      <c r="BI128" s="103">
        <v>120</v>
      </c>
      <c r="BJ128" s="119">
        <v>0.1</v>
      </c>
      <c r="BK128" s="119">
        <v>0.05</v>
      </c>
      <c r="BL128" s="112">
        <f t="shared" si="100"/>
        <v>247965.07260101012</v>
      </c>
      <c r="BM128" s="104">
        <f t="shared" ref="BM128:BN143" si="130">BL128*(1+BJ128)</f>
        <v>272761.57986111118</v>
      </c>
      <c r="BN128" s="104">
        <f t="shared" si="130"/>
        <v>286399.65885416674</v>
      </c>
      <c r="BO128" s="120">
        <f t="shared" si="82"/>
        <v>7159.9914713541684</v>
      </c>
      <c r="BP128" s="121">
        <f t="shared" si="83"/>
        <v>14319.982942708337</v>
      </c>
      <c r="BQ128" s="121">
        <f t="shared" si="84"/>
        <v>7159.9914713541684</v>
      </c>
      <c r="BR128" s="121">
        <f t="shared" si="85"/>
        <v>17899.978678385422</v>
      </c>
      <c r="BS128" s="121">
        <f t="shared" si="86"/>
        <v>3579.9957356770842</v>
      </c>
      <c r="BT128" s="122">
        <f t="shared" si="102"/>
        <v>336519.59915364592</v>
      </c>
      <c r="BU128" s="121">
        <f t="shared" si="87"/>
        <v>0</v>
      </c>
      <c r="BV128" s="121">
        <f t="shared" si="88"/>
        <v>0</v>
      </c>
      <c r="BW128" s="121">
        <f t="shared" si="89"/>
        <v>0</v>
      </c>
      <c r="BX128" s="121">
        <f t="shared" si="90"/>
        <v>0</v>
      </c>
      <c r="BY128" s="121">
        <f t="shared" si="91"/>
        <v>0</v>
      </c>
      <c r="BZ128" s="121">
        <f t="shared" si="92"/>
        <v>0</v>
      </c>
      <c r="CA128" s="121">
        <f t="shared" si="93"/>
        <v>0</v>
      </c>
      <c r="CB128" s="121">
        <f t="shared" si="94"/>
        <v>0</v>
      </c>
      <c r="CC128" s="122">
        <f t="shared" si="95"/>
        <v>357999.57356770843</v>
      </c>
      <c r="CD128" s="123">
        <f t="shared" si="103"/>
        <v>336519.59915364592</v>
      </c>
      <c r="CE128" s="122">
        <f t="shared" si="104"/>
        <v>665000</v>
      </c>
      <c r="CF128" s="122">
        <f t="shared" si="105"/>
        <v>328480.40084635408</v>
      </c>
      <c r="CG128" s="124">
        <f t="shared" si="106"/>
        <v>0.49395548999451744</v>
      </c>
      <c r="CH128" s="122">
        <f t="shared" si="107"/>
        <v>570000</v>
      </c>
      <c r="CI128" s="122">
        <f t="shared" si="108"/>
        <v>233480.40084635408</v>
      </c>
      <c r="CJ128" s="124">
        <f t="shared" si="109"/>
        <v>0.40961473832693701</v>
      </c>
      <c r="CK128" s="122">
        <f t="shared" si="110"/>
        <v>475000</v>
      </c>
      <c r="CL128" s="122">
        <f t="shared" si="111"/>
        <v>138480.40084635408</v>
      </c>
      <c r="CM128" s="124">
        <f t="shared" si="112"/>
        <v>0.29153768599232438</v>
      </c>
      <c r="CN128" s="122">
        <f t="shared" si="113"/>
        <v>420000</v>
      </c>
      <c r="CO128" s="122">
        <f t="shared" si="114"/>
        <v>83480.400846354081</v>
      </c>
      <c r="CP128" s="124">
        <f t="shared" si="115"/>
        <v>0.19876285915798592</v>
      </c>
      <c r="CQ128" s="122">
        <f t="shared" si="116"/>
        <v>665000</v>
      </c>
      <c r="CR128" s="122">
        <f t="shared" si="117"/>
        <v>328480.40084635408</v>
      </c>
      <c r="CS128" s="124">
        <f t="shared" si="118"/>
        <v>0.49395548999451744</v>
      </c>
      <c r="CT128" s="122">
        <f t="shared" si="119"/>
        <v>525000</v>
      </c>
      <c r="CU128" s="122">
        <f t="shared" si="120"/>
        <v>188480.40084635408</v>
      </c>
      <c r="CV128" s="124">
        <f t="shared" si="121"/>
        <v>0.35901028732638873</v>
      </c>
      <c r="CW128" s="122">
        <f t="shared" si="122"/>
        <v>472500</v>
      </c>
      <c r="CX128" s="117">
        <f t="shared" si="123"/>
        <v>135980.40084635408</v>
      </c>
      <c r="CY128" s="124">
        <f t="shared" si="124"/>
        <v>0.28778920814043191</v>
      </c>
      <c r="CZ128" s="122">
        <f t="shared" si="125"/>
        <v>420000</v>
      </c>
      <c r="DA128" s="122">
        <f t="shared" si="126"/>
        <v>83480.400846354081</v>
      </c>
      <c r="DB128" s="124">
        <f t="shared" si="127"/>
        <v>0.19876285915798592</v>
      </c>
      <c r="DC128" s="122">
        <v>1050000</v>
      </c>
      <c r="DD128" s="14">
        <v>950000</v>
      </c>
    </row>
    <row r="129" spans="1:108" s="18" customFormat="1" x14ac:dyDescent="0.25">
      <c r="A129" s="1">
        <v>115</v>
      </c>
      <c r="B129" s="100" t="s">
        <v>249</v>
      </c>
      <c r="C129" s="99">
        <v>80</v>
      </c>
      <c r="D129" s="1">
        <v>80</v>
      </c>
      <c r="E129" s="1">
        <v>9</v>
      </c>
      <c r="F129" s="1">
        <v>3</v>
      </c>
      <c r="G129" s="1" t="s">
        <v>130</v>
      </c>
      <c r="H129" s="100">
        <v>1.92</v>
      </c>
      <c r="I129" s="101">
        <f t="shared" si="66"/>
        <v>1.7279999999999997E-2</v>
      </c>
      <c r="J129" s="100">
        <v>46.5</v>
      </c>
      <c r="K129" s="1" t="s">
        <v>131</v>
      </c>
      <c r="L129" s="100">
        <v>32</v>
      </c>
      <c r="M129" s="100">
        <v>600</v>
      </c>
      <c r="N129" s="100">
        <v>600</v>
      </c>
      <c r="O129" s="102">
        <f t="shared" si="67"/>
        <v>27900</v>
      </c>
      <c r="P129" s="103">
        <v>26600</v>
      </c>
      <c r="Q129" s="104">
        <f t="shared" si="68"/>
        <v>10.367999999999999</v>
      </c>
      <c r="R129" s="100">
        <v>30</v>
      </c>
      <c r="S129" s="105">
        <f t="shared" si="96"/>
        <v>1.6666666666666668E-3</v>
      </c>
      <c r="T129" s="106">
        <f t="shared" si="69"/>
        <v>1.6666666666666666E-3</v>
      </c>
      <c r="U129" s="2" t="s">
        <v>171</v>
      </c>
      <c r="V129" s="1" t="s">
        <v>133</v>
      </c>
      <c r="W129" s="107" t="s">
        <v>134</v>
      </c>
      <c r="X129" s="102">
        <f t="shared" si="97"/>
        <v>1152</v>
      </c>
      <c r="Y129" s="107" t="s">
        <v>135</v>
      </c>
      <c r="Z129" s="107" t="s">
        <v>136</v>
      </c>
      <c r="AA129" s="107" t="s">
        <v>137</v>
      </c>
      <c r="AB129" s="6">
        <v>18</v>
      </c>
      <c r="AC129" s="107" t="s">
        <v>138</v>
      </c>
      <c r="AD129" s="109" t="str">
        <f>'[1]MASTER TABEL'!$F$7</f>
        <v>M2</v>
      </c>
      <c r="AE129" s="109" t="str">
        <f>'[1]MASTER TABEL'!$G$7</f>
        <v>M2</v>
      </c>
      <c r="AF129" s="6">
        <v>18</v>
      </c>
      <c r="AG129" s="110">
        <f>'[1]MASTER TABEL'!$H$7</f>
        <v>1</v>
      </c>
      <c r="AH129" s="111">
        <v>15500</v>
      </c>
      <c r="AI129" s="111">
        <v>15500</v>
      </c>
      <c r="AJ129" s="112">
        <f t="shared" si="70"/>
        <v>279000</v>
      </c>
      <c r="AK129" s="109">
        <v>0</v>
      </c>
      <c r="AL129" s="113">
        <f t="shared" si="98"/>
        <v>0</v>
      </c>
      <c r="AM129" s="114">
        <f t="shared" si="71"/>
        <v>0</v>
      </c>
      <c r="AN129" s="1">
        <v>550</v>
      </c>
      <c r="AO129" s="115">
        <f t="shared" si="72"/>
        <v>1.6666666666666668E-3</v>
      </c>
      <c r="AP129" s="101">
        <f t="shared" si="73"/>
        <v>1.92</v>
      </c>
      <c r="AQ129" s="104">
        <f t="shared" si="74"/>
        <v>7400.1736111111113</v>
      </c>
      <c r="AR129" s="116">
        <v>10000121</v>
      </c>
      <c r="AS129" s="104">
        <f t="shared" si="75"/>
        <v>8680.6605902777792</v>
      </c>
      <c r="AT129" s="110">
        <f>'[1]MASTER TABEL'!$BD$7</f>
        <v>440</v>
      </c>
      <c r="AU129" s="1">
        <v>122</v>
      </c>
      <c r="AV129" s="117">
        <f t="shared" si="76"/>
        <v>48.525728597449913</v>
      </c>
      <c r="AW129" s="111">
        <f t="shared" si="77"/>
        <v>13950</v>
      </c>
      <c r="AX129" s="111">
        <f t="shared" si="78"/>
        <v>29295</v>
      </c>
      <c r="AY129" s="111">
        <f t="shared" si="79"/>
        <v>21971.25</v>
      </c>
      <c r="AZ129" s="112">
        <f t="shared" si="80"/>
        <v>65216.25</v>
      </c>
      <c r="BA129" s="111">
        <f t="shared" si="99"/>
        <v>53010</v>
      </c>
      <c r="BB129" s="100" t="b">
        <v>0</v>
      </c>
      <c r="BC129" s="103">
        <v>0</v>
      </c>
      <c r="BD129" s="103">
        <v>0</v>
      </c>
      <c r="BE129" s="103">
        <f t="shared" si="81"/>
        <v>0</v>
      </c>
      <c r="BF129" s="100" t="b">
        <v>0</v>
      </c>
      <c r="BG129" s="118">
        <f>'[1]MASTER TABEL'!CZ383</f>
        <v>0</v>
      </c>
      <c r="BH129" s="1"/>
      <c r="BI129" s="103">
        <v>121</v>
      </c>
      <c r="BJ129" s="119">
        <v>0.1</v>
      </c>
      <c r="BK129" s="119">
        <v>0.05</v>
      </c>
      <c r="BL129" s="112">
        <f t="shared" si="100"/>
        <v>413476.6099299863</v>
      </c>
      <c r="BM129" s="104">
        <f t="shared" si="130"/>
        <v>454824.27092298499</v>
      </c>
      <c r="BN129" s="104">
        <f t="shared" si="130"/>
        <v>477565.48446913424</v>
      </c>
      <c r="BO129" s="120">
        <f t="shared" si="82"/>
        <v>11939.137111728356</v>
      </c>
      <c r="BP129" s="121">
        <f t="shared" si="83"/>
        <v>23878.274223456712</v>
      </c>
      <c r="BQ129" s="121">
        <f t="shared" si="84"/>
        <v>11939.137111728356</v>
      </c>
      <c r="BR129" s="121">
        <f t="shared" si="85"/>
        <v>29847.842779320894</v>
      </c>
      <c r="BS129" s="121">
        <f t="shared" si="86"/>
        <v>5969.5685558641781</v>
      </c>
      <c r="BT129" s="122">
        <f t="shared" si="102"/>
        <v>561139.44425123278</v>
      </c>
      <c r="BU129" s="121">
        <f t="shared" si="87"/>
        <v>0</v>
      </c>
      <c r="BV129" s="121">
        <f t="shared" si="88"/>
        <v>0</v>
      </c>
      <c r="BW129" s="121">
        <f t="shared" si="89"/>
        <v>0</v>
      </c>
      <c r="BX129" s="121">
        <f t="shared" si="90"/>
        <v>0</v>
      </c>
      <c r="BY129" s="121">
        <f t="shared" si="91"/>
        <v>0</v>
      </c>
      <c r="BZ129" s="121">
        <f t="shared" si="92"/>
        <v>0</v>
      </c>
      <c r="CA129" s="121">
        <f t="shared" si="93"/>
        <v>0</v>
      </c>
      <c r="CB129" s="121">
        <f t="shared" si="94"/>
        <v>0</v>
      </c>
      <c r="CC129" s="122">
        <f t="shared" si="95"/>
        <v>596956.85558641783</v>
      </c>
      <c r="CD129" s="123">
        <f t="shared" si="103"/>
        <v>561139.44425123278</v>
      </c>
      <c r="CE129" s="122">
        <f t="shared" si="104"/>
        <v>1190000</v>
      </c>
      <c r="CF129" s="122">
        <f t="shared" si="105"/>
        <v>628860.55574876722</v>
      </c>
      <c r="CG129" s="124">
        <f t="shared" si="106"/>
        <v>0.52845424852837586</v>
      </c>
      <c r="CH129" s="122">
        <f t="shared" si="107"/>
        <v>1020000</v>
      </c>
      <c r="CI129" s="122">
        <f t="shared" si="108"/>
        <v>458860.55574876722</v>
      </c>
      <c r="CJ129" s="124">
        <f t="shared" si="109"/>
        <v>0.44986328994977176</v>
      </c>
      <c r="CK129" s="122">
        <f t="shared" si="110"/>
        <v>850000</v>
      </c>
      <c r="CL129" s="122">
        <f t="shared" si="111"/>
        <v>288860.55574876722</v>
      </c>
      <c r="CM129" s="124">
        <f t="shared" si="112"/>
        <v>0.33983594793972616</v>
      </c>
      <c r="CN129" s="122">
        <f t="shared" si="113"/>
        <v>720000</v>
      </c>
      <c r="CO129" s="122">
        <f t="shared" si="114"/>
        <v>158860.55574876722</v>
      </c>
      <c r="CP129" s="124">
        <f t="shared" si="115"/>
        <v>0.2206396607621767</v>
      </c>
      <c r="CQ129" s="122">
        <f t="shared" si="116"/>
        <v>1190000</v>
      </c>
      <c r="CR129" s="122">
        <f t="shared" si="117"/>
        <v>628860.55574876722</v>
      </c>
      <c r="CS129" s="124">
        <f t="shared" si="118"/>
        <v>0.52845424852837586</v>
      </c>
      <c r="CT129" s="122">
        <f t="shared" si="119"/>
        <v>900000</v>
      </c>
      <c r="CU129" s="122">
        <f t="shared" si="120"/>
        <v>338860.55574876722</v>
      </c>
      <c r="CV129" s="124">
        <f t="shared" si="121"/>
        <v>0.37651172860974136</v>
      </c>
      <c r="CW129" s="122">
        <f t="shared" si="122"/>
        <v>809999.99999999988</v>
      </c>
      <c r="CX129" s="117">
        <f t="shared" si="123"/>
        <v>248860.5557487671</v>
      </c>
      <c r="CY129" s="124">
        <f t="shared" si="124"/>
        <v>0.30723525401082363</v>
      </c>
      <c r="CZ129" s="122">
        <f t="shared" si="125"/>
        <v>720000</v>
      </c>
      <c r="DA129" s="122">
        <f t="shared" si="126"/>
        <v>158860.55574876722</v>
      </c>
      <c r="DB129" s="124">
        <f t="shared" si="127"/>
        <v>0.2206396607621767</v>
      </c>
      <c r="DC129" s="122">
        <v>1800000</v>
      </c>
      <c r="DD129" s="14">
        <v>1700000</v>
      </c>
    </row>
    <row r="130" spans="1:108" s="18" customFormat="1" x14ac:dyDescent="0.25">
      <c r="A130" s="1">
        <v>116</v>
      </c>
      <c r="B130" s="100" t="s">
        <v>250</v>
      </c>
      <c r="C130" s="99">
        <v>80</v>
      </c>
      <c r="D130" s="1">
        <v>80</v>
      </c>
      <c r="E130" s="1">
        <v>9</v>
      </c>
      <c r="F130" s="1">
        <v>3</v>
      </c>
      <c r="G130" s="1" t="s">
        <v>130</v>
      </c>
      <c r="H130" s="100">
        <v>1.92</v>
      </c>
      <c r="I130" s="101">
        <f t="shared" si="66"/>
        <v>1.7279999999999997E-2</v>
      </c>
      <c r="J130" s="100">
        <v>46.5</v>
      </c>
      <c r="K130" s="1" t="s">
        <v>131</v>
      </c>
      <c r="L130" s="100">
        <v>32</v>
      </c>
      <c r="M130" s="100">
        <v>600</v>
      </c>
      <c r="N130" s="100">
        <v>600</v>
      </c>
      <c r="O130" s="102">
        <f t="shared" si="67"/>
        <v>27900</v>
      </c>
      <c r="P130" s="103">
        <v>26600</v>
      </c>
      <c r="Q130" s="104">
        <f t="shared" si="68"/>
        <v>10.367999999999999</v>
      </c>
      <c r="R130" s="100">
        <v>30</v>
      </c>
      <c r="S130" s="105">
        <f t="shared" si="96"/>
        <v>1.6666666666666668E-3</v>
      </c>
      <c r="T130" s="106">
        <f t="shared" si="69"/>
        <v>1.6666666666666666E-3</v>
      </c>
      <c r="U130" s="2" t="s">
        <v>171</v>
      </c>
      <c r="V130" s="1" t="s">
        <v>133</v>
      </c>
      <c r="W130" s="107" t="s">
        <v>134</v>
      </c>
      <c r="X130" s="102">
        <f t="shared" si="97"/>
        <v>1152</v>
      </c>
      <c r="Y130" s="107" t="s">
        <v>135</v>
      </c>
      <c r="Z130" s="107" t="s">
        <v>136</v>
      </c>
      <c r="AA130" s="107" t="s">
        <v>137</v>
      </c>
      <c r="AB130" s="6">
        <v>13</v>
      </c>
      <c r="AC130" s="107" t="s">
        <v>138</v>
      </c>
      <c r="AD130" s="109" t="str">
        <f>'[1]MASTER TABEL'!$F$7</f>
        <v>M2</v>
      </c>
      <c r="AE130" s="109" t="str">
        <f>'[1]MASTER TABEL'!$G$7</f>
        <v>M2</v>
      </c>
      <c r="AF130" s="6">
        <v>13</v>
      </c>
      <c r="AG130" s="110">
        <f>'[1]MASTER TABEL'!$H$7</f>
        <v>1</v>
      </c>
      <c r="AH130" s="111">
        <v>15500</v>
      </c>
      <c r="AI130" s="111">
        <v>15500</v>
      </c>
      <c r="AJ130" s="112">
        <f t="shared" si="70"/>
        <v>201500</v>
      </c>
      <c r="AK130" s="109">
        <v>0</v>
      </c>
      <c r="AL130" s="113">
        <f t="shared" si="98"/>
        <v>0</v>
      </c>
      <c r="AM130" s="114">
        <f t="shared" si="71"/>
        <v>0</v>
      </c>
      <c r="AN130" s="1">
        <v>550</v>
      </c>
      <c r="AO130" s="115">
        <f t="shared" si="72"/>
        <v>1.6666666666666668E-3</v>
      </c>
      <c r="AP130" s="101">
        <f t="shared" si="73"/>
        <v>1.92</v>
      </c>
      <c r="AQ130" s="104">
        <f t="shared" si="74"/>
        <v>7400.1736111111113</v>
      </c>
      <c r="AR130" s="116">
        <v>10000122</v>
      </c>
      <c r="AS130" s="104">
        <f t="shared" si="75"/>
        <v>8680.6614583333358</v>
      </c>
      <c r="AT130" s="110">
        <f>'[1]MASTER TABEL'!$BD$7</f>
        <v>440</v>
      </c>
      <c r="AU130" s="1">
        <v>123</v>
      </c>
      <c r="AV130" s="117">
        <f t="shared" si="76"/>
        <v>48.131210478771457</v>
      </c>
      <c r="AW130" s="111">
        <f t="shared" si="77"/>
        <v>10075</v>
      </c>
      <c r="AX130" s="111">
        <f t="shared" si="78"/>
        <v>21157.5</v>
      </c>
      <c r="AY130" s="111">
        <f t="shared" si="79"/>
        <v>15868.125</v>
      </c>
      <c r="AZ130" s="112">
        <f t="shared" si="80"/>
        <v>47100.625</v>
      </c>
      <c r="BA130" s="111">
        <f t="shared" si="99"/>
        <v>38285</v>
      </c>
      <c r="BB130" s="100" t="b">
        <v>0</v>
      </c>
      <c r="BC130" s="103">
        <v>0</v>
      </c>
      <c r="BD130" s="103">
        <v>0</v>
      </c>
      <c r="BE130" s="103">
        <f t="shared" si="81"/>
        <v>0</v>
      </c>
      <c r="BF130" s="100" t="b">
        <v>0</v>
      </c>
      <c r="BG130" s="118">
        <f>'[1]MASTER TABEL'!CZ384</f>
        <v>0</v>
      </c>
      <c r="BH130" s="1"/>
      <c r="BI130" s="103">
        <v>122</v>
      </c>
      <c r="BJ130" s="119">
        <v>0.1</v>
      </c>
      <c r="BK130" s="119">
        <v>0.05</v>
      </c>
      <c r="BL130" s="112">
        <f t="shared" si="100"/>
        <v>303136.59127992328</v>
      </c>
      <c r="BM130" s="104">
        <f t="shared" si="130"/>
        <v>333450.25040791562</v>
      </c>
      <c r="BN130" s="104">
        <f t="shared" si="130"/>
        <v>350122.76292831142</v>
      </c>
      <c r="BO130" s="120">
        <f t="shared" si="82"/>
        <v>8753.0690732077856</v>
      </c>
      <c r="BP130" s="121">
        <f t="shared" si="83"/>
        <v>17506.138146415571</v>
      </c>
      <c r="BQ130" s="121">
        <f t="shared" si="84"/>
        <v>8753.0690732077856</v>
      </c>
      <c r="BR130" s="121">
        <f t="shared" si="85"/>
        <v>21882.672683019468</v>
      </c>
      <c r="BS130" s="121">
        <f t="shared" si="86"/>
        <v>4376.5345366038928</v>
      </c>
      <c r="BT130" s="122">
        <f t="shared" si="102"/>
        <v>411394.24644076591</v>
      </c>
      <c r="BU130" s="121">
        <f t="shared" si="87"/>
        <v>0</v>
      </c>
      <c r="BV130" s="121">
        <f t="shared" si="88"/>
        <v>0</v>
      </c>
      <c r="BW130" s="121">
        <f t="shared" si="89"/>
        <v>0</v>
      </c>
      <c r="BX130" s="121">
        <f t="shared" si="90"/>
        <v>0</v>
      </c>
      <c r="BY130" s="121">
        <f t="shared" si="91"/>
        <v>0</v>
      </c>
      <c r="BZ130" s="121">
        <f t="shared" si="92"/>
        <v>0</v>
      </c>
      <c r="CA130" s="121">
        <f t="shared" si="93"/>
        <v>0</v>
      </c>
      <c r="CB130" s="121">
        <f t="shared" si="94"/>
        <v>0</v>
      </c>
      <c r="CC130" s="122">
        <f t="shared" si="95"/>
        <v>437653.45366038929</v>
      </c>
      <c r="CD130" s="123">
        <f t="shared" si="103"/>
        <v>411394.24644076591</v>
      </c>
      <c r="CE130" s="122">
        <f t="shared" si="104"/>
        <v>840000</v>
      </c>
      <c r="CF130" s="122">
        <f t="shared" si="105"/>
        <v>428605.75355923409</v>
      </c>
      <c r="CG130" s="124">
        <f t="shared" si="106"/>
        <v>0.51024494471337389</v>
      </c>
      <c r="CH130" s="122">
        <f t="shared" si="107"/>
        <v>720000</v>
      </c>
      <c r="CI130" s="122">
        <f t="shared" si="108"/>
        <v>308605.75355923409</v>
      </c>
      <c r="CJ130" s="124">
        <f t="shared" si="109"/>
        <v>0.42861910216560289</v>
      </c>
      <c r="CK130" s="122">
        <f t="shared" si="110"/>
        <v>600000</v>
      </c>
      <c r="CL130" s="122">
        <f t="shared" si="111"/>
        <v>188605.75355923409</v>
      </c>
      <c r="CM130" s="124">
        <f t="shared" si="112"/>
        <v>0.31434292259872348</v>
      </c>
      <c r="CN130" s="122">
        <f t="shared" si="113"/>
        <v>520000</v>
      </c>
      <c r="CO130" s="122">
        <f t="shared" si="114"/>
        <v>108605.75355923409</v>
      </c>
      <c r="CP130" s="124">
        <f t="shared" si="115"/>
        <v>0.20885721838314247</v>
      </c>
      <c r="CQ130" s="122">
        <f t="shared" si="116"/>
        <v>840000</v>
      </c>
      <c r="CR130" s="122">
        <f t="shared" si="117"/>
        <v>428605.75355923409</v>
      </c>
      <c r="CS130" s="124">
        <f t="shared" si="118"/>
        <v>0.51024494471337389</v>
      </c>
      <c r="CT130" s="122">
        <f t="shared" si="119"/>
        <v>650000</v>
      </c>
      <c r="CU130" s="122">
        <f t="shared" si="120"/>
        <v>238605.75355923409</v>
      </c>
      <c r="CV130" s="124">
        <f t="shared" si="121"/>
        <v>0.36708577470651399</v>
      </c>
      <c r="CW130" s="122">
        <f t="shared" si="122"/>
        <v>585000</v>
      </c>
      <c r="CX130" s="117">
        <f t="shared" si="123"/>
        <v>173605.75355923409</v>
      </c>
      <c r="CY130" s="124">
        <f t="shared" si="124"/>
        <v>0.29676197189612663</v>
      </c>
      <c r="CZ130" s="122">
        <f t="shared" si="125"/>
        <v>520000</v>
      </c>
      <c r="DA130" s="122">
        <f t="shared" si="126"/>
        <v>108605.75355923409</v>
      </c>
      <c r="DB130" s="124">
        <f t="shared" si="127"/>
        <v>0.20885721838314247</v>
      </c>
      <c r="DC130" s="122">
        <v>1300000</v>
      </c>
      <c r="DD130" s="14">
        <v>1200000</v>
      </c>
    </row>
    <row r="131" spans="1:108" s="18" customFormat="1" x14ac:dyDescent="0.25">
      <c r="A131" s="1">
        <v>117</v>
      </c>
      <c r="B131" s="100" t="s">
        <v>251</v>
      </c>
      <c r="C131" s="99">
        <v>80</v>
      </c>
      <c r="D131" s="1">
        <v>80</v>
      </c>
      <c r="E131" s="1">
        <v>9</v>
      </c>
      <c r="F131" s="1">
        <v>3</v>
      </c>
      <c r="G131" s="1" t="s">
        <v>130</v>
      </c>
      <c r="H131" s="100">
        <v>1.92</v>
      </c>
      <c r="I131" s="101">
        <f t="shared" si="66"/>
        <v>1.7279999999999997E-2</v>
      </c>
      <c r="J131" s="100">
        <v>46.5</v>
      </c>
      <c r="K131" s="1" t="s">
        <v>131</v>
      </c>
      <c r="L131" s="100">
        <v>32</v>
      </c>
      <c r="M131" s="100">
        <v>600</v>
      </c>
      <c r="N131" s="100">
        <v>600</v>
      </c>
      <c r="O131" s="102">
        <f t="shared" si="67"/>
        <v>27900</v>
      </c>
      <c r="P131" s="103">
        <v>26600</v>
      </c>
      <c r="Q131" s="104">
        <f t="shared" si="68"/>
        <v>10.367999999999999</v>
      </c>
      <c r="R131" s="100">
        <v>30</v>
      </c>
      <c r="S131" s="105">
        <f t="shared" si="96"/>
        <v>1.6666666666666668E-3</v>
      </c>
      <c r="T131" s="106">
        <f t="shared" si="69"/>
        <v>1.6666666666666666E-3</v>
      </c>
      <c r="U131" s="2" t="s">
        <v>171</v>
      </c>
      <c r="V131" s="1" t="s">
        <v>133</v>
      </c>
      <c r="W131" s="107" t="s">
        <v>134</v>
      </c>
      <c r="X131" s="102">
        <f t="shared" si="97"/>
        <v>1152</v>
      </c>
      <c r="Y131" s="107" t="s">
        <v>135</v>
      </c>
      <c r="Z131" s="107" t="s">
        <v>136</v>
      </c>
      <c r="AA131" s="107" t="s">
        <v>137</v>
      </c>
      <c r="AB131" s="6">
        <v>13</v>
      </c>
      <c r="AC131" s="107" t="s">
        <v>138</v>
      </c>
      <c r="AD131" s="109" t="str">
        <f>'[1]MASTER TABEL'!$F$7</f>
        <v>M2</v>
      </c>
      <c r="AE131" s="109" t="str">
        <f>'[1]MASTER TABEL'!$G$7</f>
        <v>M2</v>
      </c>
      <c r="AF131" s="6">
        <v>13</v>
      </c>
      <c r="AG131" s="110">
        <f>'[1]MASTER TABEL'!$H$7</f>
        <v>1</v>
      </c>
      <c r="AH131" s="111">
        <v>15500</v>
      </c>
      <c r="AI131" s="111">
        <v>15500</v>
      </c>
      <c r="AJ131" s="112">
        <f t="shared" si="70"/>
        <v>201500</v>
      </c>
      <c r="AK131" s="109">
        <v>0</v>
      </c>
      <c r="AL131" s="113">
        <f t="shared" si="98"/>
        <v>0</v>
      </c>
      <c r="AM131" s="114">
        <f t="shared" si="71"/>
        <v>0</v>
      </c>
      <c r="AN131" s="1">
        <v>550</v>
      </c>
      <c r="AO131" s="115">
        <f t="shared" si="72"/>
        <v>1.6666666666666668E-3</v>
      </c>
      <c r="AP131" s="101">
        <f t="shared" si="73"/>
        <v>1.92</v>
      </c>
      <c r="AQ131" s="104">
        <f t="shared" si="74"/>
        <v>7400.1736111111113</v>
      </c>
      <c r="AR131" s="116">
        <v>10000123</v>
      </c>
      <c r="AS131" s="104">
        <f t="shared" si="75"/>
        <v>8680.6623263888887</v>
      </c>
      <c r="AT131" s="110">
        <f>'[1]MASTER TABEL'!$BD$7</f>
        <v>440</v>
      </c>
      <c r="AU131" s="1">
        <v>124</v>
      </c>
      <c r="AV131" s="117">
        <f t="shared" si="76"/>
        <v>47.743055555555564</v>
      </c>
      <c r="AW131" s="111">
        <f t="shared" si="77"/>
        <v>10075</v>
      </c>
      <c r="AX131" s="111">
        <f t="shared" si="78"/>
        <v>21157.5</v>
      </c>
      <c r="AY131" s="111">
        <f t="shared" si="79"/>
        <v>15868.125</v>
      </c>
      <c r="AZ131" s="112">
        <f t="shared" si="80"/>
        <v>47100.625</v>
      </c>
      <c r="BA131" s="111">
        <f t="shared" si="99"/>
        <v>38285</v>
      </c>
      <c r="BB131" s="100" t="b">
        <v>0</v>
      </c>
      <c r="BC131" s="103">
        <v>0</v>
      </c>
      <c r="BD131" s="103">
        <v>0</v>
      </c>
      <c r="BE131" s="103">
        <f t="shared" si="81"/>
        <v>0</v>
      </c>
      <c r="BF131" s="100" t="b">
        <v>0</v>
      </c>
      <c r="BG131" s="118">
        <f>'[1]MASTER TABEL'!CZ385</f>
        <v>0</v>
      </c>
      <c r="BH131" s="1"/>
      <c r="BI131" s="103">
        <v>123</v>
      </c>
      <c r="BJ131" s="119">
        <v>0.1</v>
      </c>
      <c r="BK131" s="119">
        <v>0.05</v>
      </c>
      <c r="BL131" s="112">
        <f t="shared" si="100"/>
        <v>303137.20399305556</v>
      </c>
      <c r="BM131" s="104">
        <f t="shared" si="130"/>
        <v>333450.92439236114</v>
      </c>
      <c r="BN131" s="104">
        <f t="shared" si="130"/>
        <v>350123.4706119792</v>
      </c>
      <c r="BO131" s="120">
        <f t="shared" si="82"/>
        <v>8753.0867652994802</v>
      </c>
      <c r="BP131" s="121">
        <f t="shared" si="83"/>
        <v>17506.17353059896</v>
      </c>
      <c r="BQ131" s="121">
        <f t="shared" si="84"/>
        <v>8753.0867652994802</v>
      </c>
      <c r="BR131" s="121">
        <f t="shared" si="85"/>
        <v>21882.716913248703</v>
      </c>
      <c r="BS131" s="121">
        <f t="shared" si="86"/>
        <v>4376.5433826497401</v>
      </c>
      <c r="BT131" s="122">
        <f t="shared" si="102"/>
        <v>411395.07796907553</v>
      </c>
      <c r="BU131" s="121">
        <f t="shared" si="87"/>
        <v>0</v>
      </c>
      <c r="BV131" s="121">
        <f t="shared" si="88"/>
        <v>0</v>
      </c>
      <c r="BW131" s="121">
        <f t="shared" si="89"/>
        <v>0</v>
      </c>
      <c r="BX131" s="121">
        <f t="shared" si="90"/>
        <v>0</v>
      </c>
      <c r="BY131" s="121">
        <f t="shared" si="91"/>
        <v>0</v>
      </c>
      <c r="BZ131" s="121">
        <f t="shared" si="92"/>
        <v>0</v>
      </c>
      <c r="CA131" s="121">
        <f t="shared" si="93"/>
        <v>0</v>
      </c>
      <c r="CB131" s="121">
        <f t="shared" si="94"/>
        <v>0</v>
      </c>
      <c r="CC131" s="122">
        <f t="shared" si="95"/>
        <v>437654.33826497401</v>
      </c>
      <c r="CD131" s="123">
        <f t="shared" si="103"/>
        <v>411395.07796907553</v>
      </c>
      <c r="CE131" s="122">
        <f t="shared" si="104"/>
        <v>840000</v>
      </c>
      <c r="CF131" s="122">
        <f t="shared" si="105"/>
        <v>428604.92203092447</v>
      </c>
      <c r="CG131" s="124">
        <f t="shared" si="106"/>
        <v>0.51024395479871965</v>
      </c>
      <c r="CH131" s="122">
        <f t="shared" si="107"/>
        <v>720000</v>
      </c>
      <c r="CI131" s="122">
        <f t="shared" si="108"/>
        <v>308604.92203092447</v>
      </c>
      <c r="CJ131" s="124">
        <f t="shared" si="109"/>
        <v>0.42861794726517288</v>
      </c>
      <c r="CK131" s="122">
        <f t="shared" si="110"/>
        <v>600000</v>
      </c>
      <c r="CL131" s="122">
        <f t="shared" si="111"/>
        <v>188604.92203092447</v>
      </c>
      <c r="CM131" s="124">
        <f t="shared" si="112"/>
        <v>0.31434153671820747</v>
      </c>
      <c r="CN131" s="122">
        <f t="shared" si="113"/>
        <v>520000</v>
      </c>
      <c r="CO131" s="122">
        <f t="shared" si="114"/>
        <v>108604.92203092447</v>
      </c>
      <c r="CP131" s="124">
        <f t="shared" si="115"/>
        <v>0.20885561929023935</v>
      </c>
      <c r="CQ131" s="122">
        <f t="shared" si="116"/>
        <v>840000</v>
      </c>
      <c r="CR131" s="122">
        <f t="shared" si="117"/>
        <v>428604.92203092447</v>
      </c>
      <c r="CS131" s="124">
        <f t="shared" si="118"/>
        <v>0.51024395479871965</v>
      </c>
      <c r="CT131" s="122">
        <f t="shared" si="119"/>
        <v>650000</v>
      </c>
      <c r="CU131" s="122">
        <f t="shared" si="120"/>
        <v>238604.92203092447</v>
      </c>
      <c r="CV131" s="124">
        <f t="shared" si="121"/>
        <v>0.36708449543219152</v>
      </c>
      <c r="CW131" s="122">
        <f t="shared" si="122"/>
        <v>585000</v>
      </c>
      <c r="CX131" s="117">
        <f t="shared" si="123"/>
        <v>173604.92203092447</v>
      </c>
      <c r="CY131" s="124">
        <f t="shared" si="124"/>
        <v>0.29676055048021277</v>
      </c>
      <c r="CZ131" s="122">
        <f t="shared" si="125"/>
        <v>520000</v>
      </c>
      <c r="DA131" s="122">
        <f t="shared" si="126"/>
        <v>108604.92203092447</v>
      </c>
      <c r="DB131" s="124">
        <f t="shared" si="127"/>
        <v>0.20885561929023935</v>
      </c>
      <c r="DC131" s="122">
        <v>1300000</v>
      </c>
      <c r="DD131" s="14">
        <v>1200000</v>
      </c>
    </row>
    <row r="132" spans="1:108" s="18" customFormat="1" x14ac:dyDescent="0.25">
      <c r="A132" s="1">
        <v>118</v>
      </c>
      <c r="B132" s="100" t="s">
        <v>252</v>
      </c>
      <c r="C132" s="99">
        <v>80</v>
      </c>
      <c r="D132" s="1">
        <v>80</v>
      </c>
      <c r="E132" s="1">
        <v>9</v>
      </c>
      <c r="F132" s="1">
        <v>3</v>
      </c>
      <c r="G132" s="1" t="s">
        <v>130</v>
      </c>
      <c r="H132" s="100">
        <v>1.92</v>
      </c>
      <c r="I132" s="101">
        <f t="shared" si="66"/>
        <v>1.7279999999999997E-2</v>
      </c>
      <c r="J132" s="100">
        <v>46.5</v>
      </c>
      <c r="K132" s="1" t="s">
        <v>131</v>
      </c>
      <c r="L132" s="100">
        <v>32</v>
      </c>
      <c r="M132" s="100">
        <v>600</v>
      </c>
      <c r="N132" s="100">
        <v>600</v>
      </c>
      <c r="O132" s="102">
        <f t="shared" si="67"/>
        <v>27900</v>
      </c>
      <c r="P132" s="103">
        <v>26600</v>
      </c>
      <c r="Q132" s="104">
        <f t="shared" si="68"/>
        <v>10.367999999999999</v>
      </c>
      <c r="R132" s="100">
        <v>30</v>
      </c>
      <c r="S132" s="105">
        <f t="shared" si="96"/>
        <v>1.6666666666666668E-3</v>
      </c>
      <c r="T132" s="106">
        <f t="shared" si="69"/>
        <v>1.6666666666666666E-3</v>
      </c>
      <c r="U132" s="2" t="s">
        <v>171</v>
      </c>
      <c r="V132" s="1" t="s">
        <v>133</v>
      </c>
      <c r="W132" s="107" t="s">
        <v>134</v>
      </c>
      <c r="X132" s="102">
        <f t="shared" si="97"/>
        <v>1152</v>
      </c>
      <c r="Y132" s="107" t="s">
        <v>135</v>
      </c>
      <c r="Z132" s="107" t="s">
        <v>136</v>
      </c>
      <c r="AA132" s="107" t="s">
        <v>137</v>
      </c>
      <c r="AB132" s="6">
        <v>13</v>
      </c>
      <c r="AC132" s="107" t="s">
        <v>138</v>
      </c>
      <c r="AD132" s="109" t="str">
        <f>'[1]MASTER TABEL'!$F$7</f>
        <v>M2</v>
      </c>
      <c r="AE132" s="109" t="str">
        <f>'[1]MASTER TABEL'!$G$7</f>
        <v>M2</v>
      </c>
      <c r="AF132" s="6">
        <v>13</v>
      </c>
      <c r="AG132" s="110">
        <f>'[1]MASTER TABEL'!$H$7</f>
        <v>1</v>
      </c>
      <c r="AH132" s="111">
        <v>15500</v>
      </c>
      <c r="AI132" s="111">
        <v>15500</v>
      </c>
      <c r="AJ132" s="112">
        <f t="shared" si="70"/>
        <v>201500</v>
      </c>
      <c r="AK132" s="109">
        <v>0</v>
      </c>
      <c r="AL132" s="113">
        <f t="shared" si="98"/>
        <v>0</v>
      </c>
      <c r="AM132" s="114">
        <f t="shared" si="71"/>
        <v>0</v>
      </c>
      <c r="AN132" s="1">
        <v>550</v>
      </c>
      <c r="AO132" s="115">
        <f t="shared" si="72"/>
        <v>1.6666666666666668E-3</v>
      </c>
      <c r="AP132" s="101">
        <f t="shared" si="73"/>
        <v>1.92</v>
      </c>
      <c r="AQ132" s="104">
        <f t="shared" si="74"/>
        <v>7400.1736111111113</v>
      </c>
      <c r="AR132" s="116">
        <v>10000124</v>
      </c>
      <c r="AS132" s="104">
        <f t="shared" si="75"/>
        <v>8680.6631944444453</v>
      </c>
      <c r="AT132" s="110">
        <f>'[1]MASTER TABEL'!$BD$7</f>
        <v>440</v>
      </c>
      <c r="AU132" s="1">
        <v>125</v>
      </c>
      <c r="AV132" s="117">
        <f t="shared" si="76"/>
        <v>47.361111111111114</v>
      </c>
      <c r="AW132" s="111">
        <f t="shared" si="77"/>
        <v>10075</v>
      </c>
      <c r="AX132" s="111">
        <f t="shared" si="78"/>
        <v>21157.5</v>
      </c>
      <c r="AY132" s="111">
        <f t="shared" si="79"/>
        <v>15868.125</v>
      </c>
      <c r="AZ132" s="112">
        <f t="shared" si="80"/>
        <v>47100.625</v>
      </c>
      <c r="BA132" s="111">
        <f t="shared" si="99"/>
        <v>38285</v>
      </c>
      <c r="BB132" s="100" t="b">
        <v>0</v>
      </c>
      <c r="BC132" s="103">
        <v>0</v>
      </c>
      <c r="BD132" s="103">
        <v>0</v>
      </c>
      <c r="BE132" s="103">
        <f t="shared" si="81"/>
        <v>0</v>
      </c>
      <c r="BF132" s="100" t="b">
        <v>0</v>
      </c>
      <c r="BG132" s="118">
        <f>'[1]MASTER TABEL'!CZ386</f>
        <v>0</v>
      </c>
      <c r="BH132" s="1"/>
      <c r="BI132" s="103">
        <v>124</v>
      </c>
      <c r="BJ132" s="119">
        <v>0.1</v>
      </c>
      <c r="BK132" s="119">
        <v>0.05</v>
      </c>
      <c r="BL132" s="112">
        <f t="shared" si="100"/>
        <v>303137.82291666669</v>
      </c>
      <c r="BM132" s="104">
        <f t="shared" si="130"/>
        <v>333451.60520833341</v>
      </c>
      <c r="BN132" s="104">
        <f t="shared" si="130"/>
        <v>350124.18546875007</v>
      </c>
      <c r="BO132" s="120">
        <f t="shared" si="82"/>
        <v>8753.1046367187519</v>
      </c>
      <c r="BP132" s="121">
        <f t="shared" si="83"/>
        <v>17506.209273437504</v>
      </c>
      <c r="BQ132" s="121">
        <f t="shared" si="84"/>
        <v>8753.1046367187519</v>
      </c>
      <c r="BR132" s="121">
        <f t="shared" si="85"/>
        <v>21882.76159179688</v>
      </c>
      <c r="BS132" s="121">
        <f t="shared" si="86"/>
        <v>4376.5523183593759</v>
      </c>
      <c r="BT132" s="122">
        <f t="shared" si="102"/>
        <v>411395.91792578134</v>
      </c>
      <c r="BU132" s="121">
        <f t="shared" si="87"/>
        <v>0</v>
      </c>
      <c r="BV132" s="121">
        <f t="shared" si="88"/>
        <v>0</v>
      </c>
      <c r="BW132" s="121">
        <f t="shared" si="89"/>
        <v>0</v>
      </c>
      <c r="BX132" s="121">
        <f t="shared" si="90"/>
        <v>0</v>
      </c>
      <c r="BY132" s="121">
        <f t="shared" si="91"/>
        <v>0</v>
      </c>
      <c r="BZ132" s="121">
        <f t="shared" si="92"/>
        <v>0</v>
      </c>
      <c r="CA132" s="121">
        <f t="shared" si="93"/>
        <v>0</v>
      </c>
      <c r="CB132" s="121">
        <f t="shared" si="94"/>
        <v>0</v>
      </c>
      <c r="CC132" s="122">
        <f t="shared" si="95"/>
        <v>437655.23183593759</v>
      </c>
      <c r="CD132" s="123">
        <f t="shared" si="103"/>
        <v>411395.91792578134</v>
      </c>
      <c r="CE132" s="122">
        <f t="shared" si="104"/>
        <v>840000</v>
      </c>
      <c r="CF132" s="122">
        <f t="shared" si="105"/>
        <v>428604.08207421866</v>
      </c>
      <c r="CG132" s="124">
        <f t="shared" si="106"/>
        <v>0.51024295485026028</v>
      </c>
      <c r="CH132" s="122">
        <f t="shared" si="107"/>
        <v>720000</v>
      </c>
      <c r="CI132" s="122">
        <f t="shared" si="108"/>
        <v>308604.08207421866</v>
      </c>
      <c r="CJ132" s="124">
        <f t="shared" si="109"/>
        <v>0.42861678065863701</v>
      </c>
      <c r="CK132" s="122">
        <f t="shared" si="110"/>
        <v>600000</v>
      </c>
      <c r="CL132" s="122">
        <f t="shared" si="111"/>
        <v>188604.08207421866</v>
      </c>
      <c r="CM132" s="124">
        <f t="shared" si="112"/>
        <v>0.31434013679036443</v>
      </c>
      <c r="CN132" s="122">
        <f t="shared" si="113"/>
        <v>520000</v>
      </c>
      <c r="CO132" s="122">
        <f t="shared" si="114"/>
        <v>108604.08207421866</v>
      </c>
      <c r="CP132" s="124">
        <f t="shared" si="115"/>
        <v>0.20885400398888204</v>
      </c>
      <c r="CQ132" s="122">
        <f t="shared" si="116"/>
        <v>840000</v>
      </c>
      <c r="CR132" s="122">
        <f t="shared" si="117"/>
        <v>428604.08207421866</v>
      </c>
      <c r="CS132" s="124">
        <f t="shared" si="118"/>
        <v>0.51024295485026028</v>
      </c>
      <c r="CT132" s="122">
        <f t="shared" si="119"/>
        <v>650000</v>
      </c>
      <c r="CU132" s="122">
        <f t="shared" si="120"/>
        <v>238604.08207421866</v>
      </c>
      <c r="CV132" s="124">
        <f t="shared" si="121"/>
        <v>0.36708320319110566</v>
      </c>
      <c r="CW132" s="122">
        <f t="shared" si="122"/>
        <v>585000</v>
      </c>
      <c r="CX132" s="117">
        <f t="shared" si="123"/>
        <v>173604.08207421866</v>
      </c>
      <c r="CY132" s="124">
        <f t="shared" si="124"/>
        <v>0.29675911465678406</v>
      </c>
      <c r="CZ132" s="122">
        <f t="shared" si="125"/>
        <v>520000</v>
      </c>
      <c r="DA132" s="122">
        <f t="shared" si="126"/>
        <v>108604.08207421866</v>
      </c>
      <c r="DB132" s="124">
        <f t="shared" si="127"/>
        <v>0.20885400398888204</v>
      </c>
      <c r="DC132" s="122">
        <v>1300000</v>
      </c>
      <c r="DD132" s="14">
        <v>1200000</v>
      </c>
    </row>
    <row r="133" spans="1:108" s="18" customFormat="1" x14ac:dyDescent="0.25">
      <c r="A133" s="1">
        <v>119</v>
      </c>
      <c r="B133" s="100" t="s">
        <v>253</v>
      </c>
      <c r="C133" s="99">
        <v>80</v>
      </c>
      <c r="D133" s="1">
        <v>80</v>
      </c>
      <c r="E133" s="1">
        <v>9</v>
      </c>
      <c r="F133" s="1">
        <v>3</v>
      </c>
      <c r="G133" s="1" t="s">
        <v>130</v>
      </c>
      <c r="H133" s="100">
        <v>1.92</v>
      </c>
      <c r="I133" s="101">
        <f t="shared" si="66"/>
        <v>1.7279999999999997E-2</v>
      </c>
      <c r="J133" s="100">
        <v>46.5</v>
      </c>
      <c r="K133" s="1" t="s">
        <v>131</v>
      </c>
      <c r="L133" s="100">
        <v>32</v>
      </c>
      <c r="M133" s="100">
        <v>600</v>
      </c>
      <c r="N133" s="100">
        <v>600</v>
      </c>
      <c r="O133" s="102">
        <f t="shared" si="67"/>
        <v>27900</v>
      </c>
      <c r="P133" s="103">
        <v>26600</v>
      </c>
      <c r="Q133" s="104">
        <f t="shared" si="68"/>
        <v>10.367999999999999</v>
      </c>
      <c r="R133" s="100">
        <v>30</v>
      </c>
      <c r="S133" s="105">
        <f t="shared" si="96"/>
        <v>1.6666666666666668E-3</v>
      </c>
      <c r="T133" s="106">
        <f t="shared" si="69"/>
        <v>1.6666666666666666E-3</v>
      </c>
      <c r="U133" s="2" t="s">
        <v>171</v>
      </c>
      <c r="V133" s="1" t="s">
        <v>133</v>
      </c>
      <c r="W133" s="107" t="s">
        <v>134</v>
      </c>
      <c r="X133" s="102">
        <f t="shared" si="97"/>
        <v>1152</v>
      </c>
      <c r="Y133" s="107" t="s">
        <v>135</v>
      </c>
      <c r="Z133" s="107" t="s">
        <v>136</v>
      </c>
      <c r="AA133" s="107" t="s">
        <v>137</v>
      </c>
      <c r="AB133" s="6">
        <v>13</v>
      </c>
      <c r="AC133" s="107" t="s">
        <v>138</v>
      </c>
      <c r="AD133" s="109" t="str">
        <f>'[1]MASTER TABEL'!$F$7</f>
        <v>M2</v>
      </c>
      <c r="AE133" s="109" t="str">
        <f>'[1]MASTER TABEL'!$G$7</f>
        <v>M2</v>
      </c>
      <c r="AF133" s="6">
        <v>13</v>
      </c>
      <c r="AG133" s="110">
        <f>'[1]MASTER TABEL'!$H$7</f>
        <v>1</v>
      </c>
      <c r="AH133" s="111">
        <v>15500</v>
      </c>
      <c r="AI133" s="111">
        <v>15500</v>
      </c>
      <c r="AJ133" s="112">
        <f t="shared" si="70"/>
        <v>201500</v>
      </c>
      <c r="AK133" s="109">
        <v>0</v>
      </c>
      <c r="AL133" s="113">
        <f t="shared" si="98"/>
        <v>0</v>
      </c>
      <c r="AM133" s="114">
        <f t="shared" si="71"/>
        <v>0</v>
      </c>
      <c r="AN133" s="1">
        <v>550</v>
      </c>
      <c r="AO133" s="115">
        <f t="shared" si="72"/>
        <v>1.6666666666666668E-3</v>
      </c>
      <c r="AP133" s="101">
        <f t="shared" si="73"/>
        <v>1.92</v>
      </c>
      <c r="AQ133" s="104">
        <f t="shared" si="74"/>
        <v>7400.1736111111113</v>
      </c>
      <c r="AR133" s="116">
        <v>10000125</v>
      </c>
      <c r="AS133" s="104">
        <f t="shared" si="75"/>
        <v>8680.6640625</v>
      </c>
      <c r="AT133" s="110">
        <f>'[1]MASTER TABEL'!$BD$7</f>
        <v>440</v>
      </c>
      <c r="AU133" s="1">
        <v>126</v>
      </c>
      <c r="AV133" s="117">
        <f t="shared" si="76"/>
        <v>46.98522927689595</v>
      </c>
      <c r="AW133" s="111">
        <f t="shared" si="77"/>
        <v>10075</v>
      </c>
      <c r="AX133" s="111">
        <f t="shared" si="78"/>
        <v>21157.5</v>
      </c>
      <c r="AY133" s="111">
        <f t="shared" si="79"/>
        <v>15868.125</v>
      </c>
      <c r="AZ133" s="112">
        <f t="shared" si="80"/>
        <v>47100.625</v>
      </c>
      <c r="BA133" s="111">
        <f t="shared" si="99"/>
        <v>38285</v>
      </c>
      <c r="BB133" s="100" t="b">
        <v>0</v>
      </c>
      <c r="BC133" s="103">
        <v>0</v>
      </c>
      <c r="BD133" s="103">
        <v>0</v>
      </c>
      <c r="BE133" s="103">
        <f t="shared" si="81"/>
        <v>0</v>
      </c>
      <c r="BF133" s="100" t="b">
        <v>0</v>
      </c>
      <c r="BG133" s="118">
        <f>'[1]MASTER TABEL'!CZ387</f>
        <v>0</v>
      </c>
      <c r="BH133" s="1"/>
      <c r="BI133" s="103">
        <v>125</v>
      </c>
      <c r="BJ133" s="119">
        <v>0.1</v>
      </c>
      <c r="BK133" s="119">
        <v>0.05</v>
      </c>
      <c r="BL133" s="112">
        <f t="shared" si="100"/>
        <v>303138.447902888</v>
      </c>
      <c r="BM133" s="104">
        <f t="shared" si="130"/>
        <v>333452.29269317683</v>
      </c>
      <c r="BN133" s="104">
        <f t="shared" si="130"/>
        <v>350124.90732783568</v>
      </c>
      <c r="BO133" s="120">
        <f t="shared" si="82"/>
        <v>8753.122683195892</v>
      </c>
      <c r="BP133" s="121">
        <f t="shared" si="83"/>
        <v>17506.245366391784</v>
      </c>
      <c r="BQ133" s="121">
        <f t="shared" si="84"/>
        <v>8753.122683195892</v>
      </c>
      <c r="BR133" s="121">
        <f t="shared" si="85"/>
        <v>21882.80670798973</v>
      </c>
      <c r="BS133" s="121">
        <f t="shared" si="86"/>
        <v>4376.561341597946</v>
      </c>
      <c r="BT133" s="122">
        <f t="shared" si="102"/>
        <v>411396.76611020695</v>
      </c>
      <c r="BU133" s="121">
        <f t="shared" si="87"/>
        <v>0</v>
      </c>
      <c r="BV133" s="121">
        <f t="shared" si="88"/>
        <v>0</v>
      </c>
      <c r="BW133" s="121">
        <f t="shared" si="89"/>
        <v>0</v>
      </c>
      <c r="BX133" s="121">
        <f t="shared" si="90"/>
        <v>0</v>
      </c>
      <c r="BY133" s="121">
        <f t="shared" si="91"/>
        <v>0</v>
      </c>
      <c r="BZ133" s="121">
        <f t="shared" si="92"/>
        <v>0</v>
      </c>
      <c r="CA133" s="121">
        <f t="shared" si="93"/>
        <v>0</v>
      </c>
      <c r="CB133" s="121">
        <f t="shared" si="94"/>
        <v>0</v>
      </c>
      <c r="CC133" s="122">
        <f t="shared" si="95"/>
        <v>437656.1341597946</v>
      </c>
      <c r="CD133" s="123">
        <f t="shared" si="103"/>
        <v>411396.76611020695</v>
      </c>
      <c r="CE133" s="122">
        <f t="shared" si="104"/>
        <v>840000</v>
      </c>
      <c r="CF133" s="122">
        <f t="shared" si="105"/>
        <v>428603.23388979305</v>
      </c>
      <c r="CG133" s="124">
        <f t="shared" si="106"/>
        <v>0.51024194510689647</v>
      </c>
      <c r="CH133" s="122">
        <f t="shared" si="107"/>
        <v>720000</v>
      </c>
      <c r="CI133" s="122">
        <f t="shared" si="108"/>
        <v>308603.23388979305</v>
      </c>
      <c r="CJ133" s="124">
        <f t="shared" si="109"/>
        <v>0.42861560262471254</v>
      </c>
      <c r="CK133" s="122">
        <f t="shared" si="110"/>
        <v>600000</v>
      </c>
      <c r="CL133" s="122">
        <f t="shared" si="111"/>
        <v>188603.23388979305</v>
      </c>
      <c r="CM133" s="124">
        <f t="shared" si="112"/>
        <v>0.31433872314965505</v>
      </c>
      <c r="CN133" s="122">
        <f t="shared" si="113"/>
        <v>520000</v>
      </c>
      <c r="CO133" s="122">
        <f t="shared" si="114"/>
        <v>108603.23388979305</v>
      </c>
      <c r="CP133" s="124">
        <f t="shared" si="115"/>
        <v>0.20885237286498662</v>
      </c>
      <c r="CQ133" s="122">
        <f t="shared" si="116"/>
        <v>840000</v>
      </c>
      <c r="CR133" s="122">
        <f t="shared" si="117"/>
        <v>428603.23388979305</v>
      </c>
      <c r="CS133" s="124">
        <f t="shared" si="118"/>
        <v>0.51024194510689647</v>
      </c>
      <c r="CT133" s="122">
        <f t="shared" si="119"/>
        <v>650000</v>
      </c>
      <c r="CU133" s="122">
        <f t="shared" si="120"/>
        <v>238603.23388979305</v>
      </c>
      <c r="CV133" s="124">
        <f t="shared" si="121"/>
        <v>0.36708189829198928</v>
      </c>
      <c r="CW133" s="122">
        <f t="shared" si="122"/>
        <v>585000</v>
      </c>
      <c r="CX133" s="117">
        <f t="shared" si="123"/>
        <v>173603.23388979305</v>
      </c>
      <c r="CY133" s="124">
        <f t="shared" si="124"/>
        <v>0.29675766476887699</v>
      </c>
      <c r="CZ133" s="122">
        <f t="shared" si="125"/>
        <v>520000</v>
      </c>
      <c r="DA133" s="122">
        <f t="shared" si="126"/>
        <v>108603.23388979305</v>
      </c>
      <c r="DB133" s="124">
        <f t="shared" si="127"/>
        <v>0.20885237286498662</v>
      </c>
      <c r="DC133" s="122">
        <v>1300000</v>
      </c>
      <c r="DD133" s="14">
        <v>1200000</v>
      </c>
    </row>
    <row r="134" spans="1:108" s="18" customFormat="1" x14ac:dyDescent="0.25">
      <c r="A134" s="1">
        <v>120</v>
      </c>
      <c r="B134" s="100" t="s">
        <v>254</v>
      </c>
      <c r="C134" s="99">
        <v>80</v>
      </c>
      <c r="D134" s="1">
        <v>80</v>
      </c>
      <c r="E134" s="1">
        <v>9</v>
      </c>
      <c r="F134" s="1">
        <v>3</v>
      </c>
      <c r="G134" s="1" t="s">
        <v>130</v>
      </c>
      <c r="H134" s="100">
        <v>1.92</v>
      </c>
      <c r="I134" s="101">
        <f t="shared" si="66"/>
        <v>1.7279999999999997E-2</v>
      </c>
      <c r="J134" s="100">
        <v>46.5</v>
      </c>
      <c r="K134" s="1" t="s">
        <v>131</v>
      </c>
      <c r="L134" s="100">
        <v>32</v>
      </c>
      <c r="M134" s="100">
        <v>600</v>
      </c>
      <c r="N134" s="100">
        <v>600</v>
      </c>
      <c r="O134" s="102">
        <f t="shared" si="67"/>
        <v>27900</v>
      </c>
      <c r="P134" s="103">
        <v>26600</v>
      </c>
      <c r="Q134" s="104">
        <f t="shared" si="68"/>
        <v>10.367999999999999</v>
      </c>
      <c r="R134" s="100">
        <v>30</v>
      </c>
      <c r="S134" s="105">
        <f t="shared" si="96"/>
        <v>1.6666666666666668E-3</v>
      </c>
      <c r="T134" s="106">
        <f t="shared" si="69"/>
        <v>1.6666666666666666E-3</v>
      </c>
      <c r="U134" s="2" t="s">
        <v>171</v>
      </c>
      <c r="V134" s="1" t="s">
        <v>133</v>
      </c>
      <c r="W134" s="107" t="s">
        <v>134</v>
      </c>
      <c r="X134" s="102">
        <f t="shared" si="97"/>
        <v>1152</v>
      </c>
      <c r="Y134" s="107" t="s">
        <v>135</v>
      </c>
      <c r="Z134" s="107" t="s">
        <v>136</v>
      </c>
      <c r="AA134" s="107" t="s">
        <v>137</v>
      </c>
      <c r="AB134" s="6">
        <v>13</v>
      </c>
      <c r="AC134" s="107" t="s">
        <v>138</v>
      </c>
      <c r="AD134" s="109" t="str">
        <f>'[1]MASTER TABEL'!$F$7</f>
        <v>M2</v>
      </c>
      <c r="AE134" s="109" t="str">
        <f>'[1]MASTER TABEL'!$G$7</f>
        <v>M2</v>
      </c>
      <c r="AF134" s="6">
        <v>13</v>
      </c>
      <c r="AG134" s="110">
        <f>'[1]MASTER TABEL'!$H$7</f>
        <v>1</v>
      </c>
      <c r="AH134" s="111">
        <v>15500</v>
      </c>
      <c r="AI134" s="111">
        <v>15500</v>
      </c>
      <c r="AJ134" s="112">
        <f t="shared" si="70"/>
        <v>201500</v>
      </c>
      <c r="AK134" s="109">
        <v>0</v>
      </c>
      <c r="AL134" s="113">
        <f t="shared" si="98"/>
        <v>0</v>
      </c>
      <c r="AM134" s="114">
        <f t="shared" si="71"/>
        <v>0</v>
      </c>
      <c r="AN134" s="1">
        <v>550</v>
      </c>
      <c r="AO134" s="115">
        <f t="shared" si="72"/>
        <v>1.6666666666666668E-3</v>
      </c>
      <c r="AP134" s="101">
        <f t="shared" si="73"/>
        <v>1.92</v>
      </c>
      <c r="AQ134" s="104">
        <f t="shared" si="74"/>
        <v>7400.1736111111113</v>
      </c>
      <c r="AR134" s="116">
        <v>10000126</v>
      </c>
      <c r="AS134" s="104">
        <f t="shared" si="75"/>
        <v>8680.6649305555566</v>
      </c>
      <c r="AT134" s="110">
        <f>'[1]MASTER TABEL'!$BD$7</f>
        <v>440</v>
      </c>
      <c r="AU134" s="1">
        <v>127</v>
      </c>
      <c r="AV134" s="117">
        <f t="shared" si="76"/>
        <v>46.615266841644797</v>
      </c>
      <c r="AW134" s="111">
        <f t="shared" si="77"/>
        <v>10075</v>
      </c>
      <c r="AX134" s="111">
        <f t="shared" si="78"/>
        <v>21157.5</v>
      </c>
      <c r="AY134" s="111">
        <f t="shared" si="79"/>
        <v>15868.125</v>
      </c>
      <c r="AZ134" s="112">
        <f t="shared" si="80"/>
        <v>47100.625</v>
      </c>
      <c r="BA134" s="111">
        <f t="shared" si="99"/>
        <v>38285</v>
      </c>
      <c r="BB134" s="100" t="b">
        <v>0</v>
      </c>
      <c r="BC134" s="103">
        <v>0</v>
      </c>
      <c r="BD134" s="103">
        <v>0</v>
      </c>
      <c r="BE134" s="103">
        <f t="shared" si="81"/>
        <v>0</v>
      </c>
      <c r="BF134" s="100" t="b">
        <v>0</v>
      </c>
      <c r="BG134" s="118">
        <f>'[1]MASTER TABEL'!CZ388</f>
        <v>0</v>
      </c>
      <c r="BH134" s="1"/>
      <c r="BI134" s="103">
        <v>126</v>
      </c>
      <c r="BJ134" s="119">
        <v>0.1</v>
      </c>
      <c r="BK134" s="119">
        <v>0.05</v>
      </c>
      <c r="BL134" s="112">
        <f t="shared" si="100"/>
        <v>303139.07880850835</v>
      </c>
      <c r="BM134" s="104">
        <f t="shared" si="130"/>
        <v>333452.98668935918</v>
      </c>
      <c r="BN134" s="104">
        <f t="shared" si="130"/>
        <v>350125.63602382713</v>
      </c>
      <c r="BO134" s="120">
        <f t="shared" si="82"/>
        <v>8753.1409005956775</v>
      </c>
      <c r="BP134" s="121">
        <f t="shared" si="83"/>
        <v>17506.281801191355</v>
      </c>
      <c r="BQ134" s="121">
        <f t="shared" si="84"/>
        <v>8753.1409005956775</v>
      </c>
      <c r="BR134" s="121">
        <f t="shared" si="85"/>
        <v>21882.852251489196</v>
      </c>
      <c r="BS134" s="121">
        <f t="shared" si="86"/>
        <v>4376.5704502978388</v>
      </c>
      <c r="BT134" s="122">
        <f t="shared" si="102"/>
        <v>411397.62232799688</v>
      </c>
      <c r="BU134" s="121">
        <f t="shared" si="87"/>
        <v>0</v>
      </c>
      <c r="BV134" s="121">
        <f t="shared" si="88"/>
        <v>0</v>
      </c>
      <c r="BW134" s="121">
        <f t="shared" si="89"/>
        <v>0</v>
      </c>
      <c r="BX134" s="121">
        <f t="shared" si="90"/>
        <v>0</v>
      </c>
      <c r="BY134" s="121">
        <f t="shared" si="91"/>
        <v>0</v>
      </c>
      <c r="BZ134" s="121">
        <f t="shared" si="92"/>
        <v>0</v>
      </c>
      <c r="CA134" s="121">
        <f t="shared" si="93"/>
        <v>0</v>
      </c>
      <c r="CB134" s="121">
        <f t="shared" si="94"/>
        <v>0</v>
      </c>
      <c r="CC134" s="122">
        <f t="shared" si="95"/>
        <v>437657.04502978391</v>
      </c>
      <c r="CD134" s="123">
        <f t="shared" si="103"/>
        <v>411397.62232799688</v>
      </c>
      <c r="CE134" s="122">
        <f t="shared" si="104"/>
        <v>840000</v>
      </c>
      <c r="CF134" s="122">
        <f t="shared" si="105"/>
        <v>428602.37767200312</v>
      </c>
      <c r="CG134" s="124">
        <f t="shared" si="106"/>
        <v>0.51024092580000369</v>
      </c>
      <c r="CH134" s="122">
        <f t="shared" si="107"/>
        <v>720000</v>
      </c>
      <c r="CI134" s="122">
        <f t="shared" si="108"/>
        <v>308602.37767200312</v>
      </c>
      <c r="CJ134" s="124">
        <f t="shared" si="109"/>
        <v>0.42861441343333767</v>
      </c>
      <c r="CK134" s="122">
        <f t="shared" si="110"/>
        <v>600000</v>
      </c>
      <c r="CL134" s="122">
        <f t="shared" si="111"/>
        <v>188602.37767200312</v>
      </c>
      <c r="CM134" s="124">
        <f t="shared" si="112"/>
        <v>0.31433729612000522</v>
      </c>
      <c r="CN134" s="122">
        <f t="shared" si="113"/>
        <v>520000</v>
      </c>
      <c r="CO134" s="122">
        <f t="shared" si="114"/>
        <v>108602.37767200312</v>
      </c>
      <c r="CP134" s="124">
        <f t="shared" si="115"/>
        <v>0.20885072629231369</v>
      </c>
      <c r="CQ134" s="122">
        <f t="shared" si="116"/>
        <v>840000</v>
      </c>
      <c r="CR134" s="122">
        <f t="shared" si="117"/>
        <v>428602.37767200312</v>
      </c>
      <c r="CS134" s="124">
        <f t="shared" si="118"/>
        <v>0.51024092580000369</v>
      </c>
      <c r="CT134" s="122">
        <f t="shared" si="119"/>
        <v>650000</v>
      </c>
      <c r="CU134" s="122">
        <f t="shared" si="120"/>
        <v>238602.37767200312</v>
      </c>
      <c r="CV134" s="124">
        <f t="shared" si="121"/>
        <v>0.36708058103385094</v>
      </c>
      <c r="CW134" s="122">
        <f t="shared" si="122"/>
        <v>585000</v>
      </c>
      <c r="CX134" s="117">
        <f t="shared" si="123"/>
        <v>173602.37767200312</v>
      </c>
      <c r="CY134" s="124">
        <f t="shared" si="124"/>
        <v>0.29675620114872325</v>
      </c>
      <c r="CZ134" s="122">
        <f t="shared" si="125"/>
        <v>520000</v>
      </c>
      <c r="DA134" s="122">
        <f t="shared" si="126"/>
        <v>108602.37767200312</v>
      </c>
      <c r="DB134" s="124">
        <f t="shared" si="127"/>
        <v>0.20885072629231369</v>
      </c>
      <c r="DC134" s="122">
        <v>1300000</v>
      </c>
      <c r="DD134" s="14">
        <v>1200000</v>
      </c>
    </row>
    <row r="135" spans="1:108" s="18" customFormat="1" x14ac:dyDescent="0.25">
      <c r="A135" s="1">
        <v>121</v>
      </c>
      <c r="B135" s="100" t="s">
        <v>255</v>
      </c>
      <c r="C135" s="99">
        <v>80</v>
      </c>
      <c r="D135" s="1">
        <v>80</v>
      </c>
      <c r="E135" s="1">
        <v>9</v>
      </c>
      <c r="F135" s="1">
        <v>3</v>
      </c>
      <c r="G135" s="1" t="s">
        <v>130</v>
      </c>
      <c r="H135" s="100">
        <v>1.92</v>
      </c>
      <c r="I135" s="101">
        <f t="shared" si="66"/>
        <v>1.7279999999999997E-2</v>
      </c>
      <c r="J135" s="100">
        <v>46.5</v>
      </c>
      <c r="K135" s="1" t="s">
        <v>131</v>
      </c>
      <c r="L135" s="100">
        <v>32</v>
      </c>
      <c r="M135" s="100">
        <v>600</v>
      </c>
      <c r="N135" s="100">
        <v>600</v>
      </c>
      <c r="O135" s="102">
        <f t="shared" si="67"/>
        <v>27900</v>
      </c>
      <c r="P135" s="103">
        <v>26600</v>
      </c>
      <c r="Q135" s="104">
        <f t="shared" si="68"/>
        <v>10.367999999999999</v>
      </c>
      <c r="R135" s="100">
        <v>30</v>
      </c>
      <c r="S135" s="105">
        <f t="shared" si="96"/>
        <v>1.6666666666666668E-3</v>
      </c>
      <c r="T135" s="106">
        <f t="shared" si="69"/>
        <v>1.6666666666666666E-3</v>
      </c>
      <c r="U135" s="2" t="s">
        <v>171</v>
      </c>
      <c r="V135" s="1" t="s">
        <v>133</v>
      </c>
      <c r="W135" s="107" t="s">
        <v>134</v>
      </c>
      <c r="X135" s="102">
        <f t="shared" si="97"/>
        <v>1152</v>
      </c>
      <c r="Y135" s="107" t="s">
        <v>135</v>
      </c>
      <c r="Z135" s="107" t="s">
        <v>136</v>
      </c>
      <c r="AA135" s="107" t="s">
        <v>137</v>
      </c>
      <c r="AB135" s="6">
        <v>13</v>
      </c>
      <c r="AC135" s="107" t="s">
        <v>138</v>
      </c>
      <c r="AD135" s="109" t="str">
        <f>'[1]MASTER TABEL'!$F$7</f>
        <v>M2</v>
      </c>
      <c r="AE135" s="109" t="str">
        <f>'[1]MASTER TABEL'!$G$7</f>
        <v>M2</v>
      </c>
      <c r="AF135" s="6">
        <v>13</v>
      </c>
      <c r="AG135" s="110">
        <f>'[1]MASTER TABEL'!$H$7</f>
        <v>1</v>
      </c>
      <c r="AH135" s="111">
        <v>15500</v>
      </c>
      <c r="AI135" s="111">
        <v>15500</v>
      </c>
      <c r="AJ135" s="112">
        <f t="shared" si="70"/>
        <v>201500</v>
      </c>
      <c r="AK135" s="109">
        <v>0</v>
      </c>
      <c r="AL135" s="113">
        <f t="shared" si="98"/>
        <v>0</v>
      </c>
      <c r="AM135" s="114">
        <f t="shared" si="71"/>
        <v>0</v>
      </c>
      <c r="AN135" s="1">
        <v>550</v>
      </c>
      <c r="AO135" s="115">
        <f t="shared" si="72"/>
        <v>1.6666666666666668E-3</v>
      </c>
      <c r="AP135" s="101">
        <f t="shared" si="73"/>
        <v>1.92</v>
      </c>
      <c r="AQ135" s="104">
        <f t="shared" si="74"/>
        <v>7400.1736111111113</v>
      </c>
      <c r="AR135" s="116">
        <v>10000127</v>
      </c>
      <c r="AS135" s="104">
        <f t="shared" si="75"/>
        <v>8680.6657986111113</v>
      </c>
      <c r="AT135" s="110">
        <f>'[1]MASTER TABEL'!$BD$7</f>
        <v>440</v>
      </c>
      <c r="AU135" s="1">
        <v>128</v>
      </c>
      <c r="AV135" s="117">
        <f t="shared" si="76"/>
        <v>46.25108506944445</v>
      </c>
      <c r="AW135" s="111">
        <f t="shared" si="77"/>
        <v>10075</v>
      </c>
      <c r="AX135" s="111">
        <f t="shared" si="78"/>
        <v>21157.5</v>
      </c>
      <c r="AY135" s="111">
        <f t="shared" si="79"/>
        <v>15868.125</v>
      </c>
      <c r="AZ135" s="112">
        <f t="shared" si="80"/>
        <v>47100.625</v>
      </c>
      <c r="BA135" s="111">
        <f t="shared" si="99"/>
        <v>38285</v>
      </c>
      <c r="BB135" s="100" t="b">
        <v>0</v>
      </c>
      <c r="BC135" s="103">
        <v>0</v>
      </c>
      <c r="BD135" s="103">
        <v>0</v>
      </c>
      <c r="BE135" s="103">
        <f t="shared" si="81"/>
        <v>0</v>
      </c>
      <c r="BF135" s="100" t="b">
        <v>0</v>
      </c>
      <c r="BG135" s="118">
        <f>'[1]MASTER TABEL'!CZ389</f>
        <v>0</v>
      </c>
      <c r="BH135" s="1"/>
      <c r="BI135" s="103">
        <v>127</v>
      </c>
      <c r="BJ135" s="119">
        <v>0.1</v>
      </c>
      <c r="BK135" s="119">
        <v>0.05</v>
      </c>
      <c r="BL135" s="112">
        <f t="shared" si="100"/>
        <v>303139.71549479169</v>
      </c>
      <c r="BM135" s="104">
        <f t="shared" si="130"/>
        <v>333453.68704427086</v>
      </c>
      <c r="BN135" s="104">
        <f t="shared" si="130"/>
        <v>350126.37139648444</v>
      </c>
      <c r="BO135" s="120">
        <f t="shared" si="82"/>
        <v>8753.1592849121098</v>
      </c>
      <c r="BP135" s="121">
        <f t="shared" si="83"/>
        <v>17506.31856982422</v>
      </c>
      <c r="BQ135" s="121">
        <f t="shared" si="84"/>
        <v>8753.1592849121098</v>
      </c>
      <c r="BR135" s="121">
        <f t="shared" si="85"/>
        <v>21882.898212280277</v>
      </c>
      <c r="BS135" s="121">
        <f t="shared" si="86"/>
        <v>4376.5796424560549</v>
      </c>
      <c r="BT135" s="122">
        <f t="shared" si="102"/>
        <v>411398.48639086919</v>
      </c>
      <c r="BU135" s="121">
        <f t="shared" si="87"/>
        <v>0</v>
      </c>
      <c r="BV135" s="121">
        <f t="shared" si="88"/>
        <v>0</v>
      </c>
      <c r="BW135" s="121">
        <f t="shared" si="89"/>
        <v>0</v>
      </c>
      <c r="BX135" s="121">
        <f t="shared" si="90"/>
        <v>0</v>
      </c>
      <c r="BY135" s="121">
        <f t="shared" si="91"/>
        <v>0</v>
      </c>
      <c r="BZ135" s="121">
        <f t="shared" si="92"/>
        <v>0</v>
      </c>
      <c r="CA135" s="121">
        <f t="shared" si="93"/>
        <v>0</v>
      </c>
      <c r="CB135" s="121">
        <f t="shared" si="94"/>
        <v>0</v>
      </c>
      <c r="CC135" s="122">
        <f t="shared" si="95"/>
        <v>437657.96424560552</v>
      </c>
      <c r="CD135" s="123">
        <f t="shared" si="103"/>
        <v>411398.48639086919</v>
      </c>
      <c r="CE135" s="122">
        <f t="shared" si="104"/>
        <v>840000</v>
      </c>
      <c r="CF135" s="122">
        <f t="shared" si="105"/>
        <v>428601.51360913081</v>
      </c>
      <c r="CG135" s="124">
        <f t="shared" si="106"/>
        <v>0.5102398971537272</v>
      </c>
      <c r="CH135" s="122">
        <f t="shared" si="107"/>
        <v>720000</v>
      </c>
      <c r="CI135" s="122">
        <f t="shared" si="108"/>
        <v>308601.51360913081</v>
      </c>
      <c r="CJ135" s="124">
        <f t="shared" si="109"/>
        <v>0.42861321334601499</v>
      </c>
      <c r="CK135" s="122">
        <f t="shared" si="110"/>
        <v>600000</v>
      </c>
      <c r="CL135" s="122">
        <f t="shared" si="111"/>
        <v>188601.51360913081</v>
      </c>
      <c r="CM135" s="124">
        <f t="shared" si="112"/>
        <v>0.31433585601521802</v>
      </c>
      <c r="CN135" s="122">
        <f t="shared" si="113"/>
        <v>520000</v>
      </c>
      <c r="CO135" s="122">
        <f t="shared" si="114"/>
        <v>108601.51360913081</v>
      </c>
      <c r="CP135" s="124">
        <f t="shared" si="115"/>
        <v>0.20884906463294386</v>
      </c>
      <c r="CQ135" s="122">
        <f t="shared" si="116"/>
        <v>840000</v>
      </c>
      <c r="CR135" s="122">
        <f t="shared" si="117"/>
        <v>428601.51360913081</v>
      </c>
      <c r="CS135" s="124">
        <f t="shared" si="118"/>
        <v>0.5102398971537272</v>
      </c>
      <c r="CT135" s="122">
        <f t="shared" si="119"/>
        <v>650000</v>
      </c>
      <c r="CU135" s="122">
        <f t="shared" si="120"/>
        <v>238601.51360913081</v>
      </c>
      <c r="CV135" s="124">
        <f t="shared" si="121"/>
        <v>0.36707925170635508</v>
      </c>
      <c r="CW135" s="122">
        <f t="shared" si="122"/>
        <v>585000</v>
      </c>
      <c r="CX135" s="117">
        <f t="shared" si="123"/>
        <v>173601.51360913081</v>
      </c>
      <c r="CY135" s="124">
        <f t="shared" si="124"/>
        <v>0.29675472411817233</v>
      </c>
      <c r="CZ135" s="122">
        <f t="shared" si="125"/>
        <v>520000</v>
      </c>
      <c r="DA135" s="122">
        <f t="shared" si="126"/>
        <v>108601.51360913081</v>
      </c>
      <c r="DB135" s="124">
        <f t="shared" si="127"/>
        <v>0.20884906463294386</v>
      </c>
      <c r="DC135" s="122">
        <v>1300000</v>
      </c>
      <c r="DD135" s="14">
        <v>1200000</v>
      </c>
    </row>
    <row r="136" spans="1:108" s="18" customFormat="1" x14ac:dyDescent="0.25">
      <c r="A136" s="1">
        <v>122</v>
      </c>
      <c r="B136" s="100" t="s">
        <v>256</v>
      </c>
      <c r="C136" s="99">
        <v>80</v>
      </c>
      <c r="D136" s="1">
        <v>80</v>
      </c>
      <c r="E136" s="1">
        <v>9</v>
      </c>
      <c r="F136" s="1">
        <v>3</v>
      </c>
      <c r="G136" s="1" t="s">
        <v>130</v>
      </c>
      <c r="H136" s="100">
        <v>1.92</v>
      </c>
      <c r="I136" s="101">
        <f t="shared" si="66"/>
        <v>1.7279999999999997E-2</v>
      </c>
      <c r="J136" s="100">
        <v>46.5</v>
      </c>
      <c r="K136" s="1" t="s">
        <v>131</v>
      </c>
      <c r="L136" s="100">
        <v>32</v>
      </c>
      <c r="M136" s="100">
        <v>600</v>
      </c>
      <c r="N136" s="100">
        <v>600</v>
      </c>
      <c r="O136" s="102">
        <f t="shared" si="67"/>
        <v>27900</v>
      </c>
      <c r="P136" s="103">
        <v>26600</v>
      </c>
      <c r="Q136" s="104">
        <f t="shared" si="68"/>
        <v>10.367999999999999</v>
      </c>
      <c r="R136" s="100">
        <v>30</v>
      </c>
      <c r="S136" s="105">
        <f t="shared" si="96"/>
        <v>1.6666666666666668E-3</v>
      </c>
      <c r="T136" s="106">
        <f t="shared" si="69"/>
        <v>1.6666666666666666E-3</v>
      </c>
      <c r="U136" s="2" t="s">
        <v>171</v>
      </c>
      <c r="V136" s="1" t="s">
        <v>133</v>
      </c>
      <c r="W136" s="107" t="s">
        <v>134</v>
      </c>
      <c r="X136" s="102">
        <f t="shared" si="97"/>
        <v>1152</v>
      </c>
      <c r="Y136" s="107" t="s">
        <v>135</v>
      </c>
      <c r="Z136" s="107" t="s">
        <v>136</v>
      </c>
      <c r="AA136" s="107" t="s">
        <v>137</v>
      </c>
      <c r="AB136" s="6">
        <v>13</v>
      </c>
      <c r="AC136" s="107" t="s">
        <v>138</v>
      </c>
      <c r="AD136" s="109" t="str">
        <f>'[1]MASTER TABEL'!$F$7</f>
        <v>M2</v>
      </c>
      <c r="AE136" s="109" t="str">
        <f>'[1]MASTER TABEL'!$G$7</f>
        <v>M2</v>
      </c>
      <c r="AF136" s="6">
        <v>13</v>
      </c>
      <c r="AG136" s="110">
        <f>'[1]MASTER TABEL'!$H$7</f>
        <v>1</v>
      </c>
      <c r="AH136" s="111">
        <v>15500</v>
      </c>
      <c r="AI136" s="111">
        <v>15500</v>
      </c>
      <c r="AJ136" s="112">
        <f t="shared" si="70"/>
        <v>201500</v>
      </c>
      <c r="AK136" s="109">
        <v>0</v>
      </c>
      <c r="AL136" s="113">
        <f t="shared" si="98"/>
        <v>0</v>
      </c>
      <c r="AM136" s="114">
        <f t="shared" si="71"/>
        <v>0</v>
      </c>
      <c r="AN136" s="1">
        <v>550</v>
      </c>
      <c r="AO136" s="115">
        <f t="shared" si="72"/>
        <v>1.6666666666666668E-3</v>
      </c>
      <c r="AP136" s="101">
        <f t="shared" si="73"/>
        <v>1.92</v>
      </c>
      <c r="AQ136" s="104">
        <f t="shared" si="74"/>
        <v>7400.1736111111113</v>
      </c>
      <c r="AR136" s="116">
        <v>10000128</v>
      </c>
      <c r="AS136" s="104">
        <f t="shared" si="75"/>
        <v>8680.6666666666679</v>
      </c>
      <c r="AT136" s="110">
        <f>'[1]MASTER TABEL'!$BD$7</f>
        <v>440</v>
      </c>
      <c r="AU136" s="1">
        <v>129</v>
      </c>
      <c r="AV136" s="117">
        <f t="shared" si="76"/>
        <v>45.892549526270464</v>
      </c>
      <c r="AW136" s="111">
        <f t="shared" si="77"/>
        <v>10075</v>
      </c>
      <c r="AX136" s="111">
        <f t="shared" si="78"/>
        <v>21157.5</v>
      </c>
      <c r="AY136" s="111">
        <f t="shared" si="79"/>
        <v>15868.125</v>
      </c>
      <c r="AZ136" s="112">
        <f t="shared" si="80"/>
        <v>47100.625</v>
      </c>
      <c r="BA136" s="111">
        <f t="shared" si="99"/>
        <v>38285</v>
      </c>
      <c r="BB136" s="100" t="b">
        <v>0</v>
      </c>
      <c r="BC136" s="103">
        <v>0</v>
      </c>
      <c r="BD136" s="103">
        <v>0</v>
      </c>
      <c r="BE136" s="103">
        <f t="shared" si="81"/>
        <v>0</v>
      </c>
      <c r="BF136" s="100" t="b">
        <v>0</v>
      </c>
      <c r="BG136" s="118">
        <f>'[1]MASTER TABEL'!CZ390</f>
        <v>0</v>
      </c>
      <c r="BH136" s="1"/>
      <c r="BI136" s="103">
        <v>128</v>
      </c>
      <c r="BJ136" s="119">
        <v>0.1</v>
      </c>
      <c r="BK136" s="119">
        <v>0.05</v>
      </c>
      <c r="BL136" s="112">
        <f t="shared" si="100"/>
        <v>303140.35782730405</v>
      </c>
      <c r="BM136" s="104">
        <f t="shared" si="130"/>
        <v>333454.39361003449</v>
      </c>
      <c r="BN136" s="104">
        <f t="shared" si="130"/>
        <v>350127.11329053622</v>
      </c>
      <c r="BO136" s="120">
        <f t="shared" si="82"/>
        <v>8753.1778322634054</v>
      </c>
      <c r="BP136" s="121">
        <f t="shared" si="83"/>
        <v>17506.355664526811</v>
      </c>
      <c r="BQ136" s="121">
        <f t="shared" si="84"/>
        <v>8753.1778322634054</v>
      </c>
      <c r="BR136" s="121">
        <f t="shared" si="85"/>
        <v>21882.944580658514</v>
      </c>
      <c r="BS136" s="121">
        <f t="shared" si="86"/>
        <v>4376.5889161317027</v>
      </c>
      <c r="BT136" s="122">
        <f t="shared" si="102"/>
        <v>411399.35811638006</v>
      </c>
      <c r="BU136" s="121">
        <f t="shared" si="87"/>
        <v>0</v>
      </c>
      <c r="BV136" s="121">
        <f t="shared" si="88"/>
        <v>0</v>
      </c>
      <c r="BW136" s="121">
        <f t="shared" si="89"/>
        <v>0</v>
      </c>
      <c r="BX136" s="121">
        <f t="shared" si="90"/>
        <v>0</v>
      </c>
      <c r="BY136" s="121">
        <f t="shared" si="91"/>
        <v>0</v>
      </c>
      <c r="BZ136" s="121">
        <f t="shared" si="92"/>
        <v>0</v>
      </c>
      <c r="CA136" s="121">
        <f t="shared" si="93"/>
        <v>0</v>
      </c>
      <c r="CB136" s="121">
        <f t="shared" si="94"/>
        <v>0</v>
      </c>
      <c r="CC136" s="122">
        <f t="shared" si="95"/>
        <v>437658.89161317027</v>
      </c>
      <c r="CD136" s="123">
        <f t="shared" si="103"/>
        <v>411399.35811638006</v>
      </c>
      <c r="CE136" s="122">
        <f t="shared" si="104"/>
        <v>840000</v>
      </c>
      <c r="CF136" s="122">
        <f t="shared" si="105"/>
        <v>428600.64188361994</v>
      </c>
      <c r="CG136" s="124">
        <f t="shared" si="106"/>
        <v>0.51023885938526181</v>
      </c>
      <c r="CH136" s="122">
        <f t="shared" si="107"/>
        <v>720000</v>
      </c>
      <c r="CI136" s="122">
        <f t="shared" si="108"/>
        <v>308600.64188361994</v>
      </c>
      <c r="CJ136" s="124">
        <f t="shared" si="109"/>
        <v>0.4286120026161388</v>
      </c>
      <c r="CK136" s="122">
        <f t="shared" si="110"/>
        <v>600000</v>
      </c>
      <c r="CL136" s="122">
        <f t="shared" si="111"/>
        <v>188600.64188361994</v>
      </c>
      <c r="CM136" s="124">
        <f t="shared" si="112"/>
        <v>0.31433440313936656</v>
      </c>
      <c r="CN136" s="122">
        <f t="shared" si="113"/>
        <v>520000</v>
      </c>
      <c r="CO136" s="122">
        <f t="shared" si="114"/>
        <v>108600.64188361994</v>
      </c>
      <c r="CP136" s="124">
        <f t="shared" si="115"/>
        <v>0.20884738823773066</v>
      </c>
      <c r="CQ136" s="122">
        <f t="shared" si="116"/>
        <v>840000</v>
      </c>
      <c r="CR136" s="122">
        <f t="shared" si="117"/>
        <v>428600.64188361994</v>
      </c>
      <c r="CS136" s="124">
        <f t="shared" si="118"/>
        <v>0.51023885938526181</v>
      </c>
      <c r="CT136" s="122">
        <f t="shared" si="119"/>
        <v>650000</v>
      </c>
      <c r="CU136" s="122">
        <f t="shared" si="120"/>
        <v>238600.64188361994</v>
      </c>
      <c r="CV136" s="124">
        <f t="shared" si="121"/>
        <v>0.36707791059018452</v>
      </c>
      <c r="CW136" s="122">
        <f t="shared" si="122"/>
        <v>585000</v>
      </c>
      <c r="CX136" s="117">
        <f t="shared" si="123"/>
        <v>173600.64188361994</v>
      </c>
      <c r="CY136" s="124">
        <f t="shared" si="124"/>
        <v>0.29675323398909392</v>
      </c>
      <c r="CZ136" s="122">
        <f t="shared" si="125"/>
        <v>520000</v>
      </c>
      <c r="DA136" s="122">
        <f t="shared" si="126"/>
        <v>108600.64188361994</v>
      </c>
      <c r="DB136" s="124">
        <f t="shared" si="127"/>
        <v>0.20884738823773066</v>
      </c>
      <c r="DC136" s="122">
        <v>1300000</v>
      </c>
      <c r="DD136" s="14">
        <v>1200000</v>
      </c>
    </row>
    <row r="137" spans="1:108" s="18" customFormat="1" x14ac:dyDescent="0.25">
      <c r="A137" s="1">
        <v>123</v>
      </c>
      <c r="B137" s="100" t="s">
        <v>257</v>
      </c>
      <c r="C137" s="99">
        <v>80</v>
      </c>
      <c r="D137" s="1">
        <v>80</v>
      </c>
      <c r="E137" s="1">
        <v>9</v>
      </c>
      <c r="F137" s="1">
        <v>3</v>
      </c>
      <c r="G137" s="1" t="s">
        <v>130</v>
      </c>
      <c r="H137" s="100">
        <v>1.92</v>
      </c>
      <c r="I137" s="101">
        <f t="shared" si="66"/>
        <v>1.7279999999999997E-2</v>
      </c>
      <c r="J137" s="100">
        <v>46.5</v>
      </c>
      <c r="K137" s="1" t="s">
        <v>131</v>
      </c>
      <c r="L137" s="100">
        <v>32</v>
      </c>
      <c r="M137" s="100">
        <v>600</v>
      </c>
      <c r="N137" s="100">
        <v>600</v>
      </c>
      <c r="O137" s="102">
        <f t="shared" si="67"/>
        <v>27900</v>
      </c>
      <c r="P137" s="103">
        <v>26600</v>
      </c>
      <c r="Q137" s="104">
        <f t="shared" si="68"/>
        <v>10.367999999999999</v>
      </c>
      <c r="R137" s="100">
        <v>30</v>
      </c>
      <c r="S137" s="105">
        <f t="shared" si="96"/>
        <v>1.6666666666666668E-3</v>
      </c>
      <c r="T137" s="106">
        <f t="shared" si="69"/>
        <v>1.6666666666666666E-3</v>
      </c>
      <c r="U137" s="2" t="s">
        <v>171</v>
      </c>
      <c r="V137" s="1" t="s">
        <v>133</v>
      </c>
      <c r="W137" s="107" t="s">
        <v>134</v>
      </c>
      <c r="X137" s="102">
        <f t="shared" si="97"/>
        <v>1152</v>
      </c>
      <c r="Y137" s="107" t="s">
        <v>135</v>
      </c>
      <c r="Z137" s="107" t="s">
        <v>136</v>
      </c>
      <c r="AA137" s="107" t="s">
        <v>137</v>
      </c>
      <c r="AB137" s="6">
        <v>27</v>
      </c>
      <c r="AC137" s="107" t="s">
        <v>138</v>
      </c>
      <c r="AD137" s="109" t="str">
        <f>'[1]MASTER TABEL'!$F$7</f>
        <v>M2</v>
      </c>
      <c r="AE137" s="109" t="str">
        <f>'[1]MASTER TABEL'!$G$7</f>
        <v>M2</v>
      </c>
      <c r="AF137" s="6">
        <v>27</v>
      </c>
      <c r="AG137" s="110">
        <f>'[1]MASTER TABEL'!$H$7</f>
        <v>1</v>
      </c>
      <c r="AH137" s="111">
        <v>15500</v>
      </c>
      <c r="AI137" s="111">
        <v>15500</v>
      </c>
      <c r="AJ137" s="112">
        <f t="shared" si="70"/>
        <v>418500</v>
      </c>
      <c r="AK137" s="109">
        <v>0</v>
      </c>
      <c r="AL137" s="113">
        <f t="shared" si="98"/>
        <v>0</v>
      </c>
      <c r="AM137" s="114">
        <f t="shared" si="71"/>
        <v>0</v>
      </c>
      <c r="AN137" s="1">
        <v>550</v>
      </c>
      <c r="AO137" s="115">
        <f t="shared" si="72"/>
        <v>1.6666666666666668E-3</v>
      </c>
      <c r="AP137" s="101">
        <f t="shared" si="73"/>
        <v>1.92</v>
      </c>
      <c r="AQ137" s="104">
        <f t="shared" si="74"/>
        <v>7400.1736111111113</v>
      </c>
      <c r="AR137" s="116">
        <v>10000129</v>
      </c>
      <c r="AS137" s="104">
        <f t="shared" si="75"/>
        <v>8680.6675347222226</v>
      </c>
      <c r="AT137" s="110">
        <f>'[1]MASTER TABEL'!$BD$7</f>
        <v>440</v>
      </c>
      <c r="AU137" s="1">
        <v>130</v>
      </c>
      <c r="AV137" s="117">
        <f t="shared" si="76"/>
        <v>45.539529914529922</v>
      </c>
      <c r="AW137" s="111">
        <f t="shared" si="77"/>
        <v>20925</v>
      </c>
      <c r="AX137" s="111">
        <f t="shared" si="78"/>
        <v>43942.5</v>
      </c>
      <c r="AY137" s="111">
        <f t="shared" si="79"/>
        <v>32956.875</v>
      </c>
      <c r="AZ137" s="112">
        <f t="shared" si="80"/>
        <v>97824.375</v>
      </c>
      <c r="BA137" s="111">
        <f t="shared" si="99"/>
        <v>79515</v>
      </c>
      <c r="BB137" s="100" t="b">
        <v>0</v>
      </c>
      <c r="BC137" s="103">
        <v>0</v>
      </c>
      <c r="BD137" s="103">
        <v>0</v>
      </c>
      <c r="BE137" s="103">
        <f t="shared" si="81"/>
        <v>0</v>
      </c>
      <c r="BF137" s="100" t="b">
        <v>0</v>
      </c>
      <c r="BG137" s="118">
        <f>'[1]MASTER TABEL'!CZ391</f>
        <v>0</v>
      </c>
      <c r="BH137" s="1"/>
      <c r="BI137" s="103">
        <v>129</v>
      </c>
      <c r="BJ137" s="119">
        <v>0.1</v>
      </c>
      <c r="BK137" s="119">
        <v>0.05</v>
      </c>
      <c r="BL137" s="112">
        <f t="shared" si="100"/>
        <v>612094.75567574787</v>
      </c>
      <c r="BM137" s="104">
        <f t="shared" si="130"/>
        <v>673304.23124332272</v>
      </c>
      <c r="BN137" s="104">
        <f t="shared" si="130"/>
        <v>706969.44280548894</v>
      </c>
      <c r="BO137" s="120">
        <f t="shared" si="82"/>
        <v>17674.236070137224</v>
      </c>
      <c r="BP137" s="121">
        <f t="shared" si="83"/>
        <v>35348.472140274447</v>
      </c>
      <c r="BQ137" s="121">
        <f t="shared" si="84"/>
        <v>17674.236070137224</v>
      </c>
      <c r="BR137" s="121">
        <f t="shared" si="85"/>
        <v>44185.590175343066</v>
      </c>
      <c r="BS137" s="121">
        <f t="shared" si="86"/>
        <v>8837.1180350686118</v>
      </c>
      <c r="BT137" s="122">
        <f t="shared" si="102"/>
        <v>830689.09529644949</v>
      </c>
      <c r="BU137" s="121">
        <f t="shared" si="87"/>
        <v>0</v>
      </c>
      <c r="BV137" s="121">
        <f t="shared" si="88"/>
        <v>0</v>
      </c>
      <c r="BW137" s="121">
        <f t="shared" si="89"/>
        <v>0</v>
      </c>
      <c r="BX137" s="121">
        <f t="shared" si="90"/>
        <v>0</v>
      </c>
      <c r="BY137" s="121">
        <f t="shared" si="91"/>
        <v>0</v>
      </c>
      <c r="BZ137" s="121">
        <f t="shared" si="92"/>
        <v>0</v>
      </c>
      <c r="CA137" s="121">
        <f t="shared" si="93"/>
        <v>0</v>
      </c>
      <c r="CB137" s="121">
        <f t="shared" si="94"/>
        <v>0</v>
      </c>
      <c r="CC137" s="122">
        <f t="shared" si="95"/>
        <v>883711.80350686121</v>
      </c>
      <c r="CD137" s="123">
        <f t="shared" si="103"/>
        <v>830689.09529644949</v>
      </c>
      <c r="CE137" s="122">
        <f t="shared" si="104"/>
        <v>1820000</v>
      </c>
      <c r="CF137" s="122">
        <f t="shared" si="105"/>
        <v>989310.90470355051</v>
      </c>
      <c r="CG137" s="124">
        <f t="shared" si="106"/>
        <v>0.54357742016678601</v>
      </c>
      <c r="CH137" s="122">
        <f t="shared" si="107"/>
        <v>1560000</v>
      </c>
      <c r="CI137" s="122">
        <f t="shared" si="108"/>
        <v>729310.90470355051</v>
      </c>
      <c r="CJ137" s="124">
        <f t="shared" si="109"/>
        <v>0.46750699019458364</v>
      </c>
      <c r="CK137" s="122">
        <f t="shared" si="110"/>
        <v>1300000</v>
      </c>
      <c r="CL137" s="122">
        <f t="shared" si="111"/>
        <v>469310.90470355051</v>
      </c>
      <c r="CM137" s="124">
        <f t="shared" si="112"/>
        <v>0.3610083882335004</v>
      </c>
      <c r="CN137" s="122">
        <f t="shared" si="113"/>
        <v>1080000</v>
      </c>
      <c r="CO137" s="122">
        <f t="shared" si="114"/>
        <v>249310.90470355051</v>
      </c>
      <c r="CP137" s="124">
        <f t="shared" si="115"/>
        <v>0.23084343028106527</v>
      </c>
      <c r="CQ137" s="122">
        <f t="shared" si="116"/>
        <v>1820000</v>
      </c>
      <c r="CR137" s="122">
        <f t="shared" si="117"/>
        <v>989310.90470355051</v>
      </c>
      <c r="CS137" s="124">
        <f t="shared" si="118"/>
        <v>0.54357742016678601</v>
      </c>
      <c r="CT137" s="122">
        <f t="shared" si="119"/>
        <v>1350000</v>
      </c>
      <c r="CU137" s="122">
        <f t="shared" si="120"/>
        <v>519310.90470355051</v>
      </c>
      <c r="CV137" s="124">
        <f t="shared" si="121"/>
        <v>0.38467474422485221</v>
      </c>
      <c r="CW137" s="122">
        <f t="shared" si="122"/>
        <v>1214999.9999999998</v>
      </c>
      <c r="CX137" s="117">
        <f t="shared" si="123"/>
        <v>384310.90470355027</v>
      </c>
      <c r="CY137" s="124">
        <f t="shared" si="124"/>
        <v>0.31630527136094677</v>
      </c>
      <c r="CZ137" s="122">
        <f t="shared" si="125"/>
        <v>1080000</v>
      </c>
      <c r="DA137" s="122">
        <f t="shared" si="126"/>
        <v>249310.90470355051</v>
      </c>
      <c r="DB137" s="124">
        <f t="shared" si="127"/>
        <v>0.23084343028106527</v>
      </c>
      <c r="DC137" s="122">
        <v>2700000</v>
      </c>
      <c r="DD137" s="14">
        <v>2600000</v>
      </c>
    </row>
    <row r="138" spans="1:108" s="18" customFormat="1" x14ac:dyDescent="0.25">
      <c r="A138" s="1">
        <v>124</v>
      </c>
      <c r="B138" s="100" t="s">
        <v>258</v>
      </c>
      <c r="C138" s="99">
        <v>80</v>
      </c>
      <c r="D138" s="1">
        <v>80</v>
      </c>
      <c r="E138" s="1">
        <v>9</v>
      </c>
      <c r="F138" s="1">
        <v>3</v>
      </c>
      <c r="G138" s="1" t="s">
        <v>130</v>
      </c>
      <c r="H138" s="100">
        <v>1.92</v>
      </c>
      <c r="I138" s="101">
        <f t="shared" si="66"/>
        <v>1.7279999999999997E-2</v>
      </c>
      <c r="J138" s="100">
        <v>47.5</v>
      </c>
      <c r="K138" s="1" t="s">
        <v>131</v>
      </c>
      <c r="L138" s="100">
        <v>32</v>
      </c>
      <c r="M138" s="100">
        <v>560</v>
      </c>
      <c r="N138" s="100">
        <v>560</v>
      </c>
      <c r="O138" s="102">
        <f t="shared" si="67"/>
        <v>26600</v>
      </c>
      <c r="P138" s="103">
        <v>26600</v>
      </c>
      <c r="Q138" s="104">
        <f t="shared" si="68"/>
        <v>9.6767999999999983</v>
      </c>
      <c r="R138" s="100">
        <v>30</v>
      </c>
      <c r="S138" s="105">
        <f t="shared" si="96"/>
        <v>1.7857142857142857E-3</v>
      </c>
      <c r="T138" s="106">
        <f t="shared" si="69"/>
        <v>1.7857142857142857E-3</v>
      </c>
      <c r="U138" s="2" t="s">
        <v>171</v>
      </c>
      <c r="V138" s="1" t="s">
        <v>133</v>
      </c>
      <c r="W138" s="107" t="s">
        <v>134</v>
      </c>
      <c r="X138" s="102">
        <f t="shared" si="97"/>
        <v>1075.2</v>
      </c>
      <c r="Y138" s="107" t="s">
        <v>135</v>
      </c>
      <c r="Z138" s="107" t="s">
        <v>136</v>
      </c>
      <c r="AA138" s="107" t="s">
        <v>137</v>
      </c>
      <c r="AB138" s="6">
        <v>9.35</v>
      </c>
      <c r="AC138" s="107" t="s">
        <v>138</v>
      </c>
      <c r="AD138" s="109" t="str">
        <f>'[1]MASTER TABEL'!$F$7</f>
        <v>M2</v>
      </c>
      <c r="AE138" s="109" t="str">
        <f>'[1]MASTER TABEL'!$G$7</f>
        <v>M2</v>
      </c>
      <c r="AF138" s="6">
        <v>9.35</v>
      </c>
      <c r="AG138" s="110">
        <f>'[1]MASTER TABEL'!$H$7</f>
        <v>1</v>
      </c>
      <c r="AH138" s="111">
        <v>15500</v>
      </c>
      <c r="AI138" s="111">
        <v>15500</v>
      </c>
      <c r="AJ138" s="112">
        <f t="shared" si="70"/>
        <v>144925</v>
      </c>
      <c r="AK138" s="109">
        <v>0</v>
      </c>
      <c r="AL138" s="113">
        <f t="shared" si="98"/>
        <v>0</v>
      </c>
      <c r="AM138" s="114">
        <f t="shared" si="71"/>
        <v>0</v>
      </c>
      <c r="AN138" s="1">
        <v>550</v>
      </c>
      <c r="AO138" s="115">
        <f t="shared" si="72"/>
        <v>1.7857142857142857E-3</v>
      </c>
      <c r="AP138" s="101">
        <f t="shared" si="73"/>
        <v>1.92</v>
      </c>
      <c r="AQ138" s="104">
        <f t="shared" si="74"/>
        <v>7928.7574404761899</v>
      </c>
      <c r="AR138" s="116">
        <v>10000130</v>
      </c>
      <c r="AS138" s="104">
        <f t="shared" si="75"/>
        <v>9300.7161458333339</v>
      </c>
      <c r="AT138" s="110">
        <f>'[1]MASTER TABEL'!$BD$7</f>
        <v>440</v>
      </c>
      <c r="AU138" s="1">
        <v>131</v>
      </c>
      <c r="AV138" s="117">
        <f t="shared" si="76"/>
        <v>48.419892766266813</v>
      </c>
      <c r="AW138" s="111">
        <f t="shared" si="77"/>
        <v>7246.25</v>
      </c>
      <c r="AX138" s="111">
        <f t="shared" si="78"/>
        <v>15217.125</v>
      </c>
      <c r="AY138" s="111">
        <f t="shared" si="79"/>
        <v>11412.84375</v>
      </c>
      <c r="AZ138" s="112">
        <f t="shared" si="80"/>
        <v>33876.21875</v>
      </c>
      <c r="BA138" s="111">
        <f t="shared" si="99"/>
        <v>27535.75</v>
      </c>
      <c r="BB138" s="100" t="b">
        <v>0</v>
      </c>
      <c r="BC138" s="103">
        <v>0</v>
      </c>
      <c r="BD138" s="103">
        <v>0</v>
      </c>
      <c r="BE138" s="103">
        <f t="shared" si="81"/>
        <v>0</v>
      </c>
      <c r="BF138" s="100" t="b">
        <v>0</v>
      </c>
      <c r="BG138" s="118">
        <f>'[1]MASTER TABEL'!CZ392</f>
        <v>0</v>
      </c>
      <c r="BH138" s="1"/>
      <c r="BI138" s="103">
        <v>130</v>
      </c>
      <c r="BJ138" s="119">
        <v>0.1</v>
      </c>
      <c r="BK138" s="119">
        <v>0.05</v>
      </c>
      <c r="BL138" s="112">
        <f t="shared" si="100"/>
        <v>223744.86222907581</v>
      </c>
      <c r="BM138" s="104">
        <f t="shared" si="130"/>
        <v>246119.34845198342</v>
      </c>
      <c r="BN138" s="104">
        <f t="shared" si="130"/>
        <v>258425.31587458259</v>
      </c>
      <c r="BO138" s="120">
        <f t="shared" si="82"/>
        <v>6460.6328968645648</v>
      </c>
      <c r="BP138" s="121">
        <f t="shared" si="83"/>
        <v>12921.26579372913</v>
      </c>
      <c r="BQ138" s="121">
        <f t="shared" si="84"/>
        <v>6460.6328968645648</v>
      </c>
      <c r="BR138" s="121">
        <f t="shared" si="85"/>
        <v>16151.582242161412</v>
      </c>
      <c r="BS138" s="121">
        <f t="shared" si="86"/>
        <v>3230.3164484322824</v>
      </c>
      <c r="BT138" s="122">
        <f t="shared" si="102"/>
        <v>303649.74615263456</v>
      </c>
      <c r="BU138" s="121">
        <f t="shared" si="87"/>
        <v>0</v>
      </c>
      <c r="BV138" s="121">
        <f t="shared" si="88"/>
        <v>0</v>
      </c>
      <c r="BW138" s="121">
        <f t="shared" si="89"/>
        <v>0</v>
      </c>
      <c r="BX138" s="121">
        <f t="shared" si="90"/>
        <v>0</v>
      </c>
      <c r="BY138" s="121">
        <f t="shared" si="91"/>
        <v>0</v>
      </c>
      <c r="BZ138" s="121">
        <f t="shared" si="92"/>
        <v>0</v>
      </c>
      <c r="CA138" s="121">
        <f t="shared" si="93"/>
        <v>0</v>
      </c>
      <c r="CB138" s="121">
        <f t="shared" si="94"/>
        <v>0</v>
      </c>
      <c r="CC138" s="122">
        <f t="shared" si="95"/>
        <v>323031.64484322822</v>
      </c>
      <c r="CD138" s="123">
        <f t="shared" si="103"/>
        <v>303649.74615263456</v>
      </c>
      <c r="CE138" s="122">
        <f t="shared" si="104"/>
        <v>595000</v>
      </c>
      <c r="CF138" s="122">
        <f t="shared" si="105"/>
        <v>291350.25384736544</v>
      </c>
      <c r="CG138" s="124">
        <f t="shared" si="106"/>
        <v>0.4896642921804461</v>
      </c>
      <c r="CH138" s="122">
        <f t="shared" si="107"/>
        <v>510000</v>
      </c>
      <c r="CI138" s="122">
        <f t="shared" si="108"/>
        <v>206350.25384736544</v>
      </c>
      <c r="CJ138" s="124">
        <f t="shared" si="109"/>
        <v>0.40460834087718717</v>
      </c>
      <c r="CK138" s="122">
        <f t="shared" si="110"/>
        <v>425000</v>
      </c>
      <c r="CL138" s="122">
        <f t="shared" si="111"/>
        <v>121350.25384736544</v>
      </c>
      <c r="CM138" s="124">
        <f t="shared" si="112"/>
        <v>0.28553000905262454</v>
      </c>
      <c r="CN138" s="122">
        <f t="shared" si="113"/>
        <v>380000</v>
      </c>
      <c r="CO138" s="122">
        <f t="shared" si="114"/>
        <v>76350.253847365442</v>
      </c>
      <c r="CP138" s="124">
        <f t="shared" si="115"/>
        <v>0.2009217206509617</v>
      </c>
      <c r="CQ138" s="122">
        <f t="shared" si="116"/>
        <v>595000</v>
      </c>
      <c r="CR138" s="122">
        <f t="shared" si="117"/>
        <v>291350.25384736544</v>
      </c>
      <c r="CS138" s="124">
        <f t="shared" si="118"/>
        <v>0.4896642921804461</v>
      </c>
      <c r="CT138" s="122">
        <f t="shared" si="119"/>
        <v>475000</v>
      </c>
      <c r="CU138" s="122">
        <f t="shared" si="120"/>
        <v>171350.25384736544</v>
      </c>
      <c r="CV138" s="124">
        <f t="shared" si="121"/>
        <v>0.36073737652076937</v>
      </c>
      <c r="CW138" s="122">
        <f t="shared" si="122"/>
        <v>427499.99999999994</v>
      </c>
      <c r="CX138" s="117">
        <f t="shared" si="123"/>
        <v>123850.25384736538</v>
      </c>
      <c r="CY138" s="124">
        <f t="shared" si="124"/>
        <v>0.28970819613418808</v>
      </c>
      <c r="CZ138" s="122">
        <f t="shared" si="125"/>
        <v>380000</v>
      </c>
      <c r="DA138" s="122">
        <f t="shared" si="126"/>
        <v>76350.253847365442</v>
      </c>
      <c r="DB138" s="124">
        <f t="shared" si="127"/>
        <v>0.2009217206509617</v>
      </c>
      <c r="DC138" s="122">
        <v>950000</v>
      </c>
      <c r="DD138" s="14">
        <v>850000</v>
      </c>
    </row>
    <row r="139" spans="1:108" s="18" customFormat="1" x14ac:dyDescent="0.25">
      <c r="A139" s="1">
        <v>125</v>
      </c>
      <c r="B139" s="100" t="s">
        <v>259</v>
      </c>
      <c r="C139" s="99">
        <v>80</v>
      </c>
      <c r="D139" s="1">
        <v>80</v>
      </c>
      <c r="E139" s="1">
        <v>9</v>
      </c>
      <c r="F139" s="1">
        <v>3</v>
      </c>
      <c r="G139" s="1" t="s">
        <v>130</v>
      </c>
      <c r="H139" s="100">
        <v>1.92</v>
      </c>
      <c r="I139" s="101">
        <f t="shared" si="66"/>
        <v>1.7279999999999997E-2</v>
      </c>
      <c r="J139" s="100">
        <v>45</v>
      </c>
      <c r="K139" s="1" t="s">
        <v>131</v>
      </c>
      <c r="L139" s="100">
        <v>32</v>
      </c>
      <c r="M139" s="100">
        <v>620</v>
      </c>
      <c r="N139" s="100">
        <v>620</v>
      </c>
      <c r="O139" s="102">
        <f t="shared" si="67"/>
        <v>27900</v>
      </c>
      <c r="P139" s="103">
        <v>26600</v>
      </c>
      <c r="Q139" s="104">
        <f t="shared" si="68"/>
        <v>10.713599999999998</v>
      </c>
      <c r="R139" s="100">
        <v>30</v>
      </c>
      <c r="S139" s="105">
        <f t="shared" si="96"/>
        <v>1.6129032258064516E-3</v>
      </c>
      <c r="T139" s="106">
        <f t="shared" si="69"/>
        <v>1.6129032258064516E-3</v>
      </c>
      <c r="U139" s="2" t="s">
        <v>171</v>
      </c>
      <c r="V139" s="1" t="s">
        <v>133</v>
      </c>
      <c r="W139" s="107" t="s">
        <v>134</v>
      </c>
      <c r="X139" s="102">
        <f t="shared" si="97"/>
        <v>1190.3999999999999</v>
      </c>
      <c r="Y139" s="107" t="s">
        <v>135</v>
      </c>
      <c r="Z139" s="107" t="s">
        <v>136</v>
      </c>
      <c r="AA139" s="107" t="s">
        <v>137</v>
      </c>
      <c r="AB139" s="6">
        <v>5.76</v>
      </c>
      <c r="AC139" s="107" t="s">
        <v>138</v>
      </c>
      <c r="AD139" s="109" t="str">
        <f>'[1]MASTER TABEL'!$F$7</f>
        <v>M2</v>
      </c>
      <c r="AE139" s="109" t="str">
        <f>'[1]MASTER TABEL'!$G$7</f>
        <v>M2</v>
      </c>
      <c r="AF139" s="6">
        <v>5.76</v>
      </c>
      <c r="AG139" s="110">
        <f>'[1]MASTER TABEL'!$H$7</f>
        <v>1</v>
      </c>
      <c r="AH139" s="111">
        <v>15500</v>
      </c>
      <c r="AI139" s="111">
        <v>15500</v>
      </c>
      <c r="AJ139" s="112">
        <f t="shared" si="70"/>
        <v>89280</v>
      </c>
      <c r="AK139" s="109">
        <v>0</v>
      </c>
      <c r="AL139" s="113">
        <f t="shared" si="98"/>
        <v>0</v>
      </c>
      <c r="AM139" s="114">
        <f t="shared" si="71"/>
        <v>0</v>
      </c>
      <c r="AN139" s="1">
        <v>550</v>
      </c>
      <c r="AO139" s="115">
        <f t="shared" si="72"/>
        <v>1.6129032258064516E-3</v>
      </c>
      <c r="AP139" s="101">
        <f t="shared" si="73"/>
        <v>1.92</v>
      </c>
      <c r="AQ139" s="104">
        <f t="shared" si="74"/>
        <v>7161.4583333333339</v>
      </c>
      <c r="AR139" s="116">
        <v>10000131</v>
      </c>
      <c r="AS139" s="104">
        <f t="shared" si="75"/>
        <v>8400.6476814516136</v>
      </c>
      <c r="AT139" s="110">
        <f>'[1]MASTER TABEL'!$BD$7</f>
        <v>440</v>
      </c>
      <c r="AU139" s="1">
        <v>132</v>
      </c>
      <c r="AV139" s="117">
        <f t="shared" si="76"/>
        <v>43.402777777777779</v>
      </c>
      <c r="AW139" s="111">
        <f t="shared" si="77"/>
        <v>4464</v>
      </c>
      <c r="AX139" s="111">
        <f t="shared" si="78"/>
        <v>9374.4</v>
      </c>
      <c r="AY139" s="111">
        <f t="shared" si="79"/>
        <v>7030.8</v>
      </c>
      <c r="AZ139" s="112">
        <f t="shared" si="80"/>
        <v>20869.2</v>
      </c>
      <c r="BA139" s="111">
        <f t="shared" si="99"/>
        <v>16963.2</v>
      </c>
      <c r="BB139" s="100" t="b">
        <v>0</v>
      </c>
      <c r="BC139" s="103">
        <v>0</v>
      </c>
      <c r="BD139" s="103">
        <v>0</v>
      </c>
      <c r="BE139" s="103">
        <f t="shared" si="81"/>
        <v>0</v>
      </c>
      <c r="BF139" s="100" t="b">
        <v>0</v>
      </c>
      <c r="BG139" s="118">
        <f>'[1]MASTER TABEL'!CZ393</f>
        <v>0</v>
      </c>
      <c r="BH139" s="1"/>
      <c r="BI139" s="103">
        <v>131</v>
      </c>
      <c r="BJ139" s="119">
        <v>0.1</v>
      </c>
      <c r="BK139" s="119">
        <v>0.05</v>
      </c>
      <c r="BL139" s="112">
        <f t="shared" si="100"/>
        <v>142848.90879256272</v>
      </c>
      <c r="BM139" s="104">
        <f t="shared" si="130"/>
        <v>157133.799671819</v>
      </c>
      <c r="BN139" s="104">
        <f t="shared" si="130"/>
        <v>164990.48965540994</v>
      </c>
      <c r="BO139" s="120">
        <f t="shared" si="82"/>
        <v>4124.7622413852487</v>
      </c>
      <c r="BP139" s="121">
        <f t="shared" si="83"/>
        <v>8249.5244827704973</v>
      </c>
      <c r="BQ139" s="121">
        <f t="shared" si="84"/>
        <v>4124.7622413852487</v>
      </c>
      <c r="BR139" s="121">
        <f t="shared" si="85"/>
        <v>10311.905603463121</v>
      </c>
      <c r="BS139" s="121">
        <f t="shared" si="86"/>
        <v>2062.3811206926243</v>
      </c>
      <c r="BT139" s="122">
        <f t="shared" si="102"/>
        <v>193863.82534510668</v>
      </c>
      <c r="BU139" s="121">
        <f t="shared" si="87"/>
        <v>0</v>
      </c>
      <c r="BV139" s="121">
        <f t="shared" si="88"/>
        <v>0</v>
      </c>
      <c r="BW139" s="121">
        <f t="shared" si="89"/>
        <v>0</v>
      </c>
      <c r="BX139" s="121">
        <f t="shared" si="90"/>
        <v>0</v>
      </c>
      <c r="BY139" s="121">
        <f t="shared" si="91"/>
        <v>0</v>
      </c>
      <c r="BZ139" s="121">
        <f t="shared" si="92"/>
        <v>0</v>
      </c>
      <c r="CA139" s="121">
        <f t="shared" si="93"/>
        <v>0</v>
      </c>
      <c r="CB139" s="121">
        <f t="shared" si="94"/>
        <v>0</v>
      </c>
      <c r="CC139" s="122">
        <f t="shared" si="95"/>
        <v>206238.11206926242</v>
      </c>
      <c r="CD139" s="123">
        <f t="shared" si="103"/>
        <v>193863.82534510668</v>
      </c>
      <c r="CE139" s="122">
        <f t="shared" si="104"/>
        <v>385000</v>
      </c>
      <c r="CF139" s="122">
        <f t="shared" si="105"/>
        <v>191136.17465489332</v>
      </c>
      <c r="CG139" s="124">
        <f t="shared" si="106"/>
        <v>0.4964575965062164</v>
      </c>
      <c r="CH139" s="122">
        <f t="shared" si="107"/>
        <v>330000</v>
      </c>
      <c r="CI139" s="122">
        <f t="shared" si="108"/>
        <v>136136.17465489332</v>
      </c>
      <c r="CJ139" s="124">
        <f t="shared" si="109"/>
        <v>0.41253386259058578</v>
      </c>
      <c r="CK139" s="122">
        <f t="shared" si="110"/>
        <v>275000</v>
      </c>
      <c r="CL139" s="122">
        <f t="shared" si="111"/>
        <v>81136.174654893315</v>
      </c>
      <c r="CM139" s="124">
        <f t="shared" si="112"/>
        <v>0.29504063510870299</v>
      </c>
      <c r="CN139" s="122">
        <f t="shared" si="113"/>
        <v>260000</v>
      </c>
      <c r="CO139" s="122">
        <f t="shared" si="114"/>
        <v>66136.174654893315</v>
      </c>
      <c r="CP139" s="124">
        <f t="shared" si="115"/>
        <v>0.25436990251882047</v>
      </c>
      <c r="CQ139" s="122">
        <f t="shared" si="116"/>
        <v>385000</v>
      </c>
      <c r="CR139" s="122">
        <f t="shared" si="117"/>
        <v>191136.17465489332</v>
      </c>
      <c r="CS139" s="124">
        <f t="shared" si="118"/>
        <v>0.4964575965062164</v>
      </c>
      <c r="CT139" s="122">
        <f t="shared" si="119"/>
        <v>325000</v>
      </c>
      <c r="CU139" s="122">
        <f t="shared" si="120"/>
        <v>131136.17465489332</v>
      </c>
      <c r="CV139" s="124">
        <f t="shared" si="121"/>
        <v>0.40349592201505635</v>
      </c>
      <c r="CW139" s="122">
        <f t="shared" si="122"/>
        <v>292500</v>
      </c>
      <c r="CX139" s="117">
        <f t="shared" si="123"/>
        <v>98636.174654893315</v>
      </c>
      <c r="CY139" s="124">
        <f t="shared" si="124"/>
        <v>0.33721769112784039</v>
      </c>
      <c r="CZ139" s="122">
        <f t="shared" si="125"/>
        <v>260000</v>
      </c>
      <c r="DA139" s="122">
        <f t="shared" si="126"/>
        <v>66136.174654893315</v>
      </c>
      <c r="DB139" s="124">
        <f t="shared" si="127"/>
        <v>0.25436990251882047</v>
      </c>
      <c r="DC139" s="122">
        <v>650000</v>
      </c>
      <c r="DD139" s="14">
        <v>550000</v>
      </c>
    </row>
    <row r="140" spans="1:108" s="18" customFormat="1" x14ac:dyDescent="0.25">
      <c r="A140" s="1">
        <v>126</v>
      </c>
      <c r="B140" s="100" t="s">
        <v>260</v>
      </c>
      <c r="C140" s="99">
        <v>80</v>
      </c>
      <c r="D140" s="1">
        <v>80</v>
      </c>
      <c r="E140" s="1">
        <v>9</v>
      </c>
      <c r="F140" s="1">
        <v>3</v>
      </c>
      <c r="G140" s="1" t="s">
        <v>130</v>
      </c>
      <c r="H140" s="100">
        <v>1.92</v>
      </c>
      <c r="I140" s="101">
        <f t="shared" si="66"/>
        <v>1.7279999999999997E-2</v>
      </c>
      <c r="J140" s="100">
        <v>47.5</v>
      </c>
      <c r="K140" s="1" t="s">
        <v>131</v>
      </c>
      <c r="L140" s="100">
        <v>32</v>
      </c>
      <c r="M140" s="100">
        <v>560</v>
      </c>
      <c r="N140" s="100">
        <v>560</v>
      </c>
      <c r="O140" s="102">
        <f t="shared" si="67"/>
        <v>26600</v>
      </c>
      <c r="P140" s="103">
        <v>26600</v>
      </c>
      <c r="Q140" s="104">
        <f t="shared" si="68"/>
        <v>9.6767999999999983</v>
      </c>
      <c r="R140" s="100">
        <v>30</v>
      </c>
      <c r="S140" s="105">
        <f t="shared" si="96"/>
        <v>1.7857142857142857E-3</v>
      </c>
      <c r="T140" s="106">
        <f t="shared" si="69"/>
        <v>1.7857142857142857E-3</v>
      </c>
      <c r="U140" s="2" t="s">
        <v>171</v>
      </c>
      <c r="V140" s="1" t="s">
        <v>133</v>
      </c>
      <c r="W140" s="107" t="s">
        <v>134</v>
      </c>
      <c r="X140" s="102">
        <f t="shared" si="97"/>
        <v>1075.2</v>
      </c>
      <c r="Y140" s="107" t="s">
        <v>135</v>
      </c>
      <c r="Z140" s="107" t="s">
        <v>136</v>
      </c>
      <c r="AA140" s="107" t="s">
        <v>137</v>
      </c>
      <c r="AB140" s="6">
        <v>9.65</v>
      </c>
      <c r="AC140" s="107" t="s">
        <v>138</v>
      </c>
      <c r="AD140" s="109" t="str">
        <f>'[1]MASTER TABEL'!$F$7</f>
        <v>M2</v>
      </c>
      <c r="AE140" s="109" t="str">
        <f>'[1]MASTER TABEL'!$G$7</f>
        <v>M2</v>
      </c>
      <c r="AF140" s="6">
        <v>9.65</v>
      </c>
      <c r="AG140" s="110">
        <f>'[1]MASTER TABEL'!$H$7</f>
        <v>1</v>
      </c>
      <c r="AH140" s="111">
        <v>15500</v>
      </c>
      <c r="AI140" s="111">
        <v>15500</v>
      </c>
      <c r="AJ140" s="112">
        <f t="shared" si="70"/>
        <v>149575</v>
      </c>
      <c r="AK140" s="109">
        <v>0</v>
      </c>
      <c r="AL140" s="113">
        <f t="shared" si="98"/>
        <v>0</v>
      </c>
      <c r="AM140" s="114">
        <f t="shared" si="71"/>
        <v>0</v>
      </c>
      <c r="AN140" s="1">
        <v>550</v>
      </c>
      <c r="AO140" s="115">
        <f t="shared" si="72"/>
        <v>1.7857142857142857E-3</v>
      </c>
      <c r="AP140" s="101">
        <f t="shared" si="73"/>
        <v>1.92</v>
      </c>
      <c r="AQ140" s="104">
        <f t="shared" si="74"/>
        <v>7928.7574404761899</v>
      </c>
      <c r="AR140" s="116">
        <v>10000132</v>
      </c>
      <c r="AS140" s="104">
        <f t="shared" si="75"/>
        <v>9300.7180059523798</v>
      </c>
      <c r="AT140" s="110">
        <f>'[1]MASTER TABEL'!$BD$7</f>
        <v>440</v>
      </c>
      <c r="AU140" s="1">
        <v>133</v>
      </c>
      <c r="AV140" s="117">
        <f t="shared" si="76"/>
        <v>47.691774078052276</v>
      </c>
      <c r="AW140" s="111">
        <f t="shared" si="77"/>
        <v>7478.75</v>
      </c>
      <c r="AX140" s="111">
        <f t="shared" si="78"/>
        <v>15705.375</v>
      </c>
      <c r="AY140" s="111">
        <f t="shared" si="79"/>
        <v>11779.03125</v>
      </c>
      <c r="AZ140" s="112">
        <f t="shared" si="80"/>
        <v>34963.15625</v>
      </c>
      <c r="BA140" s="111">
        <f t="shared" si="99"/>
        <v>28419.25</v>
      </c>
      <c r="BB140" s="100" t="b">
        <v>0</v>
      </c>
      <c r="BC140" s="103">
        <v>0</v>
      </c>
      <c r="BD140" s="103">
        <v>0</v>
      </c>
      <c r="BE140" s="103">
        <f t="shared" si="81"/>
        <v>0</v>
      </c>
      <c r="BF140" s="100" t="b">
        <v>0</v>
      </c>
      <c r="BG140" s="118">
        <f>'[1]MASTER TABEL'!CZ394</f>
        <v>0</v>
      </c>
      <c r="BH140" s="1"/>
      <c r="BI140" s="103">
        <v>132</v>
      </c>
      <c r="BJ140" s="119">
        <v>0.1</v>
      </c>
      <c r="BK140" s="119">
        <v>0.05</v>
      </c>
      <c r="BL140" s="112">
        <f t="shared" si="100"/>
        <v>230366.57347050661</v>
      </c>
      <c r="BM140" s="104">
        <f t="shared" si="130"/>
        <v>253403.23081755728</v>
      </c>
      <c r="BN140" s="104">
        <f t="shared" si="130"/>
        <v>266073.39235843514</v>
      </c>
      <c r="BO140" s="120">
        <f t="shared" si="82"/>
        <v>6651.834808960878</v>
      </c>
      <c r="BP140" s="121">
        <f t="shared" si="83"/>
        <v>13303.669617921756</v>
      </c>
      <c r="BQ140" s="121">
        <f t="shared" si="84"/>
        <v>6651.834808960878</v>
      </c>
      <c r="BR140" s="121">
        <f t="shared" si="85"/>
        <v>16629.587022402196</v>
      </c>
      <c r="BS140" s="121">
        <f t="shared" si="86"/>
        <v>3325.917404480439</v>
      </c>
      <c r="BT140" s="122">
        <f t="shared" si="102"/>
        <v>312636.23602116131</v>
      </c>
      <c r="BU140" s="121">
        <f t="shared" si="87"/>
        <v>0</v>
      </c>
      <c r="BV140" s="121">
        <f t="shared" si="88"/>
        <v>0</v>
      </c>
      <c r="BW140" s="121">
        <f t="shared" si="89"/>
        <v>0</v>
      </c>
      <c r="BX140" s="121">
        <f t="shared" si="90"/>
        <v>0</v>
      </c>
      <c r="BY140" s="121">
        <f t="shared" si="91"/>
        <v>0</v>
      </c>
      <c r="BZ140" s="121">
        <f t="shared" si="92"/>
        <v>0</v>
      </c>
      <c r="CA140" s="121">
        <f t="shared" si="93"/>
        <v>0</v>
      </c>
      <c r="CB140" s="121">
        <f t="shared" si="94"/>
        <v>0</v>
      </c>
      <c r="CC140" s="122">
        <f t="shared" si="95"/>
        <v>332591.74044804391</v>
      </c>
      <c r="CD140" s="123">
        <f t="shared" si="103"/>
        <v>312636.23602116131</v>
      </c>
      <c r="CE140" s="122">
        <f t="shared" si="104"/>
        <v>630000</v>
      </c>
      <c r="CF140" s="122">
        <f t="shared" si="105"/>
        <v>317363.76397883869</v>
      </c>
      <c r="CG140" s="124">
        <f t="shared" si="106"/>
        <v>0.50375200631561701</v>
      </c>
      <c r="CH140" s="122">
        <f t="shared" si="107"/>
        <v>540000</v>
      </c>
      <c r="CI140" s="122">
        <f t="shared" si="108"/>
        <v>227363.76397883869</v>
      </c>
      <c r="CJ140" s="124">
        <f t="shared" si="109"/>
        <v>0.42104400736821979</v>
      </c>
      <c r="CK140" s="122">
        <f t="shared" si="110"/>
        <v>450000</v>
      </c>
      <c r="CL140" s="122">
        <f t="shared" si="111"/>
        <v>137363.76397883869</v>
      </c>
      <c r="CM140" s="124">
        <f t="shared" si="112"/>
        <v>0.30525280884186373</v>
      </c>
      <c r="CN140" s="122">
        <f t="shared" si="113"/>
        <v>400000</v>
      </c>
      <c r="CO140" s="122">
        <f t="shared" si="114"/>
        <v>87363.763978838688</v>
      </c>
      <c r="CP140" s="124">
        <f t="shared" si="115"/>
        <v>0.21840940994709673</v>
      </c>
      <c r="CQ140" s="122">
        <f t="shared" si="116"/>
        <v>630000</v>
      </c>
      <c r="CR140" s="122">
        <f t="shared" si="117"/>
        <v>317363.76397883869</v>
      </c>
      <c r="CS140" s="124">
        <f t="shared" si="118"/>
        <v>0.50375200631561701</v>
      </c>
      <c r="CT140" s="122">
        <f t="shared" si="119"/>
        <v>500000</v>
      </c>
      <c r="CU140" s="122">
        <f t="shared" si="120"/>
        <v>187363.76397883869</v>
      </c>
      <c r="CV140" s="124">
        <f t="shared" si="121"/>
        <v>0.37472752795767739</v>
      </c>
      <c r="CW140" s="122">
        <f t="shared" si="122"/>
        <v>450000</v>
      </c>
      <c r="CX140" s="117">
        <f t="shared" si="123"/>
        <v>137363.76397883869</v>
      </c>
      <c r="CY140" s="124">
        <f t="shared" si="124"/>
        <v>0.30525280884186373</v>
      </c>
      <c r="CZ140" s="122">
        <f t="shared" si="125"/>
        <v>400000</v>
      </c>
      <c r="DA140" s="122">
        <f t="shared" si="126"/>
        <v>87363.763978838688</v>
      </c>
      <c r="DB140" s="124">
        <f t="shared" si="127"/>
        <v>0.21840940994709673</v>
      </c>
      <c r="DC140" s="122">
        <v>1000000</v>
      </c>
      <c r="DD140" s="14">
        <v>900000</v>
      </c>
    </row>
    <row r="141" spans="1:108" s="18" customFormat="1" x14ac:dyDescent="0.25">
      <c r="A141" s="1">
        <v>127</v>
      </c>
      <c r="B141" s="100" t="s">
        <v>261</v>
      </c>
      <c r="C141" s="99">
        <v>80</v>
      </c>
      <c r="D141" s="1">
        <v>80</v>
      </c>
      <c r="E141" s="1">
        <v>9</v>
      </c>
      <c r="F141" s="1">
        <v>3</v>
      </c>
      <c r="G141" s="1" t="s">
        <v>130</v>
      </c>
      <c r="H141" s="100">
        <v>1.92</v>
      </c>
      <c r="I141" s="101">
        <f t="shared" si="66"/>
        <v>1.7279999999999997E-2</v>
      </c>
      <c r="J141" s="100">
        <v>48</v>
      </c>
      <c r="K141" s="1" t="s">
        <v>131</v>
      </c>
      <c r="L141" s="100">
        <v>32</v>
      </c>
      <c r="M141" s="100">
        <v>580</v>
      </c>
      <c r="N141" s="100">
        <v>580</v>
      </c>
      <c r="O141" s="102">
        <f t="shared" si="67"/>
        <v>27840</v>
      </c>
      <c r="P141" s="103">
        <v>26600</v>
      </c>
      <c r="Q141" s="104">
        <f t="shared" si="68"/>
        <v>10.022399999999998</v>
      </c>
      <c r="R141" s="100">
        <v>30</v>
      </c>
      <c r="S141" s="105">
        <f t="shared" si="96"/>
        <v>1.7241379310344827E-3</v>
      </c>
      <c r="T141" s="106">
        <f t="shared" si="69"/>
        <v>1.724137931034483E-3</v>
      </c>
      <c r="U141" s="2" t="s">
        <v>171</v>
      </c>
      <c r="V141" s="1" t="s">
        <v>133</v>
      </c>
      <c r="W141" s="107" t="s">
        <v>134</v>
      </c>
      <c r="X141" s="102">
        <f t="shared" si="97"/>
        <v>1113.5999999999999</v>
      </c>
      <c r="Y141" s="107" t="s">
        <v>135</v>
      </c>
      <c r="Z141" s="107" t="s">
        <v>136</v>
      </c>
      <c r="AA141" s="107" t="s">
        <v>137</v>
      </c>
      <c r="AB141" s="6">
        <v>5.33</v>
      </c>
      <c r="AC141" s="107" t="s">
        <v>138</v>
      </c>
      <c r="AD141" s="109" t="str">
        <f>'[1]MASTER TABEL'!$F$7</f>
        <v>M2</v>
      </c>
      <c r="AE141" s="109" t="str">
        <f>'[1]MASTER TABEL'!$G$7</f>
        <v>M2</v>
      </c>
      <c r="AF141" s="6">
        <v>5.33</v>
      </c>
      <c r="AG141" s="110">
        <f>'[1]MASTER TABEL'!$H$7</f>
        <v>1</v>
      </c>
      <c r="AH141" s="111">
        <v>15500</v>
      </c>
      <c r="AI141" s="111">
        <v>15500</v>
      </c>
      <c r="AJ141" s="112">
        <f t="shared" si="70"/>
        <v>82615</v>
      </c>
      <c r="AK141" s="109">
        <v>0</v>
      </c>
      <c r="AL141" s="113">
        <f t="shared" si="98"/>
        <v>0</v>
      </c>
      <c r="AM141" s="114">
        <f t="shared" si="71"/>
        <v>0</v>
      </c>
      <c r="AN141" s="1">
        <v>550</v>
      </c>
      <c r="AO141" s="115">
        <f t="shared" si="72"/>
        <v>1.7241379310344827E-3</v>
      </c>
      <c r="AP141" s="101">
        <f t="shared" si="73"/>
        <v>1.92</v>
      </c>
      <c r="AQ141" s="104">
        <f t="shared" si="74"/>
        <v>7655.352011494253</v>
      </c>
      <c r="AR141" s="116">
        <v>10000133</v>
      </c>
      <c r="AS141" s="104">
        <f t="shared" si="75"/>
        <v>8980.0044899425284</v>
      </c>
      <c r="AT141" s="110">
        <f>'[1]MASTER TABEL'!$BD$7</f>
        <v>440</v>
      </c>
      <c r="AU141" s="1">
        <v>134</v>
      </c>
      <c r="AV141" s="117">
        <f t="shared" si="76"/>
        <v>45.703594098473154</v>
      </c>
      <c r="AW141" s="111">
        <f t="shared" si="77"/>
        <v>4130.75</v>
      </c>
      <c r="AX141" s="111">
        <f t="shared" si="78"/>
        <v>8674.5750000000007</v>
      </c>
      <c r="AY141" s="111">
        <f t="shared" si="79"/>
        <v>6505.9312499999996</v>
      </c>
      <c r="AZ141" s="112">
        <f t="shared" si="80"/>
        <v>19311.256249999999</v>
      </c>
      <c r="BA141" s="111">
        <f t="shared" si="99"/>
        <v>15696.85</v>
      </c>
      <c r="BB141" s="100" t="b">
        <v>0</v>
      </c>
      <c r="BC141" s="103">
        <v>0</v>
      </c>
      <c r="BD141" s="103">
        <v>0</v>
      </c>
      <c r="BE141" s="103">
        <f t="shared" si="81"/>
        <v>0</v>
      </c>
      <c r="BF141" s="100" t="b">
        <v>0</v>
      </c>
      <c r="BG141" s="118">
        <f>'[1]MASTER TABEL'!CZ395</f>
        <v>0</v>
      </c>
      <c r="BH141" s="1"/>
      <c r="BI141" s="103">
        <v>133</v>
      </c>
      <c r="BJ141" s="119">
        <v>0.1</v>
      </c>
      <c r="BK141" s="119">
        <v>0.05</v>
      </c>
      <c r="BL141" s="112">
        <f t="shared" si="100"/>
        <v>134437.16634553525</v>
      </c>
      <c r="BM141" s="104">
        <f t="shared" si="130"/>
        <v>147880.88298008879</v>
      </c>
      <c r="BN141" s="104">
        <f t="shared" si="130"/>
        <v>155274.92712909324</v>
      </c>
      <c r="BO141" s="120">
        <f t="shared" si="82"/>
        <v>3881.8731782273308</v>
      </c>
      <c r="BP141" s="121">
        <f t="shared" si="83"/>
        <v>7763.7463564546615</v>
      </c>
      <c r="BQ141" s="121">
        <f t="shared" si="84"/>
        <v>3881.8731782273308</v>
      </c>
      <c r="BR141" s="121">
        <f t="shared" si="85"/>
        <v>9704.6829455683273</v>
      </c>
      <c r="BS141" s="121">
        <f t="shared" si="86"/>
        <v>1940.9365891136654</v>
      </c>
      <c r="BT141" s="122">
        <f t="shared" si="102"/>
        <v>182448.03937668455</v>
      </c>
      <c r="BU141" s="121">
        <f t="shared" si="87"/>
        <v>0</v>
      </c>
      <c r="BV141" s="121">
        <f t="shared" si="88"/>
        <v>0</v>
      </c>
      <c r="BW141" s="121">
        <f t="shared" si="89"/>
        <v>0</v>
      </c>
      <c r="BX141" s="121">
        <f t="shared" si="90"/>
        <v>0</v>
      </c>
      <c r="BY141" s="121">
        <f t="shared" si="91"/>
        <v>0</v>
      </c>
      <c r="BZ141" s="121">
        <f t="shared" si="92"/>
        <v>0</v>
      </c>
      <c r="CA141" s="121">
        <f t="shared" si="93"/>
        <v>0</v>
      </c>
      <c r="CB141" s="121">
        <f t="shared" si="94"/>
        <v>0</v>
      </c>
      <c r="CC141" s="122">
        <f t="shared" si="95"/>
        <v>194093.65891136654</v>
      </c>
      <c r="CD141" s="123">
        <f t="shared" si="103"/>
        <v>182448.03937668455</v>
      </c>
      <c r="CE141" s="122">
        <f t="shared" si="104"/>
        <v>350000</v>
      </c>
      <c r="CF141" s="122">
        <f t="shared" si="105"/>
        <v>167551.96062331545</v>
      </c>
      <c r="CG141" s="124">
        <f t="shared" si="106"/>
        <v>0.47871988749518701</v>
      </c>
      <c r="CH141" s="122">
        <f t="shared" si="107"/>
        <v>300000</v>
      </c>
      <c r="CI141" s="122">
        <f t="shared" si="108"/>
        <v>117551.96062331545</v>
      </c>
      <c r="CJ141" s="124">
        <f t="shared" si="109"/>
        <v>0.39183986874438481</v>
      </c>
      <c r="CK141" s="122">
        <f t="shared" si="110"/>
        <v>250000</v>
      </c>
      <c r="CL141" s="122">
        <f t="shared" si="111"/>
        <v>67551.960623315448</v>
      </c>
      <c r="CM141" s="124">
        <f t="shared" si="112"/>
        <v>0.2702078424932618</v>
      </c>
      <c r="CN141" s="122">
        <f t="shared" si="113"/>
        <v>240000</v>
      </c>
      <c r="CO141" s="122">
        <f t="shared" si="114"/>
        <v>57551.960623315448</v>
      </c>
      <c r="CP141" s="124">
        <f t="shared" si="115"/>
        <v>0.23979983593048104</v>
      </c>
      <c r="CQ141" s="122">
        <f t="shared" si="116"/>
        <v>350000</v>
      </c>
      <c r="CR141" s="122">
        <f t="shared" si="117"/>
        <v>167551.96062331545</v>
      </c>
      <c r="CS141" s="124">
        <f t="shared" si="118"/>
        <v>0.47871988749518701</v>
      </c>
      <c r="CT141" s="122">
        <f t="shared" si="119"/>
        <v>300000</v>
      </c>
      <c r="CU141" s="122">
        <f t="shared" si="120"/>
        <v>117551.96062331545</v>
      </c>
      <c r="CV141" s="124">
        <f t="shared" si="121"/>
        <v>0.39183986874438481</v>
      </c>
      <c r="CW141" s="122">
        <f t="shared" si="122"/>
        <v>270000</v>
      </c>
      <c r="CX141" s="117">
        <f t="shared" si="123"/>
        <v>87551.960623315448</v>
      </c>
      <c r="CY141" s="124">
        <f t="shared" si="124"/>
        <v>0.32426652082709423</v>
      </c>
      <c r="CZ141" s="122">
        <f t="shared" si="125"/>
        <v>240000</v>
      </c>
      <c r="DA141" s="122">
        <f t="shared" si="126"/>
        <v>57551.960623315448</v>
      </c>
      <c r="DB141" s="124">
        <f t="shared" si="127"/>
        <v>0.23979983593048104</v>
      </c>
      <c r="DC141" s="122">
        <v>600000</v>
      </c>
      <c r="DD141" s="14">
        <v>500000</v>
      </c>
    </row>
    <row r="142" spans="1:108" s="18" customFormat="1" x14ac:dyDescent="0.25">
      <c r="A142" s="1">
        <v>128</v>
      </c>
      <c r="B142" s="100" t="s">
        <v>262</v>
      </c>
      <c r="C142" s="99">
        <v>80</v>
      </c>
      <c r="D142" s="1">
        <v>80</v>
      </c>
      <c r="E142" s="1">
        <v>9</v>
      </c>
      <c r="F142" s="1">
        <v>3</v>
      </c>
      <c r="G142" s="1" t="s">
        <v>130</v>
      </c>
      <c r="H142" s="100">
        <v>1.92</v>
      </c>
      <c r="I142" s="101">
        <f t="shared" si="66"/>
        <v>1.7279999999999997E-2</v>
      </c>
      <c r="J142" s="100">
        <v>48</v>
      </c>
      <c r="K142" s="1" t="s">
        <v>131</v>
      </c>
      <c r="L142" s="100">
        <v>32</v>
      </c>
      <c r="M142" s="100">
        <v>580</v>
      </c>
      <c r="N142" s="100">
        <v>580</v>
      </c>
      <c r="O142" s="102">
        <f t="shared" si="67"/>
        <v>27840</v>
      </c>
      <c r="P142" s="103">
        <v>26600</v>
      </c>
      <c r="Q142" s="104">
        <f t="shared" si="68"/>
        <v>10.022399999999998</v>
      </c>
      <c r="R142" s="100">
        <v>30</v>
      </c>
      <c r="S142" s="105">
        <f t="shared" si="96"/>
        <v>1.7241379310344827E-3</v>
      </c>
      <c r="T142" s="106">
        <f t="shared" si="69"/>
        <v>1.724137931034483E-3</v>
      </c>
      <c r="U142" s="2" t="s">
        <v>171</v>
      </c>
      <c r="V142" s="1" t="s">
        <v>133</v>
      </c>
      <c r="W142" s="107" t="s">
        <v>134</v>
      </c>
      <c r="X142" s="102">
        <f t="shared" si="97"/>
        <v>1113.5999999999999</v>
      </c>
      <c r="Y142" s="107" t="s">
        <v>135</v>
      </c>
      <c r="Z142" s="107" t="s">
        <v>136</v>
      </c>
      <c r="AA142" s="107" t="s">
        <v>137</v>
      </c>
      <c r="AB142" s="6">
        <v>4.75</v>
      </c>
      <c r="AC142" s="107" t="s">
        <v>138</v>
      </c>
      <c r="AD142" s="109" t="str">
        <f>'[1]MASTER TABEL'!$F$7</f>
        <v>M2</v>
      </c>
      <c r="AE142" s="109" t="str">
        <f>'[1]MASTER TABEL'!$G$7</f>
        <v>M2</v>
      </c>
      <c r="AF142" s="6">
        <v>4.75</v>
      </c>
      <c r="AG142" s="110">
        <f>'[1]MASTER TABEL'!$H$7</f>
        <v>1</v>
      </c>
      <c r="AH142" s="111">
        <v>15500</v>
      </c>
      <c r="AI142" s="111">
        <v>15500</v>
      </c>
      <c r="AJ142" s="112">
        <f t="shared" si="70"/>
        <v>73625</v>
      </c>
      <c r="AK142" s="109">
        <v>0</v>
      </c>
      <c r="AL142" s="113">
        <f t="shared" si="98"/>
        <v>0</v>
      </c>
      <c r="AM142" s="114">
        <f t="shared" si="71"/>
        <v>0</v>
      </c>
      <c r="AN142" s="1">
        <v>550</v>
      </c>
      <c r="AO142" s="115">
        <f t="shared" si="72"/>
        <v>1.7241379310344827E-3</v>
      </c>
      <c r="AP142" s="101">
        <f t="shared" si="73"/>
        <v>1.92</v>
      </c>
      <c r="AQ142" s="104">
        <f t="shared" si="74"/>
        <v>7655.352011494253</v>
      </c>
      <c r="AR142" s="116">
        <v>10000134</v>
      </c>
      <c r="AS142" s="104">
        <f t="shared" si="75"/>
        <v>8980.0053879310344</v>
      </c>
      <c r="AT142" s="110">
        <f>'[1]MASTER TABEL'!$BD$7</f>
        <v>440</v>
      </c>
      <c r="AU142" s="1">
        <v>135</v>
      </c>
      <c r="AV142" s="117">
        <f t="shared" si="76"/>
        <v>45.365048957002983</v>
      </c>
      <c r="AW142" s="111">
        <f t="shared" si="77"/>
        <v>3681.25</v>
      </c>
      <c r="AX142" s="111">
        <f t="shared" si="78"/>
        <v>7730.625</v>
      </c>
      <c r="AY142" s="111">
        <f t="shared" si="79"/>
        <v>5797.96875</v>
      </c>
      <c r="AZ142" s="112">
        <f t="shared" si="80"/>
        <v>17209.84375</v>
      </c>
      <c r="BA142" s="111">
        <f t="shared" si="99"/>
        <v>13988.75</v>
      </c>
      <c r="BB142" s="100" t="b">
        <v>0</v>
      </c>
      <c r="BC142" s="103">
        <v>0</v>
      </c>
      <c r="BD142" s="103">
        <v>0</v>
      </c>
      <c r="BE142" s="103">
        <f t="shared" si="81"/>
        <v>0</v>
      </c>
      <c r="BF142" s="100" t="b">
        <v>0</v>
      </c>
      <c r="BG142" s="118">
        <f>'[1]MASTER TABEL'!CZ396</f>
        <v>0</v>
      </c>
      <c r="BH142" s="1"/>
      <c r="BI142" s="103">
        <v>134</v>
      </c>
      <c r="BJ142" s="119">
        <v>0.1</v>
      </c>
      <c r="BK142" s="119">
        <v>0.05</v>
      </c>
      <c r="BL142" s="112">
        <f t="shared" si="100"/>
        <v>121638.31619838228</v>
      </c>
      <c r="BM142" s="104">
        <f t="shared" si="130"/>
        <v>133802.14781822052</v>
      </c>
      <c r="BN142" s="104">
        <f t="shared" si="130"/>
        <v>140492.25520913154</v>
      </c>
      <c r="BO142" s="120">
        <f t="shared" si="82"/>
        <v>3512.3063802282886</v>
      </c>
      <c r="BP142" s="121">
        <f t="shared" si="83"/>
        <v>7024.6127604565772</v>
      </c>
      <c r="BQ142" s="121">
        <f t="shared" si="84"/>
        <v>3512.3063802282886</v>
      </c>
      <c r="BR142" s="121">
        <f t="shared" si="85"/>
        <v>8780.7659505707215</v>
      </c>
      <c r="BS142" s="121">
        <f t="shared" si="86"/>
        <v>1756.1531901141443</v>
      </c>
      <c r="BT142" s="122">
        <f t="shared" si="102"/>
        <v>165078.39987072957</v>
      </c>
      <c r="BU142" s="121">
        <f t="shared" si="87"/>
        <v>0</v>
      </c>
      <c r="BV142" s="121">
        <f t="shared" si="88"/>
        <v>0</v>
      </c>
      <c r="BW142" s="121">
        <f t="shared" si="89"/>
        <v>0</v>
      </c>
      <c r="BX142" s="121">
        <f t="shared" si="90"/>
        <v>0</v>
      </c>
      <c r="BY142" s="121">
        <f t="shared" si="91"/>
        <v>0</v>
      </c>
      <c r="BZ142" s="121">
        <f t="shared" si="92"/>
        <v>0</v>
      </c>
      <c r="CA142" s="121">
        <f t="shared" si="93"/>
        <v>0</v>
      </c>
      <c r="CB142" s="121">
        <f t="shared" si="94"/>
        <v>0</v>
      </c>
      <c r="CC142" s="122">
        <f t="shared" si="95"/>
        <v>175615.31901141442</v>
      </c>
      <c r="CD142" s="123">
        <f t="shared" si="103"/>
        <v>165078.39987072957</v>
      </c>
      <c r="CE142" s="122">
        <f t="shared" si="104"/>
        <v>315000</v>
      </c>
      <c r="CF142" s="122">
        <f t="shared" si="105"/>
        <v>149921.60012927043</v>
      </c>
      <c r="CG142" s="124">
        <f t="shared" si="106"/>
        <v>0.47594158771196965</v>
      </c>
      <c r="CH142" s="122">
        <f t="shared" si="107"/>
        <v>270000</v>
      </c>
      <c r="CI142" s="122">
        <f t="shared" si="108"/>
        <v>104921.60012927043</v>
      </c>
      <c r="CJ142" s="124">
        <f t="shared" si="109"/>
        <v>0.38859851899729791</v>
      </c>
      <c r="CK142" s="122">
        <f t="shared" si="110"/>
        <v>225000</v>
      </c>
      <c r="CL142" s="122">
        <f t="shared" si="111"/>
        <v>59921.600129270431</v>
      </c>
      <c r="CM142" s="124">
        <f t="shared" si="112"/>
        <v>0.26631822279675749</v>
      </c>
      <c r="CN142" s="122">
        <f t="shared" si="113"/>
        <v>220000</v>
      </c>
      <c r="CO142" s="122">
        <f t="shared" si="114"/>
        <v>54921.600129270431</v>
      </c>
      <c r="CP142" s="124">
        <f t="shared" si="115"/>
        <v>0.24964363695122924</v>
      </c>
      <c r="CQ142" s="122">
        <f t="shared" si="116"/>
        <v>315000</v>
      </c>
      <c r="CR142" s="122">
        <f t="shared" si="117"/>
        <v>149921.60012927043</v>
      </c>
      <c r="CS142" s="124">
        <f t="shared" si="118"/>
        <v>0.47594158771196965</v>
      </c>
      <c r="CT142" s="122">
        <f t="shared" si="119"/>
        <v>275000</v>
      </c>
      <c r="CU142" s="122">
        <f t="shared" si="120"/>
        <v>109921.60012927043</v>
      </c>
      <c r="CV142" s="124">
        <f t="shared" si="121"/>
        <v>0.39971490956098338</v>
      </c>
      <c r="CW142" s="122">
        <f t="shared" si="122"/>
        <v>247500</v>
      </c>
      <c r="CX142" s="117">
        <f t="shared" si="123"/>
        <v>82421.600129270431</v>
      </c>
      <c r="CY142" s="124">
        <f t="shared" si="124"/>
        <v>0.33301656617887043</v>
      </c>
      <c r="CZ142" s="122">
        <f t="shared" si="125"/>
        <v>220000</v>
      </c>
      <c r="DA142" s="122">
        <f t="shared" si="126"/>
        <v>54921.600129270431</v>
      </c>
      <c r="DB142" s="124">
        <f t="shared" si="127"/>
        <v>0.24964363695122924</v>
      </c>
      <c r="DC142" s="122">
        <v>550000</v>
      </c>
      <c r="DD142" s="14">
        <v>450000</v>
      </c>
    </row>
    <row r="143" spans="1:108" s="18" customFormat="1" x14ac:dyDescent="0.25">
      <c r="A143" s="1">
        <v>129</v>
      </c>
      <c r="B143" s="100" t="s">
        <v>263</v>
      </c>
      <c r="C143" s="99">
        <v>80</v>
      </c>
      <c r="D143" s="1">
        <v>80</v>
      </c>
      <c r="E143" s="1">
        <v>9</v>
      </c>
      <c r="F143" s="1">
        <v>3</v>
      </c>
      <c r="G143" s="1" t="s">
        <v>130</v>
      </c>
      <c r="H143" s="100">
        <v>1.92</v>
      </c>
      <c r="I143" s="101">
        <f t="shared" ref="I143:I160" si="131">C143/100*D143/100*E143/1000*F143</f>
        <v>1.7279999999999997E-2</v>
      </c>
      <c r="J143" s="100">
        <v>48</v>
      </c>
      <c r="K143" s="1" t="s">
        <v>131</v>
      </c>
      <c r="L143" s="100">
        <v>32</v>
      </c>
      <c r="M143" s="100">
        <v>580</v>
      </c>
      <c r="N143" s="100">
        <v>580</v>
      </c>
      <c r="O143" s="102">
        <f t="shared" ref="O143:O157" si="132">J143*M143</f>
        <v>27840</v>
      </c>
      <c r="P143" s="103">
        <v>26600</v>
      </c>
      <c r="Q143" s="104">
        <f t="shared" ref="Q143:Q157" si="133">M143*I143</f>
        <v>10.022399999999998</v>
      </c>
      <c r="R143" s="100">
        <v>30</v>
      </c>
      <c r="S143" s="105">
        <f t="shared" si="96"/>
        <v>1.7241379310344827E-3</v>
      </c>
      <c r="T143" s="106">
        <f t="shared" ref="T143:T158" si="134">I143/Q143</f>
        <v>1.724137931034483E-3</v>
      </c>
      <c r="U143" s="2" t="s">
        <v>171</v>
      </c>
      <c r="V143" s="1" t="s">
        <v>133</v>
      </c>
      <c r="W143" s="107" t="s">
        <v>134</v>
      </c>
      <c r="X143" s="102">
        <f t="shared" si="97"/>
        <v>1113.5999999999999</v>
      </c>
      <c r="Y143" s="107" t="s">
        <v>135</v>
      </c>
      <c r="Z143" s="107" t="s">
        <v>136</v>
      </c>
      <c r="AA143" s="107" t="s">
        <v>137</v>
      </c>
      <c r="AB143" s="6">
        <v>3.83</v>
      </c>
      <c r="AC143" s="107" t="s">
        <v>138</v>
      </c>
      <c r="AD143" s="109" t="str">
        <f>'[1]MASTER TABEL'!$F$7</f>
        <v>M2</v>
      </c>
      <c r="AE143" s="109" t="str">
        <f>'[1]MASTER TABEL'!$G$7</f>
        <v>M2</v>
      </c>
      <c r="AF143" s="6">
        <v>3.83</v>
      </c>
      <c r="AG143" s="110">
        <f>'[1]MASTER TABEL'!$H$7</f>
        <v>1</v>
      </c>
      <c r="AH143" s="111">
        <v>15500</v>
      </c>
      <c r="AI143" s="111">
        <v>15500</v>
      </c>
      <c r="AJ143" s="112">
        <f t="shared" ref="AJ143:AJ159" si="135">AF143*AG143*AH143</f>
        <v>59365</v>
      </c>
      <c r="AK143" s="109">
        <v>0</v>
      </c>
      <c r="AL143" s="113">
        <f t="shared" si="98"/>
        <v>0</v>
      </c>
      <c r="AM143" s="114">
        <f t="shared" ref="AM143:AM159" si="136">AL143*AG143*AH143</f>
        <v>0</v>
      </c>
      <c r="AN143" s="1">
        <v>550</v>
      </c>
      <c r="AO143" s="115">
        <f t="shared" ref="AO143:AO159" si="137">S143</f>
        <v>1.7241379310344827E-3</v>
      </c>
      <c r="AP143" s="101">
        <f t="shared" ref="AP143:AP159" si="138">H143</f>
        <v>1.92</v>
      </c>
      <c r="AQ143" s="104">
        <f t="shared" ref="AQ143:AQ159" si="139">AN143*$AH143*$AO143/$AP143</f>
        <v>7655.352011494253</v>
      </c>
      <c r="AR143" s="116">
        <v>10000135</v>
      </c>
      <c r="AS143" s="104">
        <f t="shared" ref="AS143:AS159" si="140">AR143*$AO143/$AP143</f>
        <v>8980.0062859195405</v>
      </c>
      <c r="AT143" s="110">
        <f>'[1]MASTER TABEL'!$BD$7</f>
        <v>440</v>
      </c>
      <c r="AU143" s="1">
        <v>136</v>
      </c>
      <c r="AV143" s="117">
        <f t="shared" ref="AV143:AV159" si="141">IF(Y143="PACKAGE",0,AT143*AI143*AO143/AP143/AU143)</f>
        <v>45.031482420554433</v>
      </c>
      <c r="AW143" s="111">
        <f t="shared" ref="AW143:AW159" si="142">(AB143*AH143)*$AW$12</f>
        <v>2968.25</v>
      </c>
      <c r="AX143" s="111">
        <f t="shared" ref="AX143:AX159" si="143">((AB143*AH143)+AW143)*$AX$12</f>
        <v>6233.3250000000007</v>
      </c>
      <c r="AY143" s="111">
        <f t="shared" ref="AY143:AY159" si="144">((AB143*AH143)+AW143)*$AY$12</f>
        <v>4674.9937499999996</v>
      </c>
      <c r="AZ143" s="112">
        <f t="shared" ref="AZ143:AZ159" si="145">SUM(AW143:AY143)</f>
        <v>13876.56875</v>
      </c>
      <c r="BA143" s="111">
        <f t="shared" si="99"/>
        <v>11279.35</v>
      </c>
      <c r="BB143" s="100" t="b">
        <v>0</v>
      </c>
      <c r="BC143" s="103">
        <v>0</v>
      </c>
      <c r="BD143" s="103">
        <v>0</v>
      </c>
      <c r="BE143" s="103">
        <f t="shared" ref="BE143:BE159" si="146">SUM(BC143:BD143)</f>
        <v>0</v>
      </c>
      <c r="BF143" s="100" t="b">
        <v>0</v>
      </c>
      <c r="BG143" s="118">
        <f>'[1]MASTER TABEL'!CZ397</f>
        <v>0</v>
      </c>
      <c r="BH143" s="1"/>
      <c r="BI143" s="103">
        <v>135</v>
      </c>
      <c r="BJ143" s="119">
        <v>0.1</v>
      </c>
      <c r="BK143" s="119">
        <v>0.05</v>
      </c>
      <c r="BL143" s="112">
        <f t="shared" si="100"/>
        <v>101336.30852983436</v>
      </c>
      <c r="BM143" s="104">
        <f t="shared" si="130"/>
        <v>111469.93938281781</v>
      </c>
      <c r="BN143" s="104">
        <f t="shared" si="130"/>
        <v>117043.43635195871</v>
      </c>
      <c r="BO143" s="120">
        <f t="shared" ref="BO143:BO159" si="147">CC143*$BO$10</f>
        <v>2926.0859087989679</v>
      </c>
      <c r="BP143" s="121">
        <f t="shared" ref="BP143:BP159" si="148">CC143*$BP$10</f>
        <v>5852.1718175979358</v>
      </c>
      <c r="BQ143" s="121">
        <f t="shared" ref="BQ143:BQ159" si="149">CC143*$BQ$10</f>
        <v>2926.0859087989679</v>
      </c>
      <c r="BR143" s="121">
        <f t="shared" ref="BR143:BR159" si="150">CC143*$BR$10</f>
        <v>7315.21477199742</v>
      </c>
      <c r="BS143" s="121">
        <f t="shared" ref="BS143:BS159" si="151">CC143*$BS$10</f>
        <v>1463.042954399484</v>
      </c>
      <c r="BT143" s="122">
        <f t="shared" si="102"/>
        <v>137526.03771355149</v>
      </c>
      <c r="BU143" s="121">
        <f t="shared" ref="BU143:BU159" si="152">$BU$10*CC143</f>
        <v>0</v>
      </c>
      <c r="BV143" s="121">
        <f t="shared" ref="BV143:BV159" si="153">CC143*$BV$10</f>
        <v>0</v>
      </c>
      <c r="BW143" s="121">
        <f t="shared" ref="BW143:BW159" si="154">CC143*$BW$10</f>
        <v>0</v>
      </c>
      <c r="BX143" s="121">
        <f t="shared" ref="BX143:BX159" si="155">CC143*$BX$10</f>
        <v>0</v>
      </c>
      <c r="BY143" s="121">
        <f t="shared" ref="BY143:BY159" si="156">CC143*$BY$10</f>
        <v>0</v>
      </c>
      <c r="BZ143" s="121">
        <f t="shared" ref="BZ143:BZ159" si="157">CC143*$BZ$10</f>
        <v>0</v>
      </c>
      <c r="CA143" s="121">
        <f t="shared" ref="CA143:CA159" si="158">CC143*$CA$10</f>
        <v>0</v>
      </c>
      <c r="CB143" s="121">
        <f t="shared" ref="CB143:CB159" si="159">CC143*$CB$10</f>
        <v>0</v>
      </c>
      <c r="CC143" s="122">
        <f t="shared" ref="CC143:CC159" si="160">BN143*$CC$12</f>
        <v>146304.29543994839</v>
      </c>
      <c r="CD143" s="123">
        <f t="shared" si="103"/>
        <v>137526.03771355149</v>
      </c>
      <c r="CE143" s="122">
        <f t="shared" si="104"/>
        <v>245000</v>
      </c>
      <c r="CF143" s="122">
        <f t="shared" si="105"/>
        <v>107473.96228644851</v>
      </c>
      <c r="CG143" s="124">
        <f t="shared" si="106"/>
        <v>0.43866923382223882</v>
      </c>
      <c r="CH143" s="122">
        <f t="shared" si="107"/>
        <v>210000</v>
      </c>
      <c r="CI143" s="122">
        <f t="shared" si="108"/>
        <v>72473.962286448514</v>
      </c>
      <c r="CJ143" s="124">
        <f t="shared" si="109"/>
        <v>0.34511410612594529</v>
      </c>
      <c r="CK143" s="122">
        <f t="shared" si="110"/>
        <v>175000</v>
      </c>
      <c r="CL143" s="122">
        <f t="shared" si="111"/>
        <v>37473.962286448514</v>
      </c>
      <c r="CM143" s="124">
        <f t="shared" si="112"/>
        <v>0.21413692735113438</v>
      </c>
      <c r="CN143" s="122">
        <f t="shared" si="113"/>
        <v>180000</v>
      </c>
      <c r="CO143" s="122">
        <f t="shared" si="114"/>
        <v>42473.962286448514</v>
      </c>
      <c r="CP143" s="124">
        <f t="shared" si="115"/>
        <v>0.23596645714693618</v>
      </c>
      <c r="CQ143" s="122">
        <f t="shared" si="116"/>
        <v>245000</v>
      </c>
      <c r="CR143" s="122">
        <f t="shared" si="117"/>
        <v>107473.96228644851</v>
      </c>
      <c r="CS143" s="124">
        <f t="shared" si="118"/>
        <v>0.43866923382223882</v>
      </c>
      <c r="CT143" s="122">
        <f t="shared" si="119"/>
        <v>225000</v>
      </c>
      <c r="CU143" s="122">
        <f t="shared" si="120"/>
        <v>87473.962286448514</v>
      </c>
      <c r="CV143" s="124">
        <f t="shared" si="121"/>
        <v>0.38877316571754894</v>
      </c>
      <c r="CW143" s="122">
        <f t="shared" si="122"/>
        <v>202499.99999999997</v>
      </c>
      <c r="CX143" s="117">
        <f t="shared" si="123"/>
        <v>64973.962286448485</v>
      </c>
      <c r="CY143" s="124">
        <f t="shared" si="124"/>
        <v>0.32085907301949873</v>
      </c>
      <c r="CZ143" s="122">
        <f t="shared" si="125"/>
        <v>180000</v>
      </c>
      <c r="DA143" s="122">
        <f t="shared" si="126"/>
        <v>42473.962286448514</v>
      </c>
      <c r="DB143" s="124">
        <f t="shared" si="127"/>
        <v>0.23596645714693618</v>
      </c>
      <c r="DC143" s="122">
        <v>450000</v>
      </c>
      <c r="DD143" s="14">
        <v>350000</v>
      </c>
    </row>
    <row r="144" spans="1:108" s="18" customFormat="1" x14ac:dyDescent="0.25">
      <c r="A144" s="1">
        <v>130</v>
      </c>
      <c r="B144" s="100" t="s">
        <v>264</v>
      </c>
      <c r="C144" s="99">
        <v>80</v>
      </c>
      <c r="D144" s="1">
        <v>80</v>
      </c>
      <c r="E144" s="1">
        <v>9</v>
      </c>
      <c r="F144" s="1">
        <v>3</v>
      </c>
      <c r="G144" s="1" t="s">
        <v>130</v>
      </c>
      <c r="H144" s="100">
        <v>1.92</v>
      </c>
      <c r="I144" s="101">
        <f t="shared" si="131"/>
        <v>1.7279999999999997E-2</v>
      </c>
      <c r="J144" s="100">
        <v>48</v>
      </c>
      <c r="K144" s="1" t="s">
        <v>131</v>
      </c>
      <c r="L144" s="100">
        <v>32</v>
      </c>
      <c r="M144" s="100">
        <v>580</v>
      </c>
      <c r="N144" s="100">
        <v>580</v>
      </c>
      <c r="O144" s="102">
        <f t="shared" si="132"/>
        <v>27840</v>
      </c>
      <c r="P144" s="103">
        <v>26600</v>
      </c>
      <c r="Q144" s="104">
        <f t="shared" si="133"/>
        <v>10.022399999999998</v>
      </c>
      <c r="R144" s="100">
        <v>30</v>
      </c>
      <c r="S144" s="105">
        <f t="shared" ref="S144:S158" si="161">J144/O144</f>
        <v>1.7241379310344827E-3</v>
      </c>
      <c r="T144" s="106">
        <f t="shared" si="134"/>
        <v>1.724137931034483E-3</v>
      </c>
      <c r="U144" s="2" t="s">
        <v>171</v>
      </c>
      <c r="V144" s="1" t="s">
        <v>133</v>
      </c>
      <c r="W144" s="107" t="s">
        <v>134</v>
      </c>
      <c r="X144" s="102">
        <f t="shared" ref="X144:X158" si="162">C144/100*D144/100*F144*M144</f>
        <v>1113.5999999999999</v>
      </c>
      <c r="Y144" s="107" t="s">
        <v>135</v>
      </c>
      <c r="Z144" s="107" t="s">
        <v>136</v>
      </c>
      <c r="AA144" s="107" t="s">
        <v>137</v>
      </c>
      <c r="AB144" s="6">
        <v>4.74</v>
      </c>
      <c r="AC144" s="107" t="s">
        <v>138</v>
      </c>
      <c r="AD144" s="109" t="str">
        <f>'[1]MASTER TABEL'!$F$7</f>
        <v>M2</v>
      </c>
      <c r="AE144" s="109" t="str">
        <f>'[1]MASTER TABEL'!$G$7</f>
        <v>M2</v>
      </c>
      <c r="AF144" s="6">
        <v>4.74</v>
      </c>
      <c r="AG144" s="110">
        <f>'[1]MASTER TABEL'!$H$7</f>
        <v>1</v>
      </c>
      <c r="AH144" s="111">
        <v>15500</v>
      </c>
      <c r="AI144" s="111">
        <v>15500</v>
      </c>
      <c r="AJ144" s="112">
        <f t="shared" si="135"/>
        <v>73470</v>
      </c>
      <c r="AK144" s="109">
        <v>0</v>
      </c>
      <c r="AL144" s="113">
        <f t="shared" ref="AL144:AL152" si="163">AK144/X144</f>
        <v>0</v>
      </c>
      <c r="AM144" s="114">
        <f t="shared" si="136"/>
        <v>0</v>
      </c>
      <c r="AN144" s="1">
        <v>550</v>
      </c>
      <c r="AO144" s="115">
        <f t="shared" si="137"/>
        <v>1.7241379310344827E-3</v>
      </c>
      <c r="AP144" s="101">
        <f t="shared" si="138"/>
        <v>1.92</v>
      </c>
      <c r="AQ144" s="104">
        <f t="shared" si="139"/>
        <v>7655.352011494253</v>
      </c>
      <c r="AR144" s="116">
        <v>10000136</v>
      </c>
      <c r="AS144" s="104">
        <f t="shared" si="140"/>
        <v>8980.0071839080447</v>
      </c>
      <c r="AT144" s="110">
        <f>'[1]MASTER TABEL'!$BD$7</f>
        <v>440</v>
      </c>
      <c r="AU144" s="1">
        <v>137</v>
      </c>
      <c r="AV144" s="117">
        <f t="shared" si="141"/>
        <v>44.702785468579584</v>
      </c>
      <c r="AW144" s="111">
        <f t="shared" si="142"/>
        <v>3673.5</v>
      </c>
      <c r="AX144" s="111">
        <f t="shared" si="143"/>
        <v>7714.35</v>
      </c>
      <c r="AY144" s="111">
        <f t="shared" si="144"/>
        <v>5785.7624999999998</v>
      </c>
      <c r="AZ144" s="112">
        <f t="shared" si="145"/>
        <v>17173.612499999999</v>
      </c>
      <c r="BA144" s="111">
        <f t="shared" ref="BA144:BA152" si="164">AB144*AH144*$BA$12</f>
        <v>13959.3</v>
      </c>
      <c r="BB144" s="100" t="b">
        <v>0</v>
      </c>
      <c r="BC144" s="103">
        <v>0</v>
      </c>
      <c r="BD144" s="103">
        <v>0</v>
      </c>
      <c r="BE144" s="103">
        <f t="shared" si="146"/>
        <v>0</v>
      </c>
      <c r="BF144" s="100" t="b">
        <v>0</v>
      </c>
      <c r="BG144" s="118">
        <f>'[1]MASTER TABEL'!CZ398</f>
        <v>0</v>
      </c>
      <c r="BH144" s="1"/>
      <c r="BI144" s="103">
        <v>136</v>
      </c>
      <c r="BJ144" s="119">
        <v>0.1</v>
      </c>
      <c r="BK144" s="119">
        <v>0.05</v>
      </c>
      <c r="BL144" s="112">
        <f t="shared" ref="BL144:BL152" si="165">AJ144+AM144+AQ144+AS144+AZ144+BA144+BE144+BH144+BI144+AV144</f>
        <v>121418.97448087088</v>
      </c>
      <c r="BM144" s="104">
        <f t="shared" ref="BM144:BN145" si="166">BL144*(1+BJ144)</f>
        <v>133560.87192895799</v>
      </c>
      <c r="BN144" s="104">
        <f t="shared" si="166"/>
        <v>140238.9155254059</v>
      </c>
      <c r="BO144" s="120">
        <f t="shared" si="147"/>
        <v>3505.9728881351475</v>
      </c>
      <c r="BP144" s="121">
        <f t="shared" si="148"/>
        <v>7011.945776270295</v>
      </c>
      <c r="BQ144" s="121">
        <f t="shared" si="149"/>
        <v>3505.9728881351475</v>
      </c>
      <c r="BR144" s="121">
        <f t="shared" si="150"/>
        <v>8764.9322203378688</v>
      </c>
      <c r="BS144" s="121">
        <f t="shared" si="151"/>
        <v>1752.9864440675738</v>
      </c>
      <c r="BT144" s="122">
        <f t="shared" ref="BT144:BT152" si="167">BS144+BR144+BQ144+BP144+BO144+BN144</f>
        <v>164780.72574235193</v>
      </c>
      <c r="BU144" s="121">
        <f t="shared" si="152"/>
        <v>0</v>
      </c>
      <c r="BV144" s="121">
        <f t="shared" si="153"/>
        <v>0</v>
      </c>
      <c r="BW144" s="121">
        <f t="shared" si="154"/>
        <v>0</v>
      </c>
      <c r="BX144" s="121">
        <f t="shared" si="155"/>
        <v>0</v>
      </c>
      <c r="BY144" s="121">
        <f t="shared" si="156"/>
        <v>0</v>
      </c>
      <c r="BZ144" s="121">
        <f t="shared" si="157"/>
        <v>0</v>
      </c>
      <c r="CA144" s="121">
        <f t="shared" si="158"/>
        <v>0</v>
      </c>
      <c r="CB144" s="121">
        <f t="shared" si="159"/>
        <v>0</v>
      </c>
      <c r="CC144" s="122">
        <f t="shared" si="160"/>
        <v>175298.64440675738</v>
      </c>
      <c r="CD144" s="123">
        <f t="shared" ref="CD144:CD160" si="168">SUM(BU144:CB144)+BT144</f>
        <v>164780.72574235193</v>
      </c>
      <c r="CE144" s="122">
        <f t="shared" ref="CE144:CE152" si="169">DD144-(DD144*$CE$12)</f>
        <v>315000</v>
      </c>
      <c r="CF144" s="122">
        <f t="shared" ref="CF144:CF152" si="170">CE144-CD144</f>
        <v>150219.27425764807</v>
      </c>
      <c r="CG144" s="124">
        <f t="shared" ref="CG144:CG152" si="171">CF144/CE144</f>
        <v>0.47688658494491448</v>
      </c>
      <c r="CH144" s="122">
        <f t="shared" ref="CH144:CH152" si="172">DD144-(DD144*$CH$12)</f>
        <v>270000</v>
      </c>
      <c r="CI144" s="122">
        <f t="shared" ref="CI144:CI152" si="173">CH144-CD144</f>
        <v>105219.27425764807</v>
      </c>
      <c r="CJ144" s="124">
        <f t="shared" ref="CJ144:CJ152" si="174">CI144/CH144</f>
        <v>0.38970101576906691</v>
      </c>
      <c r="CK144" s="122">
        <f t="shared" ref="CK144:CK152" si="175">DD144-(DD144*$CK$12)</f>
        <v>225000</v>
      </c>
      <c r="CL144" s="122">
        <f t="shared" ref="CL144:CL152" si="176">CK144-CD144</f>
        <v>60219.274257648067</v>
      </c>
      <c r="CM144" s="124">
        <f t="shared" ref="CM144:CM152" si="177">CL144/CK144</f>
        <v>0.26764121892288029</v>
      </c>
      <c r="CN144" s="122">
        <f t="shared" ref="CN144:CN152" si="178">DC144-(DC144*$CN$12)</f>
        <v>220000</v>
      </c>
      <c r="CO144" s="122">
        <f t="shared" ref="CO144:CO152" si="179">CN144-CD144</f>
        <v>55219.274257648067</v>
      </c>
      <c r="CP144" s="124">
        <f t="shared" ref="CP144:CP152" si="180">CO144/CN144</f>
        <v>0.2509967011711276</v>
      </c>
      <c r="CQ144" s="122">
        <f t="shared" ref="CQ144:CQ152" si="181">DD144-(DD144*$CQ$12)</f>
        <v>315000</v>
      </c>
      <c r="CR144" s="122">
        <f t="shared" ref="CR144:CR152" si="182">CQ144-CD144</f>
        <v>150219.27425764807</v>
      </c>
      <c r="CS144" s="124">
        <f t="shared" ref="CS144:CS152" si="183">CR144/CQ144</f>
        <v>0.47688658494491448</v>
      </c>
      <c r="CT144" s="122">
        <f t="shared" ref="CT144:CT152" si="184">DC144-(DC144*$CT$12)</f>
        <v>275000</v>
      </c>
      <c r="CU144" s="122">
        <f t="shared" ref="CU144:CU152" si="185">CT144-CD144</f>
        <v>110219.27425764807</v>
      </c>
      <c r="CV144" s="124">
        <f t="shared" ref="CV144:CV152" si="186">CU144/CT144</f>
        <v>0.40079736093690205</v>
      </c>
      <c r="CW144" s="122">
        <f t="shared" ref="CW144:CW152" si="187">DC144-(DC144*$CW$12)</f>
        <v>247500</v>
      </c>
      <c r="CX144" s="117">
        <f t="shared" ref="CX144:CX152" si="188">CW144-CD144</f>
        <v>82719.274257648067</v>
      </c>
      <c r="CY144" s="124">
        <f t="shared" ref="CY144:CY152" si="189">CX144/CW144</f>
        <v>0.33421928992989119</v>
      </c>
      <c r="CZ144" s="122">
        <f t="shared" ref="CZ144:CZ152" si="190">DC144-(DC144*$CZ$12)</f>
        <v>220000</v>
      </c>
      <c r="DA144" s="122">
        <f t="shared" ref="DA144:DA152" si="191">CZ144-CD144</f>
        <v>55219.274257648067</v>
      </c>
      <c r="DB144" s="124">
        <f t="shared" ref="DB144:DB152" si="192">DA144/CZ144</f>
        <v>0.2509967011711276</v>
      </c>
      <c r="DC144" s="122">
        <v>550000</v>
      </c>
      <c r="DD144" s="14">
        <v>450000</v>
      </c>
    </row>
    <row r="145" spans="1:108" s="18" customFormat="1" x14ac:dyDescent="0.25">
      <c r="A145" s="1">
        <v>131</v>
      </c>
      <c r="B145" s="100" t="s">
        <v>265</v>
      </c>
      <c r="C145" s="99">
        <v>80</v>
      </c>
      <c r="D145" s="1">
        <v>80</v>
      </c>
      <c r="E145" s="1">
        <v>9</v>
      </c>
      <c r="F145" s="1">
        <v>3</v>
      </c>
      <c r="G145" s="1" t="s">
        <v>130</v>
      </c>
      <c r="H145" s="100">
        <v>1.92</v>
      </c>
      <c r="I145" s="101">
        <f t="shared" si="131"/>
        <v>1.7279999999999997E-2</v>
      </c>
      <c r="J145" s="100">
        <v>48</v>
      </c>
      <c r="K145" s="1" t="s">
        <v>131</v>
      </c>
      <c r="L145" s="100">
        <v>32</v>
      </c>
      <c r="M145" s="100">
        <v>580</v>
      </c>
      <c r="N145" s="100">
        <v>580</v>
      </c>
      <c r="O145" s="102">
        <f t="shared" si="132"/>
        <v>27840</v>
      </c>
      <c r="P145" s="103">
        <v>26600</v>
      </c>
      <c r="Q145" s="104">
        <f t="shared" si="133"/>
        <v>10.022399999999998</v>
      </c>
      <c r="R145" s="100">
        <v>30</v>
      </c>
      <c r="S145" s="105">
        <f t="shared" si="161"/>
        <v>1.7241379310344827E-3</v>
      </c>
      <c r="T145" s="106">
        <f t="shared" si="134"/>
        <v>1.724137931034483E-3</v>
      </c>
      <c r="U145" s="2" t="s">
        <v>171</v>
      </c>
      <c r="V145" s="1" t="s">
        <v>133</v>
      </c>
      <c r="W145" s="107" t="s">
        <v>134</v>
      </c>
      <c r="X145" s="102">
        <f t="shared" si="162"/>
        <v>1113.5999999999999</v>
      </c>
      <c r="Y145" s="107" t="s">
        <v>135</v>
      </c>
      <c r="Z145" s="107" t="s">
        <v>136</v>
      </c>
      <c r="AA145" s="107" t="s">
        <v>137</v>
      </c>
      <c r="AB145" s="6">
        <v>4.74</v>
      </c>
      <c r="AC145" s="107" t="s">
        <v>138</v>
      </c>
      <c r="AD145" s="109" t="str">
        <f>'[1]MASTER TABEL'!$F$7</f>
        <v>M2</v>
      </c>
      <c r="AE145" s="109" t="str">
        <f>'[1]MASTER TABEL'!$G$7</f>
        <v>M2</v>
      </c>
      <c r="AF145" s="6">
        <v>4.74</v>
      </c>
      <c r="AG145" s="110">
        <f>'[1]MASTER TABEL'!$H$7</f>
        <v>1</v>
      </c>
      <c r="AH145" s="111">
        <v>15500</v>
      </c>
      <c r="AI145" s="111">
        <v>15500</v>
      </c>
      <c r="AJ145" s="112">
        <f t="shared" si="135"/>
        <v>73470</v>
      </c>
      <c r="AK145" s="109">
        <v>0</v>
      </c>
      <c r="AL145" s="113">
        <f t="shared" si="163"/>
        <v>0</v>
      </c>
      <c r="AM145" s="114">
        <f t="shared" si="136"/>
        <v>0</v>
      </c>
      <c r="AN145" s="1">
        <v>550</v>
      </c>
      <c r="AO145" s="115">
        <f t="shared" si="137"/>
        <v>1.7241379310344827E-3</v>
      </c>
      <c r="AP145" s="101">
        <f t="shared" si="138"/>
        <v>1.92</v>
      </c>
      <c r="AQ145" s="104">
        <f t="shared" si="139"/>
        <v>7655.352011494253</v>
      </c>
      <c r="AR145" s="116">
        <v>10000137</v>
      </c>
      <c r="AS145" s="104">
        <f t="shared" si="140"/>
        <v>8980.0080818965507</v>
      </c>
      <c r="AT145" s="110">
        <f>'[1]MASTER TABEL'!$BD$7</f>
        <v>440</v>
      </c>
      <c r="AU145" s="1">
        <v>138</v>
      </c>
      <c r="AV145" s="117">
        <f t="shared" si="141"/>
        <v>44.378852240546394</v>
      </c>
      <c r="AW145" s="111">
        <f t="shared" si="142"/>
        <v>3673.5</v>
      </c>
      <c r="AX145" s="111">
        <f t="shared" si="143"/>
        <v>7714.35</v>
      </c>
      <c r="AY145" s="111">
        <f t="shared" si="144"/>
        <v>5785.7624999999998</v>
      </c>
      <c r="AZ145" s="112">
        <f t="shared" si="145"/>
        <v>17173.612499999999</v>
      </c>
      <c r="BA145" s="111">
        <f t="shared" si="164"/>
        <v>13959.3</v>
      </c>
      <c r="BB145" s="100" t="b">
        <v>0</v>
      </c>
      <c r="BC145" s="103">
        <v>0</v>
      </c>
      <c r="BD145" s="103">
        <v>0</v>
      </c>
      <c r="BE145" s="103">
        <f t="shared" si="146"/>
        <v>0</v>
      </c>
      <c r="BF145" s="100" t="b">
        <v>0</v>
      </c>
      <c r="BG145" s="118">
        <f>'[1]MASTER TABEL'!CZ399</f>
        <v>0</v>
      </c>
      <c r="BH145" s="1"/>
      <c r="BI145" s="103">
        <v>137</v>
      </c>
      <c r="BJ145" s="119">
        <v>0.1</v>
      </c>
      <c r="BK145" s="119">
        <v>0.05</v>
      </c>
      <c r="BL145" s="112">
        <f t="shared" si="165"/>
        <v>121419.65144563136</v>
      </c>
      <c r="BM145" s="104">
        <f t="shared" si="166"/>
        <v>133561.61659019452</v>
      </c>
      <c r="BN145" s="104">
        <f t="shared" si="166"/>
        <v>140239.69741970426</v>
      </c>
      <c r="BO145" s="120">
        <f t="shared" si="147"/>
        <v>3505.9924354926065</v>
      </c>
      <c r="BP145" s="121">
        <f t="shared" si="148"/>
        <v>7011.9848709852131</v>
      </c>
      <c r="BQ145" s="121">
        <f t="shared" si="149"/>
        <v>3505.9924354926065</v>
      </c>
      <c r="BR145" s="121">
        <f t="shared" si="150"/>
        <v>8764.9810887315161</v>
      </c>
      <c r="BS145" s="121">
        <f t="shared" si="151"/>
        <v>1752.9962177463033</v>
      </c>
      <c r="BT145" s="122">
        <f t="shared" si="167"/>
        <v>164781.64446815252</v>
      </c>
      <c r="BU145" s="121">
        <f t="shared" si="152"/>
        <v>0</v>
      </c>
      <c r="BV145" s="121">
        <f t="shared" si="153"/>
        <v>0</v>
      </c>
      <c r="BW145" s="121">
        <f t="shared" si="154"/>
        <v>0</v>
      </c>
      <c r="BX145" s="121">
        <f t="shared" si="155"/>
        <v>0</v>
      </c>
      <c r="BY145" s="121">
        <f t="shared" si="156"/>
        <v>0</v>
      </c>
      <c r="BZ145" s="121">
        <f t="shared" si="157"/>
        <v>0</v>
      </c>
      <c r="CA145" s="121">
        <f t="shared" si="158"/>
        <v>0</v>
      </c>
      <c r="CB145" s="121">
        <f t="shared" si="159"/>
        <v>0</v>
      </c>
      <c r="CC145" s="122">
        <f t="shared" si="160"/>
        <v>175299.62177463033</v>
      </c>
      <c r="CD145" s="123">
        <f t="shared" si="168"/>
        <v>164781.64446815252</v>
      </c>
      <c r="CE145" s="122">
        <f t="shared" si="169"/>
        <v>315000</v>
      </c>
      <c r="CF145" s="122">
        <f t="shared" si="170"/>
        <v>150218.35553184748</v>
      </c>
      <c r="CG145" s="124">
        <f t="shared" si="171"/>
        <v>0.4768836683550714</v>
      </c>
      <c r="CH145" s="122">
        <f t="shared" si="172"/>
        <v>270000</v>
      </c>
      <c r="CI145" s="122">
        <f t="shared" si="173"/>
        <v>105218.35553184748</v>
      </c>
      <c r="CJ145" s="124">
        <f t="shared" si="174"/>
        <v>0.38969761308091661</v>
      </c>
      <c r="CK145" s="122">
        <f t="shared" si="175"/>
        <v>225000</v>
      </c>
      <c r="CL145" s="122">
        <f t="shared" si="176"/>
        <v>60218.355531847483</v>
      </c>
      <c r="CM145" s="124">
        <f t="shared" si="177"/>
        <v>0.2676371356970999</v>
      </c>
      <c r="CN145" s="122">
        <f t="shared" si="178"/>
        <v>220000</v>
      </c>
      <c r="CO145" s="122">
        <f t="shared" si="179"/>
        <v>55218.355531847483</v>
      </c>
      <c r="CP145" s="124">
        <f t="shared" si="180"/>
        <v>0.25099252514476128</v>
      </c>
      <c r="CQ145" s="122">
        <f t="shared" si="181"/>
        <v>315000</v>
      </c>
      <c r="CR145" s="122">
        <f t="shared" si="182"/>
        <v>150218.35553184748</v>
      </c>
      <c r="CS145" s="124">
        <f t="shared" si="183"/>
        <v>0.4768836683550714</v>
      </c>
      <c r="CT145" s="122">
        <f t="shared" si="184"/>
        <v>275000</v>
      </c>
      <c r="CU145" s="122">
        <f t="shared" si="185"/>
        <v>110218.35553184748</v>
      </c>
      <c r="CV145" s="124">
        <f t="shared" si="186"/>
        <v>0.400794020115809</v>
      </c>
      <c r="CW145" s="122">
        <f t="shared" si="187"/>
        <v>247500</v>
      </c>
      <c r="CX145" s="117">
        <f t="shared" si="188"/>
        <v>82718.355531847483</v>
      </c>
      <c r="CY145" s="124">
        <f t="shared" si="189"/>
        <v>0.33421557790645445</v>
      </c>
      <c r="CZ145" s="122">
        <f t="shared" si="190"/>
        <v>220000</v>
      </c>
      <c r="DA145" s="122">
        <f t="shared" si="191"/>
        <v>55218.355531847483</v>
      </c>
      <c r="DB145" s="124">
        <f t="shared" si="192"/>
        <v>0.25099252514476128</v>
      </c>
      <c r="DC145" s="122">
        <v>550000</v>
      </c>
      <c r="DD145" s="14">
        <v>450000</v>
      </c>
    </row>
    <row r="146" spans="1:108" s="18" customFormat="1" x14ac:dyDescent="0.25">
      <c r="A146" s="1">
        <v>132</v>
      </c>
      <c r="B146" s="100" t="s">
        <v>266</v>
      </c>
      <c r="C146" s="99">
        <v>80</v>
      </c>
      <c r="D146" s="1">
        <v>80</v>
      </c>
      <c r="E146" s="1">
        <v>9</v>
      </c>
      <c r="F146" s="1">
        <v>3</v>
      </c>
      <c r="G146" s="1" t="s">
        <v>130</v>
      </c>
      <c r="H146" s="100">
        <v>1.92</v>
      </c>
      <c r="I146" s="101">
        <f t="shared" si="131"/>
        <v>1.7279999999999997E-2</v>
      </c>
      <c r="J146" s="100">
        <v>48</v>
      </c>
      <c r="K146" s="1" t="s">
        <v>131</v>
      </c>
      <c r="L146" s="100">
        <v>32</v>
      </c>
      <c r="M146" s="100">
        <v>580</v>
      </c>
      <c r="N146" s="100">
        <v>580</v>
      </c>
      <c r="O146" s="102">
        <f t="shared" si="132"/>
        <v>27840</v>
      </c>
      <c r="P146" s="103">
        <v>26600</v>
      </c>
      <c r="Q146" s="104">
        <f t="shared" si="133"/>
        <v>10.022399999999998</v>
      </c>
      <c r="R146" s="100">
        <v>30</v>
      </c>
      <c r="S146" s="105">
        <f t="shared" si="161"/>
        <v>1.7241379310344827E-3</v>
      </c>
      <c r="T146" s="106">
        <f t="shared" si="134"/>
        <v>1.724137931034483E-3</v>
      </c>
      <c r="U146" s="2" t="s">
        <v>171</v>
      </c>
      <c r="V146" s="1" t="s">
        <v>133</v>
      </c>
      <c r="W146" s="107" t="s">
        <v>134</v>
      </c>
      <c r="X146" s="102">
        <f t="shared" si="162"/>
        <v>1113.5999999999999</v>
      </c>
      <c r="Y146" s="107" t="s">
        <v>135</v>
      </c>
      <c r="Z146" s="107" t="s">
        <v>136</v>
      </c>
      <c r="AA146" s="107" t="s">
        <v>137</v>
      </c>
      <c r="AB146" s="6">
        <v>5.95</v>
      </c>
      <c r="AC146" s="107" t="s">
        <v>138</v>
      </c>
      <c r="AD146" s="109" t="str">
        <f>'[1]MASTER TABEL'!$F$7</f>
        <v>M2</v>
      </c>
      <c r="AE146" s="109" t="str">
        <f>'[1]MASTER TABEL'!$G$7</f>
        <v>M2</v>
      </c>
      <c r="AF146" s="6">
        <v>5.95</v>
      </c>
      <c r="AG146" s="110">
        <f>'[1]MASTER TABEL'!$H$7</f>
        <v>1</v>
      </c>
      <c r="AH146" s="111">
        <v>15500</v>
      </c>
      <c r="AI146" s="111">
        <v>15500</v>
      </c>
      <c r="AJ146" s="112">
        <f t="shared" si="135"/>
        <v>92225</v>
      </c>
      <c r="AK146" s="109">
        <v>0</v>
      </c>
      <c r="AL146" s="113">
        <f>AK146/X146</f>
        <v>0</v>
      </c>
      <c r="AM146" s="114">
        <f t="shared" si="136"/>
        <v>0</v>
      </c>
      <c r="AN146" s="1">
        <v>550</v>
      </c>
      <c r="AO146" s="115">
        <f t="shared" si="137"/>
        <v>1.7241379310344827E-3</v>
      </c>
      <c r="AP146" s="101">
        <f t="shared" si="138"/>
        <v>1.92</v>
      </c>
      <c r="AQ146" s="104">
        <f t="shared" si="139"/>
        <v>7655.352011494253</v>
      </c>
      <c r="AR146" s="116">
        <v>10000138</v>
      </c>
      <c r="AS146" s="104">
        <f t="shared" si="140"/>
        <v>8980.0089798850586</v>
      </c>
      <c r="AT146" s="110">
        <f>'[1]MASTER TABEL'!$BD$7</f>
        <v>440</v>
      </c>
      <c r="AU146" s="1">
        <v>139</v>
      </c>
      <c r="AV146" s="117">
        <f t="shared" si="141"/>
        <v>44.059579922269087</v>
      </c>
      <c r="AW146" s="111">
        <f t="shared" si="142"/>
        <v>4611.25</v>
      </c>
      <c r="AX146" s="111">
        <f t="shared" si="143"/>
        <v>9683.625</v>
      </c>
      <c r="AY146" s="111">
        <f t="shared" si="144"/>
        <v>7262.71875</v>
      </c>
      <c r="AZ146" s="112">
        <f t="shared" si="145"/>
        <v>21557.59375</v>
      </c>
      <c r="BA146" s="111">
        <f>AB146*AH146*$BA$12</f>
        <v>17522.75</v>
      </c>
      <c r="BB146" s="100" t="b">
        <v>0</v>
      </c>
      <c r="BC146" s="103">
        <v>0</v>
      </c>
      <c r="BD146" s="103">
        <v>0</v>
      </c>
      <c r="BE146" s="103">
        <f t="shared" si="146"/>
        <v>0</v>
      </c>
      <c r="BF146" s="100" t="b">
        <v>0</v>
      </c>
      <c r="BG146" s="118">
        <f>'[1]MASTER TABEL'!CZ400</f>
        <v>0</v>
      </c>
      <c r="BH146" s="1"/>
      <c r="BI146" s="103">
        <v>138</v>
      </c>
      <c r="BJ146" s="119">
        <v>0.1</v>
      </c>
      <c r="BK146" s="119">
        <v>0.05</v>
      </c>
      <c r="BL146" s="112">
        <f>AJ146+AM146+AQ146+AS146+AZ146+BA146+BE146+BH146+BI146+AV146</f>
        <v>148122.76432130157</v>
      </c>
      <c r="BM146" s="104">
        <f>BL146*(1+BJ146)</f>
        <v>162935.04075343173</v>
      </c>
      <c r="BN146" s="104">
        <f>BM146*(1+BK146)</f>
        <v>171081.79279110333</v>
      </c>
      <c r="BO146" s="120">
        <f t="shared" si="147"/>
        <v>4277.0448197775831</v>
      </c>
      <c r="BP146" s="121">
        <f t="shared" si="148"/>
        <v>8554.0896395551663</v>
      </c>
      <c r="BQ146" s="121">
        <f t="shared" si="149"/>
        <v>4277.0448197775831</v>
      </c>
      <c r="BR146" s="121">
        <f t="shared" si="150"/>
        <v>10692.61204944396</v>
      </c>
      <c r="BS146" s="121">
        <f t="shared" si="151"/>
        <v>2138.5224098887916</v>
      </c>
      <c r="BT146" s="122">
        <f>BS146+BR146+BQ146+BP146+BO146+BN146</f>
        <v>201021.10652954644</v>
      </c>
      <c r="BU146" s="121">
        <f t="shared" si="152"/>
        <v>0</v>
      </c>
      <c r="BV146" s="121">
        <f t="shared" si="153"/>
        <v>0</v>
      </c>
      <c r="BW146" s="121">
        <f t="shared" si="154"/>
        <v>0</v>
      </c>
      <c r="BX146" s="121">
        <f t="shared" si="155"/>
        <v>0</v>
      </c>
      <c r="BY146" s="121">
        <f t="shared" si="156"/>
        <v>0</v>
      </c>
      <c r="BZ146" s="121">
        <f t="shared" si="157"/>
        <v>0</v>
      </c>
      <c r="CA146" s="121">
        <f t="shared" si="158"/>
        <v>0</v>
      </c>
      <c r="CB146" s="121">
        <f t="shared" si="159"/>
        <v>0</v>
      </c>
      <c r="CC146" s="122">
        <f t="shared" si="160"/>
        <v>213852.24098887917</v>
      </c>
      <c r="CD146" s="123">
        <f t="shared" si="168"/>
        <v>201021.10652954644</v>
      </c>
      <c r="CE146" s="122">
        <f>DD146-(DD146*$CE$12)</f>
        <v>385000</v>
      </c>
      <c r="CF146" s="122">
        <f>CE146-CD146</f>
        <v>183978.89347045356</v>
      </c>
      <c r="CG146" s="124">
        <f>CF146/CE146</f>
        <v>0.47786725576741185</v>
      </c>
      <c r="CH146" s="122">
        <f>DD146-(DD146*$CH$12)</f>
        <v>330000</v>
      </c>
      <c r="CI146" s="122">
        <f>CH146-CD146</f>
        <v>128978.89347045356</v>
      </c>
      <c r="CJ146" s="124">
        <f>CI146/CH146</f>
        <v>0.39084513172864715</v>
      </c>
      <c r="CK146" s="122">
        <f>DD146-(DD146*$CK$12)</f>
        <v>275000</v>
      </c>
      <c r="CL146" s="122">
        <f>CK146-CD146</f>
        <v>73978.893470453564</v>
      </c>
      <c r="CM146" s="124">
        <f>CL146/CK146</f>
        <v>0.26901415807437662</v>
      </c>
      <c r="CN146" s="122">
        <f>DC146-(DC146*$CN$12)</f>
        <v>260000</v>
      </c>
      <c r="CO146" s="122">
        <f>CN146-CD146</f>
        <v>58978.893470453564</v>
      </c>
      <c r="CP146" s="124">
        <f>CO146/CN146</f>
        <v>0.22684189796328294</v>
      </c>
      <c r="CQ146" s="122">
        <f>DD146-(DD146*$CQ$12)</f>
        <v>385000</v>
      </c>
      <c r="CR146" s="122">
        <f>CQ146-CD146</f>
        <v>183978.89347045356</v>
      </c>
      <c r="CS146" s="124">
        <f>CR146/CQ146</f>
        <v>0.47786725576741185</v>
      </c>
      <c r="CT146" s="122">
        <f>DC146-(DC146*$CT$12)</f>
        <v>325000</v>
      </c>
      <c r="CU146" s="122">
        <f>CT146-CD146</f>
        <v>123978.89347045356</v>
      </c>
      <c r="CV146" s="124">
        <f>CU146/CT146</f>
        <v>0.38147351837062637</v>
      </c>
      <c r="CW146" s="122">
        <f>DC146-(DC146*$CW$12)</f>
        <v>292500</v>
      </c>
      <c r="CX146" s="117">
        <f>CW146-CD146</f>
        <v>91478.893470453564</v>
      </c>
      <c r="CY146" s="124">
        <f>CX146/CW146</f>
        <v>0.31274835374514037</v>
      </c>
      <c r="CZ146" s="122">
        <f>DC146-(DC146*$CZ$12)</f>
        <v>260000</v>
      </c>
      <c r="DA146" s="122">
        <f>CZ146-CD146</f>
        <v>58978.893470453564</v>
      </c>
      <c r="DB146" s="124">
        <f>DA146/CZ146</f>
        <v>0.22684189796328294</v>
      </c>
      <c r="DC146" s="122">
        <v>650000</v>
      </c>
      <c r="DD146" s="14">
        <v>550000</v>
      </c>
    </row>
    <row r="147" spans="1:108" s="18" customFormat="1" x14ac:dyDescent="0.25">
      <c r="A147" s="1">
        <v>133</v>
      </c>
      <c r="B147" s="100" t="s">
        <v>267</v>
      </c>
      <c r="C147" s="99">
        <v>80</v>
      </c>
      <c r="D147" s="1">
        <v>80</v>
      </c>
      <c r="E147" s="1">
        <v>9</v>
      </c>
      <c r="F147" s="1">
        <v>3</v>
      </c>
      <c r="G147" s="1" t="s">
        <v>130</v>
      </c>
      <c r="H147" s="100">
        <v>1.92</v>
      </c>
      <c r="I147" s="101">
        <f t="shared" si="131"/>
        <v>1.7279999999999997E-2</v>
      </c>
      <c r="J147" s="100">
        <v>48</v>
      </c>
      <c r="K147" s="1" t="s">
        <v>131</v>
      </c>
      <c r="L147" s="100">
        <v>32</v>
      </c>
      <c r="M147" s="100">
        <v>580</v>
      </c>
      <c r="N147" s="100">
        <v>580</v>
      </c>
      <c r="O147" s="102">
        <f t="shared" si="132"/>
        <v>27840</v>
      </c>
      <c r="P147" s="103">
        <v>26600</v>
      </c>
      <c r="Q147" s="104">
        <f t="shared" si="133"/>
        <v>10.022399999999998</v>
      </c>
      <c r="R147" s="100">
        <v>30</v>
      </c>
      <c r="S147" s="105">
        <f t="shared" si="161"/>
        <v>1.7241379310344827E-3</v>
      </c>
      <c r="T147" s="106">
        <f t="shared" si="134"/>
        <v>1.724137931034483E-3</v>
      </c>
      <c r="U147" s="2" t="s">
        <v>171</v>
      </c>
      <c r="V147" s="1" t="s">
        <v>133</v>
      </c>
      <c r="W147" s="107" t="s">
        <v>134</v>
      </c>
      <c r="X147" s="102">
        <f t="shared" si="162"/>
        <v>1113.5999999999999</v>
      </c>
      <c r="Y147" s="107" t="s">
        <v>135</v>
      </c>
      <c r="Z147" s="107" t="s">
        <v>136</v>
      </c>
      <c r="AA147" s="107" t="s">
        <v>137</v>
      </c>
      <c r="AB147" s="6">
        <v>5.25</v>
      </c>
      <c r="AC147" s="107" t="s">
        <v>138</v>
      </c>
      <c r="AD147" s="109" t="str">
        <f>'[1]MASTER TABEL'!$F$7</f>
        <v>M2</v>
      </c>
      <c r="AE147" s="109" t="str">
        <f>'[1]MASTER TABEL'!$G$7</f>
        <v>M2</v>
      </c>
      <c r="AF147" s="6">
        <v>5.25</v>
      </c>
      <c r="AG147" s="110">
        <f>'[1]MASTER TABEL'!$H$7</f>
        <v>1</v>
      </c>
      <c r="AH147" s="111">
        <v>15500</v>
      </c>
      <c r="AI147" s="111">
        <v>15500</v>
      </c>
      <c r="AJ147" s="112">
        <f t="shared" si="135"/>
        <v>81375</v>
      </c>
      <c r="AK147" s="109">
        <v>0</v>
      </c>
      <c r="AL147" s="113">
        <f t="shared" ref="AL147:AL153" si="193">AK147/X147</f>
        <v>0</v>
      </c>
      <c r="AM147" s="114">
        <f t="shared" si="136"/>
        <v>0</v>
      </c>
      <c r="AN147" s="1">
        <v>550</v>
      </c>
      <c r="AO147" s="115">
        <f t="shared" si="137"/>
        <v>1.7241379310344827E-3</v>
      </c>
      <c r="AP147" s="101">
        <f t="shared" si="138"/>
        <v>1.92</v>
      </c>
      <c r="AQ147" s="104">
        <f t="shared" si="139"/>
        <v>7655.352011494253</v>
      </c>
      <c r="AR147" s="116">
        <v>10000139</v>
      </c>
      <c r="AS147" s="104">
        <f t="shared" si="140"/>
        <v>8980.0098778735646</v>
      </c>
      <c r="AT147" s="110">
        <f>'[1]MASTER TABEL'!$BD$7</f>
        <v>440</v>
      </c>
      <c r="AU147" s="1">
        <v>140</v>
      </c>
      <c r="AV147" s="117">
        <f t="shared" si="141"/>
        <v>43.744868637110017</v>
      </c>
      <c r="AW147" s="111">
        <f t="shared" si="142"/>
        <v>4068.75</v>
      </c>
      <c r="AX147" s="111">
        <f t="shared" si="143"/>
        <v>8544.375</v>
      </c>
      <c r="AY147" s="111">
        <f t="shared" si="144"/>
        <v>6408.28125</v>
      </c>
      <c r="AZ147" s="112">
        <f t="shared" si="145"/>
        <v>19021.40625</v>
      </c>
      <c r="BA147" s="111">
        <f t="shared" ref="BA147:BA153" si="194">AB147*AH147*$BA$12</f>
        <v>15461.25</v>
      </c>
      <c r="BB147" s="100" t="b">
        <v>0</v>
      </c>
      <c r="BC147" s="103">
        <v>0</v>
      </c>
      <c r="BD147" s="103">
        <v>0</v>
      </c>
      <c r="BE147" s="103">
        <f t="shared" si="146"/>
        <v>0</v>
      </c>
      <c r="BF147" s="100" t="b">
        <v>0</v>
      </c>
      <c r="BG147" s="118">
        <f>'[1]MASTER TABEL'!CZ401</f>
        <v>0</v>
      </c>
      <c r="BH147" s="1"/>
      <c r="BI147" s="103">
        <v>139</v>
      </c>
      <c r="BJ147" s="119">
        <v>0.1</v>
      </c>
      <c r="BK147" s="119">
        <v>0.05</v>
      </c>
      <c r="BL147" s="112">
        <f t="shared" ref="BL147:BL153" si="195">AJ147+AM147+AQ147+AS147+AZ147+BA147+BE147+BH147+BI147+AV147</f>
        <v>132675.76300800493</v>
      </c>
      <c r="BM147" s="104">
        <f t="shared" ref="BM147:BN153" si="196">BL147*(1+BJ147)</f>
        <v>145943.33930880544</v>
      </c>
      <c r="BN147" s="104">
        <f t="shared" si="196"/>
        <v>153240.50627424571</v>
      </c>
      <c r="BO147" s="120">
        <f t="shared" si="147"/>
        <v>3831.0126568561427</v>
      </c>
      <c r="BP147" s="121">
        <f t="shared" si="148"/>
        <v>7662.0253137122854</v>
      </c>
      <c r="BQ147" s="121">
        <f t="shared" si="149"/>
        <v>3831.0126568561427</v>
      </c>
      <c r="BR147" s="121">
        <f t="shared" si="150"/>
        <v>9577.5316421403568</v>
      </c>
      <c r="BS147" s="121">
        <f t="shared" si="151"/>
        <v>1915.5063284280714</v>
      </c>
      <c r="BT147" s="122">
        <f t="shared" ref="BT147:BT153" si="197">BS147+BR147+BQ147+BP147+BO147+BN147</f>
        <v>180057.5948722387</v>
      </c>
      <c r="BU147" s="121">
        <f t="shared" si="152"/>
        <v>0</v>
      </c>
      <c r="BV147" s="121">
        <f t="shared" si="153"/>
        <v>0</v>
      </c>
      <c r="BW147" s="121">
        <f t="shared" si="154"/>
        <v>0</v>
      </c>
      <c r="BX147" s="121">
        <f t="shared" si="155"/>
        <v>0</v>
      </c>
      <c r="BY147" s="121">
        <f t="shared" si="156"/>
        <v>0</v>
      </c>
      <c r="BZ147" s="121">
        <f t="shared" si="157"/>
        <v>0</v>
      </c>
      <c r="CA147" s="121">
        <f t="shared" si="158"/>
        <v>0</v>
      </c>
      <c r="CB147" s="121">
        <f t="shared" si="159"/>
        <v>0</v>
      </c>
      <c r="CC147" s="122">
        <f t="shared" si="160"/>
        <v>191550.63284280713</v>
      </c>
      <c r="CD147" s="123">
        <f t="shared" si="168"/>
        <v>180057.5948722387</v>
      </c>
      <c r="CE147" s="122">
        <f t="shared" ref="CE147:CE153" si="198">DD147-(DD147*$CE$12)</f>
        <v>350000</v>
      </c>
      <c r="CF147" s="122">
        <f t="shared" ref="CF147:CF153" si="199">CE147-CD147</f>
        <v>169942.4051277613</v>
      </c>
      <c r="CG147" s="124">
        <f t="shared" ref="CG147:CG153" si="200">CF147/CE147</f>
        <v>0.48554972893646087</v>
      </c>
      <c r="CH147" s="122">
        <f t="shared" ref="CH147:CH153" si="201">DD147-(DD147*$CH$12)</f>
        <v>300000</v>
      </c>
      <c r="CI147" s="122">
        <f t="shared" ref="CI147:CI153" si="202">CH147-CD147</f>
        <v>119942.4051277613</v>
      </c>
      <c r="CJ147" s="124">
        <f t="shared" ref="CJ147:CJ153" si="203">CI147/CH147</f>
        <v>0.39980801709253766</v>
      </c>
      <c r="CK147" s="122">
        <f t="shared" ref="CK147:CK153" si="204">DD147-(DD147*$CK$12)</f>
        <v>250000</v>
      </c>
      <c r="CL147" s="122">
        <f t="shared" ref="CL147:CL153" si="205">CK147-CD147</f>
        <v>69942.405127761303</v>
      </c>
      <c r="CM147" s="124">
        <f t="shared" ref="CM147:CM153" si="206">CL147/CK147</f>
        <v>0.2797696205110452</v>
      </c>
      <c r="CN147" s="122">
        <f t="shared" ref="CN147:CN153" si="207">DC147-(DC147*$CN$12)</f>
        <v>240000</v>
      </c>
      <c r="CO147" s="122">
        <f t="shared" ref="CO147:CO153" si="208">CN147-CD147</f>
        <v>59942.405127761303</v>
      </c>
      <c r="CP147" s="124">
        <f t="shared" ref="CP147:CP153" si="209">CO147/CN147</f>
        <v>0.2497600213656721</v>
      </c>
      <c r="CQ147" s="122">
        <f t="shared" ref="CQ147:CQ153" si="210">DD147-(DD147*$CQ$12)</f>
        <v>350000</v>
      </c>
      <c r="CR147" s="122">
        <f t="shared" ref="CR147:CR153" si="211">CQ147-CD147</f>
        <v>169942.4051277613</v>
      </c>
      <c r="CS147" s="124">
        <f t="shared" ref="CS147:CS153" si="212">CR147/CQ147</f>
        <v>0.48554972893646087</v>
      </c>
      <c r="CT147" s="122">
        <f t="shared" ref="CT147:CT153" si="213">DC147-(DC147*$CT$12)</f>
        <v>300000</v>
      </c>
      <c r="CU147" s="122">
        <f t="shared" ref="CU147:CU153" si="214">CT147-CD147</f>
        <v>119942.4051277613</v>
      </c>
      <c r="CV147" s="124">
        <f t="shared" ref="CV147:CV153" si="215">CU147/CT147</f>
        <v>0.39980801709253766</v>
      </c>
      <c r="CW147" s="122">
        <f t="shared" ref="CW147:CW153" si="216">DC147-(DC147*$CW$12)</f>
        <v>270000</v>
      </c>
      <c r="CX147" s="117">
        <f t="shared" ref="CX147:CX153" si="217">CW147-CD147</f>
        <v>89942.405127761303</v>
      </c>
      <c r="CY147" s="124">
        <f t="shared" ref="CY147:CY153" si="218">CX147/CW147</f>
        <v>0.33312001899170851</v>
      </c>
      <c r="CZ147" s="122">
        <f t="shared" ref="CZ147:CZ153" si="219">DC147-(DC147*$CZ$12)</f>
        <v>240000</v>
      </c>
      <c r="DA147" s="122">
        <f t="shared" ref="DA147:DA153" si="220">CZ147-CD147</f>
        <v>59942.405127761303</v>
      </c>
      <c r="DB147" s="124">
        <f t="shared" ref="DB147:DB153" si="221">DA147/CZ147</f>
        <v>0.2497600213656721</v>
      </c>
      <c r="DC147" s="122">
        <v>600000</v>
      </c>
      <c r="DD147" s="14">
        <v>500000</v>
      </c>
    </row>
    <row r="148" spans="1:108" s="18" customFormat="1" x14ac:dyDescent="0.25">
      <c r="A148" s="1">
        <v>134</v>
      </c>
      <c r="B148" s="100" t="s">
        <v>268</v>
      </c>
      <c r="C148" s="99">
        <v>80</v>
      </c>
      <c r="D148" s="1">
        <v>80</v>
      </c>
      <c r="E148" s="1">
        <v>9</v>
      </c>
      <c r="F148" s="1">
        <v>3</v>
      </c>
      <c r="G148" s="1" t="s">
        <v>130</v>
      </c>
      <c r="H148" s="100">
        <v>1.92</v>
      </c>
      <c r="I148" s="101">
        <f t="shared" si="131"/>
        <v>1.7279999999999997E-2</v>
      </c>
      <c r="J148" s="100">
        <v>48</v>
      </c>
      <c r="K148" s="1" t="s">
        <v>131</v>
      </c>
      <c r="L148" s="100">
        <v>32</v>
      </c>
      <c r="M148" s="100">
        <v>580</v>
      </c>
      <c r="N148" s="100">
        <v>580</v>
      </c>
      <c r="O148" s="102">
        <f t="shared" si="132"/>
        <v>27840</v>
      </c>
      <c r="P148" s="103">
        <v>26600</v>
      </c>
      <c r="Q148" s="104">
        <f t="shared" si="133"/>
        <v>10.022399999999998</v>
      </c>
      <c r="R148" s="100">
        <v>30</v>
      </c>
      <c r="S148" s="105">
        <f t="shared" si="161"/>
        <v>1.7241379310344827E-3</v>
      </c>
      <c r="T148" s="106">
        <f t="shared" si="134"/>
        <v>1.724137931034483E-3</v>
      </c>
      <c r="U148" s="2" t="s">
        <v>171</v>
      </c>
      <c r="V148" s="1" t="s">
        <v>133</v>
      </c>
      <c r="W148" s="107" t="s">
        <v>134</v>
      </c>
      <c r="X148" s="102">
        <f t="shared" si="162"/>
        <v>1113.5999999999999</v>
      </c>
      <c r="Y148" s="107" t="s">
        <v>135</v>
      </c>
      <c r="Z148" s="107" t="s">
        <v>136</v>
      </c>
      <c r="AA148" s="107" t="s">
        <v>137</v>
      </c>
      <c r="AB148" s="6">
        <v>5.15</v>
      </c>
      <c r="AC148" s="107" t="s">
        <v>138</v>
      </c>
      <c r="AD148" s="109" t="str">
        <f>'[1]MASTER TABEL'!$F$7</f>
        <v>M2</v>
      </c>
      <c r="AE148" s="109" t="str">
        <f>'[1]MASTER TABEL'!$G$7</f>
        <v>M2</v>
      </c>
      <c r="AF148" s="6">
        <v>5.15</v>
      </c>
      <c r="AG148" s="110">
        <f>'[1]MASTER TABEL'!$H$7</f>
        <v>1</v>
      </c>
      <c r="AH148" s="111">
        <v>15500</v>
      </c>
      <c r="AI148" s="111">
        <v>15500</v>
      </c>
      <c r="AJ148" s="112">
        <f t="shared" si="135"/>
        <v>79825</v>
      </c>
      <c r="AK148" s="109">
        <v>0</v>
      </c>
      <c r="AL148" s="113">
        <f t="shared" si="193"/>
        <v>0</v>
      </c>
      <c r="AM148" s="114">
        <f t="shared" si="136"/>
        <v>0</v>
      </c>
      <c r="AN148" s="1">
        <v>550</v>
      </c>
      <c r="AO148" s="115">
        <f t="shared" si="137"/>
        <v>1.7241379310344827E-3</v>
      </c>
      <c r="AP148" s="101">
        <f t="shared" si="138"/>
        <v>1.92</v>
      </c>
      <c r="AQ148" s="104">
        <f t="shared" si="139"/>
        <v>7655.352011494253</v>
      </c>
      <c r="AR148" s="116">
        <v>10000140</v>
      </c>
      <c r="AS148" s="104">
        <f t="shared" si="140"/>
        <v>8980.0107758620707</v>
      </c>
      <c r="AT148" s="110">
        <f>'[1]MASTER TABEL'!$BD$7</f>
        <v>440</v>
      </c>
      <c r="AU148" s="1">
        <v>141</v>
      </c>
      <c r="AV148" s="117">
        <f t="shared" si="141"/>
        <v>43.434621341811365</v>
      </c>
      <c r="AW148" s="111">
        <f t="shared" si="142"/>
        <v>3991.25</v>
      </c>
      <c r="AX148" s="111">
        <f t="shared" si="143"/>
        <v>8381.625</v>
      </c>
      <c r="AY148" s="111">
        <f t="shared" si="144"/>
        <v>6286.21875</v>
      </c>
      <c r="AZ148" s="112">
        <f t="shared" si="145"/>
        <v>18659.09375</v>
      </c>
      <c r="BA148" s="111">
        <f t="shared" si="194"/>
        <v>15166.75</v>
      </c>
      <c r="BB148" s="100" t="b">
        <v>0</v>
      </c>
      <c r="BC148" s="103">
        <v>0</v>
      </c>
      <c r="BD148" s="103">
        <v>0</v>
      </c>
      <c r="BE148" s="103">
        <f t="shared" si="146"/>
        <v>0</v>
      </c>
      <c r="BF148" s="100" t="b">
        <v>0</v>
      </c>
      <c r="BG148" s="118">
        <f>'[1]MASTER TABEL'!CZ402</f>
        <v>0</v>
      </c>
      <c r="BH148" s="1"/>
      <c r="BI148" s="103">
        <v>140</v>
      </c>
      <c r="BJ148" s="119">
        <v>0.1</v>
      </c>
      <c r="BK148" s="119">
        <v>0.05</v>
      </c>
      <c r="BL148" s="112">
        <f t="shared" si="195"/>
        <v>130469.64115869814</v>
      </c>
      <c r="BM148" s="104">
        <f t="shared" si="196"/>
        <v>143516.60527456796</v>
      </c>
      <c r="BN148" s="104">
        <f t="shared" si="196"/>
        <v>150692.43553829635</v>
      </c>
      <c r="BO148" s="120">
        <f t="shared" si="147"/>
        <v>3767.310888457409</v>
      </c>
      <c r="BP148" s="121">
        <f t="shared" si="148"/>
        <v>7534.6217769148179</v>
      </c>
      <c r="BQ148" s="121">
        <f t="shared" si="149"/>
        <v>3767.310888457409</v>
      </c>
      <c r="BR148" s="121">
        <f t="shared" si="150"/>
        <v>9418.2772211435222</v>
      </c>
      <c r="BS148" s="121">
        <f t="shared" si="151"/>
        <v>1883.6554442287045</v>
      </c>
      <c r="BT148" s="122">
        <f t="shared" si="197"/>
        <v>177063.61175749823</v>
      </c>
      <c r="BU148" s="121">
        <f t="shared" si="152"/>
        <v>0</v>
      </c>
      <c r="BV148" s="121">
        <f t="shared" si="153"/>
        <v>0</v>
      </c>
      <c r="BW148" s="121">
        <f t="shared" si="154"/>
        <v>0</v>
      </c>
      <c r="BX148" s="121">
        <f t="shared" si="155"/>
        <v>0</v>
      </c>
      <c r="BY148" s="121">
        <f t="shared" si="156"/>
        <v>0</v>
      </c>
      <c r="BZ148" s="121">
        <f t="shared" si="157"/>
        <v>0</v>
      </c>
      <c r="CA148" s="121">
        <f t="shared" si="158"/>
        <v>0</v>
      </c>
      <c r="CB148" s="121">
        <f t="shared" si="159"/>
        <v>0</v>
      </c>
      <c r="CC148" s="122">
        <f t="shared" si="160"/>
        <v>188365.54442287044</v>
      </c>
      <c r="CD148" s="123">
        <f t="shared" si="168"/>
        <v>177063.61175749823</v>
      </c>
      <c r="CE148" s="122">
        <f t="shared" si="198"/>
        <v>315000</v>
      </c>
      <c r="CF148" s="122">
        <f t="shared" si="199"/>
        <v>137936.38824250177</v>
      </c>
      <c r="CG148" s="124">
        <f t="shared" si="200"/>
        <v>0.43789329600794213</v>
      </c>
      <c r="CH148" s="122">
        <f t="shared" si="201"/>
        <v>270000</v>
      </c>
      <c r="CI148" s="122">
        <f t="shared" si="202"/>
        <v>92936.388242501765</v>
      </c>
      <c r="CJ148" s="124">
        <f t="shared" si="203"/>
        <v>0.34420884534259916</v>
      </c>
      <c r="CK148" s="122">
        <f t="shared" si="204"/>
        <v>225000</v>
      </c>
      <c r="CL148" s="122">
        <f t="shared" si="205"/>
        <v>47936.388242501765</v>
      </c>
      <c r="CM148" s="124">
        <f t="shared" si="206"/>
        <v>0.21305061441111897</v>
      </c>
      <c r="CN148" s="122">
        <f t="shared" si="207"/>
        <v>220000</v>
      </c>
      <c r="CO148" s="122">
        <f t="shared" si="208"/>
        <v>42936.388242501765</v>
      </c>
      <c r="CP148" s="124">
        <f t="shared" si="209"/>
        <v>0.19516540110228076</v>
      </c>
      <c r="CQ148" s="122">
        <f t="shared" si="210"/>
        <v>315000</v>
      </c>
      <c r="CR148" s="122">
        <f t="shared" si="211"/>
        <v>137936.38824250177</v>
      </c>
      <c r="CS148" s="124">
        <f t="shared" si="212"/>
        <v>0.43789329600794213</v>
      </c>
      <c r="CT148" s="122">
        <f t="shared" si="213"/>
        <v>275000</v>
      </c>
      <c r="CU148" s="122">
        <f t="shared" si="214"/>
        <v>97936.388242501765</v>
      </c>
      <c r="CV148" s="124">
        <f t="shared" si="215"/>
        <v>0.35613232088182462</v>
      </c>
      <c r="CW148" s="122">
        <f t="shared" si="216"/>
        <v>247500</v>
      </c>
      <c r="CX148" s="117">
        <f t="shared" si="217"/>
        <v>70436.388242501765</v>
      </c>
      <c r="CY148" s="124">
        <f t="shared" si="218"/>
        <v>0.28459146764647181</v>
      </c>
      <c r="CZ148" s="122">
        <f t="shared" si="219"/>
        <v>220000</v>
      </c>
      <c r="DA148" s="122">
        <f t="shared" si="220"/>
        <v>42936.388242501765</v>
      </c>
      <c r="DB148" s="124">
        <f t="shared" si="221"/>
        <v>0.19516540110228076</v>
      </c>
      <c r="DC148" s="122">
        <v>550000</v>
      </c>
      <c r="DD148" s="14">
        <v>450000</v>
      </c>
    </row>
    <row r="149" spans="1:108" s="18" customFormat="1" x14ac:dyDescent="0.25">
      <c r="A149" s="1">
        <v>135</v>
      </c>
      <c r="B149" s="100" t="s">
        <v>269</v>
      </c>
      <c r="C149" s="99">
        <v>80</v>
      </c>
      <c r="D149" s="1">
        <v>80</v>
      </c>
      <c r="E149" s="1">
        <v>9</v>
      </c>
      <c r="F149" s="1">
        <v>3</v>
      </c>
      <c r="G149" s="1" t="s">
        <v>130</v>
      </c>
      <c r="H149" s="100">
        <v>1.92</v>
      </c>
      <c r="I149" s="101">
        <f t="shared" si="131"/>
        <v>1.7279999999999997E-2</v>
      </c>
      <c r="J149" s="100">
        <v>48</v>
      </c>
      <c r="K149" s="1" t="s">
        <v>131</v>
      </c>
      <c r="L149" s="100">
        <v>32</v>
      </c>
      <c r="M149" s="100">
        <v>580</v>
      </c>
      <c r="N149" s="100">
        <v>580</v>
      </c>
      <c r="O149" s="102">
        <f t="shared" si="132"/>
        <v>27840</v>
      </c>
      <c r="P149" s="103">
        <v>26600</v>
      </c>
      <c r="Q149" s="104">
        <f t="shared" si="133"/>
        <v>10.022399999999998</v>
      </c>
      <c r="R149" s="100">
        <v>30</v>
      </c>
      <c r="S149" s="105">
        <f t="shared" si="161"/>
        <v>1.7241379310344827E-3</v>
      </c>
      <c r="T149" s="106">
        <f t="shared" si="134"/>
        <v>1.724137931034483E-3</v>
      </c>
      <c r="U149" s="2" t="s">
        <v>171</v>
      </c>
      <c r="V149" s="1" t="s">
        <v>133</v>
      </c>
      <c r="W149" s="107" t="s">
        <v>134</v>
      </c>
      <c r="X149" s="102">
        <f t="shared" si="162"/>
        <v>1113.5999999999999</v>
      </c>
      <c r="Y149" s="107" t="s">
        <v>135</v>
      </c>
      <c r="Z149" s="107" t="s">
        <v>136</v>
      </c>
      <c r="AA149" s="107" t="s">
        <v>137</v>
      </c>
      <c r="AB149" s="6">
        <v>5.25</v>
      </c>
      <c r="AC149" s="107" t="s">
        <v>138</v>
      </c>
      <c r="AD149" s="109" t="str">
        <f>'[1]MASTER TABEL'!$F$7</f>
        <v>M2</v>
      </c>
      <c r="AE149" s="109" t="str">
        <f>'[1]MASTER TABEL'!$G$7</f>
        <v>M2</v>
      </c>
      <c r="AF149" s="6">
        <v>5.25</v>
      </c>
      <c r="AG149" s="110">
        <f>'[1]MASTER TABEL'!$H$7</f>
        <v>1</v>
      </c>
      <c r="AH149" s="111">
        <v>15500</v>
      </c>
      <c r="AI149" s="111">
        <v>15500</v>
      </c>
      <c r="AJ149" s="112">
        <f t="shared" si="135"/>
        <v>81375</v>
      </c>
      <c r="AK149" s="109">
        <v>0</v>
      </c>
      <c r="AL149" s="113">
        <f t="shared" si="193"/>
        <v>0</v>
      </c>
      <c r="AM149" s="114">
        <f t="shared" si="136"/>
        <v>0</v>
      </c>
      <c r="AN149" s="1">
        <v>550</v>
      </c>
      <c r="AO149" s="115">
        <f t="shared" si="137"/>
        <v>1.7241379310344827E-3</v>
      </c>
      <c r="AP149" s="101">
        <f t="shared" si="138"/>
        <v>1.92</v>
      </c>
      <c r="AQ149" s="104">
        <f t="shared" si="139"/>
        <v>7655.352011494253</v>
      </c>
      <c r="AR149" s="116">
        <v>10000141</v>
      </c>
      <c r="AS149" s="104">
        <f t="shared" si="140"/>
        <v>8980.0116738505749</v>
      </c>
      <c r="AT149" s="110">
        <f>'[1]MASTER TABEL'!$BD$7</f>
        <v>440</v>
      </c>
      <c r="AU149" s="1">
        <v>142</v>
      </c>
      <c r="AV149" s="117">
        <f t="shared" si="141"/>
        <v>43.128743726728189</v>
      </c>
      <c r="AW149" s="111">
        <f t="shared" si="142"/>
        <v>4068.75</v>
      </c>
      <c r="AX149" s="111">
        <f t="shared" si="143"/>
        <v>8544.375</v>
      </c>
      <c r="AY149" s="111">
        <f t="shared" si="144"/>
        <v>6408.28125</v>
      </c>
      <c r="AZ149" s="112">
        <f t="shared" si="145"/>
        <v>19021.40625</v>
      </c>
      <c r="BA149" s="111">
        <f t="shared" si="194"/>
        <v>15461.25</v>
      </c>
      <c r="BB149" s="100" t="b">
        <v>0</v>
      </c>
      <c r="BC149" s="103">
        <v>0</v>
      </c>
      <c r="BD149" s="103">
        <v>0</v>
      </c>
      <c r="BE149" s="103">
        <f t="shared" si="146"/>
        <v>0</v>
      </c>
      <c r="BF149" s="100" t="b">
        <v>0</v>
      </c>
      <c r="BG149" s="118">
        <f>'[1]MASTER TABEL'!CZ403</f>
        <v>0</v>
      </c>
      <c r="BH149" s="1"/>
      <c r="BI149" s="103">
        <v>141</v>
      </c>
      <c r="BJ149" s="119">
        <v>0.1</v>
      </c>
      <c r="BK149" s="119">
        <v>0.05</v>
      </c>
      <c r="BL149" s="112">
        <f t="shared" si="195"/>
        <v>132677.14867907154</v>
      </c>
      <c r="BM149" s="104">
        <f t="shared" si="196"/>
        <v>145944.86354697871</v>
      </c>
      <c r="BN149" s="104">
        <f t="shared" si="196"/>
        <v>153242.10672432766</v>
      </c>
      <c r="BO149" s="120">
        <f t="shared" si="147"/>
        <v>3831.0526681081915</v>
      </c>
      <c r="BP149" s="121">
        <f t="shared" si="148"/>
        <v>7662.105336216383</v>
      </c>
      <c r="BQ149" s="121">
        <f t="shared" si="149"/>
        <v>3831.0526681081915</v>
      </c>
      <c r="BR149" s="121">
        <f t="shared" si="150"/>
        <v>9577.6316702704789</v>
      </c>
      <c r="BS149" s="121">
        <f t="shared" si="151"/>
        <v>1915.5263340540957</v>
      </c>
      <c r="BT149" s="122">
        <f t="shared" si="197"/>
        <v>180059.47540108499</v>
      </c>
      <c r="BU149" s="121">
        <f t="shared" si="152"/>
        <v>0</v>
      </c>
      <c r="BV149" s="121">
        <f t="shared" si="153"/>
        <v>0</v>
      </c>
      <c r="BW149" s="121">
        <f t="shared" si="154"/>
        <v>0</v>
      </c>
      <c r="BX149" s="121">
        <f t="shared" si="155"/>
        <v>0</v>
      </c>
      <c r="BY149" s="121">
        <f t="shared" si="156"/>
        <v>0</v>
      </c>
      <c r="BZ149" s="121">
        <f t="shared" si="157"/>
        <v>0</v>
      </c>
      <c r="CA149" s="121">
        <f t="shared" si="158"/>
        <v>0</v>
      </c>
      <c r="CB149" s="121">
        <f t="shared" si="159"/>
        <v>0</v>
      </c>
      <c r="CC149" s="122">
        <f t="shared" si="160"/>
        <v>191552.63340540958</v>
      </c>
      <c r="CD149" s="123">
        <f t="shared" si="168"/>
        <v>180059.47540108499</v>
      </c>
      <c r="CE149" s="122">
        <f t="shared" si="198"/>
        <v>350000</v>
      </c>
      <c r="CF149" s="122">
        <f t="shared" si="199"/>
        <v>169940.52459891501</v>
      </c>
      <c r="CG149" s="124">
        <f t="shared" si="200"/>
        <v>0.48554435599690005</v>
      </c>
      <c r="CH149" s="122">
        <f t="shared" si="201"/>
        <v>300000</v>
      </c>
      <c r="CI149" s="122">
        <f t="shared" si="202"/>
        <v>119940.52459891501</v>
      </c>
      <c r="CJ149" s="124">
        <f t="shared" si="203"/>
        <v>0.39980174866305007</v>
      </c>
      <c r="CK149" s="122">
        <f t="shared" si="204"/>
        <v>250000</v>
      </c>
      <c r="CL149" s="122">
        <f t="shared" si="205"/>
        <v>69940.524598915013</v>
      </c>
      <c r="CM149" s="124">
        <f t="shared" si="206"/>
        <v>0.27976209839566007</v>
      </c>
      <c r="CN149" s="122">
        <f t="shared" si="207"/>
        <v>240000</v>
      </c>
      <c r="CO149" s="122">
        <f t="shared" si="208"/>
        <v>59940.524598915013</v>
      </c>
      <c r="CP149" s="124">
        <f t="shared" si="209"/>
        <v>0.24975218582881256</v>
      </c>
      <c r="CQ149" s="122">
        <f t="shared" si="210"/>
        <v>350000</v>
      </c>
      <c r="CR149" s="122">
        <f t="shared" si="211"/>
        <v>169940.52459891501</v>
      </c>
      <c r="CS149" s="124">
        <f t="shared" si="212"/>
        <v>0.48554435599690005</v>
      </c>
      <c r="CT149" s="122">
        <f t="shared" si="213"/>
        <v>300000</v>
      </c>
      <c r="CU149" s="122">
        <f t="shared" si="214"/>
        <v>119940.52459891501</v>
      </c>
      <c r="CV149" s="124">
        <f t="shared" si="215"/>
        <v>0.39980174866305007</v>
      </c>
      <c r="CW149" s="122">
        <f t="shared" si="216"/>
        <v>270000</v>
      </c>
      <c r="CX149" s="117">
        <f t="shared" si="217"/>
        <v>89940.524598915013</v>
      </c>
      <c r="CY149" s="124">
        <f t="shared" si="218"/>
        <v>0.33311305407005559</v>
      </c>
      <c r="CZ149" s="122">
        <f t="shared" si="219"/>
        <v>240000</v>
      </c>
      <c r="DA149" s="122">
        <f t="shared" si="220"/>
        <v>59940.524598915013</v>
      </c>
      <c r="DB149" s="124">
        <f t="shared" si="221"/>
        <v>0.24975218582881256</v>
      </c>
      <c r="DC149" s="122">
        <v>600000</v>
      </c>
      <c r="DD149" s="14">
        <v>500000</v>
      </c>
    </row>
    <row r="150" spans="1:108" s="18" customFormat="1" x14ac:dyDescent="0.25">
      <c r="A150" s="1">
        <v>136</v>
      </c>
      <c r="B150" s="100" t="s">
        <v>270</v>
      </c>
      <c r="C150" s="99">
        <v>80</v>
      </c>
      <c r="D150" s="1">
        <v>80</v>
      </c>
      <c r="E150" s="1">
        <v>9</v>
      </c>
      <c r="F150" s="1">
        <v>3</v>
      </c>
      <c r="G150" s="1" t="s">
        <v>130</v>
      </c>
      <c r="H150" s="100">
        <v>1.92</v>
      </c>
      <c r="I150" s="101">
        <f t="shared" si="131"/>
        <v>1.7279999999999997E-2</v>
      </c>
      <c r="J150" s="100">
        <v>48</v>
      </c>
      <c r="K150" s="1" t="s">
        <v>131</v>
      </c>
      <c r="L150" s="100">
        <v>32</v>
      </c>
      <c r="M150" s="100">
        <v>580</v>
      </c>
      <c r="N150" s="100">
        <v>580</v>
      </c>
      <c r="O150" s="102">
        <f t="shared" si="132"/>
        <v>27840</v>
      </c>
      <c r="P150" s="103">
        <v>26600</v>
      </c>
      <c r="Q150" s="104">
        <f t="shared" si="133"/>
        <v>10.022399999999998</v>
      </c>
      <c r="R150" s="100">
        <v>30</v>
      </c>
      <c r="S150" s="105">
        <f t="shared" si="161"/>
        <v>1.7241379310344827E-3</v>
      </c>
      <c r="T150" s="106">
        <f t="shared" si="134"/>
        <v>1.724137931034483E-3</v>
      </c>
      <c r="U150" s="2" t="s">
        <v>171</v>
      </c>
      <c r="V150" s="1" t="s">
        <v>133</v>
      </c>
      <c r="W150" s="107" t="s">
        <v>134</v>
      </c>
      <c r="X150" s="102">
        <f t="shared" si="162"/>
        <v>1113.5999999999999</v>
      </c>
      <c r="Y150" s="107" t="s">
        <v>135</v>
      </c>
      <c r="Z150" s="107" t="s">
        <v>136</v>
      </c>
      <c r="AA150" s="107" t="s">
        <v>137</v>
      </c>
      <c r="AB150" s="6">
        <v>5.38</v>
      </c>
      <c r="AC150" s="107" t="s">
        <v>138</v>
      </c>
      <c r="AD150" s="109" t="str">
        <f>'[1]MASTER TABEL'!$F$7</f>
        <v>M2</v>
      </c>
      <c r="AE150" s="109" t="str">
        <f>'[1]MASTER TABEL'!$G$7</f>
        <v>M2</v>
      </c>
      <c r="AF150" s="6">
        <v>5.38</v>
      </c>
      <c r="AG150" s="110">
        <f>'[1]MASTER TABEL'!$H$7</f>
        <v>1</v>
      </c>
      <c r="AH150" s="111">
        <v>15500</v>
      </c>
      <c r="AI150" s="111">
        <v>15500</v>
      </c>
      <c r="AJ150" s="112">
        <f t="shared" si="135"/>
        <v>83390</v>
      </c>
      <c r="AK150" s="109">
        <v>0</v>
      </c>
      <c r="AL150" s="113">
        <f t="shared" si="193"/>
        <v>0</v>
      </c>
      <c r="AM150" s="114">
        <f t="shared" si="136"/>
        <v>0</v>
      </c>
      <c r="AN150" s="1">
        <v>550</v>
      </c>
      <c r="AO150" s="115">
        <f t="shared" si="137"/>
        <v>1.7241379310344827E-3</v>
      </c>
      <c r="AP150" s="101">
        <f t="shared" si="138"/>
        <v>1.92</v>
      </c>
      <c r="AQ150" s="104">
        <f t="shared" si="139"/>
        <v>7655.352011494253</v>
      </c>
      <c r="AR150" s="116">
        <v>10000142</v>
      </c>
      <c r="AS150" s="104">
        <f t="shared" si="140"/>
        <v>8980.0125718390809</v>
      </c>
      <c r="AT150" s="110">
        <f>'[1]MASTER TABEL'!$BD$7</f>
        <v>440</v>
      </c>
      <c r="AU150" s="1">
        <v>143</v>
      </c>
      <c r="AV150" s="117">
        <f t="shared" si="141"/>
        <v>42.827144120247574</v>
      </c>
      <c r="AW150" s="111">
        <f t="shared" si="142"/>
        <v>4169.5</v>
      </c>
      <c r="AX150" s="111">
        <f t="shared" si="143"/>
        <v>8755.9500000000007</v>
      </c>
      <c r="AY150" s="111">
        <f t="shared" si="144"/>
        <v>6566.9624999999996</v>
      </c>
      <c r="AZ150" s="112">
        <f t="shared" si="145"/>
        <v>19492.412499999999</v>
      </c>
      <c r="BA150" s="111">
        <f t="shared" si="194"/>
        <v>15844.1</v>
      </c>
      <c r="BB150" s="100" t="b">
        <v>0</v>
      </c>
      <c r="BC150" s="103">
        <v>0</v>
      </c>
      <c r="BD150" s="103">
        <v>0</v>
      </c>
      <c r="BE150" s="103">
        <f t="shared" si="146"/>
        <v>0</v>
      </c>
      <c r="BF150" s="100" t="b">
        <v>0</v>
      </c>
      <c r="BG150" s="118">
        <f>'[1]MASTER TABEL'!CZ404</f>
        <v>0</v>
      </c>
      <c r="BH150" s="1"/>
      <c r="BI150" s="103">
        <v>142</v>
      </c>
      <c r="BJ150" s="119">
        <v>0.1</v>
      </c>
      <c r="BK150" s="119">
        <v>0.05</v>
      </c>
      <c r="BL150" s="112">
        <f t="shared" si="195"/>
        <v>135546.70422745356</v>
      </c>
      <c r="BM150" s="104">
        <f t="shared" si="196"/>
        <v>149101.37465019894</v>
      </c>
      <c r="BN150" s="104">
        <f t="shared" si="196"/>
        <v>156556.44338270888</v>
      </c>
      <c r="BO150" s="120">
        <f t="shared" si="147"/>
        <v>3913.9110845677219</v>
      </c>
      <c r="BP150" s="121">
        <f t="shared" si="148"/>
        <v>7827.8221691354438</v>
      </c>
      <c r="BQ150" s="121">
        <f t="shared" si="149"/>
        <v>3913.9110845677219</v>
      </c>
      <c r="BR150" s="121">
        <f t="shared" si="150"/>
        <v>9784.777711419305</v>
      </c>
      <c r="BS150" s="121">
        <f t="shared" si="151"/>
        <v>1956.955542283861</v>
      </c>
      <c r="BT150" s="122">
        <f t="shared" si="197"/>
        <v>183953.82097468292</v>
      </c>
      <c r="BU150" s="121">
        <f t="shared" si="152"/>
        <v>0</v>
      </c>
      <c r="BV150" s="121">
        <f t="shared" si="153"/>
        <v>0</v>
      </c>
      <c r="BW150" s="121">
        <f t="shared" si="154"/>
        <v>0</v>
      </c>
      <c r="BX150" s="121">
        <f t="shared" si="155"/>
        <v>0</v>
      </c>
      <c r="BY150" s="121">
        <f t="shared" si="156"/>
        <v>0</v>
      </c>
      <c r="BZ150" s="121">
        <f t="shared" si="157"/>
        <v>0</v>
      </c>
      <c r="CA150" s="121">
        <f t="shared" si="158"/>
        <v>0</v>
      </c>
      <c r="CB150" s="121">
        <f t="shared" si="159"/>
        <v>0</v>
      </c>
      <c r="CC150" s="122">
        <f t="shared" si="160"/>
        <v>195695.55422838609</v>
      </c>
      <c r="CD150" s="123">
        <f t="shared" si="168"/>
        <v>183953.82097468292</v>
      </c>
      <c r="CE150" s="122">
        <f t="shared" si="198"/>
        <v>350000</v>
      </c>
      <c r="CF150" s="122">
        <f t="shared" si="199"/>
        <v>166046.17902531708</v>
      </c>
      <c r="CG150" s="124">
        <f t="shared" si="200"/>
        <v>0.47441765435804878</v>
      </c>
      <c r="CH150" s="122">
        <f t="shared" si="201"/>
        <v>300000</v>
      </c>
      <c r="CI150" s="122">
        <f t="shared" si="202"/>
        <v>116046.17902531708</v>
      </c>
      <c r="CJ150" s="124">
        <f t="shared" si="203"/>
        <v>0.3868205967510569</v>
      </c>
      <c r="CK150" s="122">
        <f t="shared" si="204"/>
        <v>250000</v>
      </c>
      <c r="CL150" s="122">
        <f t="shared" si="205"/>
        <v>66046.179025317077</v>
      </c>
      <c r="CM150" s="124">
        <f t="shared" si="206"/>
        <v>0.26418471610126831</v>
      </c>
      <c r="CN150" s="122">
        <f t="shared" si="207"/>
        <v>240000</v>
      </c>
      <c r="CO150" s="122">
        <f t="shared" si="208"/>
        <v>56046.179025317077</v>
      </c>
      <c r="CP150" s="124">
        <f t="shared" si="209"/>
        <v>0.23352574593882114</v>
      </c>
      <c r="CQ150" s="122">
        <f t="shared" si="210"/>
        <v>350000</v>
      </c>
      <c r="CR150" s="122">
        <f t="shared" si="211"/>
        <v>166046.17902531708</v>
      </c>
      <c r="CS150" s="124">
        <f t="shared" si="212"/>
        <v>0.47441765435804878</v>
      </c>
      <c r="CT150" s="122">
        <f t="shared" si="213"/>
        <v>300000</v>
      </c>
      <c r="CU150" s="122">
        <f t="shared" si="214"/>
        <v>116046.17902531708</v>
      </c>
      <c r="CV150" s="124">
        <f t="shared" si="215"/>
        <v>0.3868205967510569</v>
      </c>
      <c r="CW150" s="122">
        <f t="shared" si="216"/>
        <v>270000</v>
      </c>
      <c r="CX150" s="117">
        <f t="shared" si="217"/>
        <v>86046.179025317077</v>
      </c>
      <c r="CY150" s="124">
        <f t="shared" si="218"/>
        <v>0.31868955194561882</v>
      </c>
      <c r="CZ150" s="122">
        <f t="shared" si="219"/>
        <v>240000</v>
      </c>
      <c r="DA150" s="122">
        <f t="shared" si="220"/>
        <v>56046.179025317077</v>
      </c>
      <c r="DB150" s="124">
        <f t="shared" si="221"/>
        <v>0.23352574593882114</v>
      </c>
      <c r="DC150" s="122">
        <v>600000</v>
      </c>
      <c r="DD150" s="14">
        <v>500000</v>
      </c>
    </row>
    <row r="151" spans="1:108" s="18" customFormat="1" x14ac:dyDescent="0.25">
      <c r="A151" s="1">
        <v>137</v>
      </c>
      <c r="B151" s="100" t="s">
        <v>271</v>
      </c>
      <c r="C151" s="99">
        <v>80</v>
      </c>
      <c r="D151" s="1">
        <v>80</v>
      </c>
      <c r="E151" s="1">
        <v>9</v>
      </c>
      <c r="F151" s="1">
        <v>3</v>
      </c>
      <c r="G151" s="1" t="s">
        <v>130</v>
      </c>
      <c r="H151" s="100">
        <v>1.92</v>
      </c>
      <c r="I151" s="101">
        <f t="shared" si="131"/>
        <v>1.7279999999999997E-2</v>
      </c>
      <c r="J151" s="100">
        <v>48</v>
      </c>
      <c r="K151" s="1" t="s">
        <v>131</v>
      </c>
      <c r="L151" s="100">
        <v>32</v>
      </c>
      <c r="M151" s="100">
        <v>580</v>
      </c>
      <c r="N151" s="100">
        <v>580</v>
      </c>
      <c r="O151" s="102">
        <f t="shared" si="132"/>
        <v>27840</v>
      </c>
      <c r="P151" s="103">
        <v>26600</v>
      </c>
      <c r="Q151" s="104">
        <f t="shared" si="133"/>
        <v>10.022399999999998</v>
      </c>
      <c r="R151" s="100">
        <v>30</v>
      </c>
      <c r="S151" s="105">
        <f t="shared" si="161"/>
        <v>1.7241379310344827E-3</v>
      </c>
      <c r="T151" s="106">
        <f t="shared" si="134"/>
        <v>1.724137931034483E-3</v>
      </c>
      <c r="U151" s="2" t="s">
        <v>171</v>
      </c>
      <c r="V151" s="1" t="s">
        <v>133</v>
      </c>
      <c r="W151" s="107" t="s">
        <v>134</v>
      </c>
      <c r="X151" s="102">
        <f t="shared" si="162"/>
        <v>1113.5999999999999</v>
      </c>
      <c r="Y151" s="107" t="s">
        <v>135</v>
      </c>
      <c r="Z151" s="107" t="s">
        <v>136</v>
      </c>
      <c r="AA151" s="107" t="s">
        <v>137</v>
      </c>
      <c r="AB151" s="6">
        <v>5.15</v>
      </c>
      <c r="AC151" s="107" t="s">
        <v>138</v>
      </c>
      <c r="AD151" s="109" t="str">
        <f>'[1]MASTER TABEL'!$F$7</f>
        <v>M2</v>
      </c>
      <c r="AE151" s="109" t="str">
        <f>'[1]MASTER TABEL'!$G$7</f>
        <v>M2</v>
      </c>
      <c r="AF151" s="6">
        <v>5.15</v>
      </c>
      <c r="AG151" s="110">
        <f>'[1]MASTER TABEL'!$H$7</f>
        <v>1</v>
      </c>
      <c r="AH151" s="111">
        <v>15500</v>
      </c>
      <c r="AI151" s="111">
        <v>15500</v>
      </c>
      <c r="AJ151" s="112">
        <f t="shared" si="135"/>
        <v>79825</v>
      </c>
      <c r="AK151" s="109">
        <v>0</v>
      </c>
      <c r="AL151" s="113">
        <f t="shared" si="193"/>
        <v>0</v>
      </c>
      <c r="AM151" s="114">
        <f t="shared" si="136"/>
        <v>0</v>
      </c>
      <c r="AN151" s="1">
        <v>550</v>
      </c>
      <c r="AO151" s="115">
        <f t="shared" si="137"/>
        <v>1.7241379310344827E-3</v>
      </c>
      <c r="AP151" s="101">
        <f t="shared" si="138"/>
        <v>1.92</v>
      </c>
      <c r="AQ151" s="104">
        <f t="shared" si="139"/>
        <v>7655.352011494253</v>
      </c>
      <c r="AR151" s="116">
        <v>10000143</v>
      </c>
      <c r="AS151" s="104">
        <f t="shared" si="140"/>
        <v>8980.013469827587</v>
      </c>
      <c r="AT151" s="110">
        <f>'[1]MASTER TABEL'!$BD$7</f>
        <v>440</v>
      </c>
      <c r="AU151" s="1">
        <v>144</v>
      </c>
      <c r="AV151" s="117">
        <f t="shared" si="141"/>
        <v>42.529733397190299</v>
      </c>
      <c r="AW151" s="111">
        <f t="shared" si="142"/>
        <v>3991.25</v>
      </c>
      <c r="AX151" s="111">
        <f t="shared" si="143"/>
        <v>8381.625</v>
      </c>
      <c r="AY151" s="111">
        <f t="shared" si="144"/>
        <v>6286.21875</v>
      </c>
      <c r="AZ151" s="112">
        <f t="shared" si="145"/>
        <v>18659.09375</v>
      </c>
      <c r="BA151" s="111">
        <f t="shared" si="194"/>
        <v>15166.75</v>
      </c>
      <c r="BB151" s="100" t="b">
        <v>0</v>
      </c>
      <c r="BC151" s="103">
        <v>0</v>
      </c>
      <c r="BD151" s="103">
        <v>0</v>
      </c>
      <c r="BE151" s="103">
        <f t="shared" si="146"/>
        <v>0</v>
      </c>
      <c r="BF151" s="100" t="b">
        <v>0</v>
      </c>
      <c r="BG151" s="118">
        <f>'[1]MASTER TABEL'!CZ405</f>
        <v>0</v>
      </c>
      <c r="BH151" s="1"/>
      <c r="BI151" s="103">
        <v>143</v>
      </c>
      <c r="BJ151" s="119">
        <v>0.1</v>
      </c>
      <c r="BK151" s="119">
        <v>0.05</v>
      </c>
      <c r="BL151" s="112">
        <f t="shared" si="195"/>
        <v>130471.73896471904</v>
      </c>
      <c r="BM151" s="104">
        <f t="shared" si="196"/>
        <v>143518.91286119097</v>
      </c>
      <c r="BN151" s="104">
        <f t="shared" si="196"/>
        <v>150694.85850425053</v>
      </c>
      <c r="BO151" s="120">
        <f t="shared" si="147"/>
        <v>3767.3714626062633</v>
      </c>
      <c r="BP151" s="121">
        <f t="shared" si="148"/>
        <v>7534.7429252125266</v>
      </c>
      <c r="BQ151" s="121">
        <f t="shared" si="149"/>
        <v>3767.3714626062633</v>
      </c>
      <c r="BR151" s="121">
        <f t="shared" si="150"/>
        <v>9418.4286565156581</v>
      </c>
      <c r="BS151" s="121">
        <f t="shared" si="151"/>
        <v>1883.6857313031317</v>
      </c>
      <c r="BT151" s="122">
        <f t="shared" si="197"/>
        <v>177066.45874249437</v>
      </c>
      <c r="BU151" s="121">
        <f t="shared" si="152"/>
        <v>0</v>
      </c>
      <c r="BV151" s="121">
        <f t="shared" si="153"/>
        <v>0</v>
      </c>
      <c r="BW151" s="121">
        <f t="shared" si="154"/>
        <v>0</v>
      </c>
      <c r="BX151" s="121">
        <f t="shared" si="155"/>
        <v>0</v>
      </c>
      <c r="BY151" s="121">
        <f t="shared" si="156"/>
        <v>0</v>
      </c>
      <c r="BZ151" s="121">
        <f t="shared" si="157"/>
        <v>0</v>
      </c>
      <c r="CA151" s="121">
        <f t="shared" si="158"/>
        <v>0</v>
      </c>
      <c r="CB151" s="121">
        <f t="shared" si="159"/>
        <v>0</v>
      </c>
      <c r="CC151" s="122">
        <f t="shared" si="160"/>
        <v>188368.57313031316</v>
      </c>
      <c r="CD151" s="123">
        <f t="shared" si="168"/>
        <v>177066.45874249437</v>
      </c>
      <c r="CE151" s="122">
        <f t="shared" si="198"/>
        <v>315000</v>
      </c>
      <c r="CF151" s="122">
        <f t="shared" si="199"/>
        <v>137933.54125750563</v>
      </c>
      <c r="CG151" s="124">
        <f t="shared" si="200"/>
        <v>0.43788425796033531</v>
      </c>
      <c r="CH151" s="122">
        <f t="shared" si="201"/>
        <v>270000</v>
      </c>
      <c r="CI151" s="122">
        <f t="shared" si="202"/>
        <v>92933.541257505625</v>
      </c>
      <c r="CJ151" s="124">
        <f t="shared" si="203"/>
        <v>0.34419830095372456</v>
      </c>
      <c r="CK151" s="122">
        <f t="shared" si="204"/>
        <v>225000</v>
      </c>
      <c r="CL151" s="122">
        <f t="shared" si="205"/>
        <v>47933.541257505625</v>
      </c>
      <c r="CM151" s="124">
        <f t="shared" si="206"/>
        <v>0.21303796114446943</v>
      </c>
      <c r="CN151" s="122">
        <f t="shared" si="207"/>
        <v>220000</v>
      </c>
      <c r="CO151" s="122">
        <f t="shared" si="208"/>
        <v>42933.541257505625</v>
      </c>
      <c r="CP151" s="124">
        <f t="shared" si="209"/>
        <v>0.19515246026138922</v>
      </c>
      <c r="CQ151" s="122">
        <f t="shared" si="210"/>
        <v>315000</v>
      </c>
      <c r="CR151" s="122">
        <f t="shared" si="211"/>
        <v>137933.54125750563</v>
      </c>
      <c r="CS151" s="124">
        <f t="shared" si="212"/>
        <v>0.43788425796033531</v>
      </c>
      <c r="CT151" s="122">
        <f t="shared" si="213"/>
        <v>275000</v>
      </c>
      <c r="CU151" s="122">
        <f t="shared" si="214"/>
        <v>97933.541257505625</v>
      </c>
      <c r="CV151" s="124">
        <f t="shared" si="215"/>
        <v>0.35612196820911135</v>
      </c>
      <c r="CW151" s="122">
        <f t="shared" si="216"/>
        <v>247500</v>
      </c>
      <c r="CX151" s="117">
        <f t="shared" si="217"/>
        <v>70433.541257505625</v>
      </c>
      <c r="CY151" s="124">
        <f t="shared" si="218"/>
        <v>0.28457996467679042</v>
      </c>
      <c r="CZ151" s="122">
        <f t="shared" si="219"/>
        <v>220000</v>
      </c>
      <c r="DA151" s="122">
        <f t="shared" si="220"/>
        <v>42933.541257505625</v>
      </c>
      <c r="DB151" s="124">
        <f t="shared" si="221"/>
        <v>0.19515246026138922</v>
      </c>
      <c r="DC151" s="122">
        <v>550000</v>
      </c>
      <c r="DD151" s="14">
        <v>450000</v>
      </c>
    </row>
    <row r="152" spans="1:108" s="18" customFormat="1" x14ac:dyDescent="0.25">
      <c r="A152" s="1">
        <v>138</v>
      </c>
      <c r="B152" s="100" t="s">
        <v>272</v>
      </c>
      <c r="C152" s="99">
        <v>80</v>
      </c>
      <c r="D152" s="1">
        <v>80</v>
      </c>
      <c r="E152" s="1">
        <v>9</v>
      </c>
      <c r="F152" s="1">
        <v>3</v>
      </c>
      <c r="G152" s="1" t="s">
        <v>130</v>
      </c>
      <c r="H152" s="100">
        <v>1.92</v>
      </c>
      <c r="I152" s="101">
        <f t="shared" si="131"/>
        <v>1.7279999999999997E-2</v>
      </c>
      <c r="J152" s="100">
        <v>48</v>
      </c>
      <c r="K152" s="1" t="s">
        <v>131</v>
      </c>
      <c r="L152" s="100">
        <v>32</v>
      </c>
      <c r="M152" s="100">
        <v>580</v>
      </c>
      <c r="N152" s="100">
        <v>580</v>
      </c>
      <c r="O152" s="102">
        <f t="shared" si="132"/>
        <v>27840</v>
      </c>
      <c r="P152" s="103">
        <v>26600</v>
      </c>
      <c r="Q152" s="104">
        <f t="shared" si="133"/>
        <v>10.022399999999998</v>
      </c>
      <c r="R152" s="100">
        <v>30</v>
      </c>
      <c r="S152" s="105">
        <f t="shared" si="161"/>
        <v>1.7241379310344827E-3</v>
      </c>
      <c r="T152" s="106">
        <f t="shared" si="134"/>
        <v>1.724137931034483E-3</v>
      </c>
      <c r="U152" s="2" t="s">
        <v>171</v>
      </c>
      <c r="V152" s="1" t="s">
        <v>133</v>
      </c>
      <c r="W152" s="107" t="s">
        <v>134</v>
      </c>
      <c r="X152" s="102">
        <f t="shared" si="162"/>
        <v>1113.5999999999999</v>
      </c>
      <c r="Y152" s="107" t="s">
        <v>135</v>
      </c>
      <c r="Z152" s="107" t="s">
        <v>136</v>
      </c>
      <c r="AA152" s="107" t="s">
        <v>137</v>
      </c>
      <c r="AB152" s="6">
        <v>5.25</v>
      </c>
      <c r="AC152" s="107" t="s">
        <v>138</v>
      </c>
      <c r="AD152" s="109" t="str">
        <f>'[1]MASTER TABEL'!$F$7</f>
        <v>M2</v>
      </c>
      <c r="AE152" s="109" t="str">
        <f>'[1]MASTER TABEL'!$G$7</f>
        <v>M2</v>
      </c>
      <c r="AF152" s="6">
        <v>5.25</v>
      </c>
      <c r="AG152" s="110">
        <f>'[1]MASTER TABEL'!$H$7</f>
        <v>1</v>
      </c>
      <c r="AH152" s="111">
        <v>15500</v>
      </c>
      <c r="AI152" s="111">
        <v>15500</v>
      </c>
      <c r="AJ152" s="112">
        <f t="shared" si="135"/>
        <v>81375</v>
      </c>
      <c r="AK152" s="109">
        <v>0</v>
      </c>
      <c r="AL152" s="113">
        <f t="shared" si="193"/>
        <v>0</v>
      </c>
      <c r="AM152" s="114">
        <f t="shared" si="136"/>
        <v>0</v>
      </c>
      <c r="AN152" s="1">
        <v>550</v>
      </c>
      <c r="AO152" s="115">
        <f t="shared" si="137"/>
        <v>1.7241379310344827E-3</v>
      </c>
      <c r="AP152" s="101">
        <f t="shared" si="138"/>
        <v>1.92</v>
      </c>
      <c r="AQ152" s="104">
        <f t="shared" si="139"/>
        <v>7655.352011494253</v>
      </c>
      <c r="AR152" s="116">
        <v>10000144</v>
      </c>
      <c r="AS152" s="104">
        <f t="shared" si="140"/>
        <v>8980.014367816093</v>
      </c>
      <c r="AT152" s="110">
        <f>'[1]MASTER TABEL'!$BD$7</f>
        <v>440</v>
      </c>
      <c r="AU152" s="1">
        <v>145</v>
      </c>
      <c r="AV152" s="117">
        <f t="shared" si="141"/>
        <v>42.236424891002777</v>
      </c>
      <c r="AW152" s="111">
        <f t="shared" si="142"/>
        <v>4068.75</v>
      </c>
      <c r="AX152" s="111">
        <f t="shared" si="143"/>
        <v>8544.375</v>
      </c>
      <c r="AY152" s="111">
        <f t="shared" si="144"/>
        <v>6408.28125</v>
      </c>
      <c r="AZ152" s="112">
        <f t="shared" si="145"/>
        <v>19021.40625</v>
      </c>
      <c r="BA152" s="111">
        <f t="shared" si="194"/>
        <v>15461.25</v>
      </c>
      <c r="BB152" s="100" t="b">
        <v>0</v>
      </c>
      <c r="BC152" s="103">
        <v>0</v>
      </c>
      <c r="BD152" s="103">
        <v>0</v>
      </c>
      <c r="BE152" s="103">
        <f t="shared" si="146"/>
        <v>0</v>
      </c>
      <c r="BF152" s="100" t="b">
        <v>0</v>
      </c>
      <c r="BG152" s="118">
        <f>'[1]MASTER TABEL'!CZ406</f>
        <v>0</v>
      </c>
      <c r="BH152" s="1"/>
      <c r="BI152" s="103">
        <v>144</v>
      </c>
      <c r="BJ152" s="119">
        <v>0.1</v>
      </c>
      <c r="BK152" s="119">
        <v>0.05</v>
      </c>
      <c r="BL152" s="112">
        <f t="shared" si="195"/>
        <v>132679.25905420136</v>
      </c>
      <c r="BM152" s="104">
        <f t="shared" si="196"/>
        <v>145947.18495962152</v>
      </c>
      <c r="BN152" s="104">
        <f t="shared" si="196"/>
        <v>153244.54420760259</v>
      </c>
      <c r="BO152" s="120">
        <f t="shared" si="147"/>
        <v>3831.1136051900648</v>
      </c>
      <c r="BP152" s="121">
        <f t="shared" si="148"/>
        <v>7662.2272103801297</v>
      </c>
      <c r="BQ152" s="121">
        <f t="shared" si="149"/>
        <v>3831.1136051900648</v>
      </c>
      <c r="BR152" s="121">
        <f t="shared" si="150"/>
        <v>9577.7840129751621</v>
      </c>
      <c r="BS152" s="121">
        <f t="shared" si="151"/>
        <v>1915.5568025950324</v>
      </c>
      <c r="BT152" s="122">
        <f t="shared" si="197"/>
        <v>180062.33944393304</v>
      </c>
      <c r="BU152" s="121">
        <f t="shared" si="152"/>
        <v>0</v>
      </c>
      <c r="BV152" s="121">
        <f t="shared" si="153"/>
        <v>0</v>
      </c>
      <c r="BW152" s="121">
        <f t="shared" si="154"/>
        <v>0</v>
      </c>
      <c r="BX152" s="121">
        <f t="shared" si="155"/>
        <v>0</v>
      </c>
      <c r="BY152" s="121">
        <f t="shared" si="156"/>
        <v>0</v>
      </c>
      <c r="BZ152" s="121">
        <f t="shared" si="157"/>
        <v>0</v>
      </c>
      <c r="CA152" s="121">
        <f t="shared" si="158"/>
        <v>0</v>
      </c>
      <c r="CB152" s="121">
        <f t="shared" si="159"/>
        <v>0</v>
      </c>
      <c r="CC152" s="122">
        <f t="shared" si="160"/>
        <v>191555.68025950325</v>
      </c>
      <c r="CD152" s="123">
        <f t="shared" si="168"/>
        <v>180062.33944393304</v>
      </c>
      <c r="CE152" s="122">
        <f t="shared" si="198"/>
        <v>350000</v>
      </c>
      <c r="CF152" s="122">
        <f t="shared" si="199"/>
        <v>169937.66055606696</v>
      </c>
      <c r="CG152" s="124">
        <f t="shared" si="200"/>
        <v>0.48553617301733415</v>
      </c>
      <c r="CH152" s="122">
        <f t="shared" si="201"/>
        <v>300000</v>
      </c>
      <c r="CI152" s="122">
        <f t="shared" si="202"/>
        <v>119937.66055606696</v>
      </c>
      <c r="CJ152" s="124">
        <f t="shared" si="203"/>
        <v>0.39979220185355652</v>
      </c>
      <c r="CK152" s="122">
        <f t="shared" si="204"/>
        <v>250000</v>
      </c>
      <c r="CL152" s="122">
        <f t="shared" si="205"/>
        <v>69937.660556066956</v>
      </c>
      <c r="CM152" s="124">
        <f t="shared" si="206"/>
        <v>0.27975064222426782</v>
      </c>
      <c r="CN152" s="122">
        <f t="shared" si="207"/>
        <v>240000</v>
      </c>
      <c r="CO152" s="122">
        <f t="shared" si="208"/>
        <v>59937.660556066956</v>
      </c>
      <c r="CP152" s="124">
        <f t="shared" si="209"/>
        <v>0.24974025231694566</v>
      </c>
      <c r="CQ152" s="122">
        <f t="shared" si="210"/>
        <v>350000</v>
      </c>
      <c r="CR152" s="122">
        <f t="shared" si="211"/>
        <v>169937.66055606696</v>
      </c>
      <c r="CS152" s="124">
        <f t="shared" si="212"/>
        <v>0.48553617301733415</v>
      </c>
      <c r="CT152" s="122">
        <f t="shared" si="213"/>
        <v>300000</v>
      </c>
      <c r="CU152" s="122">
        <f t="shared" si="214"/>
        <v>119937.66055606696</v>
      </c>
      <c r="CV152" s="124">
        <f t="shared" si="215"/>
        <v>0.39979220185355652</v>
      </c>
      <c r="CW152" s="122">
        <f t="shared" si="216"/>
        <v>270000</v>
      </c>
      <c r="CX152" s="117">
        <f t="shared" si="217"/>
        <v>89937.660556066956</v>
      </c>
      <c r="CY152" s="124">
        <f t="shared" si="218"/>
        <v>0.33310244650395171</v>
      </c>
      <c r="CZ152" s="122">
        <f t="shared" si="219"/>
        <v>240000</v>
      </c>
      <c r="DA152" s="122">
        <f t="shared" si="220"/>
        <v>59937.660556066956</v>
      </c>
      <c r="DB152" s="124">
        <f t="shared" si="221"/>
        <v>0.24974025231694566</v>
      </c>
      <c r="DC152" s="122">
        <v>600000</v>
      </c>
      <c r="DD152" s="14">
        <v>500000</v>
      </c>
    </row>
    <row r="153" spans="1:108" s="18" customFormat="1" x14ac:dyDescent="0.25">
      <c r="A153" s="1">
        <v>139</v>
      </c>
      <c r="B153" s="100" t="s">
        <v>273</v>
      </c>
      <c r="C153" s="99">
        <v>80</v>
      </c>
      <c r="D153" s="1">
        <v>80</v>
      </c>
      <c r="E153" s="1">
        <v>9</v>
      </c>
      <c r="F153" s="1">
        <v>3</v>
      </c>
      <c r="G153" s="1" t="s">
        <v>130</v>
      </c>
      <c r="H153" s="100">
        <v>1.92</v>
      </c>
      <c r="I153" s="101">
        <f t="shared" si="131"/>
        <v>1.7279999999999997E-2</v>
      </c>
      <c r="J153" s="100">
        <v>48</v>
      </c>
      <c r="K153" s="1" t="s">
        <v>131</v>
      </c>
      <c r="L153" s="100">
        <v>32</v>
      </c>
      <c r="M153" s="100">
        <v>580</v>
      </c>
      <c r="N153" s="100">
        <v>580</v>
      </c>
      <c r="O153" s="102">
        <f t="shared" si="132"/>
        <v>27840</v>
      </c>
      <c r="P153" s="103">
        <v>26600</v>
      </c>
      <c r="Q153" s="104">
        <f t="shared" si="133"/>
        <v>10.022399999999998</v>
      </c>
      <c r="R153" s="100">
        <v>30</v>
      </c>
      <c r="S153" s="105">
        <f t="shared" si="161"/>
        <v>1.7241379310344827E-3</v>
      </c>
      <c r="T153" s="106">
        <f t="shared" si="134"/>
        <v>1.724137931034483E-3</v>
      </c>
      <c r="U153" s="2" t="s">
        <v>171</v>
      </c>
      <c r="V153" s="1" t="s">
        <v>133</v>
      </c>
      <c r="W153" s="107" t="s">
        <v>134</v>
      </c>
      <c r="X153" s="102">
        <f t="shared" si="162"/>
        <v>1113.5999999999999</v>
      </c>
      <c r="Y153" s="107" t="s">
        <v>135</v>
      </c>
      <c r="Z153" s="107" t="s">
        <v>136</v>
      </c>
      <c r="AA153" s="107" t="s">
        <v>137</v>
      </c>
      <c r="AB153" s="6">
        <v>5.25</v>
      </c>
      <c r="AC153" s="107" t="s">
        <v>138</v>
      </c>
      <c r="AD153" s="109" t="str">
        <f>'[1]MASTER TABEL'!$F$7</f>
        <v>M2</v>
      </c>
      <c r="AE153" s="109" t="str">
        <f>'[1]MASTER TABEL'!$G$7</f>
        <v>M2</v>
      </c>
      <c r="AF153" s="6">
        <v>5.25</v>
      </c>
      <c r="AG153" s="110">
        <f>'[1]MASTER TABEL'!$H$7</f>
        <v>1</v>
      </c>
      <c r="AH153" s="111">
        <v>15500</v>
      </c>
      <c r="AI153" s="111">
        <v>15500</v>
      </c>
      <c r="AJ153" s="112">
        <f t="shared" si="135"/>
        <v>81375</v>
      </c>
      <c r="AK153" s="109">
        <v>0</v>
      </c>
      <c r="AL153" s="113">
        <f t="shared" si="193"/>
        <v>0</v>
      </c>
      <c r="AM153" s="114">
        <f t="shared" si="136"/>
        <v>0</v>
      </c>
      <c r="AN153" s="1">
        <v>550</v>
      </c>
      <c r="AO153" s="115">
        <f t="shared" si="137"/>
        <v>1.7241379310344827E-3</v>
      </c>
      <c r="AP153" s="101">
        <f t="shared" si="138"/>
        <v>1.92</v>
      </c>
      <c r="AQ153" s="104">
        <f t="shared" si="139"/>
        <v>7655.352011494253</v>
      </c>
      <c r="AR153" s="116">
        <v>10000145</v>
      </c>
      <c r="AS153" s="104">
        <f t="shared" si="140"/>
        <v>8980.0152658045972</v>
      </c>
      <c r="AT153" s="110">
        <f>'[1]MASTER TABEL'!$BD$7</f>
        <v>440</v>
      </c>
      <c r="AU153" s="1">
        <v>146</v>
      </c>
      <c r="AV153" s="117">
        <f t="shared" si="141"/>
        <v>41.947134309557555</v>
      </c>
      <c r="AW153" s="111">
        <f t="shared" si="142"/>
        <v>4068.75</v>
      </c>
      <c r="AX153" s="111">
        <f t="shared" si="143"/>
        <v>8544.375</v>
      </c>
      <c r="AY153" s="111">
        <f t="shared" si="144"/>
        <v>6408.28125</v>
      </c>
      <c r="AZ153" s="112">
        <f t="shared" si="145"/>
        <v>19021.40625</v>
      </c>
      <c r="BA153" s="111">
        <f t="shared" si="194"/>
        <v>15461.25</v>
      </c>
      <c r="BB153" s="100" t="b">
        <v>0</v>
      </c>
      <c r="BC153" s="103">
        <v>0</v>
      </c>
      <c r="BD153" s="103">
        <v>0</v>
      </c>
      <c r="BE153" s="103">
        <f t="shared" si="146"/>
        <v>0</v>
      </c>
      <c r="BF153" s="100" t="b">
        <v>0</v>
      </c>
      <c r="BG153" s="118">
        <f>'[1]MASTER TABEL'!CZ407</f>
        <v>0</v>
      </c>
      <c r="BH153" s="1"/>
      <c r="BI153" s="103">
        <v>145</v>
      </c>
      <c r="BJ153" s="119">
        <v>0.1</v>
      </c>
      <c r="BK153" s="119">
        <v>0.05</v>
      </c>
      <c r="BL153" s="112">
        <f t="shared" si="195"/>
        <v>132679.97066160841</v>
      </c>
      <c r="BM153" s="104">
        <f t="shared" si="196"/>
        <v>145947.96772776928</v>
      </c>
      <c r="BN153" s="104">
        <f t="shared" si="196"/>
        <v>153245.36611415775</v>
      </c>
      <c r="BO153" s="120">
        <f t="shared" si="147"/>
        <v>3831.1341528539438</v>
      </c>
      <c r="BP153" s="121">
        <f t="shared" si="148"/>
        <v>7662.2683057078875</v>
      </c>
      <c r="BQ153" s="121">
        <f t="shared" si="149"/>
        <v>3831.1341528539438</v>
      </c>
      <c r="BR153" s="121">
        <f t="shared" si="150"/>
        <v>9577.8353821348592</v>
      </c>
      <c r="BS153" s="121">
        <f t="shared" si="151"/>
        <v>1915.5670764269719</v>
      </c>
      <c r="BT153" s="122">
        <f t="shared" si="197"/>
        <v>180063.30518413536</v>
      </c>
      <c r="BU153" s="121">
        <f t="shared" si="152"/>
        <v>0</v>
      </c>
      <c r="BV153" s="121">
        <f t="shared" si="153"/>
        <v>0</v>
      </c>
      <c r="BW153" s="121">
        <f t="shared" si="154"/>
        <v>0</v>
      </c>
      <c r="BX153" s="121">
        <f t="shared" si="155"/>
        <v>0</v>
      </c>
      <c r="BY153" s="121">
        <f t="shared" si="156"/>
        <v>0</v>
      </c>
      <c r="BZ153" s="121">
        <f t="shared" si="157"/>
        <v>0</v>
      </c>
      <c r="CA153" s="121">
        <f t="shared" si="158"/>
        <v>0</v>
      </c>
      <c r="CB153" s="121">
        <f t="shared" si="159"/>
        <v>0</v>
      </c>
      <c r="CC153" s="122">
        <f t="shared" si="160"/>
        <v>191556.70764269718</v>
      </c>
      <c r="CD153" s="123">
        <f t="shared" si="168"/>
        <v>180063.30518413536</v>
      </c>
      <c r="CE153" s="122">
        <f t="shared" si="198"/>
        <v>350000</v>
      </c>
      <c r="CF153" s="122">
        <f t="shared" si="199"/>
        <v>169936.69481586464</v>
      </c>
      <c r="CG153" s="124">
        <f t="shared" si="200"/>
        <v>0.48553341375961329</v>
      </c>
      <c r="CH153" s="122">
        <f t="shared" si="201"/>
        <v>300000</v>
      </c>
      <c r="CI153" s="122">
        <f t="shared" si="202"/>
        <v>119936.69481586464</v>
      </c>
      <c r="CJ153" s="124">
        <f t="shared" si="203"/>
        <v>0.39978898271954882</v>
      </c>
      <c r="CK153" s="122">
        <f t="shared" si="204"/>
        <v>250000</v>
      </c>
      <c r="CL153" s="122">
        <f t="shared" si="205"/>
        <v>69936.694815864641</v>
      </c>
      <c r="CM153" s="124">
        <f t="shared" si="206"/>
        <v>0.27974677926345859</v>
      </c>
      <c r="CN153" s="122">
        <f t="shared" si="207"/>
        <v>240000</v>
      </c>
      <c r="CO153" s="122">
        <f t="shared" si="208"/>
        <v>59936.694815864641</v>
      </c>
      <c r="CP153" s="124">
        <f t="shared" si="209"/>
        <v>0.24973622839943602</v>
      </c>
      <c r="CQ153" s="122">
        <f t="shared" si="210"/>
        <v>350000</v>
      </c>
      <c r="CR153" s="122">
        <f t="shared" si="211"/>
        <v>169936.69481586464</v>
      </c>
      <c r="CS153" s="124">
        <f t="shared" si="212"/>
        <v>0.48553341375961329</v>
      </c>
      <c r="CT153" s="122">
        <f t="shared" si="213"/>
        <v>300000</v>
      </c>
      <c r="CU153" s="122">
        <f t="shared" si="214"/>
        <v>119936.69481586464</v>
      </c>
      <c r="CV153" s="124">
        <f t="shared" si="215"/>
        <v>0.39978898271954882</v>
      </c>
      <c r="CW153" s="122">
        <f t="shared" si="216"/>
        <v>270000</v>
      </c>
      <c r="CX153" s="117">
        <f t="shared" si="217"/>
        <v>89936.694815864641</v>
      </c>
      <c r="CY153" s="124">
        <f t="shared" si="218"/>
        <v>0.33309886968838753</v>
      </c>
      <c r="CZ153" s="122">
        <f t="shared" si="219"/>
        <v>240000</v>
      </c>
      <c r="DA153" s="122">
        <f t="shared" si="220"/>
        <v>59936.694815864641</v>
      </c>
      <c r="DB153" s="124">
        <f t="shared" si="221"/>
        <v>0.24973622839943602</v>
      </c>
      <c r="DC153" s="122">
        <v>600000</v>
      </c>
      <c r="DD153" s="14">
        <v>500000</v>
      </c>
    </row>
    <row r="154" spans="1:108" s="18" customFormat="1" x14ac:dyDescent="0.25">
      <c r="A154" s="1"/>
      <c r="B154" s="2"/>
      <c r="C154" s="2"/>
      <c r="D154" s="2"/>
      <c r="E154" s="2"/>
      <c r="F154" s="1"/>
      <c r="G154" s="3"/>
      <c r="H154" s="2"/>
      <c r="I154" s="2"/>
      <c r="J154" s="2"/>
      <c r="K154" s="2"/>
      <c r="L154" s="2"/>
      <c r="M154" s="4"/>
      <c r="N154" s="2"/>
      <c r="O154" s="5"/>
      <c r="P154" s="3"/>
      <c r="Q154" s="1"/>
      <c r="R154" s="1"/>
      <c r="S154" s="3"/>
      <c r="T154" s="3"/>
      <c r="U154" s="2"/>
      <c r="V154" s="2"/>
      <c r="W154" s="2"/>
      <c r="X154" s="5"/>
      <c r="Y154" s="3"/>
      <c r="Z154" s="2"/>
      <c r="AA154" s="3"/>
      <c r="AB154" s="6"/>
      <c r="AC154" s="3"/>
      <c r="AD154" s="3"/>
      <c r="AE154" s="3"/>
      <c r="AF154" s="7"/>
      <c r="AG154" s="3"/>
      <c r="AH154" s="3"/>
      <c r="AI154" s="3"/>
      <c r="AJ154" s="3"/>
      <c r="AK154" s="3"/>
      <c r="AL154" s="3"/>
      <c r="AM154" s="8"/>
      <c r="AN154" s="3"/>
      <c r="AO154" s="3"/>
      <c r="AP154" s="3"/>
      <c r="AQ154" s="3"/>
      <c r="AR154" s="3"/>
      <c r="AS154" s="3"/>
      <c r="AT154" s="3"/>
      <c r="AU154" s="3"/>
      <c r="AV154" s="9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9"/>
      <c r="BQ154" s="9"/>
      <c r="BR154" s="9"/>
      <c r="BS154" s="9"/>
      <c r="BT154" s="13"/>
      <c r="BU154" s="9"/>
      <c r="BV154" s="9"/>
      <c r="BW154" s="9"/>
      <c r="BX154" s="9"/>
      <c r="BY154" s="9"/>
      <c r="BZ154" s="9"/>
      <c r="CA154" s="9"/>
      <c r="CB154" s="9"/>
      <c r="CC154" s="13"/>
      <c r="CD154" s="14"/>
      <c r="CE154" s="13"/>
      <c r="CF154" s="13"/>
      <c r="CG154" s="13"/>
      <c r="CH154" s="13"/>
      <c r="CI154" s="13"/>
      <c r="CJ154" s="15"/>
      <c r="CK154" s="13"/>
      <c r="CL154" s="13"/>
      <c r="CM154" s="15"/>
      <c r="CN154" s="13"/>
      <c r="CO154" s="13"/>
      <c r="CP154" s="15"/>
      <c r="CQ154" s="13"/>
      <c r="CR154" s="13"/>
      <c r="CS154" s="15"/>
      <c r="CT154" s="13"/>
      <c r="CU154" s="13"/>
      <c r="CV154" s="13"/>
      <c r="CW154" s="13"/>
      <c r="CX154" s="9"/>
      <c r="CY154" s="3"/>
      <c r="CZ154" s="3"/>
      <c r="DA154" s="13"/>
      <c r="DB154" s="3"/>
      <c r="DC154" s="14"/>
      <c r="DD154" s="13"/>
    </row>
    <row r="155" spans="1:108" s="18" customFormat="1" x14ac:dyDescent="0.25">
      <c r="A155" s="1"/>
      <c r="B155" s="2"/>
      <c r="C155" s="2"/>
      <c r="D155" s="2"/>
      <c r="E155" s="2"/>
      <c r="F155" s="1"/>
      <c r="G155" s="3"/>
      <c r="H155" s="2"/>
      <c r="I155" s="2"/>
      <c r="J155" s="2"/>
      <c r="K155" s="2"/>
      <c r="L155" s="2"/>
      <c r="M155" s="4"/>
      <c r="N155" s="2"/>
      <c r="O155" s="5"/>
      <c r="P155" s="3"/>
      <c r="Q155" s="1"/>
      <c r="R155" s="1"/>
      <c r="S155" s="3"/>
      <c r="T155" s="3"/>
      <c r="U155" s="2"/>
      <c r="V155" s="2"/>
      <c r="W155" s="2"/>
      <c r="X155" s="5"/>
      <c r="Y155" s="3"/>
      <c r="Z155" s="2"/>
      <c r="AA155" s="3"/>
      <c r="AB155" s="6"/>
      <c r="AC155" s="3"/>
      <c r="AD155" s="3"/>
      <c r="AE155" s="3"/>
      <c r="AF155" s="7"/>
      <c r="AG155" s="3"/>
      <c r="AH155" s="3"/>
      <c r="AI155" s="3"/>
      <c r="AJ155" s="3"/>
      <c r="AK155" s="3"/>
      <c r="AL155" s="3"/>
      <c r="AM155" s="8"/>
      <c r="AN155" s="3"/>
      <c r="AO155" s="3"/>
      <c r="AP155" s="3"/>
      <c r="AQ155" s="3"/>
      <c r="AR155" s="3"/>
      <c r="AS155" s="3"/>
      <c r="AT155" s="3"/>
      <c r="AU155" s="3"/>
      <c r="AV155" s="9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9"/>
      <c r="BQ155" s="9"/>
      <c r="BR155" s="9"/>
      <c r="BS155" s="9"/>
      <c r="BT155" s="13"/>
      <c r="BU155" s="9"/>
      <c r="BV155" s="9"/>
      <c r="BW155" s="9"/>
      <c r="BX155" s="9"/>
      <c r="BY155" s="9"/>
      <c r="BZ155" s="9"/>
      <c r="CA155" s="9"/>
      <c r="CB155" s="9"/>
      <c r="CC155" s="13"/>
      <c r="CD155" s="14"/>
      <c r="CE155" s="13"/>
      <c r="CF155" s="13"/>
      <c r="CG155" s="13"/>
      <c r="CH155" s="13"/>
      <c r="CI155" s="13"/>
      <c r="CJ155" s="15"/>
      <c r="CK155" s="13"/>
      <c r="CL155" s="13"/>
      <c r="CM155" s="15"/>
      <c r="CN155" s="13"/>
      <c r="CO155" s="13"/>
      <c r="CP155" s="15"/>
      <c r="CQ155" s="13"/>
      <c r="CR155" s="13"/>
      <c r="CS155" s="15"/>
      <c r="CT155" s="13"/>
      <c r="CU155" s="13"/>
      <c r="CV155" s="13"/>
      <c r="CW155" s="13"/>
      <c r="CX155" s="9"/>
      <c r="CY155" s="3"/>
      <c r="CZ155" s="3"/>
      <c r="DA155" s="13"/>
      <c r="DB155" s="3"/>
      <c r="DC155" s="14"/>
      <c r="DD155" s="13"/>
    </row>
    <row r="156" spans="1:108" s="18" customFormat="1" x14ac:dyDescent="0.25">
      <c r="A156" s="1"/>
      <c r="B156" s="2"/>
      <c r="C156" s="2"/>
      <c r="D156" s="2"/>
      <c r="E156" s="2"/>
      <c r="F156" s="1"/>
      <c r="G156" s="3"/>
      <c r="H156" s="2"/>
      <c r="I156" s="2"/>
      <c r="J156" s="2"/>
      <c r="K156" s="2"/>
      <c r="L156" s="2"/>
      <c r="M156" s="4"/>
      <c r="N156" s="2"/>
      <c r="O156" s="5"/>
      <c r="P156" s="3"/>
      <c r="Q156" s="1"/>
      <c r="R156" s="1"/>
      <c r="S156" s="3"/>
      <c r="T156" s="3"/>
      <c r="U156" s="2"/>
      <c r="V156" s="2"/>
      <c r="W156" s="2"/>
      <c r="X156" s="5"/>
      <c r="Y156" s="3"/>
      <c r="Z156" s="2"/>
      <c r="AA156" s="3"/>
      <c r="AB156" s="6"/>
      <c r="AC156" s="3"/>
      <c r="AD156" s="3"/>
      <c r="AE156" s="3"/>
      <c r="AF156" s="7"/>
      <c r="AG156" s="3"/>
      <c r="AH156" s="3"/>
      <c r="AI156" s="3"/>
      <c r="AJ156" s="3"/>
      <c r="AK156" s="3"/>
      <c r="AL156" s="3"/>
      <c r="AM156" s="8"/>
      <c r="AN156" s="3"/>
      <c r="AO156" s="3"/>
      <c r="AP156" s="3"/>
      <c r="AQ156" s="3"/>
      <c r="AR156" s="3"/>
      <c r="AS156" s="3"/>
      <c r="AT156" s="3"/>
      <c r="AU156" s="3"/>
      <c r="AV156" s="9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9"/>
      <c r="BQ156" s="9"/>
      <c r="BR156" s="9"/>
      <c r="BS156" s="9"/>
      <c r="BT156" s="13"/>
      <c r="BU156" s="9"/>
      <c r="BV156" s="9"/>
      <c r="BW156" s="9"/>
      <c r="BX156" s="9"/>
      <c r="BY156" s="9"/>
      <c r="BZ156" s="9"/>
      <c r="CA156" s="9"/>
      <c r="CB156" s="9"/>
      <c r="CC156" s="13"/>
      <c r="CD156" s="14"/>
      <c r="CE156" s="13"/>
      <c r="CF156" s="13"/>
      <c r="CG156" s="13"/>
      <c r="CH156" s="13"/>
      <c r="CI156" s="13"/>
      <c r="CJ156" s="15"/>
      <c r="CK156" s="13"/>
      <c r="CL156" s="13"/>
      <c r="CM156" s="15"/>
      <c r="CN156" s="13"/>
      <c r="CO156" s="13"/>
      <c r="CP156" s="15"/>
      <c r="CQ156" s="13"/>
      <c r="CR156" s="13"/>
      <c r="CS156" s="15"/>
      <c r="CT156" s="13"/>
      <c r="CU156" s="13"/>
      <c r="CV156" s="13"/>
      <c r="CW156" s="13"/>
      <c r="CX156" s="9"/>
      <c r="CY156" s="3"/>
      <c r="CZ156" s="3"/>
      <c r="DA156" s="13"/>
      <c r="DB156" s="3"/>
      <c r="DC156" s="14"/>
      <c r="DD156" s="13"/>
    </row>
    <row r="157" spans="1:108" s="18" customFormat="1" x14ac:dyDescent="0.25">
      <c r="A157" s="1"/>
      <c r="B157" s="2"/>
      <c r="C157" s="2"/>
      <c r="D157" s="2"/>
      <c r="E157" s="2"/>
      <c r="F157" s="1"/>
      <c r="G157" s="3"/>
      <c r="H157" s="2"/>
      <c r="I157" s="2"/>
      <c r="J157" s="2"/>
      <c r="K157" s="2"/>
      <c r="L157" s="2"/>
      <c r="M157" s="4"/>
      <c r="N157" s="2"/>
      <c r="O157" s="5"/>
      <c r="P157" s="3"/>
      <c r="Q157" s="1"/>
      <c r="R157" s="1"/>
      <c r="S157" s="3"/>
      <c r="T157" s="3"/>
      <c r="U157" s="2"/>
      <c r="V157" s="2"/>
      <c r="W157" s="2"/>
      <c r="X157" s="5"/>
      <c r="Y157" s="3"/>
      <c r="Z157" s="2"/>
      <c r="AA157" s="3"/>
      <c r="AB157" s="6"/>
      <c r="AC157" s="3"/>
      <c r="AD157" s="3"/>
      <c r="AE157" s="3"/>
      <c r="AF157" s="7"/>
      <c r="AG157" s="3"/>
      <c r="AH157" s="3"/>
      <c r="AI157" s="3"/>
      <c r="AJ157" s="3"/>
      <c r="AK157" s="3"/>
      <c r="AL157" s="3"/>
      <c r="AM157" s="8"/>
      <c r="AN157" s="3"/>
      <c r="AO157" s="3"/>
      <c r="AP157" s="3"/>
      <c r="AQ157" s="3"/>
      <c r="AR157" s="3"/>
      <c r="AS157" s="3"/>
      <c r="AT157" s="3"/>
      <c r="AU157" s="3"/>
      <c r="AV157" s="9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9"/>
      <c r="BQ157" s="9"/>
      <c r="BR157" s="9"/>
      <c r="BS157" s="9"/>
      <c r="BT157" s="13"/>
      <c r="BU157" s="9"/>
      <c r="BV157" s="9"/>
      <c r="BW157" s="9"/>
      <c r="BX157" s="9"/>
      <c r="BY157" s="9"/>
      <c r="BZ157" s="9"/>
      <c r="CA157" s="9"/>
      <c r="CB157" s="9"/>
      <c r="CC157" s="13"/>
      <c r="CD157" s="14"/>
      <c r="CE157" s="13"/>
      <c r="CF157" s="13"/>
      <c r="CG157" s="13"/>
      <c r="CH157" s="13"/>
      <c r="CI157" s="13"/>
      <c r="CJ157" s="15"/>
      <c r="CK157" s="13"/>
      <c r="CL157" s="13"/>
      <c r="CM157" s="15"/>
      <c r="CN157" s="13"/>
      <c r="CO157" s="13"/>
      <c r="CP157" s="15"/>
      <c r="CQ157" s="13"/>
      <c r="CR157" s="13"/>
      <c r="CS157" s="15"/>
      <c r="CT157" s="13"/>
      <c r="CU157" s="13"/>
      <c r="CV157" s="13"/>
      <c r="CW157" s="13"/>
      <c r="CX157" s="9"/>
      <c r="CY157" s="3"/>
      <c r="CZ157" s="3"/>
      <c r="DA157" s="13"/>
      <c r="DB157" s="3"/>
      <c r="DC157" s="14"/>
      <c r="DD157" s="13"/>
    </row>
    <row r="158" spans="1:108" s="18" customFormat="1" x14ac:dyDescent="0.25">
      <c r="A158" s="1"/>
      <c r="B158" s="2"/>
      <c r="C158" s="2"/>
      <c r="D158" s="2"/>
      <c r="E158" s="2"/>
      <c r="F158" s="1"/>
      <c r="G158" s="3"/>
      <c r="H158" s="2"/>
      <c r="I158" s="2"/>
      <c r="J158" s="2"/>
      <c r="K158" s="2"/>
      <c r="L158" s="2"/>
      <c r="M158" s="4"/>
      <c r="N158" s="2"/>
      <c r="O158" s="5"/>
      <c r="P158" s="3"/>
      <c r="Q158" s="1"/>
      <c r="R158" s="1"/>
      <c r="S158" s="3"/>
      <c r="T158" s="3"/>
      <c r="U158" s="2"/>
      <c r="V158" s="2"/>
      <c r="W158" s="2"/>
      <c r="X158" s="5"/>
      <c r="Y158" s="3"/>
      <c r="Z158" s="2"/>
      <c r="AA158" s="3"/>
      <c r="AB158" s="6"/>
      <c r="AC158" s="3"/>
      <c r="AD158" s="3"/>
      <c r="AE158" s="3"/>
      <c r="AF158" s="7"/>
      <c r="AG158" s="3"/>
      <c r="AH158" s="3"/>
      <c r="AI158" s="3"/>
      <c r="AJ158" s="3"/>
      <c r="AK158" s="3"/>
      <c r="AL158" s="3"/>
      <c r="AM158" s="8"/>
      <c r="AN158" s="3"/>
      <c r="AO158" s="3"/>
      <c r="AP158" s="3"/>
      <c r="AQ158" s="3"/>
      <c r="AR158" s="3"/>
      <c r="AS158" s="3"/>
      <c r="AT158" s="3"/>
      <c r="AU158" s="3"/>
      <c r="AV158" s="9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9"/>
      <c r="BQ158" s="9"/>
      <c r="BR158" s="9"/>
      <c r="BS158" s="9"/>
      <c r="BT158" s="13"/>
      <c r="BU158" s="9"/>
      <c r="BV158" s="9"/>
      <c r="BW158" s="9"/>
      <c r="BX158" s="9"/>
      <c r="BY158" s="9"/>
      <c r="BZ158" s="9"/>
      <c r="CA158" s="9"/>
      <c r="CB158" s="9"/>
      <c r="CC158" s="13"/>
      <c r="CD158" s="14"/>
      <c r="CE158" s="13"/>
      <c r="CF158" s="13"/>
      <c r="CG158" s="13"/>
      <c r="CH158" s="13"/>
      <c r="CI158" s="13"/>
      <c r="CJ158" s="15"/>
      <c r="CK158" s="13"/>
      <c r="CL158" s="13"/>
      <c r="CM158" s="15"/>
      <c r="CN158" s="13"/>
      <c r="CO158" s="13"/>
      <c r="CP158" s="15"/>
      <c r="CQ158" s="13"/>
      <c r="CR158" s="13"/>
      <c r="CS158" s="15"/>
      <c r="CT158" s="13"/>
      <c r="CU158" s="13"/>
      <c r="CV158" s="13"/>
      <c r="CW158" s="13"/>
      <c r="CX158" s="9"/>
      <c r="CY158" s="3"/>
      <c r="CZ158" s="3"/>
      <c r="DA158" s="13"/>
      <c r="DB158" s="3"/>
      <c r="DC158" s="14"/>
      <c r="DD158" s="13"/>
    </row>
    <row r="159" spans="1:108" s="18" customFormat="1" x14ac:dyDescent="0.25">
      <c r="A159" s="1"/>
      <c r="B159" s="2"/>
      <c r="C159" s="2"/>
      <c r="D159" s="2"/>
      <c r="E159" s="2"/>
      <c r="F159" s="1"/>
      <c r="G159" s="3"/>
      <c r="H159" s="2"/>
      <c r="I159" s="2"/>
      <c r="J159" s="2"/>
      <c r="K159" s="2"/>
      <c r="L159" s="2"/>
      <c r="M159" s="4"/>
      <c r="N159" s="2"/>
      <c r="O159" s="5"/>
      <c r="P159" s="3"/>
      <c r="Q159" s="1"/>
      <c r="R159" s="1"/>
      <c r="S159" s="3"/>
      <c r="T159" s="3"/>
      <c r="U159" s="2"/>
      <c r="V159" s="2"/>
      <c r="W159" s="2"/>
      <c r="X159" s="5"/>
      <c r="Y159" s="3"/>
      <c r="Z159" s="2"/>
      <c r="AA159" s="3"/>
      <c r="AB159" s="6"/>
      <c r="AC159" s="3"/>
      <c r="AD159" s="3"/>
      <c r="AE159" s="3"/>
      <c r="AF159" s="7"/>
      <c r="AG159" s="3"/>
      <c r="AH159" s="3"/>
      <c r="AI159" s="3"/>
      <c r="AJ159" s="3"/>
      <c r="AK159" s="3"/>
      <c r="AL159" s="3"/>
      <c r="AM159" s="8"/>
      <c r="AN159" s="3"/>
      <c r="AO159" s="3"/>
      <c r="AP159" s="3"/>
      <c r="AQ159" s="3"/>
      <c r="AR159" s="3"/>
      <c r="AS159" s="3"/>
      <c r="AT159" s="3"/>
      <c r="AU159" s="3"/>
      <c r="AV159" s="9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9"/>
      <c r="BQ159" s="9"/>
      <c r="BR159" s="9"/>
      <c r="BS159" s="9"/>
      <c r="BT159" s="13"/>
      <c r="BU159" s="9"/>
      <c r="BV159" s="9"/>
      <c r="BW159" s="9"/>
      <c r="BX159" s="9"/>
      <c r="BY159" s="9"/>
      <c r="BZ159" s="9"/>
      <c r="CA159" s="9"/>
      <c r="CB159" s="9"/>
      <c r="CC159" s="13"/>
      <c r="CD159" s="14"/>
      <c r="CE159" s="13"/>
      <c r="CF159" s="13"/>
      <c r="CG159" s="13"/>
      <c r="CH159" s="13"/>
      <c r="CI159" s="13"/>
      <c r="CJ159" s="15"/>
      <c r="CK159" s="13"/>
      <c r="CL159" s="13"/>
      <c r="CM159" s="15"/>
      <c r="CN159" s="13"/>
      <c r="CO159" s="13"/>
      <c r="CP159" s="15"/>
      <c r="CQ159" s="13"/>
      <c r="CR159" s="13"/>
      <c r="CS159" s="15"/>
      <c r="CT159" s="13"/>
      <c r="CU159" s="13"/>
      <c r="CV159" s="13"/>
      <c r="CW159" s="13"/>
      <c r="CX159" s="9"/>
      <c r="CY159" s="3"/>
      <c r="CZ159" s="3"/>
      <c r="DA159" s="13"/>
      <c r="DB159" s="3"/>
      <c r="DC159" s="14"/>
      <c r="DD159" s="13"/>
    </row>
    <row r="160" spans="1:108" s="18" customFormat="1" x14ac:dyDescent="0.25">
      <c r="A160" s="1"/>
      <c r="B160" s="2"/>
      <c r="C160" s="2"/>
      <c r="D160" s="2"/>
      <c r="E160" s="2"/>
      <c r="F160" s="1"/>
      <c r="G160" s="3"/>
      <c r="H160" s="2"/>
      <c r="I160" s="2"/>
      <c r="J160" s="2"/>
      <c r="K160" s="2"/>
      <c r="L160" s="2"/>
      <c r="M160" s="4"/>
      <c r="N160" s="2"/>
      <c r="O160" s="5"/>
      <c r="P160" s="3"/>
      <c r="Q160" s="1"/>
      <c r="R160" s="1"/>
      <c r="S160" s="3"/>
      <c r="T160" s="3"/>
      <c r="U160" s="2"/>
      <c r="V160" s="2"/>
      <c r="W160" s="2"/>
      <c r="X160" s="5"/>
      <c r="Y160" s="3"/>
      <c r="Z160" s="2"/>
      <c r="AA160" s="3"/>
      <c r="AB160" s="6"/>
      <c r="AC160" s="3"/>
      <c r="AD160" s="3"/>
      <c r="AE160" s="3"/>
      <c r="AF160" s="7"/>
      <c r="AG160" s="3"/>
      <c r="AH160" s="3"/>
      <c r="AI160" s="3"/>
      <c r="AJ160" s="3"/>
      <c r="AK160" s="3"/>
      <c r="AL160" s="3"/>
      <c r="AM160" s="8"/>
      <c r="AN160" s="3"/>
      <c r="AO160" s="3"/>
      <c r="AP160" s="3"/>
      <c r="AQ160" s="3"/>
      <c r="AR160" s="3"/>
      <c r="AS160" s="3"/>
      <c r="AT160" s="3"/>
      <c r="AU160" s="3"/>
      <c r="AV160" s="9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9"/>
      <c r="BQ160" s="9"/>
      <c r="BR160" s="9"/>
      <c r="BS160" s="9"/>
      <c r="BT160" s="13"/>
      <c r="BU160" s="9"/>
      <c r="BV160" s="9"/>
      <c r="BW160" s="9"/>
      <c r="BX160" s="9"/>
      <c r="BY160" s="9"/>
      <c r="BZ160" s="9"/>
      <c r="CA160" s="9"/>
      <c r="CB160" s="9"/>
      <c r="CC160" s="13"/>
      <c r="CD160" s="14"/>
      <c r="CE160" s="13"/>
      <c r="CF160" s="13"/>
      <c r="CG160" s="13"/>
      <c r="CH160" s="13"/>
      <c r="CI160" s="13"/>
      <c r="CJ160" s="15"/>
      <c r="CK160" s="13"/>
      <c r="CL160" s="13"/>
      <c r="CM160" s="15"/>
      <c r="CN160" s="13"/>
      <c r="CO160" s="13"/>
      <c r="CP160" s="15"/>
      <c r="CQ160" s="13"/>
      <c r="CR160" s="13"/>
      <c r="CS160" s="15"/>
      <c r="CT160" s="13"/>
      <c r="CU160" s="13"/>
      <c r="CV160" s="13"/>
      <c r="CW160" s="13"/>
      <c r="CX160" s="9"/>
      <c r="CY160" s="3"/>
      <c r="CZ160" s="3"/>
      <c r="DA160" s="13"/>
      <c r="DB160" s="3"/>
      <c r="DC160" s="14"/>
      <c r="DD160" s="13"/>
    </row>
    <row r="161" spans="1:108" s="18" customFormat="1" x14ac:dyDescent="0.25">
      <c r="A161" s="1"/>
      <c r="B161" s="2"/>
      <c r="C161" s="2"/>
      <c r="D161" s="2"/>
      <c r="E161" s="2"/>
      <c r="F161" s="1"/>
      <c r="G161" s="3"/>
      <c r="H161" s="2"/>
      <c r="I161" s="2"/>
      <c r="J161" s="2"/>
      <c r="K161" s="2"/>
      <c r="L161" s="2"/>
      <c r="M161" s="4"/>
      <c r="N161" s="2"/>
      <c r="O161" s="5"/>
      <c r="P161" s="3"/>
      <c r="Q161" s="1"/>
      <c r="R161" s="1"/>
      <c r="S161" s="3"/>
      <c r="T161" s="3"/>
      <c r="U161" s="2"/>
      <c r="V161" s="2"/>
      <c r="W161" s="2"/>
      <c r="X161" s="5"/>
      <c r="Y161" s="3"/>
      <c r="Z161" s="2"/>
      <c r="AA161" s="3"/>
      <c r="AB161" s="6"/>
      <c r="AC161" s="3"/>
      <c r="AD161" s="3"/>
      <c r="AE161" s="3"/>
      <c r="AF161" s="7"/>
      <c r="AG161" s="3"/>
      <c r="AH161" s="3"/>
      <c r="AI161" s="3"/>
      <c r="AJ161" s="3"/>
      <c r="AK161" s="3"/>
      <c r="AL161" s="3"/>
      <c r="AM161" s="8"/>
      <c r="AN161" s="3"/>
      <c r="AO161" s="3"/>
      <c r="AP161" s="3"/>
      <c r="AQ161" s="3"/>
      <c r="AR161" s="3"/>
      <c r="AS161" s="3"/>
      <c r="AT161" s="3"/>
      <c r="AU161" s="3"/>
      <c r="AV161" s="9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9"/>
      <c r="BQ161" s="9"/>
      <c r="BR161" s="9"/>
      <c r="BS161" s="9"/>
      <c r="BT161" s="13"/>
      <c r="BU161" s="9"/>
      <c r="BV161" s="9"/>
      <c r="BW161" s="9"/>
      <c r="BX161" s="9"/>
      <c r="BY161" s="9"/>
      <c r="BZ161" s="9"/>
      <c r="CA161" s="9"/>
      <c r="CB161" s="9"/>
      <c r="CC161" s="13"/>
      <c r="CD161" s="14"/>
      <c r="CE161" s="13"/>
      <c r="CF161" s="13"/>
      <c r="CG161" s="13"/>
      <c r="CH161" s="13"/>
      <c r="CI161" s="13"/>
      <c r="CJ161" s="15"/>
      <c r="CK161" s="13"/>
      <c r="CL161" s="13"/>
      <c r="CM161" s="15"/>
      <c r="CN161" s="13"/>
      <c r="CO161" s="13"/>
      <c r="CP161" s="15"/>
      <c r="CQ161" s="13"/>
      <c r="CR161" s="13"/>
      <c r="CS161" s="15"/>
      <c r="CT161" s="13"/>
      <c r="CU161" s="13"/>
      <c r="CV161" s="13"/>
      <c r="CW161" s="13"/>
      <c r="CX161" s="9"/>
      <c r="CY161" s="3"/>
      <c r="CZ161" s="3"/>
      <c r="DA161" s="13"/>
      <c r="DB161" s="3"/>
      <c r="DC161" s="14"/>
      <c r="DD161" s="13"/>
    </row>
    <row r="162" spans="1:108" s="18" customFormat="1" x14ac:dyDescent="0.25">
      <c r="A162" s="1"/>
      <c r="B162" s="2"/>
      <c r="C162" s="2"/>
      <c r="D162" s="2"/>
      <c r="E162" s="2"/>
      <c r="F162" s="1"/>
      <c r="G162" s="3"/>
      <c r="H162" s="2"/>
      <c r="I162" s="2"/>
      <c r="J162" s="2"/>
      <c r="K162" s="2"/>
      <c r="L162" s="2"/>
      <c r="M162" s="4"/>
      <c r="N162" s="2"/>
      <c r="O162" s="5"/>
      <c r="P162" s="3"/>
      <c r="Q162" s="1"/>
      <c r="R162" s="1"/>
      <c r="S162" s="3"/>
      <c r="T162" s="3"/>
      <c r="U162" s="2"/>
      <c r="V162" s="2"/>
      <c r="W162" s="2"/>
      <c r="X162" s="5"/>
      <c r="Y162" s="3"/>
      <c r="Z162" s="2"/>
      <c r="AA162" s="3"/>
      <c r="AB162" s="6"/>
      <c r="AC162" s="3"/>
      <c r="AD162" s="3"/>
      <c r="AE162" s="3"/>
      <c r="AF162" s="7"/>
      <c r="AG162" s="3"/>
      <c r="AH162" s="3"/>
      <c r="AI162" s="3"/>
      <c r="AJ162" s="3"/>
      <c r="AK162" s="3"/>
      <c r="AL162" s="3"/>
      <c r="AM162" s="8"/>
      <c r="AN162" s="3"/>
      <c r="AO162" s="3"/>
      <c r="AP162" s="3"/>
      <c r="AQ162" s="3"/>
      <c r="AR162" s="3"/>
      <c r="AS162" s="3"/>
      <c r="AT162" s="3"/>
      <c r="AU162" s="3"/>
      <c r="AV162" s="9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9"/>
      <c r="BQ162" s="9"/>
      <c r="BR162" s="9"/>
      <c r="BS162" s="9"/>
      <c r="BT162" s="13"/>
      <c r="BU162" s="9"/>
      <c r="BV162" s="9"/>
      <c r="BW162" s="9"/>
      <c r="BX162" s="9"/>
      <c r="BY162" s="9"/>
      <c r="BZ162" s="9"/>
      <c r="CA162" s="9"/>
      <c r="CB162" s="9"/>
      <c r="CC162" s="13"/>
      <c r="CD162" s="14"/>
      <c r="CE162" s="13"/>
      <c r="CF162" s="13"/>
      <c r="CG162" s="13"/>
      <c r="CH162" s="13"/>
      <c r="CI162" s="13"/>
      <c r="CJ162" s="15"/>
      <c r="CK162" s="13"/>
      <c r="CL162" s="13"/>
      <c r="CM162" s="15"/>
      <c r="CN162" s="13"/>
      <c r="CO162" s="13"/>
      <c r="CP162" s="15"/>
      <c r="CQ162" s="13"/>
      <c r="CR162" s="13"/>
      <c r="CS162" s="15"/>
      <c r="CT162" s="13"/>
      <c r="CU162" s="13"/>
      <c r="CV162" s="13"/>
      <c r="CW162" s="13"/>
      <c r="CX162" s="9"/>
      <c r="CY162" s="3"/>
      <c r="CZ162" s="3"/>
      <c r="DA162" s="13"/>
      <c r="DB162" s="3"/>
      <c r="DC162" s="14"/>
      <c r="DD162" s="13"/>
    </row>
    <row r="163" spans="1:108" s="18" customFormat="1" x14ac:dyDescent="0.25">
      <c r="A163" s="1"/>
      <c r="B163" s="2"/>
      <c r="C163" s="2"/>
      <c r="D163" s="2"/>
      <c r="E163" s="2"/>
      <c r="F163" s="1"/>
      <c r="G163" s="3"/>
      <c r="H163" s="2"/>
      <c r="I163" s="2"/>
      <c r="J163" s="2"/>
      <c r="K163" s="2"/>
      <c r="L163" s="2"/>
      <c r="M163" s="4"/>
      <c r="N163" s="2"/>
      <c r="O163" s="5"/>
      <c r="P163" s="3"/>
      <c r="Q163" s="1"/>
      <c r="R163" s="1"/>
      <c r="S163" s="3"/>
      <c r="T163" s="3"/>
      <c r="U163" s="2"/>
      <c r="V163" s="2"/>
      <c r="W163" s="2"/>
      <c r="X163" s="5"/>
      <c r="Y163" s="3"/>
      <c r="Z163" s="2"/>
      <c r="AA163" s="3"/>
      <c r="AB163" s="6"/>
      <c r="AC163" s="3"/>
      <c r="AD163" s="3"/>
      <c r="AE163" s="3"/>
      <c r="AF163" s="7"/>
      <c r="AG163" s="3"/>
      <c r="AH163" s="3"/>
      <c r="AI163" s="3"/>
      <c r="AJ163" s="3"/>
      <c r="AK163" s="3"/>
      <c r="AL163" s="3"/>
      <c r="AM163" s="8"/>
      <c r="AN163" s="3"/>
      <c r="AO163" s="3"/>
      <c r="AP163" s="3"/>
      <c r="AQ163" s="3"/>
      <c r="AR163" s="3"/>
      <c r="AS163" s="3"/>
      <c r="AT163" s="3"/>
      <c r="AU163" s="3"/>
      <c r="AV163" s="9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9"/>
      <c r="BQ163" s="9"/>
      <c r="BR163" s="9"/>
      <c r="BS163" s="9"/>
      <c r="BT163" s="13"/>
      <c r="BU163" s="9"/>
      <c r="BV163" s="9"/>
      <c r="BW163" s="9"/>
      <c r="BX163" s="9"/>
      <c r="BY163" s="9"/>
      <c r="BZ163" s="9"/>
      <c r="CA163" s="9"/>
      <c r="CB163" s="9"/>
      <c r="CC163" s="13"/>
      <c r="CD163" s="14"/>
      <c r="CE163" s="13"/>
      <c r="CF163" s="13"/>
      <c r="CG163" s="13"/>
      <c r="CH163" s="13"/>
      <c r="CI163" s="13"/>
      <c r="CJ163" s="15"/>
      <c r="CK163" s="13"/>
      <c r="CL163" s="13"/>
      <c r="CM163" s="15"/>
      <c r="CN163" s="13"/>
      <c r="CO163" s="13"/>
      <c r="CP163" s="15"/>
      <c r="CQ163" s="13"/>
      <c r="CR163" s="13"/>
      <c r="CS163" s="15"/>
      <c r="CT163" s="13"/>
      <c r="CU163" s="13"/>
      <c r="CV163" s="13"/>
      <c r="CW163" s="13"/>
      <c r="CX163" s="9"/>
      <c r="CY163" s="3"/>
      <c r="CZ163" s="3"/>
      <c r="DA163" s="13"/>
      <c r="DB163" s="3"/>
      <c r="DC163" s="14"/>
      <c r="DD163" s="13"/>
    </row>
    <row r="164" spans="1:108" s="18" customFormat="1" x14ac:dyDescent="0.25">
      <c r="A164" s="1"/>
      <c r="B164" s="2"/>
      <c r="C164" s="2"/>
      <c r="D164" s="2"/>
      <c r="E164" s="2"/>
      <c r="F164" s="1"/>
      <c r="G164" s="3"/>
      <c r="H164" s="2"/>
      <c r="I164" s="2"/>
      <c r="J164" s="2"/>
      <c r="K164" s="2"/>
      <c r="L164" s="2"/>
      <c r="M164" s="4"/>
      <c r="N164" s="2"/>
      <c r="O164" s="5"/>
      <c r="P164" s="3"/>
      <c r="Q164" s="1"/>
      <c r="R164" s="1"/>
      <c r="S164" s="3"/>
      <c r="T164" s="3"/>
      <c r="U164" s="2"/>
      <c r="V164" s="2"/>
      <c r="W164" s="2"/>
      <c r="X164" s="5"/>
      <c r="Y164" s="3"/>
      <c r="Z164" s="2"/>
      <c r="AA164" s="3"/>
      <c r="AB164" s="6"/>
      <c r="AC164" s="3"/>
      <c r="AD164" s="3"/>
      <c r="AE164" s="3"/>
      <c r="AF164" s="7"/>
      <c r="AG164" s="3"/>
      <c r="AH164" s="3"/>
      <c r="AI164" s="3"/>
      <c r="AJ164" s="3"/>
      <c r="AK164" s="3"/>
      <c r="AL164" s="3"/>
      <c r="AM164" s="8"/>
      <c r="AN164" s="3"/>
      <c r="AO164" s="3"/>
      <c r="AP164" s="3"/>
      <c r="AQ164" s="3"/>
      <c r="AR164" s="3"/>
      <c r="AS164" s="3"/>
      <c r="AT164" s="3"/>
      <c r="AU164" s="3"/>
      <c r="AV164" s="9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9"/>
      <c r="BQ164" s="9"/>
      <c r="BR164" s="9"/>
      <c r="BS164" s="9"/>
      <c r="BT164" s="13"/>
      <c r="BU164" s="9"/>
      <c r="BV164" s="9"/>
      <c r="BW164" s="9"/>
      <c r="BX164" s="9"/>
      <c r="BY164" s="9"/>
      <c r="BZ164" s="9"/>
      <c r="CA164" s="9"/>
      <c r="CB164" s="9"/>
      <c r="CC164" s="13"/>
      <c r="CD164" s="14"/>
      <c r="CE164" s="13"/>
      <c r="CF164" s="13"/>
      <c r="CG164" s="13"/>
      <c r="CH164" s="13"/>
      <c r="CI164" s="13"/>
      <c r="CJ164" s="15"/>
      <c r="CK164" s="13"/>
      <c r="CL164" s="13"/>
      <c r="CM164" s="15"/>
      <c r="CN164" s="13"/>
      <c r="CO164" s="13"/>
      <c r="CP164" s="15"/>
      <c r="CQ164" s="13"/>
      <c r="CR164" s="13"/>
      <c r="CS164" s="15"/>
      <c r="CT164" s="13"/>
      <c r="CU164" s="13"/>
      <c r="CV164" s="13"/>
      <c r="CW164" s="13"/>
      <c r="CX164" s="9"/>
      <c r="CY164" s="3"/>
      <c r="CZ164" s="3"/>
      <c r="DA164" s="13"/>
      <c r="DB164" s="3"/>
      <c r="DC164" s="14"/>
      <c r="DD164" s="13"/>
    </row>
    <row r="165" spans="1:108" s="18" customFormat="1" x14ac:dyDescent="0.25">
      <c r="A165" s="1"/>
      <c r="B165" s="2"/>
      <c r="C165" s="2"/>
      <c r="D165" s="2"/>
      <c r="E165" s="2"/>
      <c r="F165" s="1"/>
      <c r="G165" s="3"/>
      <c r="H165" s="2"/>
      <c r="I165" s="2"/>
      <c r="J165" s="2"/>
      <c r="K165" s="2"/>
      <c r="L165" s="2"/>
      <c r="M165" s="4"/>
      <c r="N165" s="2"/>
      <c r="O165" s="5"/>
      <c r="P165" s="3"/>
      <c r="Q165" s="1"/>
      <c r="R165" s="1"/>
      <c r="S165" s="3"/>
      <c r="T165" s="3"/>
      <c r="U165" s="2"/>
      <c r="V165" s="2"/>
      <c r="W165" s="2"/>
      <c r="X165" s="5"/>
      <c r="Y165" s="3"/>
      <c r="Z165" s="2"/>
      <c r="AA165" s="3"/>
      <c r="AB165" s="6"/>
      <c r="AC165" s="3"/>
      <c r="AD165" s="3"/>
      <c r="AE165" s="3"/>
      <c r="AF165" s="7"/>
      <c r="AG165" s="3"/>
      <c r="AH165" s="3"/>
      <c r="AI165" s="3"/>
      <c r="AJ165" s="3"/>
      <c r="AK165" s="3"/>
      <c r="AL165" s="3"/>
      <c r="AM165" s="8"/>
      <c r="AN165" s="3"/>
      <c r="AO165" s="3"/>
      <c r="AP165" s="3"/>
      <c r="AQ165" s="3"/>
      <c r="AR165" s="3"/>
      <c r="AS165" s="3"/>
      <c r="AT165" s="3"/>
      <c r="AU165" s="3"/>
      <c r="AV165" s="9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9"/>
      <c r="BQ165" s="9"/>
      <c r="BR165" s="9"/>
      <c r="BS165" s="9"/>
      <c r="BT165" s="13"/>
      <c r="BU165" s="9"/>
      <c r="BV165" s="9"/>
      <c r="BW165" s="9"/>
      <c r="BX165" s="9"/>
      <c r="BY165" s="9"/>
      <c r="BZ165" s="9"/>
      <c r="CA165" s="9"/>
      <c r="CB165" s="9"/>
      <c r="CC165" s="13"/>
      <c r="CD165" s="14"/>
      <c r="CE165" s="13"/>
      <c r="CF165" s="13"/>
      <c r="CG165" s="13"/>
      <c r="CH165" s="13"/>
      <c r="CI165" s="13"/>
      <c r="CJ165" s="15"/>
      <c r="CK165" s="13"/>
      <c r="CL165" s="13"/>
      <c r="CM165" s="15"/>
      <c r="CN165" s="13"/>
      <c r="CO165" s="13"/>
      <c r="CP165" s="15"/>
      <c r="CQ165" s="13"/>
      <c r="CR165" s="13"/>
      <c r="CS165" s="15"/>
      <c r="CT165" s="13"/>
      <c r="CU165" s="13"/>
      <c r="CV165" s="13"/>
      <c r="CW165" s="13"/>
      <c r="CX165" s="9"/>
      <c r="CY165" s="3"/>
      <c r="CZ165" s="3"/>
      <c r="DA165" s="13"/>
      <c r="DB165" s="3"/>
      <c r="DC165" s="14"/>
      <c r="DD165" s="13"/>
    </row>
    <row r="166" spans="1:108" s="18" customFormat="1" x14ac:dyDescent="0.25">
      <c r="A166" s="1"/>
      <c r="B166" s="2"/>
      <c r="C166" s="2"/>
      <c r="D166" s="2"/>
      <c r="E166" s="2"/>
      <c r="F166" s="1"/>
      <c r="G166" s="3"/>
      <c r="H166" s="2"/>
      <c r="I166" s="2"/>
      <c r="J166" s="2"/>
      <c r="K166" s="2"/>
      <c r="L166" s="2"/>
      <c r="M166" s="4"/>
      <c r="N166" s="2"/>
      <c r="O166" s="5"/>
      <c r="P166" s="3"/>
      <c r="Q166" s="1"/>
      <c r="R166" s="1"/>
      <c r="S166" s="3"/>
      <c r="T166" s="3"/>
      <c r="U166" s="2"/>
      <c r="V166" s="2"/>
      <c r="W166" s="2"/>
      <c r="X166" s="5"/>
      <c r="Y166" s="3"/>
      <c r="Z166" s="2"/>
      <c r="AA166" s="3"/>
      <c r="AB166" s="6"/>
      <c r="AC166" s="3"/>
      <c r="AD166" s="3"/>
      <c r="AE166" s="3"/>
      <c r="AF166" s="7"/>
      <c r="AG166" s="3"/>
      <c r="AH166" s="3"/>
      <c r="AI166" s="3"/>
      <c r="AJ166" s="3"/>
      <c r="AK166" s="3"/>
      <c r="AL166" s="3"/>
      <c r="AM166" s="8"/>
      <c r="AN166" s="3"/>
      <c r="AO166" s="3"/>
      <c r="AP166" s="3"/>
      <c r="AQ166" s="3"/>
      <c r="AR166" s="3"/>
      <c r="AS166" s="3"/>
      <c r="AT166" s="3"/>
      <c r="AU166" s="3"/>
      <c r="AV166" s="9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9"/>
      <c r="BQ166" s="9"/>
      <c r="BR166" s="9"/>
      <c r="BS166" s="9"/>
      <c r="BT166" s="13"/>
      <c r="BU166" s="9"/>
      <c r="BV166" s="9"/>
      <c r="BW166" s="9"/>
      <c r="BX166" s="9"/>
      <c r="BY166" s="9"/>
      <c r="BZ166" s="9"/>
      <c r="CA166" s="9"/>
      <c r="CB166" s="9"/>
      <c r="CC166" s="13"/>
      <c r="CD166" s="14"/>
      <c r="CE166" s="13"/>
      <c r="CF166" s="13"/>
      <c r="CG166" s="13"/>
      <c r="CH166" s="13"/>
      <c r="CI166" s="13"/>
      <c r="CJ166" s="15"/>
      <c r="CK166" s="13"/>
      <c r="CL166" s="13"/>
      <c r="CM166" s="15"/>
      <c r="CN166" s="13"/>
      <c r="CO166" s="13"/>
      <c r="CP166" s="15"/>
      <c r="CQ166" s="13"/>
      <c r="CR166" s="13"/>
      <c r="CS166" s="15"/>
      <c r="CT166" s="13"/>
      <c r="CU166" s="13"/>
      <c r="CV166" s="13"/>
      <c r="CW166" s="13"/>
      <c r="CX166" s="9"/>
      <c r="CY166" s="3"/>
      <c r="CZ166" s="3"/>
      <c r="DA166" s="13"/>
      <c r="DB166" s="3"/>
      <c r="DC166" s="14"/>
      <c r="DD166" s="13"/>
    </row>
    <row r="167" spans="1:108" s="18" customFormat="1" x14ac:dyDescent="0.25">
      <c r="A167" s="1"/>
      <c r="B167" s="2"/>
      <c r="C167" s="2"/>
      <c r="D167" s="2"/>
      <c r="E167" s="2"/>
      <c r="F167" s="1"/>
      <c r="G167" s="3"/>
      <c r="H167" s="2"/>
      <c r="I167" s="2"/>
      <c r="J167" s="2"/>
      <c r="K167" s="2"/>
      <c r="L167" s="2"/>
      <c r="M167" s="4"/>
      <c r="N167" s="2"/>
      <c r="O167" s="5"/>
      <c r="P167" s="3"/>
      <c r="Q167" s="1"/>
      <c r="R167" s="1"/>
      <c r="S167" s="3"/>
      <c r="T167" s="3"/>
      <c r="U167" s="2"/>
      <c r="V167" s="2"/>
      <c r="W167" s="2"/>
      <c r="X167" s="5"/>
      <c r="Y167" s="3"/>
      <c r="Z167" s="2"/>
      <c r="AA167" s="3"/>
      <c r="AB167" s="6"/>
      <c r="AC167" s="3"/>
      <c r="AD167" s="3"/>
      <c r="AE167" s="3"/>
      <c r="AF167" s="7"/>
      <c r="AG167" s="3"/>
      <c r="AH167" s="3"/>
      <c r="AI167" s="3"/>
      <c r="AJ167" s="3"/>
      <c r="AK167" s="3"/>
      <c r="AL167" s="3"/>
      <c r="AM167" s="8"/>
      <c r="AN167" s="3"/>
      <c r="AO167" s="3"/>
      <c r="AP167" s="3"/>
      <c r="AQ167" s="3"/>
      <c r="AR167" s="3"/>
      <c r="AS167" s="3"/>
      <c r="AT167" s="3"/>
      <c r="AU167" s="3"/>
      <c r="AV167" s="9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9"/>
      <c r="BQ167" s="9"/>
      <c r="BR167" s="9"/>
      <c r="BS167" s="9"/>
      <c r="BT167" s="13"/>
      <c r="BU167" s="9"/>
      <c r="BV167" s="9"/>
      <c r="BW167" s="9"/>
      <c r="BX167" s="9"/>
      <c r="BY167" s="9"/>
      <c r="BZ167" s="9"/>
      <c r="CA167" s="9"/>
      <c r="CB167" s="9"/>
      <c r="CC167" s="13"/>
      <c r="CD167" s="14"/>
      <c r="CE167" s="13"/>
      <c r="CF167" s="13"/>
      <c r="CG167" s="13"/>
      <c r="CH167" s="13"/>
      <c r="CI167" s="13"/>
      <c r="CJ167" s="15"/>
      <c r="CK167" s="13"/>
      <c r="CL167" s="13"/>
      <c r="CM167" s="15"/>
      <c r="CN167" s="13"/>
      <c r="CO167" s="13"/>
      <c r="CP167" s="15"/>
      <c r="CQ167" s="13"/>
      <c r="CR167" s="13"/>
      <c r="CS167" s="15"/>
      <c r="CT167" s="13"/>
      <c r="CU167" s="13"/>
      <c r="CV167" s="13"/>
      <c r="CW167" s="13"/>
      <c r="CX167" s="9"/>
      <c r="CY167" s="3"/>
      <c r="CZ167" s="3"/>
      <c r="DA167" s="13"/>
      <c r="DB167" s="3"/>
      <c r="DC167" s="14"/>
      <c r="DD167" s="13"/>
    </row>
    <row r="168" spans="1:108" s="18" customFormat="1" x14ac:dyDescent="0.25">
      <c r="A168" s="1"/>
      <c r="B168" s="2"/>
      <c r="C168" s="2"/>
      <c r="D168" s="2"/>
      <c r="E168" s="2"/>
      <c r="F168" s="1"/>
      <c r="G168" s="3"/>
      <c r="H168" s="2"/>
      <c r="I168" s="2"/>
      <c r="J168" s="2"/>
      <c r="K168" s="2"/>
      <c r="L168" s="2"/>
      <c r="M168" s="4"/>
      <c r="N168" s="2"/>
      <c r="O168" s="5"/>
      <c r="P168" s="3"/>
      <c r="Q168" s="1"/>
      <c r="R168" s="1"/>
      <c r="S168" s="3"/>
      <c r="T168" s="3"/>
      <c r="U168" s="2"/>
      <c r="V168" s="2"/>
      <c r="W168" s="2"/>
      <c r="X168" s="5"/>
      <c r="Y168" s="3"/>
      <c r="Z168" s="2"/>
      <c r="AA168" s="3"/>
      <c r="AB168" s="6"/>
      <c r="AC168" s="3"/>
      <c r="AD168" s="3"/>
      <c r="AE168" s="3"/>
      <c r="AF168" s="7"/>
      <c r="AG168" s="3"/>
      <c r="AH168" s="3"/>
      <c r="AI168" s="3"/>
      <c r="AJ168" s="3"/>
      <c r="AK168" s="3"/>
      <c r="AL168" s="3"/>
      <c r="AM168" s="8"/>
      <c r="AN168" s="3"/>
      <c r="AO168" s="3"/>
      <c r="AP168" s="3"/>
      <c r="AQ168" s="3"/>
      <c r="AR168" s="3"/>
      <c r="AS168" s="3"/>
      <c r="AT168" s="3"/>
      <c r="AU168" s="3"/>
      <c r="AV168" s="9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9"/>
      <c r="BQ168" s="9"/>
      <c r="BR168" s="9"/>
      <c r="BS168" s="9"/>
      <c r="BT168" s="13"/>
      <c r="BU168" s="9"/>
      <c r="BV168" s="9"/>
      <c r="BW168" s="9"/>
      <c r="BX168" s="9"/>
      <c r="BY168" s="9"/>
      <c r="BZ168" s="9"/>
      <c r="CA168" s="9"/>
      <c r="CB168" s="9"/>
      <c r="CC168" s="13"/>
      <c r="CD168" s="14"/>
      <c r="CE168" s="13"/>
      <c r="CF168" s="13"/>
      <c r="CG168" s="13"/>
      <c r="CH168" s="13"/>
      <c r="CI168" s="13"/>
      <c r="CJ168" s="15"/>
      <c r="CK168" s="13"/>
      <c r="CL168" s="13"/>
      <c r="CM168" s="15"/>
      <c r="CN168" s="13"/>
      <c r="CO168" s="13"/>
      <c r="CP168" s="15"/>
      <c r="CQ168" s="13"/>
      <c r="CR168" s="13"/>
      <c r="CS168" s="15"/>
      <c r="CT168" s="13"/>
      <c r="CU168" s="13"/>
      <c r="CV168" s="13"/>
      <c r="CW168" s="13"/>
      <c r="CX168" s="9"/>
      <c r="CY168" s="3"/>
      <c r="CZ168" s="3"/>
      <c r="DA168" s="13"/>
      <c r="DB168" s="3"/>
      <c r="DC168" s="14"/>
      <c r="DD168" s="13"/>
    </row>
    <row r="169" spans="1:108" s="18" customFormat="1" x14ac:dyDescent="0.25">
      <c r="A169" s="1"/>
      <c r="B169" s="2"/>
      <c r="C169" s="2"/>
      <c r="D169" s="2"/>
      <c r="E169" s="2"/>
      <c r="F169" s="1"/>
      <c r="G169" s="3"/>
      <c r="H169" s="2"/>
      <c r="I169" s="2"/>
      <c r="J169" s="2"/>
      <c r="K169" s="2"/>
      <c r="L169" s="2"/>
      <c r="M169" s="4"/>
      <c r="N169" s="2"/>
      <c r="O169" s="5"/>
      <c r="P169" s="3"/>
      <c r="Q169" s="1"/>
      <c r="R169" s="1"/>
      <c r="S169" s="3"/>
      <c r="T169" s="3"/>
      <c r="U169" s="2"/>
      <c r="V169" s="2"/>
      <c r="W169" s="2"/>
      <c r="X169" s="5"/>
      <c r="Y169" s="3"/>
      <c r="Z169" s="2"/>
      <c r="AA169" s="3"/>
      <c r="AB169" s="6"/>
      <c r="AC169" s="3"/>
      <c r="AD169" s="3"/>
      <c r="AE169" s="3"/>
      <c r="AF169" s="7"/>
      <c r="AG169" s="3"/>
      <c r="AH169" s="3"/>
      <c r="AI169" s="3"/>
      <c r="AJ169" s="3"/>
      <c r="AK169" s="3"/>
      <c r="AL169" s="3"/>
      <c r="AM169" s="8"/>
      <c r="AN169" s="3"/>
      <c r="AO169" s="3"/>
      <c r="AP169" s="3"/>
      <c r="AQ169" s="3"/>
      <c r="AR169" s="3"/>
      <c r="AS169" s="3"/>
      <c r="AT169" s="3"/>
      <c r="AU169" s="3"/>
      <c r="AV169" s="9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9"/>
      <c r="BQ169" s="9"/>
      <c r="BR169" s="9"/>
      <c r="BS169" s="9"/>
      <c r="BT169" s="13"/>
      <c r="BU169" s="9"/>
      <c r="BV169" s="9"/>
      <c r="BW169" s="9"/>
      <c r="BX169" s="9"/>
      <c r="BY169" s="9"/>
      <c r="BZ169" s="9"/>
      <c r="CA169" s="9"/>
      <c r="CB169" s="9"/>
      <c r="CC169" s="13"/>
      <c r="CD169" s="14"/>
      <c r="CE169" s="13"/>
      <c r="CF169" s="13"/>
      <c r="CG169" s="13"/>
      <c r="CH169" s="13"/>
      <c r="CI169" s="13"/>
      <c r="CJ169" s="15"/>
      <c r="CK169" s="13"/>
      <c r="CL169" s="13"/>
      <c r="CM169" s="15"/>
      <c r="CN169" s="13"/>
      <c r="CO169" s="13"/>
      <c r="CP169" s="15"/>
      <c r="CQ169" s="13"/>
      <c r="CR169" s="13"/>
      <c r="CS169" s="15"/>
      <c r="CT169" s="13"/>
      <c r="CU169" s="13"/>
      <c r="CV169" s="13"/>
      <c r="CW169" s="13"/>
      <c r="CX169" s="9"/>
      <c r="CY169" s="3"/>
      <c r="CZ169" s="3"/>
      <c r="DA169" s="13"/>
      <c r="DB169" s="3"/>
      <c r="DC169" s="14"/>
      <c r="DD169" s="13"/>
    </row>
    <row r="170" spans="1:108" s="18" customFormat="1" x14ac:dyDescent="0.25">
      <c r="A170" s="1"/>
      <c r="B170" s="2"/>
      <c r="C170" s="2"/>
      <c r="D170" s="2"/>
      <c r="E170" s="2"/>
      <c r="F170" s="1"/>
      <c r="G170" s="3"/>
      <c r="H170" s="2"/>
      <c r="I170" s="2"/>
      <c r="J170" s="2"/>
      <c r="K170" s="2"/>
      <c r="L170" s="2"/>
      <c r="M170" s="4"/>
      <c r="N170" s="2"/>
      <c r="O170" s="5"/>
      <c r="P170" s="3"/>
      <c r="Q170" s="1"/>
      <c r="R170" s="1"/>
      <c r="S170" s="3"/>
      <c r="T170" s="3"/>
      <c r="U170" s="2"/>
      <c r="V170" s="2"/>
      <c r="W170" s="2"/>
      <c r="X170" s="5"/>
      <c r="Y170" s="3"/>
      <c r="Z170" s="2"/>
      <c r="AA170" s="3"/>
      <c r="AB170" s="6"/>
      <c r="AC170" s="3"/>
      <c r="AD170" s="3"/>
      <c r="AE170" s="3"/>
      <c r="AF170" s="7"/>
      <c r="AG170" s="3"/>
      <c r="AH170" s="3"/>
      <c r="AI170" s="3"/>
      <c r="AJ170" s="3"/>
      <c r="AK170" s="3"/>
      <c r="AL170" s="3"/>
      <c r="AM170" s="8"/>
      <c r="AN170" s="3"/>
      <c r="AO170" s="3"/>
      <c r="AP170" s="3"/>
      <c r="AQ170" s="3"/>
      <c r="AR170" s="3"/>
      <c r="AS170" s="3"/>
      <c r="AT170" s="3"/>
      <c r="AU170" s="3"/>
      <c r="AV170" s="9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9"/>
      <c r="BQ170" s="9"/>
      <c r="BR170" s="9"/>
      <c r="BS170" s="9"/>
      <c r="BT170" s="13"/>
      <c r="BU170" s="9"/>
      <c r="BV170" s="9"/>
      <c r="BW170" s="9"/>
      <c r="BX170" s="9"/>
      <c r="BY170" s="9"/>
      <c r="BZ170" s="9"/>
      <c r="CA170" s="9"/>
      <c r="CB170" s="9"/>
      <c r="CC170" s="13"/>
      <c r="CD170" s="14"/>
      <c r="CE170" s="13"/>
      <c r="CF170" s="13"/>
      <c r="CG170" s="13"/>
      <c r="CH170" s="13"/>
      <c r="CI170" s="13"/>
      <c r="CJ170" s="15"/>
      <c r="CK170" s="13"/>
      <c r="CL170" s="13"/>
      <c r="CM170" s="15"/>
      <c r="CN170" s="13"/>
      <c r="CO170" s="13"/>
      <c r="CP170" s="15"/>
      <c r="CQ170" s="13"/>
      <c r="CR170" s="13"/>
      <c r="CS170" s="15"/>
      <c r="CT170" s="13"/>
      <c r="CU170" s="13"/>
      <c r="CV170" s="13"/>
      <c r="CW170" s="13"/>
      <c r="CX170" s="9"/>
      <c r="CY170" s="3"/>
      <c r="CZ170" s="3"/>
      <c r="DA170" s="13"/>
      <c r="DB170" s="3"/>
      <c r="DC170" s="14"/>
      <c r="DD170" s="13"/>
    </row>
    <row r="171" spans="1:108" s="18" customFormat="1" x14ac:dyDescent="0.25">
      <c r="A171" s="1"/>
      <c r="B171" s="2"/>
      <c r="C171" s="2"/>
      <c r="D171" s="2"/>
      <c r="E171" s="2"/>
      <c r="F171" s="1"/>
      <c r="G171" s="3"/>
      <c r="H171" s="2"/>
      <c r="I171" s="2"/>
      <c r="J171" s="2"/>
      <c r="K171" s="2"/>
      <c r="L171" s="2"/>
      <c r="M171" s="4"/>
      <c r="N171" s="2"/>
      <c r="O171" s="5"/>
      <c r="P171" s="3"/>
      <c r="Q171" s="1"/>
      <c r="R171" s="1"/>
      <c r="S171" s="3"/>
      <c r="T171" s="3"/>
      <c r="U171" s="2"/>
      <c r="V171" s="2"/>
      <c r="W171" s="2"/>
      <c r="X171" s="5"/>
      <c r="Y171" s="3"/>
      <c r="Z171" s="2"/>
      <c r="AA171" s="3"/>
      <c r="AB171" s="6"/>
      <c r="AC171" s="3"/>
      <c r="AD171" s="3"/>
      <c r="AE171" s="3"/>
      <c r="AF171" s="7"/>
      <c r="AG171" s="3"/>
      <c r="AH171" s="3"/>
      <c r="AI171" s="3"/>
      <c r="AJ171" s="3"/>
      <c r="AK171" s="3"/>
      <c r="AL171" s="3"/>
      <c r="AM171" s="8"/>
      <c r="AN171" s="3"/>
      <c r="AO171" s="3"/>
      <c r="AP171" s="3"/>
      <c r="AQ171" s="3"/>
      <c r="AR171" s="3"/>
      <c r="AS171" s="3"/>
      <c r="AT171" s="3"/>
      <c r="AU171" s="3"/>
      <c r="AV171" s="9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9"/>
      <c r="BQ171" s="9"/>
      <c r="BR171" s="9"/>
      <c r="BS171" s="9"/>
      <c r="BT171" s="13"/>
      <c r="BU171" s="9"/>
      <c r="BV171" s="9"/>
      <c r="BW171" s="9"/>
      <c r="BX171" s="9"/>
      <c r="BY171" s="9"/>
      <c r="BZ171" s="9"/>
      <c r="CA171" s="9"/>
      <c r="CB171" s="9"/>
      <c r="CC171" s="13"/>
      <c r="CD171" s="14"/>
      <c r="CE171" s="13"/>
      <c r="CF171" s="13"/>
      <c r="CG171" s="13"/>
      <c r="CH171" s="13"/>
      <c r="CI171" s="13"/>
      <c r="CJ171" s="15"/>
      <c r="CK171" s="13"/>
      <c r="CL171" s="13"/>
      <c r="CM171" s="15"/>
      <c r="CN171" s="13"/>
      <c r="CO171" s="13"/>
      <c r="CP171" s="15"/>
      <c r="CQ171" s="13"/>
      <c r="CR171" s="13"/>
      <c r="CS171" s="15"/>
      <c r="CT171" s="13"/>
      <c r="CU171" s="13"/>
      <c r="CV171" s="13"/>
      <c r="CW171" s="13"/>
      <c r="CX171" s="9"/>
      <c r="CY171" s="3"/>
      <c r="CZ171" s="3"/>
      <c r="DA171" s="13"/>
      <c r="DB171" s="3"/>
      <c r="DC171" s="14"/>
      <c r="DD171" s="13"/>
    </row>
    <row r="172" spans="1:108" s="18" customFormat="1" x14ac:dyDescent="0.25">
      <c r="A172" s="1"/>
      <c r="B172" s="2"/>
      <c r="C172" s="2"/>
      <c r="D172" s="2"/>
      <c r="E172" s="2"/>
      <c r="F172" s="1"/>
      <c r="G172" s="3"/>
      <c r="H172" s="2"/>
      <c r="I172" s="2"/>
      <c r="J172" s="2"/>
      <c r="K172" s="2"/>
      <c r="L172" s="2"/>
      <c r="M172" s="4"/>
      <c r="N172" s="2"/>
      <c r="O172" s="5"/>
      <c r="P172" s="3"/>
      <c r="Q172" s="1"/>
      <c r="R172" s="1"/>
      <c r="S172" s="3"/>
      <c r="T172" s="3"/>
      <c r="U172" s="2"/>
      <c r="V172" s="2"/>
      <c r="W172" s="2"/>
      <c r="X172" s="5"/>
      <c r="Y172" s="3"/>
      <c r="Z172" s="2"/>
      <c r="AA172" s="3"/>
      <c r="AB172" s="6"/>
      <c r="AC172" s="3"/>
      <c r="AD172" s="3"/>
      <c r="AE172" s="3"/>
      <c r="AF172" s="7"/>
      <c r="AG172" s="3"/>
      <c r="AH172" s="3"/>
      <c r="AI172" s="3"/>
      <c r="AJ172" s="3"/>
      <c r="AK172" s="3"/>
      <c r="AL172" s="3"/>
      <c r="AM172" s="8"/>
      <c r="AN172" s="3"/>
      <c r="AO172" s="3"/>
      <c r="AP172" s="3"/>
      <c r="AQ172" s="3"/>
      <c r="AR172" s="3"/>
      <c r="AS172" s="3"/>
      <c r="AT172" s="3"/>
      <c r="AU172" s="3"/>
      <c r="AV172" s="9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9"/>
      <c r="BQ172" s="9"/>
      <c r="BR172" s="9"/>
      <c r="BS172" s="9"/>
      <c r="BT172" s="13"/>
      <c r="BU172" s="9"/>
      <c r="BV172" s="9"/>
      <c r="BW172" s="9"/>
      <c r="BX172" s="9"/>
      <c r="BY172" s="9"/>
      <c r="BZ172" s="9"/>
      <c r="CA172" s="9"/>
      <c r="CB172" s="9"/>
      <c r="CC172" s="13"/>
      <c r="CD172" s="14"/>
      <c r="CE172" s="13"/>
      <c r="CF172" s="13"/>
      <c r="CG172" s="13"/>
      <c r="CH172" s="13"/>
      <c r="CI172" s="13"/>
      <c r="CJ172" s="15"/>
      <c r="CK172" s="13"/>
      <c r="CL172" s="13"/>
      <c r="CM172" s="15"/>
      <c r="CN172" s="13"/>
      <c r="CO172" s="13"/>
      <c r="CP172" s="15"/>
      <c r="CQ172" s="13"/>
      <c r="CR172" s="13"/>
      <c r="CS172" s="15"/>
      <c r="CT172" s="13"/>
      <c r="CU172" s="13"/>
      <c r="CV172" s="13"/>
      <c r="CW172" s="13"/>
      <c r="CX172" s="9"/>
      <c r="CY172" s="3"/>
      <c r="CZ172" s="3"/>
      <c r="DA172" s="13"/>
      <c r="DB172" s="3"/>
      <c r="DC172" s="14"/>
      <c r="DD172" s="13"/>
    </row>
    <row r="173" spans="1:108" s="18" customFormat="1" x14ac:dyDescent="0.25">
      <c r="A173" s="1"/>
      <c r="B173" s="2"/>
      <c r="C173" s="2"/>
      <c r="D173" s="2"/>
      <c r="E173" s="2"/>
      <c r="F173" s="1"/>
      <c r="G173" s="3"/>
      <c r="H173" s="2"/>
      <c r="I173" s="2"/>
      <c r="J173" s="2"/>
      <c r="K173" s="2"/>
      <c r="L173" s="2"/>
      <c r="M173" s="4"/>
      <c r="N173" s="2"/>
      <c r="O173" s="5"/>
      <c r="P173" s="3"/>
      <c r="Q173" s="1"/>
      <c r="R173" s="1"/>
      <c r="S173" s="3"/>
      <c r="T173" s="3"/>
      <c r="U173" s="2"/>
      <c r="V173" s="2"/>
      <c r="W173" s="2"/>
      <c r="X173" s="5"/>
      <c r="Y173" s="3"/>
      <c r="Z173" s="2"/>
      <c r="AA173" s="3"/>
      <c r="AB173" s="6"/>
      <c r="AC173" s="3"/>
      <c r="AD173" s="3"/>
      <c r="AE173" s="3"/>
      <c r="AF173" s="7"/>
      <c r="AG173" s="3"/>
      <c r="AH173" s="3"/>
      <c r="AI173" s="3"/>
      <c r="AJ173" s="3"/>
      <c r="AK173" s="3"/>
      <c r="AL173" s="3"/>
      <c r="AM173" s="8"/>
      <c r="AN173" s="3"/>
      <c r="AO173" s="3"/>
      <c r="AP173" s="3"/>
      <c r="AQ173" s="3"/>
      <c r="AR173" s="3"/>
      <c r="AS173" s="3"/>
      <c r="AT173" s="3"/>
      <c r="AU173" s="3"/>
      <c r="AV173" s="9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9"/>
      <c r="BQ173" s="9"/>
      <c r="BR173" s="9"/>
      <c r="BS173" s="9"/>
      <c r="BT173" s="13"/>
      <c r="BU173" s="9"/>
      <c r="BV173" s="9"/>
      <c r="BW173" s="9"/>
      <c r="BX173" s="9"/>
      <c r="BY173" s="9"/>
      <c r="BZ173" s="9"/>
      <c r="CA173" s="9"/>
      <c r="CB173" s="9"/>
      <c r="CC173" s="13"/>
      <c r="CD173" s="14"/>
      <c r="CE173" s="13"/>
      <c r="CF173" s="13"/>
      <c r="CG173" s="13"/>
      <c r="CH173" s="13"/>
      <c r="CI173" s="13"/>
      <c r="CJ173" s="15"/>
      <c r="CK173" s="13"/>
      <c r="CL173" s="13"/>
      <c r="CM173" s="15"/>
      <c r="CN173" s="13"/>
      <c r="CO173" s="13"/>
      <c r="CP173" s="15"/>
      <c r="CQ173" s="13"/>
      <c r="CR173" s="13"/>
      <c r="CS173" s="15"/>
      <c r="CT173" s="13"/>
      <c r="CU173" s="13"/>
      <c r="CV173" s="13"/>
      <c r="CW173" s="13"/>
      <c r="CX173" s="9"/>
      <c r="CY173" s="3"/>
      <c r="CZ173" s="3"/>
      <c r="DA173" s="13"/>
      <c r="DB173" s="3"/>
      <c r="DC173" s="14"/>
      <c r="DD173" s="13"/>
    </row>
    <row r="174" spans="1:108" s="18" customFormat="1" x14ac:dyDescent="0.25">
      <c r="A174" s="1"/>
      <c r="B174" s="2"/>
      <c r="C174" s="2"/>
      <c r="D174" s="2"/>
      <c r="E174" s="2"/>
      <c r="F174" s="1"/>
      <c r="G174" s="3"/>
      <c r="H174" s="2"/>
      <c r="I174" s="2"/>
      <c r="J174" s="2"/>
      <c r="K174" s="2"/>
      <c r="L174" s="2"/>
      <c r="M174" s="4"/>
      <c r="N174" s="2"/>
      <c r="O174" s="5"/>
      <c r="P174" s="3"/>
      <c r="Q174" s="1"/>
      <c r="R174" s="1"/>
      <c r="S174" s="3"/>
      <c r="T174" s="3"/>
      <c r="U174" s="2"/>
      <c r="V174" s="2"/>
      <c r="W174" s="2"/>
      <c r="X174" s="5"/>
      <c r="Y174" s="3"/>
      <c r="Z174" s="2"/>
      <c r="AA174" s="3"/>
      <c r="AB174" s="6"/>
      <c r="AC174" s="3"/>
      <c r="AD174" s="3"/>
      <c r="AE174" s="3"/>
      <c r="AF174" s="7"/>
      <c r="AG174" s="3"/>
      <c r="AH174" s="3"/>
      <c r="AI174" s="3"/>
      <c r="AJ174" s="3"/>
      <c r="AK174" s="3"/>
      <c r="AL174" s="3"/>
      <c r="AM174" s="8"/>
      <c r="AN174" s="3"/>
      <c r="AO174" s="3"/>
      <c r="AP174" s="3"/>
      <c r="AQ174" s="3"/>
      <c r="AR174" s="3"/>
      <c r="AS174" s="3"/>
      <c r="AT174" s="3"/>
      <c r="AU174" s="3"/>
      <c r="AV174" s="9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9"/>
      <c r="BQ174" s="9"/>
      <c r="BR174" s="9"/>
      <c r="BS174" s="9"/>
      <c r="BT174" s="13"/>
      <c r="BU174" s="9"/>
      <c r="BV174" s="9"/>
      <c r="BW174" s="9"/>
      <c r="BX174" s="9"/>
      <c r="BY174" s="9"/>
      <c r="BZ174" s="9"/>
      <c r="CA174" s="9"/>
      <c r="CB174" s="9"/>
      <c r="CC174" s="13"/>
      <c r="CD174" s="14"/>
      <c r="CE174" s="13"/>
      <c r="CF174" s="13"/>
      <c r="CG174" s="13"/>
      <c r="CH174" s="13"/>
      <c r="CI174" s="13"/>
      <c r="CJ174" s="15"/>
      <c r="CK174" s="13"/>
      <c r="CL174" s="13"/>
      <c r="CM174" s="15"/>
      <c r="CN174" s="13"/>
      <c r="CO174" s="13"/>
      <c r="CP174" s="15"/>
      <c r="CQ174" s="13"/>
      <c r="CR174" s="13"/>
      <c r="CS174" s="15"/>
      <c r="CT174" s="13"/>
      <c r="CU174" s="13"/>
      <c r="CV174" s="13"/>
      <c r="CW174" s="13"/>
      <c r="CX174" s="9"/>
      <c r="CY174" s="3"/>
      <c r="CZ174" s="3"/>
      <c r="DA174" s="13"/>
      <c r="DB174" s="3"/>
      <c r="DC174" s="14"/>
      <c r="DD174" s="13"/>
    </row>
    <row r="175" spans="1:108" s="18" customFormat="1" x14ac:dyDescent="0.25">
      <c r="A175" s="1"/>
      <c r="B175" s="2"/>
      <c r="C175" s="2"/>
      <c r="D175" s="2"/>
      <c r="E175" s="2"/>
      <c r="F175" s="1"/>
      <c r="G175" s="3"/>
      <c r="H175" s="2"/>
      <c r="I175" s="2"/>
      <c r="J175" s="2"/>
      <c r="K175" s="2"/>
      <c r="L175" s="2"/>
      <c r="M175" s="4"/>
      <c r="N175" s="2"/>
      <c r="O175" s="5"/>
      <c r="P175" s="3"/>
      <c r="Q175" s="1"/>
      <c r="R175" s="1"/>
      <c r="S175" s="3"/>
      <c r="T175" s="3"/>
      <c r="U175" s="2"/>
      <c r="V175" s="2"/>
      <c r="W175" s="2"/>
      <c r="X175" s="5"/>
      <c r="Y175" s="3"/>
      <c r="Z175" s="2"/>
      <c r="AA175" s="3"/>
      <c r="AB175" s="6"/>
      <c r="AC175" s="3"/>
      <c r="AD175" s="3"/>
      <c r="AE175" s="3"/>
      <c r="AF175" s="7"/>
      <c r="AG175" s="3"/>
      <c r="AH175" s="3"/>
      <c r="AI175" s="3"/>
      <c r="AJ175" s="3"/>
      <c r="AK175" s="3"/>
      <c r="AL175" s="3"/>
      <c r="AM175" s="8"/>
      <c r="AN175" s="3"/>
      <c r="AO175" s="3"/>
      <c r="AP175" s="3"/>
      <c r="AQ175" s="3"/>
      <c r="AR175" s="3"/>
      <c r="AS175" s="3"/>
      <c r="AT175" s="3"/>
      <c r="AU175" s="3"/>
      <c r="AV175" s="9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9"/>
      <c r="BQ175" s="9"/>
      <c r="BR175" s="9"/>
      <c r="BS175" s="9"/>
      <c r="BT175" s="13"/>
      <c r="BU175" s="9"/>
      <c r="BV175" s="9"/>
      <c r="BW175" s="9"/>
      <c r="BX175" s="9"/>
      <c r="BY175" s="9"/>
      <c r="BZ175" s="9"/>
      <c r="CA175" s="9"/>
      <c r="CB175" s="9"/>
      <c r="CC175" s="13"/>
      <c r="CD175" s="14"/>
      <c r="CE175" s="13"/>
      <c r="CF175" s="13"/>
      <c r="CG175" s="13"/>
      <c r="CH175" s="13"/>
      <c r="CI175" s="13"/>
      <c r="CJ175" s="15"/>
      <c r="CK175" s="13"/>
      <c r="CL175" s="13"/>
      <c r="CM175" s="15"/>
      <c r="CN175" s="13"/>
      <c r="CO175" s="13"/>
      <c r="CP175" s="15"/>
      <c r="CQ175" s="13"/>
      <c r="CR175" s="13"/>
      <c r="CS175" s="15"/>
      <c r="CT175" s="13"/>
      <c r="CU175" s="13"/>
      <c r="CV175" s="13"/>
      <c r="CW175" s="13"/>
      <c r="CX175" s="9"/>
      <c r="CY175" s="3"/>
      <c r="CZ175" s="3"/>
      <c r="DA175" s="13"/>
      <c r="DB175" s="3"/>
      <c r="DC175" s="14"/>
      <c r="DD175" s="13"/>
    </row>
    <row r="176" spans="1:108" s="18" customFormat="1" x14ac:dyDescent="0.25">
      <c r="A176" s="1"/>
      <c r="B176" s="2"/>
      <c r="C176" s="2"/>
      <c r="D176" s="2"/>
      <c r="E176" s="2"/>
      <c r="F176" s="1"/>
      <c r="G176" s="3"/>
      <c r="H176" s="2"/>
      <c r="I176" s="2"/>
      <c r="J176" s="2"/>
      <c r="K176" s="2"/>
      <c r="L176" s="2"/>
      <c r="M176" s="4"/>
      <c r="N176" s="2"/>
      <c r="O176" s="5"/>
      <c r="P176" s="3"/>
      <c r="Q176" s="1"/>
      <c r="R176" s="1"/>
      <c r="S176" s="3"/>
      <c r="T176" s="3"/>
      <c r="U176" s="2"/>
      <c r="V176" s="2"/>
      <c r="W176" s="2"/>
      <c r="X176" s="5"/>
      <c r="Y176" s="3"/>
      <c r="Z176" s="2"/>
      <c r="AA176" s="3"/>
      <c r="AB176" s="6"/>
      <c r="AC176" s="3"/>
      <c r="AD176" s="3"/>
      <c r="AE176" s="3"/>
      <c r="AF176" s="7"/>
      <c r="AG176" s="3"/>
      <c r="AH176" s="3"/>
      <c r="AI176" s="3"/>
      <c r="AJ176" s="3"/>
      <c r="AK176" s="3"/>
      <c r="AL176" s="3"/>
      <c r="AM176" s="8"/>
      <c r="AN176" s="3"/>
      <c r="AO176" s="3"/>
      <c r="AP176" s="3"/>
      <c r="AQ176" s="3"/>
      <c r="AR176" s="3"/>
      <c r="AS176" s="3"/>
      <c r="AT176" s="3"/>
      <c r="AU176" s="3"/>
      <c r="AV176" s="9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9"/>
      <c r="BQ176" s="9"/>
      <c r="BR176" s="9"/>
      <c r="BS176" s="9"/>
      <c r="BT176" s="13"/>
      <c r="BU176" s="9"/>
      <c r="BV176" s="9"/>
      <c r="BW176" s="9"/>
      <c r="BX176" s="9"/>
      <c r="BY176" s="9"/>
      <c r="BZ176" s="9"/>
      <c r="CA176" s="9"/>
      <c r="CB176" s="9"/>
      <c r="CC176" s="13"/>
      <c r="CD176" s="14"/>
      <c r="CE176" s="13"/>
      <c r="CF176" s="13"/>
      <c r="CG176" s="13"/>
      <c r="CH176" s="13"/>
      <c r="CI176" s="13"/>
      <c r="CJ176" s="15"/>
      <c r="CK176" s="13"/>
      <c r="CL176" s="13"/>
      <c r="CM176" s="15"/>
      <c r="CN176" s="13"/>
      <c r="CO176" s="13"/>
      <c r="CP176" s="15"/>
      <c r="CQ176" s="13"/>
      <c r="CR176" s="13"/>
      <c r="CS176" s="15"/>
      <c r="CT176" s="13"/>
      <c r="CU176" s="13"/>
      <c r="CV176" s="13"/>
      <c r="CW176" s="13"/>
      <c r="CX176" s="9"/>
      <c r="CY176" s="3"/>
      <c r="CZ176" s="3"/>
      <c r="DA176" s="13"/>
      <c r="DB176" s="3"/>
      <c r="DC176" s="14"/>
      <c r="DD176" s="13"/>
    </row>
    <row r="177" spans="1:108" s="18" customFormat="1" x14ac:dyDescent="0.25">
      <c r="A177" s="1"/>
      <c r="B177" s="2"/>
      <c r="C177" s="2"/>
      <c r="D177" s="2"/>
      <c r="E177" s="2"/>
      <c r="F177" s="1"/>
      <c r="G177" s="3"/>
      <c r="H177" s="2"/>
      <c r="I177" s="2"/>
      <c r="J177" s="2"/>
      <c r="K177" s="2"/>
      <c r="L177" s="2"/>
      <c r="M177" s="4"/>
      <c r="N177" s="2"/>
      <c r="O177" s="5"/>
      <c r="P177" s="3"/>
      <c r="Q177" s="1"/>
      <c r="R177" s="1"/>
      <c r="S177" s="3"/>
      <c r="T177" s="3"/>
      <c r="U177" s="2"/>
      <c r="V177" s="2"/>
      <c r="W177" s="2"/>
      <c r="X177" s="5"/>
      <c r="Y177" s="3"/>
      <c r="Z177" s="2"/>
      <c r="AA177" s="3"/>
      <c r="AB177" s="6"/>
      <c r="AC177" s="3"/>
      <c r="AD177" s="3"/>
      <c r="AE177" s="3"/>
      <c r="AF177" s="7"/>
      <c r="AG177" s="3"/>
      <c r="AH177" s="3"/>
      <c r="AI177" s="3"/>
      <c r="AJ177" s="3"/>
      <c r="AK177" s="3"/>
      <c r="AL177" s="3"/>
      <c r="AM177" s="8"/>
      <c r="AN177" s="3"/>
      <c r="AO177" s="3"/>
      <c r="AP177" s="3"/>
      <c r="AQ177" s="3"/>
      <c r="AR177" s="3"/>
      <c r="AS177" s="3"/>
      <c r="AT177" s="3"/>
      <c r="AU177" s="3"/>
      <c r="AV177" s="9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9"/>
      <c r="BQ177" s="9"/>
      <c r="BR177" s="9"/>
      <c r="BS177" s="9"/>
      <c r="BT177" s="13"/>
      <c r="BU177" s="9"/>
      <c r="BV177" s="9"/>
      <c r="BW177" s="9"/>
      <c r="BX177" s="9"/>
      <c r="BY177" s="9"/>
      <c r="BZ177" s="9"/>
      <c r="CA177" s="9"/>
      <c r="CB177" s="9"/>
      <c r="CC177" s="13"/>
      <c r="CD177" s="14"/>
      <c r="CE177" s="13"/>
      <c r="CF177" s="13"/>
      <c r="CG177" s="13"/>
      <c r="CH177" s="13"/>
      <c r="CI177" s="13"/>
      <c r="CJ177" s="15"/>
      <c r="CK177" s="13"/>
      <c r="CL177" s="13"/>
      <c r="CM177" s="15"/>
      <c r="CN177" s="13"/>
      <c r="CO177" s="13"/>
      <c r="CP177" s="15"/>
      <c r="CQ177" s="13"/>
      <c r="CR177" s="13"/>
      <c r="CS177" s="15"/>
      <c r="CT177" s="13"/>
      <c r="CU177" s="13"/>
      <c r="CV177" s="13"/>
      <c r="CW177" s="13"/>
      <c r="CX177" s="9"/>
      <c r="CY177" s="3"/>
      <c r="CZ177" s="3"/>
      <c r="DA177" s="13"/>
      <c r="DB177" s="3"/>
      <c r="DC177" s="14"/>
      <c r="DD177" s="13"/>
    </row>
    <row r="178" spans="1:108" s="18" customFormat="1" x14ac:dyDescent="0.25">
      <c r="A178" s="1"/>
      <c r="B178" s="2"/>
      <c r="C178" s="2"/>
      <c r="D178" s="2"/>
      <c r="E178" s="2"/>
      <c r="F178" s="1"/>
      <c r="G178" s="3"/>
      <c r="H178" s="2"/>
      <c r="I178" s="2"/>
      <c r="J178" s="2"/>
      <c r="K178" s="2"/>
      <c r="L178" s="2"/>
      <c r="M178" s="4"/>
      <c r="N178" s="2"/>
      <c r="O178" s="5"/>
      <c r="P178" s="3"/>
      <c r="Q178" s="1"/>
      <c r="R178" s="1"/>
      <c r="S178" s="3"/>
      <c r="T178" s="3"/>
      <c r="U178" s="2"/>
      <c r="V178" s="2"/>
      <c r="W178" s="2"/>
      <c r="X178" s="5"/>
      <c r="Y178" s="3"/>
      <c r="Z178" s="2"/>
      <c r="AA178" s="3"/>
      <c r="AB178" s="6"/>
      <c r="AC178" s="3"/>
      <c r="AD178" s="3"/>
      <c r="AE178" s="3"/>
      <c r="AF178" s="7"/>
      <c r="AG178" s="3"/>
      <c r="AH178" s="3"/>
      <c r="AI178" s="3"/>
      <c r="AJ178" s="3"/>
      <c r="AK178" s="3"/>
      <c r="AL178" s="3"/>
      <c r="AM178" s="8"/>
      <c r="AN178" s="3"/>
      <c r="AO178" s="3"/>
      <c r="AP178" s="3"/>
      <c r="AQ178" s="3"/>
      <c r="AR178" s="3"/>
      <c r="AS178" s="3"/>
      <c r="AT178" s="3"/>
      <c r="AU178" s="3"/>
      <c r="AV178" s="9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9"/>
      <c r="BQ178" s="9"/>
      <c r="BR178" s="9"/>
      <c r="BS178" s="9"/>
      <c r="BT178" s="13"/>
      <c r="BU178" s="9"/>
      <c r="BV178" s="9"/>
      <c r="BW178" s="9"/>
      <c r="BX178" s="9"/>
      <c r="BY178" s="9"/>
      <c r="BZ178" s="9"/>
      <c r="CA178" s="9"/>
      <c r="CB178" s="9"/>
      <c r="CC178" s="13"/>
      <c r="CD178" s="14"/>
      <c r="CE178" s="13"/>
      <c r="CF178" s="13"/>
      <c r="CG178" s="13"/>
      <c r="CH178" s="13"/>
      <c r="CI178" s="13"/>
      <c r="CJ178" s="15"/>
      <c r="CK178" s="13"/>
      <c r="CL178" s="13"/>
      <c r="CM178" s="15"/>
      <c r="CN178" s="13"/>
      <c r="CO178" s="13"/>
      <c r="CP178" s="15"/>
      <c r="CQ178" s="13"/>
      <c r="CR178" s="13"/>
      <c r="CS178" s="15"/>
      <c r="CT178" s="13"/>
      <c r="CU178" s="13"/>
      <c r="CV178" s="13"/>
      <c r="CW178" s="13"/>
      <c r="CX178" s="9"/>
      <c r="CY178" s="3"/>
      <c r="CZ178" s="3"/>
      <c r="DA178" s="13"/>
      <c r="DB178" s="3"/>
      <c r="DC178" s="14"/>
      <c r="DD178" s="13"/>
    </row>
    <row r="179" spans="1:108" s="18" customFormat="1" x14ac:dyDescent="0.25">
      <c r="A179" s="1"/>
      <c r="B179" s="2"/>
      <c r="C179" s="2"/>
      <c r="D179" s="2"/>
      <c r="E179" s="2"/>
      <c r="F179" s="1"/>
      <c r="G179" s="3"/>
      <c r="H179" s="2"/>
      <c r="I179" s="2"/>
      <c r="J179" s="2"/>
      <c r="K179" s="2"/>
      <c r="L179" s="2"/>
      <c r="M179" s="4"/>
      <c r="N179" s="2"/>
      <c r="O179" s="5"/>
      <c r="P179" s="3"/>
      <c r="Q179" s="1"/>
      <c r="R179" s="1"/>
      <c r="S179" s="3"/>
      <c r="T179" s="3"/>
      <c r="U179" s="2"/>
      <c r="V179" s="2"/>
      <c r="W179" s="2"/>
      <c r="X179" s="5"/>
      <c r="Y179" s="3"/>
      <c r="Z179" s="2"/>
      <c r="AA179" s="3"/>
      <c r="AB179" s="6"/>
      <c r="AC179" s="3"/>
      <c r="AD179" s="3"/>
      <c r="AE179" s="3"/>
      <c r="AF179" s="7"/>
      <c r="AG179" s="3"/>
      <c r="AH179" s="3"/>
      <c r="AI179" s="3"/>
      <c r="AJ179" s="3"/>
      <c r="AK179" s="3"/>
      <c r="AL179" s="3"/>
      <c r="AM179" s="8"/>
      <c r="AN179" s="3"/>
      <c r="AO179" s="3"/>
      <c r="AP179" s="3"/>
      <c r="AQ179" s="3"/>
      <c r="AR179" s="3"/>
      <c r="AS179" s="3"/>
      <c r="AT179" s="3"/>
      <c r="AU179" s="3"/>
      <c r="AV179" s="9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9"/>
      <c r="BQ179" s="9"/>
      <c r="BR179" s="9"/>
      <c r="BS179" s="9"/>
      <c r="BT179" s="13"/>
      <c r="BU179" s="9"/>
      <c r="BV179" s="9"/>
      <c r="BW179" s="9"/>
      <c r="BX179" s="9"/>
      <c r="BY179" s="9"/>
      <c r="BZ179" s="9"/>
      <c r="CA179" s="9"/>
      <c r="CB179" s="9"/>
      <c r="CC179" s="13"/>
      <c r="CD179" s="14"/>
      <c r="CE179" s="13"/>
      <c r="CF179" s="13"/>
      <c r="CG179" s="13"/>
      <c r="CH179" s="13"/>
      <c r="CI179" s="13"/>
      <c r="CJ179" s="15"/>
      <c r="CK179" s="13"/>
      <c r="CL179" s="13"/>
      <c r="CM179" s="15"/>
      <c r="CN179" s="13"/>
      <c r="CO179" s="13"/>
      <c r="CP179" s="15"/>
      <c r="CQ179" s="13"/>
      <c r="CR179" s="13"/>
      <c r="CS179" s="15"/>
      <c r="CT179" s="13"/>
      <c r="CU179" s="13"/>
      <c r="CV179" s="13"/>
      <c r="CW179" s="13"/>
      <c r="CX179" s="9"/>
      <c r="CY179" s="3"/>
      <c r="CZ179" s="3"/>
      <c r="DA179" s="13"/>
      <c r="DB179" s="3"/>
      <c r="DC179" s="14"/>
      <c r="DD179" s="13"/>
    </row>
    <row r="180" spans="1:108" s="18" customFormat="1" x14ac:dyDescent="0.25">
      <c r="A180" s="1"/>
      <c r="B180" s="2"/>
      <c r="C180" s="2"/>
      <c r="D180" s="2"/>
      <c r="E180" s="2"/>
      <c r="F180" s="1"/>
      <c r="G180" s="3"/>
      <c r="H180" s="2"/>
      <c r="I180" s="2"/>
      <c r="J180" s="2"/>
      <c r="K180" s="2"/>
      <c r="L180" s="2"/>
      <c r="M180" s="4"/>
      <c r="N180" s="2"/>
      <c r="O180" s="5"/>
      <c r="P180" s="3"/>
      <c r="Q180" s="1"/>
      <c r="R180" s="1"/>
      <c r="S180" s="3"/>
      <c r="T180" s="3"/>
      <c r="U180" s="2"/>
      <c r="V180" s="2"/>
      <c r="W180" s="2"/>
      <c r="X180" s="5"/>
      <c r="Y180" s="3"/>
      <c r="Z180" s="2"/>
      <c r="AA180" s="3"/>
      <c r="AB180" s="6"/>
      <c r="AC180" s="3"/>
      <c r="AD180" s="3"/>
      <c r="AE180" s="3"/>
      <c r="AF180" s="7"/>
      <c r="AG180" s="3"/>
      <c r="AH180" s="3"/>
      <c r="AI180" s="3"/>
      <c r="AJ180" s="3"/>
      <c r="AK180" s="3"/>
      <c r="AL180" s="3"/>
      <c r="AM180" s="8"/>
      <c r="AN180" s="3"/>
      <c r="AO180" s="3"/>
      <c r="AP180" s="3"/>
      <c r="AQ180" s="3"/>
      <c r="AR180" s="3"/>
      <c r="AS180" s="3"/>
      <c r="AT180" s="3"/>
      <c r="AU180" s="3"/>
      <c r="AV180" s="9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9"/>
      <c r="BQ180" s="9"/>
      <c r="BR180" s="9"/>
      <c r="BS180" s="9"/>
      <c r="BT180" s="13"/>
      <c r="BU180" s="9"/>
      <c r="BV180" s="9"/>
      <c r="BW180" s="9"/>
      <c r="BX180" s="9"/>
      <c r="BY180" s="9"/>
      <c r="BZ180" s="9"/>
      <c r="CA180" s="9"/>
      <c r="CB180" s="9"/>
      <c r="CC180" s="13"/>
      <c r="CD180" s="14"/>
      <c r="CE180" s="13"/>
      <c r="CF180" s="13"/>
      <c r="CG180" s="13"/>
      <c r="CH180" s="13"/>
      <c r="CI180" s="13"/>
      <c r="CJ180" s="15"/>
      <c r="CK180" s="13"/>
      <c r="CL180" s="13"/>
      <c r="CM180" s="15"/>
      <c r="CN180" s="13"/>
      <c r="CO180" s="13"/>
      <c r="CP180" s="15"/>
      <c r="CQ180" s="13"/>
      <c r="CR180" s="13"/>
      <c r="CS180" s="15"/>
      <c r="CT180" s="13"/>
      <c r="CU180" s="13"/>
      <c r="CV180" s="13"/>
      <c r="CW180" s="13"/>
      <c r="CX180" s="9"/>
      <c r="CY180" s="3"/>
      <c r="CZ180" s="3"/>
      <c r="DA180" s="13"/>
      <c r="DB180" s="3"/>
      <c r="DC180" s="14"/>
      <c r="DD180" s="13"/>
    </row>
    <row r="181" spans="1:108" s="18" customFormat="1" x14ac:dyDescent="0.25">
      <c r="A181" s="1"/>
      <c r="B181" s="2"/>
      <c r="C181" s="2"/>
      <c r="D181" s="2"/>
      <c r="E181" s="2"/>
      <c r="F181" s="1"/>
      <c r="G181" s="3"/>
      <c r="H181" s="2"/>
      <c r="I181" s="2"/>
      <c r="J181" s="2"/>
      <c r="K181" s="2"/>
      <c r="L181" s="2"/>
      <c r="M181" s="4"/>
      <c r="N181" s="2"/>
      <c r="O181" s="5"/>
      <c r="P181" s="3"/>
      <c r="Q181" s="1"/>
      <c r="R181" s="1"/>
      <c r="S181" s="3"/>
      <c r="T181" s="3"/>
      <c r="U181" s="2"/>
      <c r="V181" s="2"/>
      <c r="W181" s="2"/>
      <c r="X181" s="5"/>
      <c r="Y181" s="3"/>
      <c r="Z181" s="2"/>
      <c r="AA181" s="3"/>
      <c r="AB181" s="6"/>
      <c r="AC181" s="3"/>
      <c r="AD181" s="3"/>
      <c r="AE181" s="3"/>
      <c r="AF181" s="7"/>
      <c r="AG181" s="3"/>
      <c r="AH181" s="3"/>
      <c r="AI181" s="3"/>
      <c r="AJ181" s="3"/>
      <c r="AK181" s="3"/>
      <c r="AL181" s="3"/>
      <c r="AM181" s="8"/>
      <c r="AN181" s="3"/>
      <c r="AO181" s="3"/>
      <c r="AP181" s="3"/>
      <c r="AQ181" s="3"/>
      <c r="AR181" s="3"/>
      <c r="AS181" s="3"/>
      <c r="AT181" s="3"/>
      <c r="AU181" s="3"/>
      <c r="AV181" s="9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9"/>
      <c r="BQ181" s="9"/>
      <c r="BR181" s="9"/>
      <c r="BS181" s="9"/>
      <c r="BT181" s="13"/>
      <c r="BU181" s="9"/>
      <c r="BV181" s="9"/>
      <c r="BW181" s="9"/>
      <c r="BX181" s="9"/>
      <c r="BY181" s="9"/>
      <c r="BZ181" s="9"/>
      <c r="CA181" s="9"/>
      <c r="CB181" s="9"/>
      <c r="CC181" s="13"/>
      <c r="CD181" s="14"/>
      <c r="CE181" s="13"/>
      <c r="CF181" s="13"/>
      <c r="CG181" s="13"/>
      <c r="CH181" s="13"/>
      <c r="CI181" s="13"/>
      <c r="CJ181" s="15"/>
      <c r="CK181" s="13"/>
      <c r="CL181" s="13"/>
      <c r="CM181" s="15"/>
      <c r="CN181" s="13"/>
      <c r="CO181" s="13"/>
      <c r="CP181" s="15"/>
      <c r="CQ181" s="13"/>
      <c r="CR181" s="13"/>
      <c r="CS181" s="15"/>
      <c r="CT181" s="13"/>
      <c r="CU181" s="13"/>
      <c r="CV181" s="13"/>
      <c r="CW181" s="13"/>
      <c r="CX181" s="9"/>
      <c r="CY181" s="3"/>
      <c r="CZ181" s="3"/>
      <c r="DA181" s="13"/>
      <c r="DB181" s="3"/>
      <c r="DC181" s="14"/>
      <c r="DD181" s="13"/>
    </row>
    <row r="182" spans="1:108" s="18" customFormat="1" x14ac:dyDescent="0.25">
      <c r="A182" s="1"/>
      <c r="B182" s="2"/>
      <c r="C182" s="2"/>
      <c r="D182" s="2"/>
      <c r="E182" s="2"/>
      <c r="F182" s="1"/>
      <c r="G182" s="3"/>
      <c r="H182" s="2"/>
      <c r="I182" s="2"/>
      <c r="J182" s="2"/>
      <c r="K182" s="2"/>
      <c r="L182" s="2"/>
      <c r="M182" s="4"/>
      <c r="N182" s="2"/>
      <c r="O182" s="5"/>
      <c r="P182" s="3"/>
      <c r="Q182" s="1"/>
      <c r="R182" s="1"/>
      <c r="S182" s="3"/>
      <c r="T182" s="3"/>
      <c r="U182" s="2"/>
      <c r="V182" s="2"/>
      <c r="W182" s="2"/>
      <c r="X182" s="5"/>
      <c r="Y182" s="3"/>
      <c r="Z182" s="2"/>
      <c r="AA182" s="3"/>
      <c r="AB182" s="6"/>
      <c r="AC182" s="3"/>
      <c r="AD182" s="3"/>
      <c r="AE182" s="3"/>
      <c r="AF182" s="7"/>
      <c r="AG182" s="3"/>
      <c r="AH182" s="3"/>
      <c r="AI182" s="3"/>
      <c r="AJ182" s="3"/>
      <c r="AK182" s="3"/>
      <c r="AL182" s="3"/>
      <c r="AM182" s="8"/>
      <c r="AN182" s="3"/>
      <c r="AO182" s="3"/>
      <c r="AP182" s="3"/>
      <c r="AQ182" s="3"/>
      <c r="AR182" s="3"/>
      <c r="AS182" s="3"/>
      <c r="AT182" s="3"/>
      <c r="AU182" s="3"/>
      <c r="AV182" s="9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9"/>
      <c r="BQ182" s="9"/>
      <c r="BR182" s="9"/>
      <c r="BS182" s="9"/>
      <c r="BT182" s="13"/>
      <c r="BU182" s="9"/>
      <c r="BV182" s="9"/>
      <c r="BW182" s="9"/>
      <c r="BX182" s="9"/>
      <c r="BY182" s="9"/>
      <c r="BZ182" s="9"/>
      <c r="CA182" s="9"/>
      <c r="CB182" s="9"/>
      <c r="CC182" s="13"/>
      <c r="CD182" s="14"/>
      <c r="CE182" s="13"/>
      <c r="CF182" s="13"/>
      <c r="CG182" s="13"/>
      <c r="CH182" s="13"/>
      <c r="CI182" s="13"/>
      <c r="CJ182" s="15"/>
      <c r="CK182" s="13"/>
      <c r="CL182" s="13"/>
      <c r="CM182" s="15"/>
      <c r="CN182" s="13"/>
      <c r="CO182" s="13"/>
      <c r="CP182" s="15"/>
      <c r="CQ182" s="13"/>
      <c r="CR182" s="13"/>
      <c r="CS182" s="15"/>
      <c r="CT182" s="13"/>
      <c r="CU182" s="13"/>
      <c r="CV182" s="13"/>
      <c r="CW182" s="13"/>
      <c r="CX182" s="9"/>
      <c r="CY182" s="3"/>
      <c r="CZ182" s="3"/>
      <c r="DA182" s="13"/>
      <c r="DB182" s="3"/>
      <c r="DC182" s="14"/>
      <c r="DD182" s="13"/>
    </row>
    <row r="183" spans="1:108" s="18" customFormat="1" x14ac:dyDescent="0.25">
      <c r="A183" s="1"/>
      <c r="B183" s="2"/>
      <c r="C183" s="2"/>
      <c r="D183" s="2"/>
      <c r="E183" s="2"/>
      <c r="F183" s="1"/>
      <c r="G183" s="3"/>
      <c r="H183" s="2"/>
      <c r="I183" s="2"/>
      <c r="J183" s="2"/>
      <c r="K183" s="2"/>
      <c r="L183" s="2"/>
      <c r="M183" s="4"/>
      <c r="N183" s="2"/>
      <c r="O183" s="5"/>
      <c r="P183" s="3"/>
      <c r="Q183" s="1"/>
      <c r="R183" s="1"/>
      <c r="S183" s="3"/>
      <c r="T183" s="3"/>
      <c r="U183" s="2"/>
      <c r="V183" s="2"/>
      <c r="W183" s="2"/>
      <c r="X183" s="5"/>
      <c r="Y183" s="3"/>
      <c r="Z183" s="2"/>
      <c r="AA183" s="3"/>
      <c r="AB183" s="6"/>
      <c r="AC183" s="3"/>
      <c r="AD183" s="3"/>
      <c r="AE183" s="3"/>
      <c r="AF183" s="7"/>
      <c r="AG183" s="3"/>
      <c r="AH183" s="3"/>
      <c r="AI183" s="3"/>
      <c r="AJ183" s="3"/>
      <c r="AK183" s="3"/>
      <c r="AL183" s="3"/>
      <c r="AM183" s="8"/>
      <c r="AN183" s="3"/>
      <c r="AO183" s="3"/>
      <c r="AP183" s="3"/>
      <c r="AQ183" s="3"/>
      <c r="AR183" s="3"/>
      <c r="AS183" s="3"/>
      <c r="AT183" s="3"/>
      <c r="AU183" s="3"/>
      <c r="AV183" s="9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9"/>
      <c r="BQ183" s="9"/>
      <c r="BR183" s="9"/>
      <c r="BS183" s="9"/>
      <c r="BT183" s="13"/>
      <c r="BU183" s="9"/>
      <c r="BV183" s="9"/>
      <c r="BW183" s="9"/>
      <c r="BX183" s="9"/>
      <c r="BY183" s="9"/>
      <c r="BZ183" s="9"/>
      <c r="CA183" s="9"/>
      <c r="CB183" s="9"/>
      <c r="CC183" s="13"/>
      <c r="CD183" s="14"/>
      <c r="CE183" s="13"/>
      <c r="CF183" s="13"/>
      <c r="CG183" s="13"/>
      <c r="CH183" s="13"/>
      <c r="CI183" s="13"/>
      <c r="CJ183" s="15"/>
      <c r="CK183" s="13"/>
      <c r="CL183" s="13"/>
      <c r="CM183" s="15"/>
      <c r="CN183" s="13"/>
      <c r="CO183" s="13"/>
      <c r="CP183" s="15"/>
      <c r="CQ183" s="13"/>
      <c r="CR183" s="13"/>
      <c r="CS183" s="15"/>
      <c r="CT183" s="13"/>
      <c r="CU183" s="13"/>
      <c r="CV183" s="13"/>
      <c r="CW183" s="13"/>
      <c r="CX183" s="9"/>
      <c r="CY183" s="3"/>
      <c r="CZ183" s="3"/>
      <c r="DA183" s="13"/>
      <c r="DB183" s="3"/>
      <c r="DC183" s="14"/>
      <c r="DD183" s="13"/>
    </row>
    <row r="184" spans="1:108" s="18" customFormat="1" x14ac:dyDescent="0.25">
      <c r="A184" s="1"/>
      <c r="B184" s="2"/>
      <c r="C184" s="2"/>
      <c r="D184" s="2"/>
      <c r="E184" s="2"/>
      <c r="F184" s="1"/>
      <c r="G184" s="3"/>
      <c r="H184" s="2"/>
      <c r="I184" s="2"/>
      <c r="J184" s="2"/>
      <c r="K184" s="2"/>
      <c r="L184" s="2"/>
      <c r="M184" s="4"/>
      <c r="N184" s="2"/>
      <c r="O184" s="5"/>
      <c r="P184" s="3"/>
      <c r="Q184" s="1"/>
      <c r="R184" s="1"/>
      <c r="S184" s="3"/>
      <c r="T184" s="3"/>
      <c r="U184" s="2"/>
      <c r="V184" s="2"/>
      <c r="W184" s="2"/>
      <c r="X184" s="5"/>
      <c r="Y184" s="3"/>
      <c r="Z184" s="2"/>
      <c r="AA184" s="3"/>
      <c r="AB184" s="6"/>
      <c r="AC184" s="3"/>
      <c r="AD184" s="3"/>
      <c r="AE184" s="3"/>
      <c r="AF184" s="7"/>
      <c r="AG184" s="3"/>
      <c r="AH184" s="3"/>
      <c r="AI184" s="3"/>
      <c r="AJ184" s="3"/>
      <c r="AK184" s="3"/>
      <c r="AL184" s="3"/>
      <c r="AM184" s="8"/>
      <c r="AN184" s="3"/>
      <c r="AO184" s="3"/>
      <c r="AP184" s="3"/>
      <c r="AQ184" s="3"/>
      <c r="AR184" s="3"/>
      <c r="AS184" s="3"/>
      <c r="AT184" s="3"/>
      <c r="AU184" s="3"/>
      <c r="AV184" s="9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9"/>
      <c r="BQ184" s="9"/>
      <c r="BR184" s="9"/>
      <c r="BS184" s="9"/>
      <c r="BT184" s="13"/>
      <c r="BU184" s="9"/>
      <c r="BV184" s="9"/>
      <c r="BW184" s="9"/>
      <c r="BX184" s="9"/>
      <c r="BY184" s="9"/>
      <c r="BZ184" s="9"/>
      <c r="CA184" s="9"/>
      <c r="CB184" s="9"/>
      <c r="CC184" s="13"/>
      <c r="CD184" s="14"/>
      <c r="CE184" s="13"/>
      <c r="CF184" s="13"/>
      <c r="CG184" s="13"/>
      <c r="CH184" s="13"/>
      <c r="CI184" s="13"/>
      <c r="CJ184" s="15"/>
      <c r="CK184" s="13"/>
      <c r="CL184" s="13"/>
      <c r="CM184" s="15"/>
      <c r="CN184" s="13"/>
      <c r="CO184" s="13"/>
      <c r="CP184" s="15"/>
      <c r="CQ184" s="13"/>
      <c r="CR184" s="13"/>
      <c r="CS184" s="15"/>
      <c r="CT184" s="13"/>
      <c r="CU184" s="13"/>
      <c r="CV184" s="13"/>
      <c r="CW184" s="13"/>
      <c r="CX184" s="9"/>
      <c r="CY184" s="3"/>
      <c r="CZ184" s="3"/>
      <c r="DA184" s="13"/>
      <c r="DB184" s="3"/>
      <c r="DC184" s="14"/>
      <c r="DD184" s="13"/>
    </row>
    <row r="185" spans="1:108" s="18" customFormat="1" x14ac:dyDescent="0.25">
      <c r="A185" s="1"/>
      <c r="B185" s="2"/>
      <c r="C185" s="2"/>
      <c r="D185" s="2"/>
      <c r="E185" s="2"/>
      <c r="F185" s="1"/>
      <c r="G185" s="3"/>
      <c r="H185" s="2"/>
      <c r="I185" s="2"/>
      <c r="J185" s="2"/>
      <c r="K185" s="2"/>
      <c r="L185" s="2"/>
      <c r="M185" s="4"/>
      <c r="N185" s="2"/>
      <c r="O185" s="5"/>
      <c r="P185" s="3"/>
      <c r="Q185" s="1"/>
      <c r="R185" s="1"/>
      <c r="S185" s="3"/>
      <c r="T185" s="3"/>
      <c r="U185" s="2"/>
      <c r="V185" s="2"/>
      <c r="W185" s="2"/>
      <c r="X185" s="5"/>
      <c r="Y185" s="3"/>
      <c r="Z185" s="2"/>
      <c r="AA185" s="3"/>
      <c r="AB185" s="6"/>
      <c r="AC185" s="3"/>
      <c r="AD185" s="3"/>
      <c r="AE185" s="3"/>
      <c r="AF185" s="7"/>
      <c r="AG185" s="3"/>
      <c r="AH185" s="3"/>
      <c r="AI185" s="3"/>
      <c r="AJ185" s="3"/>
      <c r="AK185" s="3"/>
      <c r="AL185" s="3"/>
      <c r="AM185" s="8"/>
      <c r="AN185" s="3"/>
      <c r="AO185" s="3"/>
      <c r="AP185" s="3"/>
      <c r="AQ185" s="3"/>
      <c r="AR185" s="3"/>
      <c r="AS185" s="3"/>
      <c r="AT185" s="3"/>
      <c r="AU185" s="3"/>
      <c r="AV185" s="9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9"/>
      <c r="BQ185" s="9"/>
      <c r="BR185" s="9"/>
      <c r="BS185" s="9"/>
      <c r="BT185" s="13"/>
      <c r="BU185" s="9"/>
      <c r="BV185" s="9"/>
      <c r="BW185" s="9"/>
      <c r="BX185" s="9"/>
      <c r="BY185" s="9"/>
      <c r="BZ185" s="9"/>
      <c r="CA185" s="9"/>
      <c r="CB185" s="9"/>
      <c r="CC185" s="13"/>
      <c r="CD185" s="14"/>
      <c r="CE185" s="13"/>
      <c r="CF185" s="13"/>
      <c r="CG185" s="13"/>
      <c r="CH185" s="13"/>
      <c r="CI185" s="13"/>
      <c r="CJ185" s="15"/>
      <c r="CK185" s="13"/>
      <c r="CL185" s="13"/>
      <c r="CM185" s="15"/>
      <c r="CN185" s="13"/>
      <c r="CO185" s="13"/>
      <c r="CP185" s="15"/>
      <c r="CQ185" s="13"/>
      <c r="CR185" s="13"/>
      <c r="CS185" s="15"/>
      <c r="CT185" s="13"/>
      <c r="CU185" s="13"/>
      <c r="CV185" s="13"/>
      <c r="CW185" s="13"/>
      <c r="CX185" s="9"/>
      <c r="CY185" s="3"/>
      <c r="CZ185" s="3"/>
      <c r="DA185" s="13"/>
      <c r="DB185" s="3"/>
      <c r="DC185" s="14"/>
      <c r="DD185" s="13"/>
    </row>
    <row r="186" spans="1:108" s="18" customFormat="1" x14ac:dyDescent="0.25">
      <c r="A186" s="1"/>
      <c r="B186" s="2"/>
      <c r="C186" s="2"/>
      <c r="D186" s="2"/>
      <c r="E186" s="2"/>
      <c r="F186" s="1"/>
      <c r="G186" s="3"/>
      <c r="H186" s="2"/>
      <c r="I186" s="2"/>
      <c r="J186" s="2"/>
      <c r="K186" s="2"/>
      <c r="L186" s="2"/>
      <c r="M186" s="4"/>
      <c r="N186" s="2"/>
      <c r="O186" s="5"/>
      <c r="P186" s="3"/>
      <c r="Q186" s="1"/>
      <c r="R186" s="1"/>
      <c r="S186" s="3"/>
      <c r="T186" s="3"/>
      <c r="U186" s="2"/>
      <c r="V186" s="2"/>
      <c r="W186" s="2"/>
      <c r="X186" s="5"/>
      <c r="Y186" s="3"/>
      <c r="Z186" s="2"/>
      <c r="AA186" s="3"/>
      <c r="AB186" s="6"/>
      <c r="AC186" s="3"/>
      <c r="AD186" s="3"/>
      <c r="AE186" s="3"/>
      <c r="AF186" s="7"/>
      <c r="AG186" s="3"/>
      <c r="AH186" s="3"/>
      <c r="AI186" s="3"/>
      <c r="AJ186" s="3"/>
      <c r="AK186" s="3"/>
      <c r="AL186" s="3"/>
      <c r="AM186" s="8"/>
      <c r="AN186" s="3"/>
      <c r="AO186" s="3"/>
      <c r="AP186" s="3"/>
      <c r="AQ186" s="3"/>
      <c r="AR186" s="3"/>
      <c r="AS186" s="3"/>
      <c r="AT186" s="3"/>
      <c r="AU186" s="3"/>
      <c r="AV186" s="9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9"/>
      <c r="BQ186" s="9"/>
      <c r="BR186" s="9"/>
      <c r="BS186" s="9"/>
      <c r="BT186" s="13"/>
      <c r="BU186" s="9"/>
      <c r="BV186" s="9"/>
      <c r="BW186" s="9"/>
      <c r="BX186" s="9"/>
      <c r="BY186" s="9"/>
      <c r="BZ186" s="9"/>
      <c r="CA186" s="9"/>
      <c r="CB186" s="9"/>
      <c r="CC186" s="13"/>
      <c r="CD186" s="14"/>
      <c r="CE186" s="13"/>
      <c r="CF186" s="13"/>
      <c r="CG186" s="13"/>
      <c r="CH186" s="13"/>
      <c r="CI186" s="13"/>
      <c r="CJ186" s="15"/>
      <c r="CK186" s="13"/>
      <c r="CL186" s="13"/>
      <c r="CM186" s="15"/>
      <c r="CN186" s="13"/>
      <c r="CO186" s="13"/>
      <c r="CP186" s="15"/>
      <c r="CQ186" s="13"/>
      <c r="CR186" s="13"/>
      <c r="CS186" s="15"/>
      <c r="CT186" s="13"/>
      <c r="CU186" s="13"/>
      <c r="CV186" s="13"/>
      <c r="CW186" s="13"/>
      <c r="CX186" s="9"/>
      <c r="CY186" s="3"/>
      <c r="CZ186" s="3"/>
      <c r="DA186" s="13"/>
      <c r="DB186" s="3"/>
      <c r="DC186" s="14"/>
      <c r="DD186" s="13"/>
    </row>
    <row r="187" spans="1:108" s="18" customFormat="1" x14ac:dyDescent="0.25">
      <c r="A187" s="1"/>
      <c r="B187" s="2"/>
      <c r="C187" s="2"/>
      <c r="D187" s="2"/>
      <c r="E187" s="2"/>
      <c r="F187" s="1"/>
      <c r="G187" s="3"/>
      <c r="H187" s="2"/>
      <c r="I187" s="2"/>
      <c r="J187" s="2"/>
      <c r="K187" s="2"/>
      <c r="L187" s="2"/>
      <c r="M187" s="4"/>
      <c r="N187" s="2"/>
      <c r="O187" s="5"/>
      <c r="P187" s="3"/>
      <c r="Q187" s="1"/>
      <c r="R187" s="1"/>
      <c r="S187" s="3"/>
      <c r="T187" s="3"/>
      <c r="U187" s="2"/>
      <c r="V187" s="2"/>
      <c r="W187" s="2"/>
      <c r="X187" s="5"/>
      <c r="Y187" s="3"/>
      <c r="Z187" s="2"/>
      <c r="AA187" s="3"/>
      <c r="AB187" s="6"/>
      <c r="AC187" s="3"/>
      <c r="AD187" s="3"/>
      <c r="AE187" s="3"/>
      <c r="AF187" s="7"/>
      <c r="AG187" s="3"/>
      <c r="AH187" s="3"/>
      <c r="AI187" s="3"/>
      <c r="AJ187" s="3"/>
      <c r="AK187" s="3"/>
      <c r="AL187" s="3"/>
      <c r="AM187" s="8"/>
      <c r="AN187" s="3"/>
      <c r="AO187" s="3"/>
      <c r="AP187" s="3"/>
      <c r="AQ187" s="3"/>
      <c r="AR187" s="3"/>
      <c r="AS187" s="3"/>
      <c r="AT187" s="3"/>
      <c r="AU187" s="3"/>
      <c r="AV187" s="9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9"/>
      <c r="BQ187" s="9"/>
      <c r="BR187" s="9"/>
      <c r="BS187" s="9"/>
      <c r="BT187" s="13"/>
      <c r="BU187" s="9"/>
      <c r="BV187" s="9"/>
      <c r="BW187" s="9"/>
      <c r="BX187" s="9"/>
      <c r="BY187" s="9"/>
      <c r="BZ187" s="9"/>
      <c r="CA187" s="9"/>
      <c r="CB187" s="9"/>
      <c r="CC187" s="13"/>
      <c r="CD187" s="14"/>
      <c r="CE187" s="13"/>
      <c r="CF187" s="13"/>
      <c r="CG187" s="13"/>
      <c r="CH187" s="13"/>
      <c r="CI187" s="13"/>
      <c r="CJ187" s="15"/>
      <c r="CK187" s="13"/>
      <c r="CL187" s="13"/>
      <c r="CM187" s="15"/>
      <c r="CN187" s="13"/>
      <c r="CO187" s="13"/>
      <c r="CP187" s="15"/>
      <c r="CQ187" s="13"/>
      <c r="CR187" s="13"/>
      <c r="CS187" s="15"/>
      <c r="CT187" s="13"/>
      <c r="CU187" s="13"/>
      <c r="CV187" s="13"/>
      <c r="CW187" s="13"/>
      <c r="CX187" s="9"/>
      <c r="CY187" s="3"/>
      <c r="CZ187" s="3"/>
      <c r="DA187" s="13"/>
      <c r="DB187" s="3"/>
      <c r="DC187" s="14"/>
      <c r="DD187" s="13"/>
    </row>
    <row r="188" spans="1:108" s="18" customFormat="1" x14ac:dyDescent="0.25">
      <c r="A188" s="1"/>
      <c r="B188" s="2"/>
      <c r="C188" s="2"/>
      <c r="D188" s="2"/>
      <c r="E188" s="2"/>
      <c r="F188" s="1"/>
      <c r="G188" s="3"/>
      <c r="H188" s="2"/>
      <c r="I188" s="2"/>
      <c r="J188" s="2"/>
      <c r="K188" s="2"/>
      <c r="L188" s="2"/>
      <c r="M188" s="4"/>
      <c r="N188" s="2"/>
      <c r="O188" s="5"/>
      <c r="P188" s="3"/>
      <c r="Q188" s="1"/>
      <c r="R188" s="1"/>
      <c r="S188" s="3"/>
      <c r="T188" s="3"/>
      <c r="U188" s="2"/>
      <c r="V188" s="2"/>
      <c r="W188" s="2"/>
      <c r="X188" s="5"/>
      <c r="Y188" s="3"/>
      <c r="Z188" s="2"/>
      <c r="AA188" s="3"/>
      <c r="AB188" s="6"/>
      <c r="AC188" s="3"/>
      <c r="AD188" s="3"/>
      <c r="AE188" s="3"/>
      <c r="AF188" s="7"/>
      <c r="AG188" s="3"/>
      <c r="AH188" s="3"/>
      <c r="AI188" s="3"/>
      <c r="AJ188" s="3"/>
      <c r="AK188" s="3"/>
      <c r="AL188" s="3"/>
      <c r="AM188" s="8"/>
      <c r="AN188" s="3"/>
      <c r="AO188" s="3"/>
      <c r="AP188" s="3"/>
      <c r="AQ188" s="3"/>
      <c r="AR188" s="3"/>
      <c r="AS188" s="3"/>
      <c r="AT188" s="3"/>
      <c r="AU188" s="3"/>
      <c r="AV188" s="9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9"/>
      <c r="BQ188" s="9"/>
      <c r="BR188" s="9"/>
      <c r="BS188" s="9"/>
      <c r="BT188" s="13"/>
      <c r="BU188" s="9"/>
      <c r="BV188" s="9"/>
      <c r="BW188" s="9"/>
      <c r="BX188" s="9"/>
      <c r="BY188" s="9"/>
      <c r="BZ188" s="9"/>
      <c r="CA188" s="9"/>
      <c r="CB188" s="9"/>
      <c r="CC188" s="13"/>
      <c r="CD188" s="14"/>
      <c r="CE188" s="13"/>
      <c r="CF188" s="13"/>
      <c r="CG188" s="13"/>
      <c r="CH188" s="13"/>
      <c r="CI188" s="13"/>
      <c r="CJ188" s="15"/>
      <c r="CK188" s="13"/>
      <c r="CL188" s="13"/>
      <c r="CM188" s="15"/>
      <c r="CN188" s="13"/>
      <c r="CO188" s="13"/>
      <c r="CP188" s="15"/>
      <c r="CQ188" s="13"/>
      <c r="CR188" s="13"/>
      <c r="CS188" s="15"/>
      <c r="CT188" s="13"/>
      <c r="CU188" s="13"/>
      <c r="CV188" s="13"/>
      <c r="CW188" s="13"/>
      <c r="CX188" s="9"/>
      <c r="CY188" s="3"/>
      <c r="CZ188" s="3"/>
      <c r="DA188" s="13"/>
      <c r="DB188" s="3"/>
      <c r="DC188" s="14"/>
      <c r="DD188" s="13"/>
    </row>
    <row r="189" spans="1:108" s="18" customFormat="1" x14ac:dyDescent="0.25">
      <c r="A189" s="1"/>
      <c r="B189" s="2"/>
      <c r="C189" s="2"/>
      <c r="D189" s="2"/>
      <c r="E189" s="2"/>
      <c r="F189" s="1"/>
      <c r="G189" s="3"/>
      <c r="H189" s="2"/>
      <c r="I189" s="2"/>
      <c r="J189" s="2"/>
      <c r="K189" s="2"/>
      <c r="L189" s="2"/>
      <c r="M189" s="4"/>
      <c r="N189" s="2"/>
      <c r="O189" s="5"/>
      <c r="P189" s="3"/>
      <c r="Q189" s="1"/>
      <c r="R189" s="1"/>
      <c r="S189" s="3"/>
      <c r="T189" s="3"/>
      <c r="U189" s="2"/>
      <c r="V189" s="2"/>
      <c r="W189" s="2"/>
      <c r="X189" s="5"/>
      <c r="Y189" s="3"/>
      <c r="Z189" s="2"/>
      <c r="AA189" s="3"/>
      <c r="AB189" s="6"/>
      <c r="AC189" s="3"/>
      <c r="AD189" s="3"/>
      <c r="AE189" s="3"/>
      <c r="AF189" s="7"/>
      <c r="AG189" s="3"/>
      <c r="AH189" s="3"/>
      <c r="AI189" s="3"/>
      <c r="AJ189" s="3"/>
      <c r="AK189" s="3"/>
      <c r="AL189" s="3"/>
      <c r="AM189" s="8"/>
      <c r="AN189" s="3"/>
      <c r="AO189" s="3"/>
      <c r="AP189" s="3"/>
      <c r="AQ189" s="3"/>
      <c r="AR189" s="3"/>
      <c r="AS189" s="3"/>
      <c r="AT189" s="3"/>
      <c r="AU189" s="3"/>
      <c r="AV189" s="9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9"/>
      <c r="BQ189" s="9"/>
      <c r="BR189" s="9"/>
      <c r="BS189" s="9"/>
      <c r="BT189" s="13"/>
      <c r="BU189" s="9"/>
      <c r="BV189" s="9"/>
      <c r="BW189" s="9"/>
      <c r="BX189" s="9"/>
      <c r="BY189" s="9"/>
      <c r="BZ189" s="9"/>
      <c r="CA189" s="9"/>
      <c r="CB189" s="9"/>
      <c r="CC189" s="13"/>
      <c r="CD189" s="14"/>
      <c r="CE189" s="13"/>
      <c r="CF189" s="13"/>
      <c r="CG189" s="13"/>
      <c r="CH189" s="13"/>
      <c r="CI189" s="13"/>
      <c r="CJ189" s="15"/>
      <c r="CK189" s="13"/>
      <c r="CL189" s="13"/>
      <c r="CM189" s="15"/>
      <c r="CN189" s="13"/>
      <c r="CO189" s="13"/>
      <c r="CP189" s="15"/>
      <c r="CQ189" s="13"/>
      <c r="CR189" s="13"/>
      <c r="CS189" s="15"/>
      <c r="CT189" s="13"/>
      <c r="CU189" s="13"/>
      <c r="CV189" s="13"/>
      <c r="CW189" s="13"/>
      <c r="CX189" s="9"/>
      <c r="CY189" s="3"/>
      <c r="CZ189" s="3"/>
      <c r="DA189" s="13"/>
      <c r="DB189" s="3"/>
      <c r="DC189" s="14"/>
      <c r="DD189" s="13"/>
    </row>
    <row r="190" spans="1:108" s="18" customFormat="1" x14ac:dyDescent="0.25">
      <c r="A190" s="1"/>
      <c r="B190" s="2"/>
      <c r="C190" s="2"/>
      <c r="D190" s="2"/>
      <c r="E190" s="2"/>
      <c r="F190" s="1"/>
      <c r="G190" s="3"/>
      <c r="H190" s="2"/>
      <c r="I190" s="2"/>
      <c r="J190" s="2"/>
      <c r="K190" s="2"/>
      <c r="L190" s="2"/>
      <c r="M190" s="4"/>
      <c r="N190" s="2"/>
      <c r="O190" s="5"/>
      <c r="P190" s="3"/>
      <c r="Q190" s="1"/>
      <c r="R190" s="1"/>
      <c r="S190" s="3"/>
      <c r="T190" s="3"/>
      <c r="U190" s="2"/>
      <c r="V190" s="2"/>
      <c r="W190" s="2"/>
      <c r="X190" s="5"/>
      <c r="Y190" s="3"/>
      <c r="Z190" s="2"/>
      <c r="AA190" s="3"/>
      <c r="AB190" s="6"/>
      <c r="AC190" s="3"/>
      <c r="AD190" s="3"/>
      <c r="AE190" s="3"/>
      <c r="AF190" s="7"/>
      <c r="AG190" s="3"/>
      <c r="AH190" s="3"/>
      <c r="AI190" s="3"/>
      <c r="AJ190" s="3"/>
      <c r="AK190" s="3"/>
      <c r="AL190" s="3"/>
      <c r="AM190" s="8"/>
      <c r="AN190" s="3"/>
      <c r="AO190" s="3"/>
      <c r="AP190" s="3"/>
      <c r="AQ190" s="3"/>
      <c r="AR190" s="3"/>
      <c r="AS190" s="3"/>
      <c r="AT190" s="3"/>
      <c r="AU190" s="3"/>
      <c r="AV190" s="9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9"/>
      <c r="BQ190" s="9"/>
      <c r="BR190" s="9"/>
      <c r="BS190" s="9"/>
      <c r="BT190" s="13"/>
      <c r="BU190" s="9"/>
      <c r="BV190" s="9"/>
      <c r="BW190" s="9"/>
      <c r="BX190" s="9"/>
      <c r="BY190" s="9"/>
      <c r="BZ190" s="9"/>
      <c r="CA190" s="9"/>
      <c r="CB190" s="9"/>
      <c r="CC190" s="13"/>
      <c r="CD190" s="14"/>
      <c r="CE190" s="13"/>
      <c r="CF190" s="13"/>
      <c r="CG190" s="13"/>
      <c r="CH190" s="13"/>
      <c r="CI190" s="13"/>
      <c r="CJ190" s="15"/>
      <c r="CK190" s="13"/>
      <c r="CL190" s="13"/>
      <c r="CM190" s="15"/>
      <c r="CN190" s="13"/>
      <c r="CO190" s="13"/>
      <c r="CP190" s="15"/>
      <c r="CQ190" s="13"/>
      <c r="CR190" s="13"/>
      <c r="CS190" s="15"/>
      <c r="CT190" s="13"/>
      <c r="CU190" s="13"/>
      <c r="CV190" s="13"/>
      <c r="CW190" s="13"/>
      <c r="CX190" s="9"/>
      <c r="CY190" s="3"/>
      <c r="CZ190" s="3"/>
      <c r="DA190" s="13"/>
      <c r="DB190" s="3"/>
      <c r="DC190" s="14"/>
      <c r="DD190" s="13"/>
    </row>
    <row r="191" spans="1:108" s="18" customFormat="1" x14ac:dyDescent="0.25">
      <c r="A191" s="1"/>
      <c r="B191" s="2"/>
      <c r="C191" s="2"/>
      <c r="D191" s="2"/>
      <c r="E191" s="2"/>
      <c r="F191" s="1"/>
      <c r="G191" s="3"/>
      <c r="H191" s="2"/>
      <c r="I191" s="2"/>
      <c r="J191" s="2"/>
      <c r="K191" s="2"/>
      <c r="L191" s="2"/>
      <c r="M191" s="4"/>
      <c r="N191" s="2"/>
      <c r="O191" s="5"/>
      <c r="P191" s="3"/>
      <c r="Q191" s="1"/>
      <c r="R191" s="1"/>
      <c r="S191" s="3"/>
      <c r="T191" s="3"/>
      <c r="U191" s="2"/>
      <c r="V191" s="2"/>
      <c r="W191" s="2"/>
      <c r="X191" s="5"/>
      <c r="Y191" s="3"/>
      <c r="Z191" s="2"/>
      <c r="AA191" s="3"/>
      <c r="AB191" s="6"/>
      <c r="AC191" s="3"/>
      <c r="AD191" s="3"/>
      <c r="AE191" s="3"/>
      <c r="AF191" s="7"/>
      <c r="AG191" s="3"/>
      <c r="AH191" s="3"/>
      <c r="AI191" s="3"/>
      <c r="AJ191" s="3"/>
      <c r="AK191" s="3"/>
      <c r="AL191" s="3"/>
      <c r="AM191" s="8"/>
      <c r="AN191" s="3"/>
      <c r="AO191" s="3"/>
      <c r="AP191" s="3"/>
      <c r="AQ191" s="3"/>
      <c r="AR191" s="3"/>
      <c r="AS191" s="3"/>
      <c r="AT191" s="3"/>
      <c r="AU191" s="3"/>
      <c r="AV191" s="9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9"/>
      <c r="BQ191" s="9"/>
      <c r="BR191" s="9"/>
      <c r="BS191" s="9"/>
      <c r="BT191" s="13"/>
      <c r="BU191" s="9"/>
      <c r="BV191" s="9"/>
      <c r="BW191" s="9"/>
      <c r="BX191" s="9"/>
      <c r="BY191" s="9"/>
      <c r="BZ191" s="9"/>
      <c r="CA191" s="9"/>
      <c r="CB191" s="9"/>
      <c r="CC191" s="13"/>
      <c r="CD191" s="14"/>
      <c r="CE191" s="13"/>
      <c r="CF191" s="13"/>
      <c r="CG191" s="13"/>
      <c r="CH191" s="13"/>
      <c r="CI191" s="13"/>
      <c r="CJ191" s="15"/>
      <c r="CK191" s="13"/>
      <c r="CL191" s="13"/>
      <c r="CM191" s="15"/>
      <c r="CN191" s="13"/>
      <c r="CO191" s="13"/>
      <c r="CP191" s="15"/>
      <c r="CQ191" s="13"/>
      <c r="CR191" s="13"/>
      <c r="CS191" s="15"/>
      <c r="CT191" s="13"/>
      <c r="CU191" s="13"/>
      <c r="CV191" s="13"/>
      <c r="CW191" s="13"/>
      <c r="CX191" s="9"/>
      <c r="CY191" s="3"/>
      <c r="CZ191" s="3"/>
      <c r="DA191" s="13"/>
      <c r="DB191" s="3"/>
      <c r="DC191" s="14"/>
      <c r="DD191" s="13"/>
    </row>
    <row r="192" spans="1:108" s="18" customFormat="1" x14ac:dyDescent="0.25">
      <c r="A192" s="1"/>
      <c r="B192" s="2"/>
      <c r="C192" s="2"/>
      <c r="D192" s="2"/>
      <c r="E192" s="2"/>
      <c r="F192" s="1"/>
      <c r="G192" s="3"/>
      <c r="H192" s="2"/>
      <c r="I192" s="2"/>
      <c r="J192" s="2"/>
      <c r="K192" s="2"/>
      <c r="L192" s="2"/>
      <c r="M192" s="4"/>
      <c r="N192" s="2"/>
      <c r="O192" s="5"/>
      <c r="P192" s="3"/>
      <c r="Q192" s="1"/>
      <c r="R192" s="1"/>
      <c r="S192" s="3"/>
      <c r="T192" s="3"/>
      <c r="U192" s="2"/>
      <c r="V192" s="2"/>
      <c r="W192" s="2"/>
      <c r="X192" s="5"/>
      <c r="Y192" s="3"/>
      <c r="Z192" s="2"/>
      <c r="AA192" s="3"/>
      <c r="AB192" s="6"/>
      <c r="AC192" s="3"/>
      <c r="AD192" s="3"/>
      <c r="AE192" s="3"/>
      <c r="AF192" s="7"/>
      <c r="AG192" s="3"/>
      <c r="AH192" s="3"/>
      <c r="AI192" s="3"/>
      <c r="AJ192" s="3"/>
      <c r="AK192" s="3"/>
      <c r="AL192" s="3"/>
      <c r="AM192" s="8"/>
      <c r="AN192" s="3"/>
      <c r="AO192" s="3"/>
      <c r="AP192" s="3"/>
      <c r="AQ192" s="3"/>
      <c r="AR192" s="3"/>
      <c r="AS192" s="3"/>
      <c r="AT192" s="3"/>
      <c r="AU192" s="3"/>
      <c r="AV192" s="9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9"/>
      <c r="BQ192" s="9"/>
      <c r="BR192" s="9"/>
      <c r="BS192" s="9"/>
      <c r="BT192" s="13"/>
      <c r="BU192" s="9"/>
      <c r="BV192" s="9"/>
      <c r="BW192" s="9"/>
      <c r="BX192" s="9"/>
      <c r="BY192" s="9"/>
      <c r="BZ192" s="9"/>
      <c r="CA192" s="9"/>
      <c r="CB192" s="9"/>
      <c r="CC192" s="13"/>
      <c r="CD192" s="14"/>
      <c r="CE192" s="13"/>
      <c r="CF192" s="13"/>
      <c r="CG192" s="13"/>
      <c r="CH192" s="13"/>
      <c r="CI192" s="13"/>
      <c r="CJ192" s="15"/>
      <c r="CK192" s="13"/>
      <c r="CL192" s="13"/>
      <c r="CM192" s="15"/>
      <c r="CN192" s="13"/>
      <c r="CO192" s="13"/>
      <c r="CP192" s="15"/>
      <c r="CQ192" s="13"/>
      <c r="CR192" s="13"/>
      <c r="CS192" s="15"/>
      <c r="CT192" s="13"/>
      <c r="CU192" s="13"/>
      <c r="CV192" s="13"/>
      <c r="CW192" s="13"/>
      <c r="CX192" s="9"/>
      <c r="CY192" s="3"/>
      <c r="CZ192" s="3"/>
      <c r="DA192" s="13"/>
      <c r="DB192" s="3"/>
      <c r="DC192" s="14"/>
      <c r="DD192" s="13"/>
    </row>
  </sheetData>
  <mergeCells count="20">
    <mergeCell ref="CU13:CV13"/>
    <mergeCell ref="C14:D14"/>
    <mergeCell ref="AT9:AV9"/>
    <mergeCell ref="BL9:BN9"/>
    <mergeCell ref="AT10:AV10"/>
    <mergeCell ref="BL10:BN10"/>
    <mergeCell ref="BL11:BN11"/>
    <mergeCell ref="CG13:CH13"/>
    <mergeCell ref="AT6:AV6"/>
    <mergeCell ref="BL6:BN6"/>
    <mergeCell ref="AT7:AV7"/>
    <mergeCell ref="BL7:BN7"/>
    <mergeCell ref="AT8:AV8"/>
    <mergeCell ref="BL8:BN8"/>
    <mergeCell ref="AT3:AV3"/>
    <mergeCell ref="BL3:BN3"/>
    <mergeCell ref="AT4:AV4"/>
    <mergeCell ref="BL4:BN4"/>
    <mergeCell ref="AT5:AV5"/>
    <mergeCell ref="BL5:BN5"/>
  </mergeCells>
  <pageMargins left="0.7" right="0.7" top="0.75" bottom="0.75" header="0.3" footer="0.3"/>
  <pageSetup scale="15" fitToHeight="0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 X 80CM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2020-11-25T09:14:15Z</dcterms:created>
  <dcterms:modified xsi:type="dcterms:W3CDTF">2020-11-25T09:15:23Z</dcterms:modified>
</cp:coreProperties>
</file>