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activeTab="1"/>
  </bookViews>
  <sheets>
    <sheet name="20211103销售表" sheetId="1" r:id="rId1"/>
    <sheet name="20211104销售表" sheetId="6" r:id="rId2"/>
    <sheet name="日销售汇总表" sheetId="2" r:id="rId3"/>
    <sheet name="月销售汇总表 " sheetId="5" r:id="rId4"/>
    <sheet name="库存数量明细表" sheetId="3" r:id="rId5"/>
    <sheet name="应收客户账目表" sheetId="4" r:id="rId6"/>
  </sheets>
  <definedNames>
    <definedName name="_xlnm._FilterDatabase" localSheetId="2" hidden="1">日销售汇总表!$A$2:$J$8</definedName>
    <definedName name="_xlnm._FilterDatabase" localSheetId="3" hidden="1">'月销售汇总表 '!$A$2:$L$8</definedName>
  </definedNames>
  <calcPr calcId="144525"/>
</workbook>
</file>

<file path=xl/sharedStrings.xml><?xml version="1.0" encoding="utf-8"?>
<sst xmlns="http://schemas.openxmlformats.org/spreadsheetml/2006/main" count="280" uniqueCount="91">
  <si>
    <t>2021年11月3日销售表</t>
  </si>
  <si>
    <t>日期</t>
  </si>
  <si>
    <t>销售单号</t>
  </si>
  <si>
    <t>客户</t>
  </si>
  <si>
    <t>品名</t>
  </si>
  <si>
    <t>规格</t>
  </si>
  <si>
    <t>单价（元/500g）</t>
  </si>
  <si>
    <t>重量（g）</t>
  </si>
  <si>
    <t>金额（元）</t>
  </si>
  <si>
    <t>付款金额（元）</t>
  </si>
  <si>
    <t>未付款金额（元）</t>
  </si>
  <si>
    <t>备注</t>
  </si>
  <si>
    <t>GY000037</t>
  </si>
  <si>
    <t>肖生</t>
  </si>
  <si>
    <t>大目</t>
  </si>
  <si>
    <t>天身</t>
  </si>
  <si>
    <t>蓝鳍</t>
  </si>
  <si>
    <t>中脂</t>
  </si>
  <si>
    <t>保温袋</t>
  </si>
  <si>
    <t>方形</t>
  </si>
  <si>
    <t>GY000038</t>
  </si>
  <si>
    <t>文</t>
  </si>
  <si>
    <t>鱼头</t>
  </si>
  <si>
    <t>GY000039</t>
  </si>
  <si>
    <t>个人</t>
  </si>
  <si>
    <t>GY000040</t>
  </si>
  <si>
    <t>一套酱油</t>
  </si>
  <si>
    <t>一引、sb</t>
  </si>
  <si>
    <t>GY000041</t>
  </si>
  <si>
    <t>GY000042</t>
  </si>
  <si>
    <t>酱油</t>
  </si>
  <si>
    <t>超特鲜</t>
  </si>
  <si>
    <t>GY000043</t>
  </si>
  <si>
    <t>超特鲜。sb</t>
  </si>
  <si>
    <t>GY000044</t>
  </si>
  <si>
    <t>超特鲜sb</t>
  </si>
  <si>
    <t>GY000045</t>
  </si>
  <si>
    <t>马小姐</t>
  </si>
  <si>
    <t>GY000046</t>
  </si>
  <si>
    <t>GY000047</t>
  </si>
  <si>
    <t>GY000048</t>
  </si>
  <si>
    <t>陈生</t>
  </si>
  <si>
    <t>总计：</t>
  </si>
  <si>
    <t>2021年11月4日销售表</t>
  </si>
  <si>
    <t>GY000049</t>
  </si>
  <si>
    <t>GY000050</t>
  </si>
  <si>
    <t>GY000051</t>
  </si>
  <si>
    <t>GY000052</t>
  </si>
  <si>
    <t>超特鲜&amp;特辣</t>
  </si>
  <si>
    <t>GY000054</t>
  </si>
  <si>
    <t>曾先生</t>
  </si>
  <si>
    <t>GY000055</t>
  </si>
  <si>
    <t>中国水产广州建港工程有限公司</t>
  </si>
  <si>
    <t>大脂</t>
  </si>
  <si>
    <t>一引&amp;特辣</t>
  </si>
  <si>
    <t>GY000057</t>
  </si>
  <si>
    <t>GY000058</t>
  </si>
  <si>
    <t>GY000059</t>
  </si>
  <si>
    <t>GY000060</t>
  </si>
  <si>
    <t>日销售汇总表</t>
  </si>
  <si>
    <t>单价（元/g）</t>
  </si>
  <si>
    <t>GY00001</t>
  </si>
  <si>
    <t>翁生</t>
  </si>
  <si>
    <t>GY00002</t>
  </si>
  <si>
    <t>大腹</t>
  </si>
  <si>
    <t>GY00003</t>
  </si>
  <si>
    <t>脖子</t>
  </si>
  <si>
    <t>GY00004</t>
  </si>
  <si>
    <t>冯小姐</t>
  </si>
  <si>
    <t>元/500g</t>
  </si>
  <si>
    <t>销售汇总表</t>
  </si>
  <si>
    <t>序号</t>
  </si>
  <si>
    <t>月份</t>
  </si>
  <si>
    <t>单价   （元/g）</t>
  </si>
  <si>
    <t>重量  （g）</t>
  </si>
  <si>
    <t>本月销售总金额（元）</t>
  </si>
  <si>
    <t>本月付款金额（元）</t>
  </si>
  <si>
    <t>上月欠款金额（元）</t>
  </si>
  <si>
    <t>本月欠款金额（元）</t>
  </si>
  <si>
    <t>2108</t>
  </si>
  <si>
    <t>库存表格</t>
  </si>
  <si>
    <t>进库数量</t>
  </si>
  <si>
    <t>库存数量</t>
  </si>
  <si>
    <t>出库数量</t>
  </si>
  <si>
    <t>出库日期/明细</t>
  </si>
  <si>
    <t>8.28</t>
  </si>
  <si>
    <t>腹部</t>
  </si>
  <si>
    <t>鱼脖</t>
  </si>
  <si>
    <t>鱼尾</t>
  </si>
  <si>
    <t>应收客户账目表</t>
  </si>
  <si>
    <t>本月销售金额（元）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</si>
</sst>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0" borderId="0" xfId="48" applyFont="1" applyFill="1" applyBorder="1" applyAlignment="1">
      <alignment vertical="center" wrapText="1"/>
    </xf>
    <xf numFmtId="0" fontId="1" fillId="0" borderId="0" xfId="48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2" fillId="0" borderId="1" xfId="48" applyFont="1" applyFill="1" applyBorder="1" applyAlignment="1">
      <alignment horizontal="center" vertical="center" wrapText="1"/>
    </xf>
    <xf numFmtId="176" fontId="2" fillId="0" borderId="1" xfId="48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供应山姆产品清单" xfId="48"/>
    <cellStyle name="60% - 强调文字颜色 6" xfId="49" builtinId="52"/>
    <cellStyle name="常规_杂货出仓单（样本）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"/>
  <sheetViews>
    <sheetView workbookViewId="0">
      <selection activeCell="K25" sqref="A2:K25"/>
    </sheetView>
  </sheetViews>
  <sheetFormatPr defaultColWidth="9" defaultRowHeight="13.5"/>
  <cols>
    <col min="1" max="1" width="11.625" customWidth="1"/>
    <col min="2" max="2" width="13.25" customWidth="1"/>
    <col min="3" max="3" width="12.75" customWidth="1"/>
    <col min="4" max="4" width="11.375" customWidth="1"/>
    <col min="5" max="5" width="11" customWidth="1"/>
    <col min="6" max="6" width="17.25" customWidth="1"/>
    <col min="7" max="7" width="11.75" customWidth="1"/>
    <col min="8" max="8" width="12" customWidth="1"/>
    <col min="9" max="9" width="17.625" customWidth="1"/>
    <col min="10" max="10" width="17.375" customWidth="1"/>
  </cols>
  <sheetData>
    <row r="2" ht="18" customHeight="1" spans="1:10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="1" customFormat="1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15">
        <v>44503</v>
      </c>
      <c r="B4" s="9" t="s">
        <v>12</v>
      </c>
      <c r="C4" s="9" t="s">
        <v>13</v>
      </c>
      <c r="D4" s="7" t="s">
        <v>14</v>
      </c>
      <c r="E4" s="7" t="s">
        <v>15</v>
      </c>
      <c r="F4" s="8">
        <v>168</v>
      </c>
      <c r="G4" s="8">
        <v>366</v>
      </c>
      <c r="H4" s="9">
        <f t="shared" ref="H4:H9" si="0">G4/500*F4</f>
        <v>122.976</v>
      </c>
      <c r="I4" s="9">
        <v>122</v>
      </c>
      <c r="J4" s="9"/>
      <c r="K4" s="9"/>
    </row>
    <row r="5" spans="1:11">
      <c r="A5" s="15">
        <v>44503</v>
      </c>
      <c r="B5" s="9" t="s">
        <v>12</v>
      </c>
      <c r="C5" s="9" t="s">
        <v>13</v>
      </c>
      <c r="D5" s="9" t="s">
        <v>16</v>
      </c>
      <c r="E5" s="9" t="s">
        <v>17</v>
      </c>
      <c r="F5" s="10">
        <v>708</v>
      </c>
      <c r="G5" s="10">
        <v>381</v>
      </c>
      <c r="H5" s="9">
        <f t="shared" si="0"/>
        <v>539.496</v>
      </c>
      <c r="I5" s="9">
        <v>540</v>
      </c>
      <c r="J5" s="9"/>
      <c r="K5" s="9"/>
    </row>
    <row r="6" spans="1:11">
      <c r="A6" s="15">
        <v>44503</v>
      </c>
      <c r="B6" s="9" t="s">
        <v>12</v>
      </c>
      <c r="C6" s="9" t="s">
        <v>13</v>
      </c>
      <c r="D6" s="9" t="s">
        <v>18</v>
      </c>
      <c r="E6" s="9" t="s">
        <v>19</v>
      </c>
      <c r="F6" s="10">
        <v>0</v>
      </c>
      <c r="G6" s="10">
        <v>0</v>
      </c>
      <c r="H6" s="9">
        <f t="shared" si="0"/>
        <v>0</v>
      </c>
      <c r="I6" s="9">
        <v>0</v>
      </c>
      <c r="J6" s="9"/>
      <c r="K6" s="9"/>
    </row>
    <row r="7" spans="1:11">
      <c r="A7" s="15">
        <v>44503</v>
      </c>
      <c r="B7" s="9" t="s">
        <v>20</v>
      </c>
      <c r="C7" s="9" t="s">
        <v>21</v>
      </c>
      <c r="D7" s="9" t="s">
        <v>14</v>
      </c>
      <c r="E7" s="9" t="s">
        <v>22</v>
      </c>
      <c r="F7" s="8">
        <v>28</v>
      </c>
      <c r="G7" s="8">
        <v>3321</v>
      </c>
      <c r="H7" s="11">
        <f t="shared" si="0"/>
        <v>185.976</v>
      </c>
      <c r="I7" s="9">
        <v>189</v>
      </c>
      <c r="J7" s="9"/>
      <c r="K7" s="9"/>
    </row>
    <row r="8" spans="1:11">
      <c r="A8" s="15">
        <v>44503</v>
      </c>
      <c r="B8" s="9" t="s">
        <v>20</v>
      </c>
      <c r="C8" s="9" t="s">
        <v>21</v>
      </c>
      <c r="D8" s="9" t="s">
        <v>18</v>
      </c>
      <c r="E8" s="9" t="s">
        <v>19</v>
      </c>
      <c r="F8" s="8">
        <v>0</v>
      </c>
      <c r="G8" s="8">
        <v>0</v>
      </c>
      <c r="H8" s="11">
        <f t="shared" si="0"/>
        <v>0</v>
      </c>
      <c r="I8" s="9">
        <v>0</v>
      </c>
      <c r="J8" s="9"/>
      <c r="K8" s="9"/>
    </row>
    <row r="9" spans="1:11">
      <c r="A9" s="15">
        <v>44503</v>
      </c>
      <c r="B9" s="9" t="s">
        <v>23</v>
      </c>
      <c r="C9" s="9" t="s">
        <v>24</v>
      </c>
      <c r="D9" s="9" t="s">
        <v>16</v>
      </c>
      <c r="E9" s="9" t="s">
        <v>15</v>
      </c>
      <c r="F9" s="8">
        <v>358</v>
      </c>
      <c r="G9" s="8">
        <v>500</v>
      </c>
      <c r="H9" s="9">
        <f>G9/500*F9</f>
        <v>358</v>
      </c>
      <c r="I9" s="9">
        <v>358</v>
      </c>
      <c r="J9" s="9"/>
      <c r="K9" s="9"/>
    </row>
    <row r="10" spans="1:11">
      <c r="A10" s="15">
        <v>44503</v>
      </c>
      <c r="B10" s="9" t="s">
        <v>23</v>
      </c>
      <c r="C10" s="9" t="s">
        <v>24</v>
      </c>
      <c r="D10" s="9" t="s">
        <v>18</v>
      </c>
      <c r="E10" s="9" t="s">
        <v>19</v>
      </c>
      <c r="F10" s="10">
        <v>0</v>
      </c>
      <c r="G10" s="10">
        <v>0</v>
      </c>
      <c r="H10" s="9">
        <f t="shared" ref="H10:H20" si="1">G10/500*F10</f>
        <v>0</v>
      </c>
      <c r="I10" s="9">
        <v>0</v>
      </c>
      <c r="J10" s="9"/>
      <c r="K10" s="9"/>
    </row>
    <row r="11" spans="1:11">
      <c r="A11" s="15">
        <v>44503</v>
      </c>
      <c r="B11" s="9" t="s">
        <v>25</v>
      </c>
      <c r="C11" s="9" t="s">
        <v>24</v>
      </c>
      <c r="D11" s="9" t="s">
        <v>26</v>
      </c>
      <c r="E11" s="9" t="s">
        <v>27</v>
      </c>
      <c r="F11" s="9">
        <v>68</v>
      </c>
      <c r="G11" s="9">
        <v>0</v>
      </c>
      <c r="H11" s="9">
        <v>68</v>
      </c>
      <c r="I11" s="9">
        <v>68</v>
      </c>
      <c r="J11" s="9"/>
      <c r="K11" s="9"/>
    </row>
    <row r="12" spans="1:11">
      <c r="A12" s="15">
        <v>44503</v>
      </c>
      <c r="B12" s="9" t="s">
        <v>28</v>
      </c>
      <c r="C12" s="9" t="s">
        <v>24</v>
      </c>
      <c r="D12" s="9" t="s">
        <v>14</v>
      </c>
      <c r="E12" s="9" t="s">
        <v>15</v>
      </c>
      <c r="F12" s="9">
        <v>168</v>
      </c>
      <c r="G12" s="9">
        <v>442</v>
      </c>
      <c r="H12" s="9">
        <f t="shared" si="1"/>
        <v>148.512</v>
      </c>
      <c r="I12" s="9">
        <v>148</v>
      </c>
      <c r="J12" s="9"/>
      <c r="K12" s="9"/>
    </row>
    <row r="13" spans="1:11">
      <c r="A13" s="15">
        <v>44503</v>
      </c>
      <c r="B13" s="9" t="s">
        <v>28</v>
      </c>
      <c r="C13" s="9" t="s">
        <v>24</v>
      </c>
      <c r="D13" s="9" t="s">
        <v>18</v>
      </c>
      <c r="E13" s="9" t="s">
        <v>19</v>
      </c>
      <c r="F13" s="9">
        <v>0</v>
      </c>
      <c r="G13" s="9">
        <v>0</v>
      </c>
      <c r="H13" s="9">
        <f t="shared" si="1"/>
        <v>0</v>
      </c>
      <c r="I13" s="9">
        <v>0</v>
      </c>
      <c r="J13" s="9"/>
      <c r="K13" s="9"/>
    </row>
    <row r="14" spans="1:11">
      <c r="A14" s="15">
        <v>44503</v>
      </c>
      <c r="B14" s="9" t="s">
        <v>29</v>
      </c>
      <c r="C14" s="9" t="s">
        <v>24</v>
      </c>
      <c r="D14" s="9" t="s">
        <v>14</v>
      </c>
      <c r="E14" s="9" t="s">
        <v>15</v>
      </c>
      <c r="F14" s="9">
        <v>208</v>
      </c>
      <c r="G14" s="9">
        <v>351</v>
      </c>
      <c r="H14" s="9">
        <f t="shared" si="1"/>
        <v>146.016</v>
      </c>
      <c r="I14" s="9">
        <v>146</v>
      </c>
      <c r="J14" s="9"/>
      <c r="K14" s="9"/>
    </row>
    <row r="15" spans="1:11">
      <c r="A15" s="15">
        <v>44503</v>
      </c>
      <c r="B15" s="9" t="s">
        <v>29</v>
      </c>
      <c r="C15" s="9" t="s">
        <v>24</v>
      </c>
      <c r="D15" s="9" t="s">
        <v>30</v>
      </c>
      <c r="E15" s="9" t="s">
        <v>31</v>
      </c>
      <c r="F15" s="9">
        <v>18</v>
      </c>
      <c r="G15" s="9">
        <v>0</v>
      </c>
      <c r="H15" s="9">
        <v>18</v>
      </c>
      <c r="I15" s="9">
        <v>18</v>
      </c>
      <c r="J15" s="9"/>
      <c r="K15" s="9"/>
    </row>
    <row r="16" spans="1:11">
      <c r="A16" s="15">
        <v>44503</v>
      </c>
      <c r="B16" s="9" t="s">
        <v>32</v>
      </c>
      <c r="C16" s="9" t="s">
        <v>24</v>
      </c>
      <c r="D16" s="9" t="s">
        <v>14</v>
      </c>
      <c r="E16" s="9" t="s">
        <v>15</v>
      </c>
      <c r="F16" s="9">
        <v>208</v>
      </c>
      <c r="G16" s="9">
        <v>341</v>
      </c>
      <c r="H16" s="9">
        <f t="shared" si="1"/>
        <v>141.856</v>
      </c>
      <c r="I16" s="9">
        <v>141</v>
      </c>
      <c r="J16" s="9"/>
      <c r="K16" s="9"/>
    </row>
    <row r="17" spans="1:11">
      <c r="A17" s="15">
        <v>44503</v>
      </c>
      <c r="B17" s="9" t="s">
        <v>32</v>
      </c>
      <c r="C17" s="9" t="s">
        <v>24</v>
      </c>
      <c r="D17" s="9" t="s">
        <v>26</v>
      </c>
      <c r="E17" s="9" t="s">
        <v>33</v>
      </c>
      <c r="F17" s="9">
        <v>28</v>
      </c>
      <c r="G17" s="9">
        <v>0</v>
      </c>
      <c r="H17" s="9">
        <v>28</v>
      </c>
      <c r="I17" s="9">
        <v>28</v>
      </c>
      <c r="J17" s="9"/>
      <c r="K17" s="9"/>
    </row>
    <row r="18" spans="1:11">
      <c r="A18" s="15">
        <v>44503</v>
      </c>
      <c r="B18" s="9" t="s">
        <v>34</v>
      </c>
      <c r="C18" s="9" t="s">
        <v>24</v>
      </c>
      <c r="D18" s="9" t="s">
        <v>26</v>
      </c>
      <c r="E18" s="9" t="s">
        <v>35</v>
      </c>
      <c r="F18" s="9">
        <v>28</v>
      </c>
      <c r="G18" s="9">
        <v>0</v>
      </c>
      <c r="H18" s="9">
        <v>28</v>
      </c>
      <c r="I18" s="9">
        <v>28</v>
      </c>
      <c r="J18" s="9"/>
      <c r="K18" s="9"/>
    </row>
    <row r="19" spans="1:11">
      <c r="A19" s="15">
        <v>44503</v>
      </c>
      <c r="B19" s="9" t="s">
        <v>36</v>
      </c>
      <c r="C19" s="9" t="s">
        <v>37</v>
      </c>
      <c r="D19" s="9" t="s">
        <v>14</v>
      </c>
      <c r="E19" s="9" t="s">
        <v>15</v>
      </c>
      <c r="F19" s="9">
        <v>208</v>
      </c>
      <c r="G19" s="9">
        <v>301</v>
      </c>
      <c r="H19" s="9">
        <f t="shared" si="1"/>
        <v>125.216</v>
      </c>
      <c r="I19" s="9">
        <v>125</v>
      </c>
      <c r="J19" s="9"/>
      <c r="K19" s="9"/>
    </row>
    <row r="20" spans="1:11">
      <c r="A20" s="15">
        <v>44503</v>
      </c>
      <c r="B20" s="9" t="s">
        <v>38</v>
      </c>
      <c r="C20" s="9" t="s">
        <v>24</v>
      </c>
      <c r="D20" s="9" t="s">
        <v>16</v>
      </c>
      <c r="E20" s="9" t="s">
        <v>15</v>
      </c>
      <c r="F20" s="9">
        <v>350</v>
      </c>
      <c r="G20" s="9">
        <v>377</v>
      </c>
      <c r="H20" s="9">
        <f t="shared" si="1"/>
        <v>263.9</v>
      </c>
      <c r="I20" s="9">
        <v>263</v>
      </c>
      <c r="J20" s="9"/>
      <c r="K20" s="9"/>
    </row>
    <row r="21" spans="1:11">
      <c r="A21" s="15">
        <v>44503</v>
      </c>
      <c r="B21" s="9" t="s">
        <v>38</v>
      </c>
      <c r="C21" s="9" t="s">
        <v>24</v>
      </c>
      <c r="D21" s="9" t="s">
        <v>30</v>
      </c>
      <c r="E21" s="9" t="s">
        <v>31</v>
      </c>
      <c r="F21" s="9">
        <v>18</v>
      </c>
      <c r="G21" s="9">
        <v>0</v>
      </c>
      <c r="H21" s="9">
        <v>18</v>
      </c>
      <c r="I21" s="9">
        <v>18</v>
      </c>
      <c r="J21" s="9"/>
      <c r="K21" s="9"/>
    </row>
    <row r="22" spans="1:11">
      <c r="A22" s="15">
        <v>44503</v>
      </c>
      <c r="B22" s="9" t="s">
        <v>39</v>
      </c>
      <c r="C22" s="9" t="s">
        <v>24</v>
      </c>
      <c r="D22" s="9" t="s">
        <v>14</v>
      </c>
      <c r="E22" s="9" t="s">
        <v>15</v>
      </c>
      <c r="F22" s="9">
        <v>168</v>
      </c>
      <c r="G22" s="9">
        <v>500</v>
      </c>
      <c r="H22" s="9">
        <v>168</v>
      </c>
      <c r="I22" s="9">
        <v>168</v>
      </c>
      <c r="J22" s="9"/>
      <c r="K22" s="9"/>
    </row>
    <row r="23" spans="1:11">
      <c r="A23" s="15">
        <v>44503</v>
      </c>
      <c r="B23" s="9" t="s">
        <v>40</v>
      </c>
      <c r="C23" s="9" t="s">
        <v>41</v>
      </c>
      <c r="D23" s="9" t="s">
        <v>14</v>
      </c>
      <c r="E23" s="9" t="s">
        <v>15</v>
      </c>
      <c r="F23" s="9">
        <v>168</v>
      </c>
      <c r="G23" s="9">
        <v>448</v>
      </c>
      <c r="H23" s="9">
        <v>150.53</v>
      </c>
      <c r="I23" s="9">
        <v>150</v>
      </c>
      <c r="J23" s="9"/>
      <c r="K23" s="9"/>
    </row>
    <row r="25" spans="6:9">
      <c r="F25" t="s">
        <v>42</v>
      </c>
      <c r="H25">
        <f>SUM(H4:H23)</f>
        <v>2510.478</v>
      </c>
      <c r="I25">
        <f>SUM(I4:I23)</f>
        <v>2510</v>
      </c>
    </row>
  </sheetData>
  <mergeCells count="1">
    <mergeCell ref="A2:H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0"/>
  <sheetViews>
    <sheetView tabSelected="1" workbookViewId="0">
      <selection activeCell="A2" sqref="A2:K20"/>
    </sheetView>
  </sheetViews>
  <sheetFormatPr defaultColWidth="9" defaultRowHeight="13.5"/>
  <cols>
    <col min="1" max="1" width="11.625" customWidth="1"/>
    <col min="2" max="2" width="13.25" customWidth="1"/>
    <col min="3" max="3" width="27.375" customWidth="1"/>
    <col min="4" max="4" width="11.375" customWidth="1"/>
    <col min="5" max="5" width="11" customWidth="1"/>
    <col min="6" max="6" width="17.25" customWidth="1"/>
    <col min="7" max="7" width="11.75" customWidth="1"/>
    <col min="8" max="8" width="12" customWidth="1"/>
    <col min="9" max="9" width="17.625" customWidth="1"/>
    <col min="10" max="10" width="17.375" customWidth="1"/>
  </cols>
  <sheetData>
    <row r="2" ht="18" customHeight="1" spans="1:10">
      <c r="A2" s="1" t="s">
        <v>43</v>
      </c>
      <c r="B2" s="1"/>
      <c r="C2" s="1"/>
      <c r="D2" s="1"/>
      <c r="E2" s="1"/>
      <c r="F2" s="1"/>
      <c r="G2" s="1"/>
      <c r="H2" s="1"/>
      <c r="I2" s="1"/>
      <c r="J2" s="1"/>
    </row>
    <row r="3" s="1" customFormat="1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15">
        <v>44504</v>
      </c>
      <c r="B4" s="9" t="s">
        <v>44</v>
      </c>
      <c r="C4" s="9" t="s">
        <v>41</v>
      </c>
      <c r="D4" s="7" t="s">
        <v>14</v>
      </c>
      <c r="E4" s="7" t="s">
        <v>15</v>
      </c>
      <c r="F4" s="8">
        <v>168</v>
      </c>
      <c r="G4" s="8">
        <v>333</v>
      </c>
      <c r="H4" s="9">
        <f t="shared" ref="H4:H10" si="0">G4/500*F4</f>
        <v>111.888</v>
      </c>
      <c r="I4" s="9">
        <v>112</v>
      </c>
      <c r="J4" s="9"/>
      <c r="K4" s="9"/>
    </row>
    <row r="5" spans="1:11">
      <c r="A5" s="15">
        <v>44504</v>
      </c>
      <c r="B5" s="9" t="s">
        <v>45</v>
      </c>
      <c r="C5" s="9" t="s">
        <v>41</v>
      </c>
      <c r="D5" s="9" t="s">
        <v>14</v>
      </c>
      <c r="E5" s="9" t="s">
        <v>15</v>
      </c>
      <c r="F5" s="10">
        <v>208</v>
      </c>
      <c r="G5" s="10">
        <v>341</v>
      </c>
      <c r="H5" s="9">
        <f t="shared" si="0"/>
        <v>141.856</v>
      </c>
      <c r="I5" s="9">
        <v>141</v>
      </c>
      <c r="J5" s="9"/>
      <c r="K5" s="9"/>
    </row>
    <row r="6" spans="1:11">
      <c r="A6" s="15">
        <v>44504</v>
      </c>
      <c r="B6" s="9" t="s">
        <v>46</v>
      </c>
      <c r="C6" s="9" t="s">
        <v>24</v>
      </c>
      <c r="D6" s="9" t="s">
        <v>14</v>
      </c>
      <c r="E6" s="9" t="s">
        <v>15</v>
      </c>
      <c r="F6" s="10">
        <v>168</v>
      </c>
      <c r="G6" s="10">
        <v>483</v>
      </c>
      <c r="H6" s="9">
        <f t="shared" si="0"/>
        <v>162.288</v>
      </c>
      <c r="I6" s="9">
        <v>162</v>
      </c>
      <c r="J6" s="9"/>
      <c r="K6" s="9"/>
    </row>
    <row r="7" spans="1:11">
      <c r="A7" s="15">
        <v>44504</v>
      </c>
      <c r="B7" s="9" t="s">
        <v>46</v>
      </c>
      <c r="C7" s="9" t="s">
        <v>24</v>
      </c>
      <c r="D7" s="9" t="s">
        <v>18</v>
      </c>
      <c r="E7" s="9" t="s">
        <v>19</v>
      </c>
      <c r="F7" s="8">
        <v>0</v>
      </c>
      <c r="G7" s="8">
        <v>0</v>
      </c>
      <c r="H7" s="11">
        <f t="shared" si="0"/>
        <v>0</v>
      </c>
      <c r="I7" s="9">
        <v>0</v>
      </c>
      <c r="J7" s="9"/>
      <c r="K7" s="9"/>
    </row>
    <row r="8" spans="1:11">
      <c r="A8" s="15">
        <v>44504</v>
      </c>
      <c r="B8" s="9" t="s">
        <v>47</v>
      </c>
      <c r="C8" s="9" t="s">
        <v>24</v>
      </c>
      <c r="D8" s="9" t="s">
        <v>26</v>
      </c>
      <c r="E8" s="9" t="s">
        <v>48</v>
      </c>
      <c r="F8" s="8">
        <v>28</v>
      </c>
      <c r="G8" s="8">
        <v>0</v>
      </c>
      <c r="H8" s="11">
        <v>28</v>
      </c>
      <c r="I8" s="9">
        <v>28</v>
      </c>
      <c r="J8" s="9"/>
      <c r="K8" s="9"/>
    </row>
    <row r="9" spans="1:11">
      <c r="A9" s="15">
        <v>44504</v>
      </c>
      <c r="B9" s="9" t="s">
        <v>49</v>
      </c>
      <c r="C9" s="9" t="s">
        <v>50</v>
      </c>
      <c r="D9" s="9" t="s">
        <v>14</v>
      </c>
      <c r="E9" s="9" t="s">
        <v>15</v>
      </c>
      <c r="F9" s="8">
        <v>168</v>
      </c>
      <c r="G9" s="8">
        <v>2060</v>
      </c>
      <c r="H9" s="9">
        <f t="shared" si="0"/>
        <v>692.16</v>
      </c>
      <c r="I9" s="9">
        <v>692</v>
      </c>
      <c r="J9" s="9"/>
      <c r="K9" s="9"/>
    </row>
    <row r="10" spans="1:11">
      <c r="A10" s="15">
        <v>44504</v>
      </c>
      <c r="B10" s="9" t="s">
        <v>49</v>
      </c>
      <c r="C10" s="9" t="s">
        <v>50</v>
      </c>
      <c r="D10" s="9" t="s">
        <v>16</v>
      </c>
      <c r="E10" s="9" t="s">
        <v>15</v>
      </c>
      <c r="F10" s="10">
        <v>288</v>
      </c>
      <c r="G10" s="10">
        <v>752</v>
      </c>
      <c r="H10" s="9">
        <f>G10/500*F10</f>
        <v>433.152</v>
      </c>
      <c r="I10" s="9">
        <v>433</v>
      </c>
      <c r="J10" s="9"/>
      <c r="K10" s="9"/>
    </row>
    <row r="11" spans="1:11">
      <c r="A11" s="15">
        <v>44504</v>
      </c>
      <c r="B11" s="9" t="s">
        <v>51</v>
      </c>
      <c r="C11" s="9" t="s">
        <v>52</v>
      </c>
      <c r="D11" s="9" t="s">
        <v>16</v>
      </c>
      <c r="E11" s="9" t="s">
        <v>53</v>
      </c>
      <c r="F11" s="9">
        <v>1338</v>
      </c>
      <c r="G11" s="9">
        <v>494</v>
      </c>
      <c r="H11" s="9">
        <v>1321.94</v>
      </c>
      <c r="I11" s="9"/>
      <c r="J11" s="9">
        <v>1321</v>
      </c>
      <c r="K11" s="9"/>
    </row>
    <row r="12" spans="1:11">
      <c r="A12" s="15">
        <v>44504</v>
      </c>
      <c r="B12" s="9" t="s">
        <v>51</v>
      </c>
      <c r="C12" s="9" t="s">
        <v>52</v>
      </c>
      <c r="D12" s="9" t="s">
        <v>16</v>
      </c>
      <c r="E12" s="9" t="s">
        <v>17</v>
      </c>
      <c r="F12" s="9">
        <v>828</v>
      </c>
      <c r="G12" s="9">
        <v>615</v>
      </c>
      <c r="H12" s="9">
        <f t="shared" ref="H12:H14" si="1">G12/500*F12</f>
        <v>1018.44</v>
      </c>
      <c r="I12" s="9"/>
      <c r="J12" s="9">
        <v>1321</v>
      </c>
      <c r="K12" s="9"/>
    </row>
    <row r="13" spans="1:11">
      <c r="A13" s="15">
        <v>44504</v>
      </c>
      <c r="B13" s="9" t="s">
        <v>51</v>
      </c>
      <c r="C13" s="9" t="s">
        <v>52</v>
      </c>
      <c r="D13" s="9" t="s">
        <v>26</v>
      </c>
      <c r="E13" s="9" t="s">
        <v>54</v>
      </c>
      <c r="F13" s="9">
        <v>68</v>
      </c>
      <c r="G13" s="9">
        <v>0</v>
      </c>
      <c r="H13" s="9">
        <v>68</v>
      </c>
      <c r="I13" s="9"/>
      <c r="J13" s="9">
        <v>68</v>
      </c>
      <c r="K13" s="9"/>
    </row>
    <row r="14" spans="1:11">
      <c r="A14" s="15">
        <v>44504</v>
      </c>
      <c r="B14" s="9" t="s">
        <v>55</v>
      </c>
      <c r="C14" s="9" t="s">
        <v>24</v>
      </c>
      <c r="D14" s="9" t="s">
        <v>14</v>
      </c>
      <c r="E14" s="9" t="s">
        <v>15</v>
      </c>
      <c r="F14" s="9">
        <v>168</v>
      </c>
      <c r="G14" s="9">
        <v>305</v>
      </c>
      <c r="H14" s="9">
        <f t="shared" si="1"/>
        <v>102.48</v>
      </c>
      <c r="I14" s="9">
        <v>102</v>
      </c>
      <c r="J14" s="9"/>
      <c r="K14" s="9"/>
    </row>
    <row r="15" spans="1:11">
      <c r="A15" s="15">
        <v>44504</v>
      </c>
      <c r="B15" s="9" t="s">
        <v>56</v>
      </c>
      <c r="C15" s="9" t="s">
        <v>24</v>
      </c>
      <c r="D15" s="9" t="s">
        <v>14</v>
      </c>
      <c r="E15" s="9" t="s">
        <v>15</v>
      </c>
      <c r="F15" s="9">
        <v>168</v>
      </c>
      <c r="G15" s="9">
        <v>402</v>
      </c>
      <c r="H15" s="9">
        <v>135.07</v>
      </c>
      <c r="I15" s="9">
        <v>135</v>
      </c>
      <c r="J15" s="9"/>
      <c r="K15" s="9"/>
    </row>
    <row r="16" spans="1:11">
      <c r="A16" s="15">
        <v>44504</v>
      </c>
      <c r="B16" s="9" t="s">
        <v>57</v>
      </c>
      <c r="C16" s="9" t="s">
        <v>24</v>
      </c>
      <c r="D16" s="9" t="s">
        <v>14</v>
      </c>
      <c r="E16" s="9" t="s">
        <v>15</v>
      </c>
      <c r="F16" s="9">
        <v>168</v>
      </c>
      <c r="G16" s="9">
        <v>348</v>
      </c>
      <c r="H16" s="9">
        <f>G16/500*F16</f>
        <v>116.928</v>
      </c>
      <c r="I16" s="9">
        <v>117</v>
      </c>
      <c r="J16" s="9"/>
      <c r="K16" s="9"/>
    </row>
    <row r="17" spans="1:9">
      <c r="A17" s="15">
        <v>44504</v>
      </c>
      <c r="B17" t="s">
        <v>58</v>
      </c>
      <c r="C17" t="s">
        <v>24</v>
      </c>
      <c r="D17" t="s">
        <v>14</v>
      </c>
      <c r="E17" t="s">
        <v>15</v>
      </c>
      <c r="F17">
        <v>168</v>
      </c>
      <c r="G17">
        <v>383</v>
      </c>
      <c r="H17">
        <v>128.69</v>
      </c>
      <c r="I17">
        <v>128</v>
      </c>
    </row>
    <row r="20" spans="6:10">
      <c r="F20" t="s">
        <v>42</v>
      </c>
      <c r="H20">
        <f>SUM(H4:H17)</f>
        <v>4460.892</v>
      </c>
      <c r="I20">
        <f>SUM(I4:I17)</f>
        <v>2050</v>
      </c>
      <c r="J20">
        <f>SUM(J4:J16)</f>
        <v>2710</v>
      </c>
    </row>
  </sheetData>
  <mergeCells count="1">
    <mergeCell ref="A2:H2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3"/>
  <sheetViews>
    <sheetView workbookViewId="0">
      <selection activeCell="I20" sqref="C20:I20"/>
    </sheetView>
  </sheetViews>
  <sheetFormatPr defaultColWidth="9" defaultRowHeight="13.5"/>
  <cols>
    <col min="1" max="1" width="12.625" customWidth="1"/>
    <col min="2" max="2" width="10.75" customWidth="1"/>
    <col min="4" max="4" width="14.5" customWidth="1"/>
    <col min="5" max="5" width="9.5" customWidth="1"/>
    <col min="6" max="6" width="14.375" customWidth="1"/>
    <col min="7" max="7" width="10.875" customWidth="1"/>
    <col min="8" max="8" width="12.625" style="13" customWidth="1"/>
    <col min="9" max="9" width="14.375" style="13" customWidth="1"/>
  </cols>
  <sheetData>
    <row r="1" spans="1:1">
      <c r="A1" t="s">
        <v>59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60</v>
      </c>
      <c r="G2" s="1" t="s">
        <v>7</v>
      </c>
      <c r="H2" s="14" t="s">
        <v>8</v>
      </c>
      <c r="I2" s="14" t="s">
        <v>9</v>
      </c>
      <c r="J2" s="1" t="s">
        <v>11</v>
      </c>
    </row>
    <row r="3" hidden="1" spans="1:10">
      <c r="A3" s="15">
        <v>44427</v>
      </c>
      <c r="B3" s="9" t="s">
        <v>61</v>
      </c>
      <c r="C3" s="9" t="s">
        <v>62</v>
      </c>
      <c r="D3" s="7" t="s">
        <v>14</v>
      </c>
      <c r="E3" s="7" t="s">
        <v>15</v>
      </c>
      <c r="F3" s="8">
        <v>138</v>
      </c>
      <c r="G3" s="8">
        <v>1100</v>
      </c>
      <c r="H3" s="9">
        <f t="shared" ref="H3:H8" si="0">G3/500*F3</f>
        <v>303.6</v>
      </c>
      <c r="I3" s="9">
        <v>303.6</v>
      </c>
      <c r="J3" s="9"/>
    </row>
    <row r="4" spans="1:10">
      <c r="A4" s="15">
        <v>44427</v>
      </c>
      <c r="B4" s="9" t="s">
        <v>61</v>
      </c>
      <c r="C4" s="9" t="s">
        <v>62</v>
      </c>
      <c r="D4" s="9" t="s">
        <v>16</v>
      </c>
      <c r="E4" s="9" t="s">
        <v>15</v>
      </c>
      <c r="F4" s="10">
        <v>348</v>
      </c>
      <c r="G4" s="10">
        <v>1100</v>
      </c>
      <c r="H4" s="16">
        <f t="shared" si="0"/>
        <v>765.6</v>
      </c>
      <c r="I4" s="16">
        <v>765.5</v>
      </c>
      <c r="J4" s="9"/>
    </row>
    <row r="5" hidden="1" spans="1:10">
      <c r="A5" s="15">
        <v>44429</v>
      </c>
      <c r="B5" s="9" t="s">
        <v>63</v>
      </c>
      <c r="C5" s="9" t="s">
        <v>41</v>
      </c>
      <c r="D5" s="9" t="s">
        <v>16</v>
      </c>
      <c r="E5" s="9" t="s">
        <v>64</v>
      </c>
      <c r="F5" s="10">
        <v>1638</v>
      </c>
      <c r="G5" s="10">
        <v>500</v>
      </c>
      <c r="H5" s="9">
        <f t="shared" si="0"/>
        <v>1638</v>
      </c>
      <c r="I5" s="9">
        <v>1638</v>
      </c>
      <c r="J5" s="9"/>
    </row>
    <row r="6" spans="1:10">
      <c r="A6" s="15">
        <v>44431</v>
      </c>
      <c r="B6" s="9" t="s">
        <v>65</v>
      </c>
      <c r="C6" s="9" t="s">
        <v>41</v>
      </c>
      <c r="D6" s="9" t="s">
        <v>16</v>
      </c>
      <c r="E6" s="9" t="s">
        <v>15</v>
      </c>
      <c r="F6" s="8">
        <v>348</v>
      </c>
      <c r="G6" s="8">
        <v>380</v>
      </c>
      <c r="H6" s="17">
        <f t="shared" si="0"/>
        <v>264.48</v>
      </c>
      <c r="I6" s="16">
        <v>264.48</v>
      </c>
      <c r="J6" s="9"/>
    </row>
    <row r="7" hidden="1" spans="1:10">
      <c r="A7" s="15">
        <v>44431</v>
      </c>
      <c r="B7" s="9" t="s">
        <v>65</v>
      </c>
      <c r="C7" s="9" t="s">
        <v>41</v>
      </c>
      <c r="D7" s="9" t="s">
        <v>14</v>
      </c>
      <c r="E7" s="9" t="s">
        <v>66</v>
      </c>
      <c r="F7" s="8">
        <v>28</v>
      </c>
      <c r="G7" s="8">
        <v>2130</v>
      </c>
      <c r="H7" s="11">
        <f t="shared" si="0"/>
        <v>119.28</v>
      </c>
      <c r="I7" s="9">
        <v>119.28</v>
      </c>
      <c r="J7" s="9"/>
    </row>
    <row r="8" hidden="1" spans="1:10">
      <c r="A8" s="15">
        <v>44436</v>
      </c>
      <c r="B8" s="9" t="s">
        <v>67</v>
      </c>
      <c r="C8" s="9" t="s">
        <v>68</v>
      </c>
      <c r="D8" s="9" t="s">
        <v>16</v>
      </c>
      <c r="E8" s="9" t="s">
        <v>64</v>
      </c>
      <c r="F8" s="8">
        <v>1038</v>
      </c>
      <c r="G8" s="8">
        <v>400</v>
      </c>
      <c r="H8" s="9">
        <f t="shared" si="0"/>
        <v>830.4</v>
      </c>
      <c r="I8" s="9">
        <v>830.4</v>
      </c>
      <c r="J8" s="9"/>
    </row>
    <row r="9" spans="1:2">
      <c r="A9" s="15"/>
      <c r="B9" s="9"/>
    </row>
    <row r="20" spans="3:9">
      <c r="C20" s="18" t="s">
        <v>14</v>
      </c>
      <c r="D20" s="18" t="s">
        <v>15</v>
      </c>
      <c r="E20" s="18" t="s">
        <v>69</v>
      </c>
      <c r="F20" s="18"/>
      <c r="G20" s="18">
        <v>1970</v>
      </c>
      <c r="H20" s="19">
        <f>F20*G20/500</f>
        <v>0</v>
      </c>
      <c r="I20" s="19"/>
    </row>
    <row r="21" spans="3:9">
      <c r="C21" s="18" t="s">
        <v>16</v>
      </c>
      <c r="D21" s="18" t="s">
        <v>53</v>
      </c>
      <c r="E21" s="18" t="s">
        <v>69</v>
      </c>
      <c r="F21" s="18"/>
      <c r="G21" s="18"/>
      <c r="H21" s="19">
        <v>30</v>
      </c>
      <c r="I21" s="19"/>
    </row>
    <row r="22" spans="3:9">
      <c r="C22" s="18" t="s">
        <v>16</v>
      </c>
      <c r="D22" s="18" t="s">
        <v>17</v>
      </c>
      <c r="E22" s="18" t="s">
        <v>69</v>
      </c>
      <c r="F22" s="18"/>
      <c r="G22" s="18"/>
      <c r="H22" s="19">
        <f>F22*G22/500</f>
        <v>0</v>
      </c>
      <c r="I22" s="19"/>
    </row>
    <row r="23" spans="3:9">
      <c r="C23" s="18" t="s">
        <v>16</v>
      </c>
      <c r="D23" s="18" t="s">
        <v>15</v>
      </c>
      <c r="E23" s="18" t="s">
        <v>69</v>
      </c>
      <c r="F23" s="18"/>
      <c r="G23" s="18"/>
      <c r="H23" s="19">
        <f>SUM(H20:H22)</f>
        <v>30</v>
      </c>
      <c r="I23" s="19"/>
    </row>
  </sheetData>
  <autoFilter ref="A2:J8">
    <filterColumn colId="3">
      <customFilters>
        <customFilter operator="equal" val="蓝鳍"/>
      </customFilters>
    </filterColumn>
    <filterColumn colId="4">
      <customFilters>
        <customFilter operator="equal" val="天身"/>
      </customFilters>
    </filterColumn>
    <extLst/>
  </autoFilter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H17" sqref="H17"/>
    </sheetView>
  </sheetViews>
  <sheetFormatPr defaultColWidth="9" defaultRowHeight="13.5" outlineLevelRow="7"/>
  <cols>
    <col min="1" max="1" width="6.875" customWidth="1"/>
    <col min="2" max="2" width="9" style="2"/>
    <col min="4" max="4" width="13.5" customWidth="1"/>
    <col min="5" max="5" width="9.5" customWidth="1"/>
    <col min="6" max="6" width="10.25" customWidth="1"/>
    <col min="7" max="7" width="10.875" customWidth="1"/>
    <col min="8" max="8" width="14.5" customWidth="1"/>
    <col min="9" max="10" width="12.625" customWidth="1"/>
    <col min="11" max="11" width="12.5" customWidth="1"/>
  </cols>
  <sheetData>
    <row r="1" spans="1:12">
      <c r="A1" s="1" t="s">
        <v>70</v>
      </c>
      <c r="B1" s="4"/>
      <c r="C1" s="1"/>
      <c r="D1" s="1"/>
      <c r="E1" s="1"/>
      <c r="F1" s="1"/>
      <c r="G1" s="1"/>
      <c r="H1" s="1"/>
      <c r="I1" s="1"/>
      <c r="J1" s="1"/>
      <c r="K1" s="1"/>
      <c r="L1" s="1"/>
    </row>
    <row r="2" ht="44" customHeight="1" spans="1:13">
      <c r="A2" s="5" t="s">
        <v>71</v>
      </c>
      <c r="B2" s="6" t="s">
        <v>72</v>
      </c>
      <c r="C2" s="5" t="s">
        <v>3</v>
      </c>
      <c r="D2" s="5" t="s">
        <v>4</v>
      </c>
      <c r="E2" s="5" t="s">
        <v>5</v>
      </c>
      <c r="F2" s="5" t="s">
        <v>73</v>
      </c>
      <c r="G2" s="5" t="s">
        <v>74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11</v>
      </c>
      <c r="M2" s="12"/>
    </row>
    <row r="3" spans="2:11">
      <c r="B3" s="2" t="s">
        <v>79</v>
      </c>
      <c r="C3" t="s">
        <v>62</v>
      </c>
      <c r="D3" s="7" t="s">
        <v>14</v>
      </c>
      <c r="E3" s="7" t="s">
        <v>15</v>
      </c>
      <c r="F3" s="8">
        <v>138</v>
      </c>
      <c r="G3" s="9">
        <v>1100</v>
      </c>
      <c r="H3" s="9">
        <v>303.6</v>
      </c>
      <c r="I3" s="9">
        <v>303.6</v>
      </c>
      <c r="J3">
        <v>0</v>
      </c>
      <c r="K3">
        <f>J3+H3-I3</f>
        <v>0</v>
      </c>
    </row>
    <row r="4" spans="2:11">
      <c r="B4" s="2" t="s">
        <v>79</v>
      </c>
      <c r="C4" t="s">
        <v>62</v>
      </c>
      <c r="D4" s="9" t="s">
        <v>16</v>
      </c>
      <c r="E4" s="9" t="s">
        <v>15</v>
      </c>
      <c r="F4" s="10">
        <v>348</v>
      </c>
      <c r="G4" s="9">
        <v>1100</v>
      </c>
      <c r="H4" s="9">
        <v>765.5</v>
      </c>
      <c r="I4">
        <v>765.5</v>
      </c>
      <c r="J4">
        <v>0</v>
      </c>
      <c r="K4">
        <f t="shared" ref="K4:K10" si="0">J4+H4-I4</f>
        <v>0</v>
      </c>
    </row>
    <row r="5" spans="2:11">
      <c r="B5" s="2" t="s">
        <v>79</v>
      </c>
      <c r="C5" s="9" t="s">
        <v>41</v>
      </c>
      <c r="D5" s="9" t="s">
        <v>16</v>
      </c>
      <c r="E5" s="9" t="s">
        <v>64</v>
      </c>
      <c r="F5" s="10">
        <v>1638</v>
      </c>
      <c r="G5" s="10">
        <v>500</v>
      </c>
      <c r="H5" s="9">
        <f t="shared" ref="H5:H8" si="1">G5/500*F5</f>
        <v>1638</v>
      </c>
      <c r="I5" s="9">
        <v>1638</v>
      </c>
      <c r="J5">
        <v>0</v>
      </c>
      <c r="K5">
        <f t="shared" si="0"/>
        <v>0</v>
      </c>
    </row>
    <row r="6" spans="2:11">
      <c r="B6" s="2" t="s">
        <v>79</v>
      </c>
      <c r="C6" s="9" t="s">
        <v>41</v>
      </c>
      <c r="D6" s="9" t="s">
        <v>16</v>
      </c>
      <c r="E6" s="9" t="s">
        <v>15</v>
      </c>
      <c r="F6" s="8">
        <v>348</v>
      </c>
      <c r="G6" s="8">
        <v>380</v>
      </c>
      <c r="H6" s="11">
        <f t="shared" si="1"/>
        <v>264.48</v>
      </c>
      <c r="I6" s="9">
        <v>264.48</v>
      </c>
      <c r="J6">
        <v>0</v>
      </c>
      <c r="K6">
        <f t="shared" si="0"/>
        <v>0</v>
      </c>
    </row>
    <row r="7" spans="2:11">
      <c r="B7" s="2" t="s">
        <v>79</v>
      </c>
      <c r="C7" s="9" t="s">
        <v>41</v>
      </c>
      <c r="D7" s="9" t="s">
        <v>14</v>
      </c>
      <c r="E7" s="9" t="s">
        <v>66</v>
      </c>
      <c r="F7" s="8">
        <v>28</v>
      </c>
      <c r="G7" s="8">
        <v>2130</v>
      </c>
      <c r="H7" s="11">
        <f t="shared" si="1"/>
        <v>119.28</v>
      </c>
      <c r="I7" s="9">
        <v>119.28</v>
      </c>
      <c r="J7">
        <v>0</v>
      </c>
      <c r="K7">
        <f t="shared" si="0"/>
        <v>0</v>
      </c>
    </row>
    <row r="8" spans="2:11">
      <c r="B8" s="2" t="s">
        <v>79</v>
      </c>
      <c r="C8" s="9" t="s">
        <v>68</v>
      </c>
      <c r="D8" s="9" t="s">
        <v>16</v>
      </c>
      <c r="E8" s="9" t="s">
        <v>64</v>
      </c>
      <c r="F8" s="8">
        <v>1038</v>
      </c>
      <c r="G8" s="8">
        <v>400</v>
      </c>
      <c r="H8" s="9">
        <f t="shared" si="1"/>
        <v>830.4</v>
      </c>
      <c r="I8" s="9">
        <v>830.4</v>
      </c>
      <c r="J8">
        <v>0</v>
      </c>
      <c r="K8">
        <f t="shared" si="0"/>
        <v>0</v>
      </c>
    </row>
  </sheetData>
  <autoFilter ref="A2:L8">
    <extLst/>
  </autoFilter>
  <mergeCells count="1">
    <mergeCell ref="A1:L1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2"/>
  <sheetViews>
    <sheetView workbookViewId="0">
      <selection activeCell="E14" sqref="E14"/>
    </sheetView>
  </sheetViews>
  <sheetFormatPr defaultColWidth="9" defaultRowHeight="13.5"/>
  <cols>
    <col min="1" max="1" width="4.75" customWidth="1"/>
    <col min="3" max="3" width="10.875" customWidth="1"/>
  </cols>
  <sheetData>
    <row r="1" ht="36" customHeight="1" spans="1:1">
      <c r="A1" t="s">
        <v>80</v>
      </c>
    </row>
    <row r="2" spans="1:7">
      <c r="A2" s="1" t="s">
        <v>71</v>
      </c>
      <c r="B2" s="1" t="s">
        <v>4</v>
      </c>
      <c r="C2" s="1" t="s">
        <v>5</v>
      </c>
      <c r="D2" s="1" t="s">
        <v>81</v>
      </c>
      <c r="E2" s="1" t="s">
        <v>82</v>
      </c>
      <c r="F2" s="1" t="s">
        <v>83</v>
      </c>
      <c r="G2" t="s">
        <v>84</v>
      </c>
    </row>
    <row r="3" spans="7:47">
      <c r="G3" s="2">
        <v>8.19</v>
      </c>
      <c r="H3" s="2">
        <v>8.21</v>
      </c>
      <c r="I3" s="2">
        <v>8.23</v>
      </c>
      <c r="J3" s="2" t="s">
        <v>85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10">
      <c r="A4">
        <v>1</v>
      </c>
      <c r="B4" t="s">
        <v>16</v>
      </c>
      <c r="C4" t="s">
        <v>64</v>
      </c>
      <c r="D4">
        <v>173900</v>
      </c>
      <c r="H4">
        <v>500</v>
      </c>
      <c r="J4">
        <f>400</f>
        <v>400</v>
      </c>
    </row>
    <row r="5" spans="1:4">
      <c r="A5">
        <v>2</v>
      </c>
      <c r="B5" t="s">
        <v>16</v>
      </c>
      <c r="C5" t="s">
        <v>86</v>
      </c>
      <c r="D5">
        <v>129800</v>
      </c>
    </row>
    <row r="6" spans="1:9">
      <c r="A6">
        <v>3</v>
      </c>
      <c r="B6" t="s">
        <v>16</v>
      </c>
      <c r="C6" t="s">
        <v>15</v>
      </c>
      <c r="D6">
        <v>744200</v>
      </c>
      <c r="G6">
        <v>1100</v>
      </c>
      <c r="I6">
        <v>380</v>
      </c>
    </row>
    <row r="7" spans="1:4">
      <c r="A7">
        <v>4</v>
      </c>
      <c r="B7" t="s">
        <v>16</v>
      </c>
      <c r="C7" t="s">
        <v>22</v>
      </c>
      <c r="D7" s="3">
        <f>135000</f>
        <v>135000</v>
      </c>
    </row>
    <row r="8" spans="1:4">
      <c r="A8">
        <v>5</v>
      </c>
      <c r="B8" t="s">
        <v>16</v>
      </c>
      <c r="C8" t="s">
        <v>87</v>
      </c>
      <c r="D8" s="3"/>
    </row>
    <row r="9" spans="1:4">
      <c r="A9">
        <v>6</v>
      </c>
      <c r="B9" t="s">
        <v>16</v>
      </c>
      <c r="C9" t="s">
        <v>88</v>
      </c>
      <c r="D9" s="3"/>
    </row>
    <row r="10" spans="1:7">
      <c r="A10">
        <v>7</v>
      </c>
      <c r="B10" t="s">
        <v>14</v>
      </c>
      <c r="C10" t="s">
        <v>15</v>
      </c>
      <c r="D10">
        <f>1076600</f>
        <v>1076600</v>
      </c>
      <c r="G10">
        <v>1100</v>
      </c>
    </row>
    <row r="11" spans="1:4">
      <c r="A11">
        <v>8</v>
      </c>
      <c r="B11" t="s">
        <v>14</v>
      </c>
      <c r="C11" t="s">
        <v>22</v>
      </c>
      <c r="D11" s="3">
        <f>60000+15000</f>
        <v>75000</v>
      </c>
    </row>
    <row r="12" spans="1:9">
      <c r="A12">
        <v>9</v>
      </c>
      <c r="B12" t="s">
        <v>14</v>
      </c>
      <c r="C12" t="s">
        <v>87</v>
      </c>
      <c r="D12" s="3"/>
      <c r="I12">
        <f>2130</f>
        <v>2130</v>
      </c>
    </row>
  </sheetData>
  <mergeCells count="8">
    <mergeCell ref="A2:A3"/>
    <mergeCell ref="B2:B3"/>
    <mergeCell ref="C2:C3"/>
    <mergeCell ref="D2:D3"/>
    <mergeCell ref="D7:D9"/>
    <mergeCell ref="D11:D12"/>
    <mergeCell ref="E2:E3"/>
    <mergeCell ref="F2:F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"/>
  <sheetViews>
    <sheetView workbookViewId="0">
      <selection activeCell="B4" sqref="B4"/>
    </sheetView>
  </sheetViews>
  <sheetFormatPr defaultColWidth="9" defaultRowHeight="13.5" outlineLevelRow="2" outlineLevelCol="5"/>
  <cols>
    <col min="1" max="1" width="7" customWidth="1"/>
    <col min="2" max="2" width="12.125" customWidth="1"/>
    <col min="3" max="3" width="19" customWidth="1"/>
    <col min="4" max="4" width="19.5" customWidth="1"/>
    <col min="5" max="5" width="18.5" customWidth="1"/>
    <col min="6" max="6" width="17.625" customWidth="1"/>
  </cols>
  <sheetData>
    <row r="2" ht="14" customHeight="1" spans="1:1">
      <c r="A2" t="s">
        <v>89</v>
      </c>
    </row>
    <row r="3" s="1" customFormat="1" spans="1:6">
      <c r="A3" s="1" t="s">
        <v>71</v>
      </c>
      <c r="B3" s="1" t="s">
        <v>3</v>
      </c>
      <c r="C3" s="1" t="s">
        <v>77</v>
      </c>
      <c r="D3" s="1" t="s">
        <v>90</v>
      </c>
      <c r="E3" s="1" t="s">
        <v>76</v>
      </c>
      <c r="F3" s="1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20211103销售表</vt:lpstr>
      <vt:lpstr>20211104销售表</vt:lpstr>
      <vt:lpstr>日销售汇总表</vt:lpstr>
      <vt:lpstr>月销售汇总表 </vt:lpstr>
      <vt:lpstr>库存数量明细表</vt:lpstr>
      <vt:lpstr>应收客户账目表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毫克</cp:lastModifiedBy>
  <dcterms:created xsi:type="dcterms:W3CDTF">2021-10-23T01:45:00Z</dcterms:created>
  <dcterms:modified xsi:type="dcterms:W3CDTF">2021-11-05T02:13:13Z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25F8947ECFBF4EE9BDB79B914DC4577A</vt:lpwstr>
  </property>
  <property fmtid="{D5CDD505-2E9C-101B-9397-08002B2CF9AE}" pid="3" name="KSOProductBuildVer">
    <vt:lpwstr>2052-11.1.0.11045</vt:lpwstr>
  </property>
</Properties>
</file>