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ing2\Desktop\"/>
    </mc:Choice>
  </mc:AlternateContent>
  <xr:revisionPtr revIDLastSave="0" documentId="13_ncr:1_{72927FA3-27FB-49AA-81CD-2D1AF48B0F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расчет" sheetId="1" r:id="rId1"/>
    <sheet name="Лист2" sheetId="2" r:id="rId2"/>
  </sheets>
  <calcPr calcId="19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E8" i="1"/>
  <c r="F8" i="1" s="1"/>
  <c r="D8" i="1"/>
  <c r="H8" i="1" l="1"/>
  <c r="P3" i="1"/>
  <c r="P4" i="1"/>
  <c r="P5" i="1"/>
  <c r="P6" i="1"/>
  <c r="P2" i="1"/>
  <c r="G3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E26" i="1"/>
  <c r="F26" i="1" s="1"/>
  <c r="E3" i="1"/>
  <c r="F3" i="1" s="1"/>
  <c r="E4" i="1"/>
  <c r="F4" i="1" s="1"/>
  <c r="E5" i="1"/>
  <c r="F5" i="1" s="1"/>
  <c r="E6" i="1"/>
  <c r="F6" i="1" s="1"/>
  <c r="E7" i="1"/>
  <c r="F7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" i="1"/>
  <c r="F2" i="1" s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H2" i="1" s="1"/>
  <c r="H22" i="1" l="1"/>
  <c r="H18" i="1"/>
  <c r="H14" i="1"/>
  <c r="H10" i="1"/>
  <c r="H5" i="1"/>
  <c r="H4" i="1"/>
  <c r="H25" i="1"/>
  <c r="H21" i="1"/>
  <c r="H17" i="1"/>
  <c r="H13" i="1"/>
  <c r="H9" i="1"/>
  <c r="H23" i="1"/>
  <c r="H19" i="1"/>
  <c r="H15" i="1"/>
  <c r="H11" i="1"/>
  <c r="H6" i="1"/>
  <c r="H26" i="1"/>
  <c r="H7" i="1"/>
  <c r="H3" i="1"/>
  <c r="H24" i="1"/>
  <c r="H16" i="1"/>
  <c r="H20" i="1"/>
  <c r="H12" i="1"/>
</calcChain>
</file>

<file path=xl/sharedStrings.xml><?xml version="1.0" encoding="utf-8"?>
<sst xmlns="http://schemas.openxmlformats.org/spreadsheetml/2006/main" count="86" uniqueCount="35">
  <si>
    <t>Script name</t>
  </si>
  <si>
    <t>transaction rq</t>
  </si>
  <si>
    <t>count</t>
  </si>
  <si>
    <t>VU</t>
  </si>
  <si>
    <t>pacing</t>
  </si>
  <si>
    <t>одним пользователем в минуту</t>
  </si>
  <si>
    <t>Длительность ступени</t>
  </si>
  <si>
    <t>Итого</t>
  </si>
  <si>
    <t>LogIn</t>
  </si>
  <si>
    <t>перход на главную</t>
  </si>
  <si>
    <t>вход в систему</t>
  </si>
  <si>
    <t>выход из системы</t>
  </si>
  <si>
    <t>buyItem</t>
  </si>
  <si>
    <t>выбор товара</t>
  </si>
  <si>
    <t>получения даных для платежа</t>
  </si>
  <si>
    <t>оплата</t>
  </si>
  <si>
    <t>deleteMyOrder</t>
  </si>
  <si>
    <t>переход в историю заказов</t>
  </si>
  <si>
    <t>удаления заказа</t>
  </si>
  <si>
    <t>RegNewUser</t>
  </si>
  <si>
    <t xml:space="preserve">регистрация </t>
  </si>
  <si>
    <t>UpdatePayment</t>
  </si>
  <si>
    <t>ввод данных для safepay</t>
  </si>
  <si>
    <t>ввод данных для Master</t>
  </si>
  <si>
    <t>Операция (бизнес процесс)</t>
  </si>
  <si>
    <t>Duration</t>
  </si>
  <si>
    <t>Think_time</t>
  </si>
  <si>
    <t>Duration + Think_time</t>
  </si>
  <si>
    <t>Pacing</t>
  </si>
  <si>
    <t>Длительность ступени в минутах</t>
  </si>
  <si>
    <t>Названия строк</t>
  </si>
  <si>
    <t>Сумма по полю Итого</t>
  </si>
  <si>
    <t>Общий итог</t>
  </si>
  <si>
    <t>переход в корзину</t>
  </si>
  <si>
    <t>добавление в карзину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</si>
</sst>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7" applyNumberFormat="0" applyFill="0" applyAlignment="0" applyProtection="0"/>
    <xf numFmtId="0" fontId="5" fillId="0" borderId="18" applyNumberFormat="0" applyFill="0" applyAlignment="0" applyProtection="0"/>
    <xf numFmtId="0" fontId="6" fillId="0" borderId="19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0" applyNumberFormat="0" applyAlignment="0" applyProtection="0"/>
    <xf numFmtId="0" fontId="11" fillId="7" borderId="21" applyNumberFormat="0" applyAlignment="0" applyProtection="0"/>
    <xf numFmtId="0" fontId="12" fillId="7" borderId="20" applyNumberFormat="0" applyAlignment="0" applyProtection="0"/>
    <xf numFmtId="0" fontId="13" fillId="0" borderId="22" applyNumberFormat="0" applyFill="0" applyAlignment="0" applyProtection="0"/>
    <xf numFmtId="0" fontId="14" fillId="8" borderId="23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25" applyNumberFormat="0" applyFill="0" applyAlignment="0" applyProtection="0"/>
    <xf numFmtId="0" fontId="1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24" applyNumberFormat="0" applyFont="0" applyAlignment="0" applyProtection="0"/>
  </cellStyleXfs>
  <cellXfs count="27">
    <xf numFmtId="0" fontId="0" fillId="0" borderId="0" xfId="0"/>
    <xf numFmtId="0" fontId="0" fillId="2" borderId="1" xfId="0" applyFill="1" applyBorder="1"/>
    <xf numFmtId="0" fontId="0" fillId="2" borderId="5" xfId="0" applyFill="1" applyBorder="1"/>
    <xf numFmtId="0" fontId="0" fillId="2" borderId="4" xfId="0" applyFill="1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6" xfId="0" applyBorder="1"/>
    <xf numFmtId="0" fontId="0" fillId="0" borderId="2" xfId="0" applyBorder="1"/>
    <xf numFmtId="0" fontId="0" fillId="0" borderId="5" xfId="0" applyBorder="1"/>
    <xf numFmtId="0" fontId="0" fillId="0" borderId="9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NumberFormat="1"/>
    <xf numFmtId="2" fontId="0" fillId="0" borderId="15" xfId="0" applyNumberFormat="1" applyBorder="1"/>
    <xf numFmtId="2" fontId="0" fillId="0" borderId="16" xfId="0" applyNumberFormat="1" applyBorder="1"/>
    <xf numFmtId="0" fontId="0" fillId="0" borderId="12" xfId="0" applyBorder="1"/>
    <xf numFmtId="0" fontId="2" fillId="0" borderId="6" xfId="0" applyFont="1" applyBorder="1"/>
    <xf numFmtId="2" fontId="0" fillId="0" borderId="7" xfId="0" applyNumberFormat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</cellXfs>
  <cellStyles count="43">
    <cellStyle name="20% — акцент1" xfId="18" builtinId="30" customBuiltin="1"/>
    <cellStyle name="20% — акцент2" xfId="22" builtinId="34" customBuiltin="1"/>
    <cellStyle name="20% — акцент3" xfId="26" builtinId="38" customBuiltin="1"/>
    <cellStyle name="20% — акцент4" xfId="30" builtinId="42" customBuiltin="1"/>
    <cellStyle name="20% — акцент5" xfId="34" builtinId="46" customBuiltin="1"/>
    <cellStyle name="20% — акцент6" xfId="38" builtinId="50" customBuiltin="1"/>
    <cellStyle name="40% — акцент1" xfId="19" builtinId="31" customBuiltin="1"/>
    <cellStyle name="40% — акцент2" xfId="23" builtinId="35" customBuiltin="1"/>
    <cellStyle name="40% — акцент3" xfId="27" builtinId="39" customBuiltin="1"/>
    <cellStyle name="40% — акцент4" xfId="31" builtinId="43" customBuiltin="1"/>
    <cellStyle name="40% — акцент5" xfId="35" builtinId="47" customBuiltin="1"/>
    <cellStyle name="40% — акцент6" xfId="39" builtinId="51" customBuiltin="1"/>
    <cellStyle name="60% — акцент1" xfId="20" builtinId="32" customBuiltin="1"/>
    <cellStyle name="60% — акцент2" xfId="24" builtinId="36" customBuiltin="1"/>
    <cellStyle name="60% — акцент3" xfId="28" builtinId="40" customBuiltin="1"/>
    <cellStyle name="60% — акцент4" xfId="32" builtinId="44" customBuiltin="1"/>
    <cellStyle name="60% — акцент5" xfId="36" builtinId="48" customBuiltin="1"/>
    <cellStyle name="60% — акцент6" xfId="40" builtinId="52" customBuiltin="1"/>
    <cellStyle name="Акцент1" xfId="17" builtinId="29" customBuiltin="1"/>
    <cellStyle name="Акцент2" xfId="21" builtinId="33" customBuiltin="1"/>
    <cellStyle name="Акцент3" xfId="25" builtinId="37" customBuiltin="1"/>
    <cellStyle name="Акцент4" xfId="29" builtinId="41" customBuiltin="1"/>
    <cellStyle name="Акцент5" xfId="33" builtinId="45" customBuiltin="1"/>
    <cellStyle name="Акцент6" xfId="37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6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1" xr:uid="{3434A45F-81A4-45FA-86BD-75C818E01744}"/>
    <cellStyle name="Плохой" xfId="7" builtinId="27" customBuiltin="1"/>
    <cellStyle name="Пояснение" xfId="15" builtinId="53" customBuiltin="1"/>
    <cellStyle name="Примечание 2" xfId="42" xr:uid="{12D9BB38-3EEB-4FA4-A828-0DF7F9E16D92}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2">
    <dxf>
      <alignment horizontal="center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oss Wing" refreshedDate="45371.924510185185" createdVersion="7" refreshedVersion="7" minRefreshableVersion="3" recordCount="25" xr:uid="{AF50A07A-97B7-45BD-8D2F-8B249E658430}">
  <cacheSource type="worksheet">
    <worksheetSource ref="A1:H26" sheet="расчет"/>
  </cacheSource>
  <cacheFields count="8">
    <cacheField name="Script name" numFmtId="0">
      <sharedItems/>
    </cacheField>
    <cacheField name="transaction rq" numFmtId="0">
      <sharedItems count="14">
        <s v="перход на главную"/>
        <s v="вход в систему"/>
        <s v="выход из системы"/>
        <s v="выбор товара"/>
        <s v="добавление в карзину"/>
        <s v="переход в корзину"/>
        <s v="получения даных для платежа"/>
        <s v="оплата"/>
        <s v="переход в историю заказов"/>
        <s v="удаления заказа"/>
        <s v="регистрация "/>
        <s v="ввод данных для safepay"/>
        <s v="ввод данных для Master"/>
        <s v="переход в карзину"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40" maxValue="65"/>
    </cacheField>
    <cacheField name="одним пользователем в минуту" numFmtId="2">
      <sharedItems containsSemiMixedTypes="0" containsString="0" containsNumber="1" minValue="0.92307692307692313" maxValue="1.5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0">
      <sharedItems containsSemiMixedTypes="0" containsString="0" containsNumber="1" containsInteger="1" minValue="72" maxValue="2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LogIn"/>
    <x v="0"/>
    <n v="1"/>
    <n v="1"/>
    <n v="50"/>
    <n v="1.2"/>
    <n v="60"/>
    <n v="72"/>
  </r>
  <r>
    <s v="LogIn"/>
    <x v="1"/>
    <n v="1"/>
    <n v="1"/>
    <n v="50"/>
    <n v="1.2"/>
    <n v="60"/>
    <n v="72"/>
  </r>
  <r>
    <s v="LogIn"/>
    <x v="2"/>
    <n v="1"/>
    <n v="1"/>
    <n v="50"/>
    <n v="1.2"/>
    <n v="60"/>
    <n v="72"/>
  </r>
  <r>
    <s v="buyItem"/>
    <x v="0"/>
    <n v="1"/>
    <n v="3"/>
    <n v="65"/>
    <n v="0.92307692307692313"/>
    <n v="60"/>
    <n v="166"/>
  </r>
  <r>
    <s v="buyItem"/>
    <x v="1"/>
    <n v="1"/>
    <n v="3"/>
    <n v="65"/>
    <n v="0.92307692307692313"/>
    <n v="60"/>
    <n v="166"/>
  </r>
  <r>
    <s v="buyItem"/>
    <x v="3"/>
    <n v="1"/>
    <n v="3"/>
    <n v="65"/>
    <n v="0.92307692307692313"/>
    <n v="60"/>
    <n v="166"/>
  </r>
  <r>
    <s v="buyItem"/>
    <x v="4"/>
    <n v="1"/>
    <n v="3"/>
    <n v="65"/>
    <n v="0.92307692307692313"/>
    <n v="60"/>
    <n v="166"/>
  </r>
  <r>
    <s v="buyItem"/>
    <x v="5"/>
    <n v="1"/>
    <n v="3"/>
    <n v="65"/>
    <n v="0.92307692307692313"/>
    <n v="60"/>
    <n v="166"/>
  </r>
  <r>
    <s v="buyItem"/>
    <x v="6"/>
    <n v="1"/>
    <n v="3"/>
    <n v="65"/>
    <n v="0.92307692307692313"/>
    <n v="60"/>
    <n v="166"/>
  </r>
  <r>
    <s v="buyItem"/>
    <x v="7"/>
    <n v="1"/>
    <n v="3"/>
    <n v="65"/>
    <n v="0.92307692307692313"/>
    <n v="60"/>
    <n v="166"/>
  </r>
  <r>
    <s v="buyItem"/>
    <x v="2"/>
    <n v="1"/>
    <n v="3"/>
    <n v="65"/>
    <n v="0.92307692307692313"/>
    <n v="60"/>
    <n v="166"/>
  </r>
  <r>
    <s v="deleteMyOrder"/>
    <x v="0"/>
    <n v="1"/>
    <n v="1"/>
    <n v="40"/>
    <n v="1.5"/>
    <n v="60"/>
    <n v="90"/>
  </r>
  <r>
    <s v="deleteMyOrder"/>
    <x v="1"/>
    <n v="1"/>
    <n v="1"/>
    <n v="40"/>
    <n v="1.5"/>
    <n v="60"/>
    <n v="90"/>
  </r>
  <r>
    <s v="deleteMyOrder"/>
    <x v="8"/>
    <n v="1"/>
    <n v="1"/>
    <n v="40"/>
    <n v="1.5"/>
    <n v="60"/>
    <n v="90"/>
  </r>
  <r>
    <s v="deleteMyOrder"/>
    <x v="9"/>
    <n v="1"/>
    <n v="1"/>
    <n v="40"/>
    <n v="1.5"/>
    <n v="60"/>
    <n v="90"/>
  </r>
  <r>
    <s v="deleteMyOrder"/>
    <x v="2"/>
    <n v="1"/>
    <n v="1"/>
    <n v="40"/>
    <n v="1.5"/>
    <n v="60"/>
    <n v="90"/>
  </r>
  <r>
    <s v="RegNewUser"/>
    <x v="0"/>
    <n v="1"/>
    <n v="3"/>
    <n v="40"/>
    <n v="1.5"/>
    <n v="60"/>
    <n v="270"/>
  </r>
  <r>
    <s v="RegNewUser"/>
    <x v="10"/>
    <n v="1"/>
    <n v="3"/>
    <n v="40"/>
    <n v="1.5"/>
    <n v="60"/>
    <n v="270"/>
  </r>
  <r>
    <s v="RegNewUser"/>
    <x v="1"/>
    <n v="1"/>
    <n v="3"/>
    <n v="40"/>
    <n v="1.5"/>
    <n v="60"/>
    <n v="270"/>
  </r>
  <r>
    <s v="RegNewUser"/>
    <x v="2"/>
    <n v="1"/>
    <n v="3"/>
    <n v="40"/>
    <n v="1.5"/>
    <n v="60"/>
    <n v="270"/>
  </r>
  <r>
    <s v="UpdatePayment"/>
    <x v="0"/>
    <n v="1"/>
    <n v="2"/>
    <n v="40"/>
    <n v="1.5"/>
    <n v="60"/>
    <n v="180"/>
  </r>
  <r>
    <s v="UpdatePayment"/>
    <x v="1"/>
    <n v="1"/>
    <n v="2"/>
    <n v="40"/>
    <n v="1.5"/>
    <n v="60"/>
    <n v="180"/>
  </r>
  <r>
    <s v="UpdatePayment"/>
    <x v="11"/>
    <n v="1"/>
    <n v="2"/>
    <n v="40"/>
    <n v="1.5"/>
    <n v="60"/>
    <n v="180"/>
  </r>
  <r>
    <s v="UpdatePayment"/>
    <x v="12"/>
    <n v="1"/>
    <n v="2"/>
    <n v="40"/>
    <n v="1.5"/>
    <n v="60"/>
    <n v="180"/>
  </r>
  <r>
    <s v="UpdatePayment"/>
    <x v="2"/>
    <n v="1"/>
    <n v="2"/>
    <n v="40"/>
    <n v="1.5"/>
    <n v="60"/>
    <n v="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1C6C1-40EE-49FE-A455-DC2B35C531DC}" name="Сводная таблица11" cacheId="2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I1:J15" firstHeaderRow="1" firstDataRow="1" firstDataCol="1"/>
  <pivotFields count="8">
    <pivotField showAll="0"/>
    <pivotField axis="axisRow" showAll="0">
      <items count="15">
        <item x="12"/>
        <item x="11"/>
        <item x="1"/>
        <item x="3"/>
        <item x="2"/>
        <item x="7"/>
        <item x="8"/>
        <item m="1" x="13"/>
        <item x="0"/>
        <item x="6"/>
        <item x="10"/>
        <item x="9"/>
        <item x="5"/>
        <item x="4"/>
        <item t="default"/>
      </items>
    </pivotField>
    <pivotField showAll="0"/>
    <pivotField showAll="0"/>
    <pivotField showAll="0"/>
    <pivotField numFmtId="2" showAll="0"/>
    <pivotField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Сумма по полю Итого" fld="7" baseField="1" baseItem="0"/>
  </dataFields>
  <formats count="3"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topLeftCell="G1" zoomScale="85" zoomScaleNormal="85" workbookViewId="0">
      <selection activeCell="L15" sqref="L15"/>
    </sheetView>
  </sheetViews>
  <sheetFormatPr defaultRowHeight="14.4" x14ac:dyDescent="0.3"/>
  <cols>
    <col min="1" max="1" width="21.21875" customWidth="1"/>
    <col min="2" max="2" width="32" bestFit="1" customWidth="1"/>
    <col min="3" max="3" width="21" customWidth="1"/>
    <col min="5" max="5" width="10.44140625" bestFit="1" customWidth="1"/>
    <col min="6" max="6" width="30" bestFit="1" customWidth="1"/>
    <col min="7" max="7" width="27.5546875" bestFit="1" customWidth="1"/>
    <col min="8" max="8" width="10" bestFit="1" customWidth="1"/>
    <col min="9" max="9" width="29" style="25" bestFit="1" customWidth="1"/>
    <col min="10" max="10" width="21.33203125" bestFit="1" customWidth="1"/>
    <col min="11" max="11" width="12" bestFit="1" customWidth="1"/>
    <col min="12" max="12" width="8.88671875" customWidth="1"/>
    <col min="13" max="13" width="26.21875" bestFit="1" customWidth="1"/>
    <col min="14" max="14" width="20.88671875" bestFit="1" customWidth="1"/>
    <col min="15" max="15" width="20.77734375" bestFit="1" customWidth="1"/>
    <col min="16" max="16" width="19.21875" bestFit="1" customWidth="1"/>
    <col min="17" max="17" width="9.5546875" customWidth="1"/>
    <col min="18" max="18" width="8" customWidth="1"/>
    <col min="19" max="20" width="31.109375" bestFit="1" customWidth="1"/>
    <col min="21" max="22" width="30.5546875" bestFit="1" customWidth="1"/>
  </cols>
  <sheetData>
    <row r="1" spans="1:19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6" t="s">
        <v>30</v>
      </c>
      <c r="J1" t="s">
        <v>31</v>
      </c>
      <c r="M1" s="5" t="s">
        <v>24</v>
      </c>
      <c r="N1" s="7" t="s">
        <v>25</v>
      </c>
      <c r="O1" s="7" t="s">
        <v>26</v>
      </c>
      <c r="P1" s="7" t="s">
        <v>27</v>
      </c>
      <c r="Q1" s="7" t="s">
        <v>28</v>
      </c>
      <c r="R1" s="7" t="s">
        <v>3</v>
      </c>
      <c r="S1" s="22" t="s">
        <v>29</v>
      </c>
    </row>
    <row r="2" spans="1:19" x14ac:dyDescent="0.3">
      <c r="A2" s="1" t="s">
        <v>8</v>
      </c>
      <c r="B2" s="1" t="s">
        <v>9</v>
      </c>
      <c r="C2" s="11">
        <v>1</v>
      </c>
      <c r="D2" s="10">
        <f t="shared" ref="D2:D26" si="0">VLOOKUP(A2,$M$1:$T$6,6,FALSE)</f>
        <v>1</v>
      </c>
      <c r="E2" s="10">
        <f t="shared" ref="E2:E26" si="1">VLOOKUP(A2,$M$1:$W$8,5,FALSE)</f>
        <v>50</v>
      </c>
      <c r="F2" s="23">
        <f>60/E2*C2</f>
        <v>1.2</v>
      </c>
      <c r="G2" s="4">
        <f t="shared" ref="G2:G26" si="2">VLOOKUP(A2,$M$1:$S$6,7,FALSE)</f>
        <v>60</v>
      </c>
      <c r="H2" s="10">
        <f>_xlfn.FLOOR.MATH((D2*F2*G2),1,1)</f>
        <v>72</v>
      </c>
      <c r="I2" s="25" t="s">
        <v>23</v>
      </c>
      <c r="J2" s="18">
        <v>180</v>
      </c>
      <c r="M2" s="6" t="s">
        <v>8</v>
      </c>
      <c r="N2" s="8">
        <v>22</v>
      </c>
      <c r="O2" s="8">
        <v>10</v>
      </c>
      <c r="P2" s="8">
        <f>SUM(N2,O2)</f>
        <v>32</v>
      </c>
      <c r="Q2" s="8">
        <v>50</v>
      </c>
      <c r="R2" s="8">
        <v>1</v>
      </c>
      <c r="S2" s="8">
        <v>60</v>
      </c>
    </row>
    <row r="3" spans="1:19" x14ac:dyDescent="0.3">
      <c r="A3" s="1" t="s">
        <v>8</v>
      </c>
      <c r="B3" s="1" t="s">
        <v>10</v>
      </c>
      <c r="C3" s="11">
        <v>1</v>
      </c>
      <c r="D3" s="14">
        <f t="shared" si="0"/>
        <v>1</v>
      </c>
      <c r="E3" s="14">
        <f t="shared" si="1"/>
        <v>50</v>
      </c>
      <c r="F3" s="19">
        <f t="shared" ref="F3:F26" si="3">60/E3*C3</f>
        <v>1.2</v>
      </c>
      <c r="G3" s="16">
        <f t="shared" si="2"/>
        <v>60</v>
      </c>
      <c r="H3" s="14">
        <f t="shared" ref="H3:H26" si="4">_xlfn.FLOOR.MATH((D3*F3*G3),1,1)</f>
        <v>72</v>
      </c>
      <c r="I3" s="25" t="s">
        <v>22</v>
      </c>
      <c r="J3" s="18">
        <v>180</v>
      </c>
      <c r="M3" s="6" t="s">
        <v>12</v>
      </c>
      <c r="N3" s="8">
        <v>19</v>
      </c>
      <c r="O3" s="8">
        <v>40</v>
      </c>
      <c r="P3" s="8">
        <f t="shared" ref="P3:P6" si="5">SUM(N3,O3)</f>
        <v>59</v>
      </c>
      <c r="Q3" s="8">
        <v>65</v>
      </c>
      <c r="R3" s="8">
        <v>3</v>
      </c>
      <c r="S3" s="8">
        <v>60</v>
      </c>
    </row>
    <row r="4" spans="1:19" ht="15" thickBot="1" x14ac:dyDescent="0.35">
      <c r="A4" s="3" t="s">
        <v>8</v>
      </c>
      <c r="B4" s="3" t="s">
        <v>11</v>
      </c>
      <c r="C4" s="12">
        <v>1</v>
      </c>
      <c r="D4" s="14">
        <f t="shared" si="0"/>
        <v>1</v>
      </c>
      <c r="E4" s="14">
        <f t="shared" si="1"/>
        <v>50</v>
      </c>
      <c r="F4" s="19">
        <f t="shared" si="3"/>
        <v>1.2</v>
      </c>
      <c r="G4" s="16">
        <f t="shared" si="2"/>
        <v>60</v>
      </c>
      <c r="H4" s="14">
        <f t="shared" si="4"/>
        <v>72</v>
      </c>
      <c r="I4" s="25" t="s">
        <v>10</v>
      </c>
      <c r="J4" s="18">
        <v>778</v>
      </c>
      <c r="M4" s="6" t="s">
        <v>16</v>
      </c>
      <c r="N4" s="8">
        <v>12</v>
      </c>
      <c r="O4" s="8">
        <v>20</v>
      </c>
      <c r="P4" s="8">
        <f t="shared" si="5"/>
        <v>32</v>
      </c>
      <c r="Q4" s="8">
        <v>40</v>
      </c>
      <c r="R4" s="8">
        <v>1</v>
      </c>
      <c r="S4" s="8">
        <v>60</v>
      </c>
    </row>
    <row r="5" spans="1:19" x14ac:dyDescent="0.3">
      <c r="A5" s="2" t="s">
        <v>12</v>
      </c>
      <c r="B5" s="2" t="s">
        <v>9</v>
      </c>
      <c r="C5" s="13">
        <v>1</v>
      </c>
      <c r="D5" s="14">
        <f t="shared" si="0"/>
        <v>3</v>
      </c>
      <c r="E5" s="14">
        <f t="shared" si="1"/>
        <v>65</v>
      </c>
      <c r="F5" s="19">
        <f t="shared" si="3"/>
        <v>0.92307692307692313</v>
      </c>
      <c r="G5" s="16">
        <f t="shared" si="2"/>
        <v>60</v>
      </c>
      <c r="H5" s="14">
        <f t="shared" si="4"/>
        <v>166</v>
      </c>
      <c r="I5" s="25" t="s">
        <v>13</v>
      </c>
      <c r="J5" s="18">
        <v>166</v>
      </c>
      <c r="M5" s="6" t="s">
        <v>19</v>
      </c>
      <c r="N5" s="8">
        <v>14</v>
      </c>
      <c r="O5" s="8">
        <v>15</v>
      </c>
      <c r="P5" s="8">
        <f t="shared" si="5"/>
        <v>29</v>
      </c>
      <c r="Q5" s="8">
        <v>40</v>
      </c>
      <c r="R5" s="8">
        <v>3</v>
      </c>
      <c r="S5" s="8">
        <v>60</v>
      </c>
    </row>
    <row r="6" spans="1:19" x14ac:dyDescent="0.3">
      <c r="A6" s="1" t="s">
        <v>12</v>
      </c>
      <c r="B6" s="1" t="s">
        <v>10</v>
      </c>
      <c r="C6" s="11">
        <v>1</v>
      </c>
      <c r="D6" s="14">
        <f t="shared" si="0"/>
        <v>3</v>
      </c>
      <c r="E6" s="14">
        <f t="shared" si="1"/>
        <v>65</v>
      </c>
      <c r="F6" s="19">
        <f t="shared" si="3"/>
        <v>0.92307692307692313</v>
      </c>
      <c r="G6" s="16">
        <f t="shared" si="2"/>
        <v>60</v>
      </c>
      <c r="H6" s="14">
        <f t="shared" si="4"/>
        <v>166</v>
      </c>
      <c r="I6" s="25" t="s">
        <v>11</v>
      </c>
      <c r="J6" s="18">
        <v>778</v>
      </c>
      <c r="M6" s="21" t="s">
        <v>21</v>
      </c>
      <c r="N6" s="9">
        <v>14</v>
      </c>
      <c r="O6" s="9">
        <v>20</v>
      </c>
      <c r="P6" s="9">
        <f t="shared" si="5"/>
        <v>34</v>
      </c>
      <c r="Q6" s="9">
        <v>40</v>
      </c>
      <c r="R6" s="9">
        <v>2</v>
      </c>
      <c r="S6" s="8">
        <v>60</v>
      </c>
    </row>
    <row r="7" spans="1:19" x14ac:dyDescent="0.3">
      <c r="A7" s="1" t="s">
        <v>12</v>
      </c>
      <c r="B7" s="1" t="s">
        <v>13</v>
      </c>
      <c r="C7" s="11">
        <v>1</v>
      </c>
      <c r="D7" s="14">
        <f t="shared" si="0"/>
        <v>3</v>
      </c>
      <c r="E7" s="14">
        <f t="shared" si="1"/>
        <v>65</v>
      </c>
      <c r="F7" s="19">
        <f t="shared" si="3"/>
        <v>0.92307692307692313</v>
      </c>
      <c r="G7" s="16">
        <f t="shared" si="2"/>
        <v>60</v>
      </c>
      <c r="H7" s="14">
        <f t="shared" si="4"/>
        <v>166</v>
      </c>
      <c r="I7" s="25" t="s">
        <v>15</v>
      </c>
      <c r="J7" s="18">
        <v>166</v>
      </c>
    </row>
    <row r="8" spans="1:19" x14ac:dyDescent="0.3">
      <c r="A8" s="1" t="s">
        <v>12</v>
      </c>
      <c r="B8" s="1" t="s">
        <v>34</v>
      </c>
      <c r="C8" s="11">
        <v>1</v>
      </c>
      <c r="D8" s="14">
        <f t="shared" si="0"/>
        <v>3</v>
      </c>
      <c r="E8" s="14">
        <f t="shared" si="1"/>
        <v>65</v>
      </c>
      <c r="F8" s="19">
        <f t="shared" si="3"/>
        <v>0.92307692307692313</v>
      </c>
      <c r="G8" s="16">
        <f t="shared" si="2"/>
        <v>60</v>
      </c>
      <c r="H8" s="14">
        <f t="shared" si="4"/>
        <v>166</v>
      </c>
      <c r="I8" s="25" t="s">
        <v>17</v>
      </c>
      <c r="J8" s="18">
        <v>90</v>
      </c>
    </row>
    <row r="9" spans="1:19" x14ac:dyDescent="0.3">
      <c r="A9" s="1" t="s">
        <v>12</v>
      </c>
      <c r="B9" s="1" t="s">
        <v>33</v>
      </c>
      <c r="C9" s="11">
        <v>1</v>
      </c>
      <c r="D9" s="14">
        <f t="shared" si="0"/>
        <v>3</v>
      </c>
      <c r="E9" s="14">
        <f t="shared" si="1"/>
        <v>65</v>
      </c>
      <c r="F9" s="19">
        <f t="shared" si="3"/>
        <v>0.92307692307692313</v>
      </c>
      <c r="G9" s="16">
        <f t="shared" si="2"/>
        <v>60</v>
      </c>
      <c r="H9" s="14">
        <f t="shared" si="4"/>
        <v>166</v>
      </c>
      <c r="I9" s="25" t="s">
        <v>9</v>
      </c>
      <c r="J9" s="18">
        <v>778</v>
      </c>
    </row>
    <row r="10" spans="1:19" x14ac:dyDescent="0.3">
      <c r="A10" s="1" t="s">
        <v>12</v>
      </c>
      <c r="B10" s="1" t="s">
        <v>14</v>
      </c>
      <c r="C10" s="11">
        <v>1</v>
      </c>
      <c r="D10" s="14">
        <f t="shared" si="0"/>
        <v>3</v>
      </c>
      <c r="E10" s="14">
        <f t="shared" si="1"/>
        <v>65</v>
      </c>
      <c r="F10" s="19">
        <f t="shared" si="3"/>
        <v>0.92307692307692313</v>
      </c>
      <c r="G10" s="16">
        <f t="shared" si="2"/>
        <v>60</v>
      </c>
      <c r="H10" s="14">
        <f t="shared" si="4"/>
        <v>166</v>
      </c>
      <c r="I10" s="25" t="s">
        <v>14</v>
      </c>
      <c r="J10" s="18">
        <v>166</v>
      </c>
    </row>
    <row r="11" spans="1:19" x14ac:dyDescent="0.3">
      <c r="A11" s="1" t="s">
        <v>12</v>
      </c>
      <c r="B11" s="1" t="s">
        <v>15</v>
      </c>
      <c r="C11" s="11">
        <v>1</v>
      </c>
      <c r="D11" s="14">
        <f t="shared" si="0"/>
        <v>3</v>
      </c>
      <c r="E11" s="14">
        <f t="shared" si="1"/>
        <v>65</v>
      </c>
      <c r="F11" s="19">
        <f t="shared" si="3"/>
        <v>0.92307692307692313</v>
      </c>
      <c r="G11" s="16">
        <f t="shared" si="2"/>
        <v>60</v>
      </c>
      <c r="H11" s="14">
        <f t="shared" si="4"/>
        <v>166</v>
      </c>
      <c r="I11" s="25" t="s">
        <v>20</v>
      </c>
      <c r="J11" s="18">
        <v>270</v>
      </c>
    </row>
    <row r="12" spans="1:19" ht="15" thickBot="1" x14ac:dyDescent="0.35">
      <c r="A12" s="3" t="s">
        <v>12</v>
      </c>
      <c r="B12" s="3" t="s">
        <v>11</v>
      </c>
      <c r="C12" s="12">
        <v>1</v>
      </c>
      <c r="D12" s="14">
        <f t="shared" si="0"/>
        <v>3</v>
      </c>
      <c r="E12" s="14">
        <f t="shared" si="1"/>
        <v>65</v>
      </c>
      <c r="F12" s="19">
        <f t="shared" si="3"/>
        <v>0.92307692307692313</v>
      </c>
      <c r="G12" s="16">
        <f t="shared" si="2"/>
        <v>60</v>
      </c>
      <c r="H12" s="14">
        <f t="shared" si="4"/>
        <v>166</v>
      </c>
      <c r="I12" s="25" t="s">
        <v>18</v>
      </c>
      <c r="J12" s="18">
        <v>90</v>
      </c>
      <c r="M12" s="24"/>
      <c r="N12" s="24"/>
      <c r="O12" s="24"/>
      <c r="P12" s="24"/>
      <c r="Q12" s="24"/>
      <c r="R12" s="24"/>
    </row>
    <row r="13" spans="1:19" x14ac:dyDescent="0.3">
      <c r="A13" s="2" t="s">
        <v>16</v>
      </c>
      <c r="B13" s="2" t="s">
        <v>9</v>
      </c>
      <c r="C13" s="13">
        <v>1</v>
      </c>
      <c r="D13" s="14">
        <f t="shared" si="0"/>
        <v>1</v>
      </c>
      <c r="E13" s="14">
        <f t="shared" si="1"/>
        <v>40</v>
      </c>
      <c r="F13" s="19">
        <f t="shared" si="3"/>
        <v>1.5</v>
      </c>
      <c r="G13" s="16">
        <f t="shared" si="2"/>
        <v>60</v>
      </c>
      <c r="H13" s="14">
        <f t="shared" si="4"/>
        <v>90</v>
      </c>
      <c r="I13" s="25" t="s">
        <v>33</v>
      </c>
      <c r="J13" s="18">
        <v>166</v>
      </c>
      <c r="M13" s="24"/>
      <c r="N13" s="24"/>
      <c r="O13" s="24"/>
      <c r="P13" s="24"/>
      <c r="Q13" s="24"/>
      <c r="R13" s="24"/>
    </row>
    <row r="14" spans="1:19" x14ac:dyDescent="0.3">
      <c r="A14" s="1" t="s">
        <v>16</v>
      </c>
      <c r="B14" s="1" t="s">
        <v>10</v>
      </c>
      <c r="C14" s="11">
        <v>1</v>
      </c>
      <c r="D14" s="14">
        <f t="shared" si="0"/>
        <v>1</v>
      </c>
      <c r="E14" s="14">
        <f t="shared" si="1"/>
        <v>40</v>
      </c>
      <c r="F14" s="19">
        <f t="shared" si="3"/>
        <v>1.5</v>
      </c>
      <c r="G14" s="16">
        <f t="shared" si="2"/>
        <v>60</v>
      </c>
      <c r="H14" s="14">
        <f t="shared" si="4"/>
        <v>90</v>
      </c>
      <c r="I14" s="25" t="s">
        <v>34</v>
      </c>
      <c r="J14" s="18">
        <v>166</v>
      </c>
      <c r="M14" s="24"/>
      <c r="N14" s="24"/>
      <c r="O14" s="24"/>
      <c r="P14" s="24"/>
      <c r="Q14" s="24"/>
      <c r="R14" s="24"/>
    </row>
    <row r="15" spans="1:19" x14ac:dyDescent="0.3">
      <c r="A15" s="1" t="s">
        <v>16</v>
      </c>
      <c r="B15" s="1" t="s">
        <v>17</v>
      </c>
      <c r="C15" s="11">
        <v>1</v>
      </c>
      <c r="D15" s="14">
        <f t="shared" si="0"/>
        <v>1</v>
      </c>
      <c r="E15" s="14">
        <f t="shared" si="1"/>
        <v>40</v>
      </c>
      <c r="F15" s="19">
        <f t="shared" si="3"/>
        <v>1.5</v>
      </c>
      <c r="G15" s="16">
        <f t="shared" si="2"/>
        <v>60</v>
      </c>
      <c r="H15" s="14">
        <f t="shared" si="4"/>
        <v>90</v>
      </c>
      <c r="I15" s="25" t="s">
        <v>32</v>
      </c>
      <c r="J15" s="18">
        <v>3974</v>
      </c>
      <c r="M15" s="24"/>
      <c r="N15" s="24"/>
      <c r="O15" s="24"/>
      <c r="P15" s="24"/>
      <c r="Q15" s="24"/>
      <c r="R15" s="24"/>
    </row>
    <row r="16" spans="1:19" x14ac:dyDescent="0.3">
      <c r="A16" s="1" t="s">
        <v>16</v>
      </c>
      <c r="B16" s="1" t="s">
        <v>18</v>
      </c>
      <c r="C16" s="11">
        <v>1</v>
      </c>
      <c r="D16" s="14">
        <f t="shared" si="0"/>
        <v>1</v>
      </c>
      <c r="E16" s="14">
        <f t="shared" si="1"/>
        <v>40</v>
      </c>
      <c r="F16" s="19">
        <f t="shared" si="3"/>
        <v>1.5</v>
      </c>
      <c r="G16" s="16">
        <f t="shared" si="2"/>
        <v>60</v>
      </c>
      <c r="H16" s="14">
        <f t="shared" si="4"/>
        <v>90</v>
      </c>
      <c r="M16" s="24"/>
      <c r="N16" s="24"/>
      <c r="O16" s="24"/>
      <c r="P16" s="24"/>
      <c r="Q16" s="24"/>
      <c r="R16" s="24"/>
    </row>
    <row r="17" spans="1:18" ht="15" thickBot="1" x14ac:dyDescent="0.35">
      <c r="A17" s="3" t="s">
        <v>16</v>
      </c>
      <c r="B17" s="3" t="s">
        <v>11</v>
      </c>
      <c r="C17" s="12">
        <v>1</v>
      </c>
      <c r="D17" s="14">
        <f t="shared" si="0"/>
        <v>1</v>
      </c>
      <c r="E17" s="14">
        <f t="shared" si="1"/>
        <v>40</v>
      </c>
      <c r="F17" s="19">
        <f t="shared" si="3"/>
        <v>1.5</v>
      </c>
      <c r="G17" s="16">
        <f t="shared" si="2"/>
        <v>60</v>
      </c>
      <c r="H17" s="14">
        <f t="shared" si="4"/>
        <v>90</v>
      </c>
      <c r="M17" s="24"/>
      <c r="N17" s="24"/>
      <c r="O17" s="24"/>
      <c r="P17" s="24"/>
      <c r="Q17" s="24"/>
      <c r="R17" s="24"/>
    </row>
    <row r="18" spans="1:18" x14ac:dyDescent="0.3">
      <c r="A18" s="2" t="s">
        <v>19</v>
      </c>
      <c r="B18" s="2" t="s">
        <v>9</v>
      </c>
      <c r="C18" s="13">
        <v>1</v>
      </c>
      <c r="D18" s="14">
        <f t="shared" si="0"/>
        <v>3</v>
      </c>
      <c r="E18" s="14">
        <f t="shared" si="1"/>
        <v>40</v>
      </c>
      <c r="F18" s="19">
        <f t="shared" si="3"/>
        <v>1.5</v>
      </c>
      <c r="G18" s="16">
        <f t="shared" si="2"/>
        <v>60</v>
      </c>
      <c r="H18" s="14">
        <f t="shared" si="4"/>
        <v>270</v>
      </c>
      <c r="M18" s="24"/>
      <c r="N18" s="24"/>
      <c r="O18" s="24"/>
      <c r="P18" s="24"/>
      <c r="Q18" s="24"/>
      <c r="R18" s="24"/>
    </row>
    <row r="19" spans="1:18" x14ac:dyDescent="0.3">
      <c r="A19" s="1" t="s">
        <v>19</v>
      </c>
      <c r="B19" s="1" t="s">
        <v>20</v>
      </c>
      <c r="C19" s="11">
        <v>1</v>
      </c>
      <c r="D19" s="14">
        <f t="shared" si="0"/>
        <v>3</v>
      </c>
      <c r="E19" s="14">
        <f t="shared" si="1"/>
        <v>40</v>
      </c>
      <c r="F19" s="19">
        <f t="shared" si="3"/>
        <v>1.5</v>
      </c>
      <c r="G19" s="16">
        <f t="shared" si="2"/>
        <v>60</v>
      </c>
      <c r="H19" s="14">
        <f t="shared" si="4"/>
        <v>270</v>
      </c>
      <c r="M19" s="24"/>
      <c r="N19" s="24"/>
      <c r="O19" s="24"/>
      <c r="P19" s="24"/>
      <c r="Q19" s="24"/>
      <c r="R19" s="24"/>
    </row>
    <row r="20" spans="1:18" x14ac:dyDescent="0.3">
      <c r="A20" s="1" t="s">
        <v>19</v>
      </c>
      <c r="B20" s="1" t="s">
        <v>10</v>
      </c>
      <c r="C20" s="11">
        <v>1</v>
      </c>
      <c r="D20" s="14">
        <f t="shared" si="0"/>
        <v>3</v>
      </c>
      <c r="E20" s="14">
        <f t="shared" si="1"/>
        <v>40</v>
      </c>
      <c r="F20" s="19">
        <f t="shared" si="3"/>
        <v>1.5</v>
      </c>
      <c r="G20" s="16">
        <f t="shared" si="2"/>
        <v>60</v>
      </c>
      <c r="H20" s="14">
        <f t="shared" si="4"/>
        <v>270</v>
      </c>
    </row>
    <row r="21" spans="1:18" ht="15" thickBot="1" x14ac:dyDescent="0.35">
      <c r="A21" s="3" t="s">
        <v>19</v>
      </c>
      <c r="B21" s="3" t="s">
        <v>11</v>
      </c>
      <c r="C21" s="12">
        <v>1</v>
      </c>
      <c r="D21" s="14">
        <f t="shared" si="0"/>
        <v>3</v>
      </c>
      <c r="E21" s="14">
        <f t="shared" si="1"/>
        <v>40</v>
      </c>
      <c r="F21" s="19">
        <f t="shared" si="3"/>
        <v>1.5</v>
      </c>
      <c r="G21" s="16">
        <f t="shared" si="2"/>
        <v>60</v>
      </c>
      <c r="H21" s="14">
        <f t="shared" si="4"/>
        <v>270</v>
      </c>
    </row>
    <row r="22" spans="1:18" x14ac:dyDescent="0.3">
      <c r="A22" s="2" t="s">
        <v>21</v>
      </c>
      <c r="B22" s="2" t="s">
        <v>9</v>
      </c>
      <c r="C22" s="13">
        <v>1</v>
      </c>
      <c r="D22" s="14">
        <f t="shared" si="0"/>
        <v>2</v>
      </c>
      <c r="E22" s="14">
        <f t="shared" si="1"/>
        <v>40</v>
      </c>
      <c r="F22" s="19">
        <f t="shared" si="3"/>
        <v>1.5</v>
      </c>
      <c r="G22" s="16">
        <f t="shared" si="2"/>
        <v>60</v>
      </c>
      <c r="H22" s="14">
        <f t="shared" si="4"/>
        <v>180</v>
      </c>
    </row>
    <row r="23" spans="1:18" x14ac:dyDescent="0.3">
      <c r="A23" s="1" t="s">
        <v>21</v>
      </c>
      <c r="B23" s="1" t="s">
        <v>10</v>
      </c>
      <c r="C23" s="11">
        <v>1</v>
      </c>
      <c r="D23" s="14">
        <f t="shared" si="0"/>
        <v>2</v>
      </c>
      <c r="E23" s="14">
        <f t="shared" si="1"/>
        <v>40</v>
      </c>
      <c r="F23" s="19">
        <f t="shared" si="3"/>
        <v>1.5</v>
      </c>
      <c r="G23" s="16">
        <f t="shared" si="2"/>
        <v>60</v>
      </c>
      <c r="H23" s="14">
        <f t="shared" si="4"/>
        <v>180</v>
      </c>
    </row>
    <row r="24" spans="1:18" x14ac:dyDescent="0.3">
      <c r="A24" s="1" t="s">
        <v>21</v>
      </c>
      <c r="B24" s="1" t="s">
        <v>22</v>
      </c>
      <c r="C24" s="11">
        <v>1</v>
      </c>
      <c r="D24" s="14">
        <f t="shared" si="0"/>
        <v>2</v>
      </c>
      <c r="E24" s="14">
        <f t="shared" si="1"/>
        <v>40</v>
      </c>
      <c r="F24" s="19">
        <f t="shared" si="3"/>
        <v>1.5</v>
      </c>
      <c r="G24" s="16">
        <f t="shared" si="2"/>
        <v>60</v>
      </c>
      <c r="H24" s="14">
        <f t="shared" si="4"/>
        <v>180</v>
      </c>
    </row>
    <row r="25" spans="1:18" x14ac:dyDescent="0.3">
      <c r="A25" s="1" t="s">
        <v>21</v>
      </c>
      <c r="B25" s="1" t="s">
        <v>23</v>
      </c>
      <c r="C25" s="11">
        <v>1</v>
      </c>
      <c r="D25" s="14">
        <f t="shared" si="0"/>
        <v>2</v>
      </c>
      <c r="E25" s="14">
        <f t="shared" si="1"/>
        <v>40</v>
      </c>
      <c r="F25" s="19">
        <f t="shared" si="3"/>
        <v>1.5</v>
      </c>
      <c r="G25" s="16">
        <f t="shared" si="2"/>
        <v>60</v>
      </c>
      <c r="H25" s="14">
        <f t="shared" si="4"/>
        <v>180</v>
      </c>
    </row>
    <row r="26" spans="1:18" ht="15" thickBot="1" x14ac:dyDescent="0.35">
      <c r="A26" s="1" t="s">
        <v>21</v>
      </c>
      <c r="B26" s="1" t="s">
        <v>11</v>
      </c>
      <c r="C26" s="11">
        <v>1</v>
      </c>
      <c r="D26" s="15">
        <f t="shared" si="0"/>
        <v>2</v>
      </c>
      <c r="E26" s="15">
        <f t="shared" si="1"/>
        <v>40</v>
      </c>
      <c r="F26" s="20">
        <f t="shared" si="3"/>
        <v>1.5</v>
      </c>
      <c r="G26" s="17">
        <f t="shared" si="2"/>
        <v>60</v>
      </c>
      <c r="H26" s="15">
        <f t="shared" si="4"/>
        <v>180</v>
      </c>
    </row>
  </sheetData>
  <conditionalFormatting sqref="B2:B3">
    <cfRule type="duplicateValues" dxfId="8" priority="6"/>
  </conditionalFormatting>
  <conditionalFormatting sqref="B13:B17 B19">
    <cfRule type="duplicateValues" dxfId="7" priority="5"/>
  </conditionalFormatting>
  <conditionalFormatting sqref="B18">
    <cfRule type="duplicateValues" dxfId="6" priority="4"/>
  </conditionalFormatting>
  <conditionalFormatting sqref="B20">
    <cfRule type="duplicateValues" dxfId="5" priority="3"/>
  </conditionalFormatting>
  <conditionalFormatting sqref="B22:B24 B26">
    <cfRule type="duplicateValues" dxfId="4" priority="2"/>
  </conditionalFormatting>
  <conditionalFormatting sqref="B25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8716-FFF0-4056-A40D-B40373875D0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Kross Wing</dc:creator>
  <cp:lastModifiedBy>Kross Wing</cp:lastModifiedBy>
  <dcterms:created xsi:type="dcterms:W3CDTF">2015-06-05T18:19:34Z</dcterms:created>
  <dcterms:modified xsi:type="dcterms:W3CDTF">2024-03-20T19:11:19Z</dcterms:modified>
</cp:coreProperties>
</file>