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CD6EAB2A-60D2-40D4-8909-DAF9BB45D606}" xr6:coauthVersionLast="47" xr6:coauthVersionMax="47" xr10:uidLastSave="{00000000-0000-0000-0000-000000000000}"/>
  <bookViews>
    <workbookView xWindow="14303" yWindow="3210" windowWidth="23235" windowHeight="13875" xr2:uid="{00000000-000D-0000-FFFF-FFFF00000000}"/>
  </bookViews>
  <sheets>
    <sheet name="GanttChart" sheetId="9" r:id="rId1"/>
  </sheets>
  <definedNames>
    <definedName name="prevWBS" localSheetId="0">GanttChart!$A1048576</definedName>
    <definedName name="_xlnm.Print_Area" localSheetId="0">GanttChart!$A$1:$BN$50</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6" i="9" l="1"/>
  <c r="E35" i="9"/>
  <c r="F18" i="9"/>
  <c r="I18" i="9" s="1"/>
  <c r="F16" i="9"/>
  <c r="I16" i="9" s="1"/>
  <c r="K6" i="9"/>
  <c r="F10" i="9"/>
  <c r="I10" i="9" s="1"/>
  <c r="F11" i="9"/>
  <c r="I11" i="9" s="1"/>
  <c r="F51" i="9"/>
  <c r="I51" i="9" s="1"/>
  <c r="F19" i="9"/>
  <c r="I19" i="9" s="1"/>
  <c r="F17" i="9"/>
  <c r="I17" i="9" s="1"/>
  <c r="E12" i="9" l="1"/>
  <c r="F12" i="9" s="1"/>
  <c r="A60" i="9"/>
  <c r="I12" i="9" l="1"/>
  <c r="F13" i="9"/>
  <c r="E14" i="9"/>
  <c r="F14" i="9" s="1"/>
  <c r="K5" i="9"/>
  <c r="R4" i="9"/>
  <c r="F9" i="9"/>
  <c r="E23" i="9" l="1"/>
  <c r="E21" i="9"/>
  <c r="I14" i="9"/>
  <c r="E15" i="9"/>
  <c r="F15" i="9" s="1"/>
  <c r="I15" i="9" s="1"/>
  <c r="I13" i="9"/>
  <c r="F58" i="9"/>
  <c r="I58" i="9" s="1"/>
  <c r="F59" i="9"/>
  <c r="I59" i="9" s="1"/>
  <c r="F57" i="9"/>
  <c r="I57" i="9" s="1"/>
  <c r="A56" i="9"/>
  <c r="A57" i="9" s="1"/>
  <c r="F23" i="9" l="1"/>
  <c r="E25" i="9"/>
  <c r="F21" i="9"/>
  <c r="I21" i="9" s="1"/>
  <c r="E20" i="9"/>
  <c r="F20" i="9" s="1"/>
  <c r="I20" i="9" s="1"/>
  <c r="K7" i="9"/>
  <c r="A8" i="9"/>
  <c r="A58" i="9"/>
  <c r="A59" i="9" s="1"/>
  <c r="E38" i="9" l="1"/>
  <c r="E36" i="9"/>
  <c r="F25" i="9"/>
  <c r="E26" i="9" s="1"/>
  <c r="E24" i="9"/>
  <c r="F24" i="9" s="1"/>
  <c r="I23" i="9"/>
  <c r="L6" i="9"/>
  <c r="F38" i="9" l="1"/>
  <c r="I38" i="9" s="1"/>
  <c r="E40" i="9"/>
  <c r="F35" i="9"/>
  <c r="I35" i="9" s="1"/>
  <c r="F36" i="9"/>
  <c r="I36" i="9" s="1"/>
  <c r="I25" i="9"/>
  <c r="I24" i="9"/>
  <c r="F26" i="9"/>
  <c r="I9" i="9"/>
  <c r="M6" i="9"/>
  <c r="N6" i="9" s="1"/>
  <c r="E49" i="9" l="1"/>
  <c r="F49" i="9" s="1"/>
  <c r="E52" i="9" s="1"/>
  <c r="F52" i="9" s="1"/>
  <c r="E50" i="9" s="1"/>
  <c r="F50" i="9" s="1"/>
  <c r="I50" i="9" s="1"/>
  <c r="E47" i="9"/>
  <c r="E39" i="9"/>
  <c r="F39" i="9" s="1"/>
  <c r="I39" i="9" s="1"/>
  <c r="F40" i="9"/>
  <c r="I26" i="9"/>
  <c r="E27" i="9"/>
  <c r="F27" i="9" s="1"/>
  <c r="E29" i="9" s="1"/>
  <c r="F29" i="9" s="1"/>
  <c r="O6" i="9"/>
  <c r="I29" i="9" l="1"/>
  <c r="E30" i="9"/>
  <c r="F30" i="9" s="1"/>
  <c r="I30" i="9" s="1"/>
  <c r="I52" i="9"/>
  <c r="I49" i="9"/>
  <c r="F47" i="9"/>
  <c r="I47" i="9" s="1"/>
  <c r="F46" i="9"/>
  <c r="I46" i="9" s="1"/>
  <c r="I40" i="9"/>
  <c r="E41" i="9"/>
  <c r="F41" i="9" s="1"/>
  <c r="E42" i="9" s="1"/>
  <c r="E43" i="9" s="1"/>
  <c r="I27" i="9"/>
  <c r="E28" i="9"/>
  <c r="F28" i="9" s="1"/>
  <c r="P6" i="9"/>
  <c r="L7" i="9"/>
  <c r="E32" i="9" l="1"/>
  <c r="E31" i="9" s="1"/>
  <c r="I41" i="9"/>
  <c r="F43" i="9"/>
  <c r="E44" i="9" s="1"/>
  <c r="I28" i="9"/>
  <c r="Q6" i="9"/>
  <c r="M7" i="9"/>
  <c r="F32" i="9" l="1"/>
  <c r="E33" i="9" s="1"/>
  <c r="F33" i="9" s="1"/>
  <c r="I43" i="9"/>
  <c r="F44" i="9"/>
  <c r="F31" i="9"/>
  <c r="I31" i="9" s="1"/>
  <c r="I32" i="9"/>
  <c r="R6" i="9"/>
  <c r="Y4" i="9" s="1"/>
  <c r="N7" i="9"/>
  <c r="E45" i="9" l="1"/>
  <c r="F45" i="9" s="1"/>
  <c r="I45" i="9" s="1"/>
  <c r="I33" i="9"/>
  <c r="E34" i="9"/>
  <c r="F34" i="9" s="1"/>
  <c r="I34" i="9" s="1"/>
  <c r="I44" i="9"/>
  <c r="F42" i="9"/>
  <c r="I42"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<sst xmlns="http://schemas.openxmlformats.org/spreadsheetml/2006/main" count="80" uniqueCount="76">
  <si>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</si>
  <si>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</si>
  <si>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</si>
  <si>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</si>
  <si>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</si>
  <si>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</si>
  <si>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</si>
  <si>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</si>
  <si>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</si>
  <si>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</si>
  <si>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</si>
  <si>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</si>
  <si>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</si>
  <si>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</si>
  <si>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</si>
  <si>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</si>
  <si>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</si>
  <si>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</si>
  <si>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</si>
  <si>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</si>
  <si>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</si>
  <si>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</si>
  <si>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</si>
  <si>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</si>
  <si>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</si>
  <si>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</si>
  <si>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</si>
  <si>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</si>
  <si>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</si>
  <si>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</si>
  <si>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</si>
  <si>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</si>
  <si>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</si>
  <si>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</si>
  <si>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</si>
  <si>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</si>
  <si>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</si>
  <si>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</si>
  <si>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</si>
  <si>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</si>
  <si>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</si>
  <si>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</si>
  <si>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</si>
  <si>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</si>
  <si>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</si>
  <si>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</si>
  <si>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</si>
  <si>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</si>
  <si>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</si>
  <si>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</si>
  <si>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</si>
  <si>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</si>
  <si>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</si>
  <si>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implement/integrate comparison controllers with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</si>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</sst>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2"/>
  <sheetViews>
    <sheetView showGridLines="0" tabSelected="1" zoomScaleNormal="100" workbookViewId="0">
      <pane ySplit="7" topLeftCell="A19" activePane="bottomLeft" state="frozen"/>
      <selection pane="bottomLeft" activeCell="V29" sqref="V29"/>
    </sheetView>
  </sheetViews>
  <sheetFormatPr defaultColWidth="9.140625" defaultRowHeight="12.75" x14ac:dyDescent="0.2"/>
  <cols>
    <col min="1" max="1" width="4.5703125" style="1" customWidth="1"/>
    <col min="2" max="2" width="34.28515625" style="1" customWidth="1"/>
    <col min="3" max="3" width="4" style="91" customWidth="1"/>
    <col min="4" max="4" width="0.7109375" style="1" customWidth="1"/>
    <col min="5" max="5" width="11.28515625" style="1" customWidth="1"/>
    <col min="6" max="6" width="10.5703125" style="1" customWidth="1"/>
    <col min="7" max="7" width="4.7109375" style="1" customWidth="1"/>
    <col min="8" max="8" width="6.28515625" style="1" customWidth="1"/>
    <col min="9" max="9" width="6.7109375" style="1" customWidth="1"/>
    <col min="10" max="10" width="0.5703125" style="1" customWidth="1"/>
    <col min="11" max="66" width="2.42578125" style="1" customWidth="1"/>
    <col min="67" max="68" width="2.42578125" style="1" bestFit="1" customWidth="1"/>
    <col min="69" max="69" width="2.140625" style="1" bestFit="1" customWidth="1"/>
    <col min="70" max="70" width="2.42578125" style="1" bestFit="1" customWidth="1"/>
    <col min="71" max="71" width="1.5703125" style="1" bestFit="1" customWidth="1"/>
    <col min="72" max="73" width="1.7109375" style="1" bestFit="1" customWidth="1"/>
    <col min="74" max="74" width="1.85546875" style="1" bestFit="1" customWidth="1"/>
    <col min="75" max="75" width="1.5703125" style="1" bestFit="1" customWidth="1"/>
    <col min="76" max="76" width="2.140625" style="1" bestFit="1" customWidth="1"/>
    <col min="77" max="77" width="1.5703125" style="1" bestFit="1" customWidth="1"/>
    <col min="78" max="99" width="2.42578125" style="1" bestFit="1" customWidth="1"/>
    <col min="100" max="101" width="1.7109375" style="1" bestFit="1" customWidth="1"/>
    <col min="102" max="102" width="1.85546875" style="1" bestFit="1" customWidth="1"/>
    <col min="103" max="103" width="1.5703125" style="1" bestFit="1" customWidth="1"/>
    <col min="104" max="104" width="2.140625" style="1" bestFit="1" customWidth="1"/>
    <col min="105" max="106" width="1.5703125" style="1" bestFit="1" customWidth="1"/>
    <col min="107" max="108" width="1.7109375" style="1" bestFit="1" customWidth="1"/>
    <col min="109" max="131" width="2.42578125" style="1" bestFit="1" customWidth="1"/>
    <col min="132" max="132" width="2.140625" style="1" bestFit="1" customWidth="1"/>
    <col min="133" max="133" width="1.5703125" style="1" bestFit="1" customWidth="1"/>
    <col min="134" max="136" width="1.7109375" style="1" bestFit="1" customWidth="1"/>
    <col min="137" max="137" width="1.85546875" style="1" bestFit="1" customWidth="1"/>
    <col min="138" max="138" width="1.5703125" style="1" bestFit="1" customWidth="1"/>
    <col min="139" max="162" width="2.42578125" style="1" bestFit="1" customWidth="1"/>
    <col min="163" max="164" width="1.7109375" style="1" bestFit="1" customWidth="1"/>
    <col min="165" max="165" width="1.85546875" style="1" bestFit="1" customWidth="1"/>
    <col min="166" max="166" width="1.5703125" style="1" bestFit="1" customWidth="1"/>
    <col min="167" max="167" width="2.140625" style="1" bestFit="1" customWidth="1"/>
    <col min="168" max="169" width="1.5703125" style="1" bestFit="1" customWidth="1"/>
    <col min="170" max="192" width="2.42578125" style="1" bestFit="1" customWidth="1"/>
    <col min="193" max="193" width="1.85546875" style="1" bestFit="1" customWidth="1"/>
    <col min="194" max="194" width="1.5703125" style="1" bestFit="1" customWidth="1"/>
    <col min="195" max="195" width="2.140625" style="1" bestFit="1" customWidth="1"/>
    <col min="196" max="197" width="1.5703125" style="1" bestFit="1" customWidth="1"/>
    <col min="198" max="199" width="1.7109375" style="1" bestFit="1" customWidth="1"/>
    <col min="200" max="200" width="1.85546875" style="1" bestFit="1" customWidth="1"/>
    <col min="201" max="201" width="1.5703125" style="1" bestFit="1" customWidth="1"/>
    <col min="202" max="221" width="2.42578125" style="1" bestFit="1" customWidth="1"/>
    <col min="222" max="222" width="1.5703125" style="1" bestFit="1" customWidth="1"/>
    <col min="223" max="223" width="2.140625" style="1" bestFit="1" customWidth="1"/>
    <col min="224" max="224" width="1.5703125" style="1" bestFit="1" customWidth="1"/>
    <col min="225" max="227" width="1.7109375" style="1" bestFit="1" customWidth="1"/>
    <col min="228" max="228" width="2" style="1" bestFit="1" customWidth="1"/>
    <col min="229" max="229" width="1.5703125" style="1" bestFit="1" customWidth="1"/>
    <col min="230" max="230" width="2.140625" style="1" bestFit="1" customWidth="1"/>
    <col min="231" max="252" width="2.42578125" style="1" bestFit="1" customWidth="1"/>
    <col min="253" max="254" width="2.7109375" style="1" bestFit="1" customWidth="1"/>
    <col min="255" max="255" width="1.7109375" style="1" bestFit="1" customWidth="1"/>
    <col min="256" max="16384" width="9.140625" style="1"/>
  </cols>
  <sheetData>
    <row r="1" spans="1:255" s="12" customFormat="1" ht="24.6" customHeight="1" x14ac:dyDescent="0.2">
      <c r="A1" s="78" t="s">
        <v>24</v>
      </c>
      <c r="B1" s="11"/>
      <c r="C1" s="81"/>
      <c r="D1" s="11"/>
      <c r="E1" s="11"/>
      <c r="F1" s="11"/>
      <c r="G1" s="79"/>
      <c r="K1" s="13" t="s">
        <v>14</v>
      </c>
      <c r="AD1" s="204"/>
      <c r="AE1" s="204"/>
      <c r="AF1" s="204"/>
      <c r="AG1" s="204"/>
      <c r="AH1" s="204"/>
      <c r="AI1" s="204"/>
      <c r="AJ1" s="204"/>
      <c r="AK1" s="204"/>
      <c r="AL1" s="204"/>
      <c r="AM1" s="204"/>
      <c r="AN1" s="204"/>
      <c r="AO1" s="204"/>
      <c r="AP1" s="204"/>
      <c r="AQ1" s="204"/>
      <c r="AR1" s="204"/>
    </row>
    <row r="2" spans="1:255" s="28" customFormat="1" ht="21" customHeight="1" x14ac:dyDescent="0.2">
      <c r="A2" s="72" t="s">
        <v>25</v>
      </c>
      <c r="B2" s="25"/>
      <c r="C2" s="82"/>
      <c r="D2" s="26"/>
      <c r="E2" s="25"/>
      <c r="F2" s="27"/>
    </row>
    <row r="3" spans="1:255" s="61" customFormat="1" ht="6.75" customHeight="1" thickBot="1" x14ac:dyDescent="0.2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6.899999999999999" customHeight="1" thickBot="1" x14ac:dyDescent="0.25">
      <c r="B4" s="73" t="s">
        <v>17</v>
      </c>
      <c r="C4" s="207">
        <v>45295</v>
      </c>
      <c r="D4" s="208"/>
      <c r="E4" s="209"/>
      <c r="H4" s="73" t="s">
        <v>13</v>
      </c>
      <c r="I4" s="74">
        <v>9</v>
      </c>
      <c r="K4" s="199"/>
      <c r="L4" s="200"/>
      <c r="M4" s="200"/>
      <c r="N4" s="200"/>
      <c r="O4" s="200"/>
      <c r="P4" s="200"/>
      <c r="Q4" s="201"/>
      <c r="R4" s="199" t="str">
        <f>"Week "&amp;(K6-($C$4-WEEKDAY($C$4,1)+2))/7+1</f>
        <v>Week 9</v>
      </c>
      <c r="S4" s="200"/>
      <c r="T4" s="200"/>
      <c r="U4" s="200"/>
      <c r="V4" s="200"/>
      <c r="W4" s="200"/>
      <c r="X4" s="201"/>
      <c r="Y4" s="199" t="str">
        <f>"Week "&amp;(R6-($C$4-WEEKDAY($C$4,1)+2))/7+1</f>
        <v>Week 10</v>
      </c>
      <c r="Z4" s="200"/>
      <c r="AA4" s="200"/>
      <c r="AB4" s="200"/>
      <c r="AC4" s="200"/>
      <c r="AD4" s="200"/>
      <c r="AE4" s="201"/>
      <c r="AF4" s="199" t="str">
        <f>"Week "&amp;(Y6-($C$4-WEEKDAY($C$4,1)+2))/7+1</f>
        <v>Week 11</v>
      </c>
      <c r="AG4" s="200"/>
      <c r="AH4" s="200"/>
      <c r="AI4" s="200"/>
      <c r="AJ4" s="200"/>
      <c r="AK4" s="200"/>
      <c r="AL4" s="201"/>
      <c r="AM4" s="199" t="str">
        <f>"Week "&amp;(AF6-($C$4-WEEKDAY($C$4,1)+2))/7+1</f>
        <v>Week 12</v>
      </c>
      <c r="AN4" s="200"/>
      <c r="AO4" s="200"/>
      <c r="AP4" s="200"/>
      <c r="AQ4" s="200"/>
      <c r="AR4" s="200"/>
      <c r="AS4" s="201"/>
      <c r="AT4" s="199" t="str">
        <f>"Week "&amp;(AM6-($C$4-WEEKDAY($C$4,1)+2))/7+1</f>
        <v>Week 13</v>
      </c>
      <c r="AU4" s="200"/>
      <c r="AV4" s="200"/>
      <c r="AW4" s="200"/>
      <c r="AX4" s="200"/>
      <c r="AY4" s="200"/>
      <c r="AZ4" s="201"/>
      <c r="BA4" s="199" t="str">
        <f>"Week "&amp;(AT6-($C$4-WEEKDAY($C$4,1)+2))/7+1</f>
        <v>Week 14</v>
      </c>
      <c r="BB4" s="200"/>
      <c r="BC4" s="200"/>
      <c r="BD4" s="200"/>
      <c r="BE4" s="200"/>
      <c r="BF4" s="200"/>
      <c r="BG4" s="201"/>
      <c r="BH4" s="199" t="str">
        <f>"Week "&amp;(BA6-($C$4-WEEKDAY($C$4,1)+2))/7+1</f>
        <v>Week 15</v>
      </c>
      <c r="BI4" s="200"/>
      <c r="BJ4" s="200"/>
      <c r="BK4" s="200"/>
      <c r="BL4" s="200"/>
      <c r="BM4" s="200"/>
      <c r="BN4" s="201"/>
      <c r="BO4" s="199" t="str">
        <f>"Week "&amp;(BH6-($C$4-WEEKDAY($C$4,1)+2))/7+1</f>
        <v>Week 16</v>
      </c>
      <c r="BP4" s="200"/>
      <c r="BQ4" s="200"/>
      <c r="BR4" s="200"/>
      <c r="BS4" s="200"/>
      <c r="BT4" s="200"/>
      <c r="BU4" s="201"/>
      <c r="BV4" s="199" t="str">
        <f>"Week "&amp;(BO6-($C$4-WEEKDAY($C$4,1)+2))/7+1</f>
        <v>Week 17</v>
      </c>
      <c r="BW4" s="200"/>
      <c r="BX4" s="200"/>
      <c r="BY4" s="200"/>
      <c r="BZ4" s="200"/>
      <c r="CA4" s="200"/>
      <c r="CB4" s="201"/>
      <c r="CC4" s="199" t="str">
        <f>"Week "&amp;(BV6-($C$4-WEEKDAY($C$4,1)+2))/7+1</f>
        <v>Week 18</v>
      </c>
      <c r="CD4" s="200"/>
      <c r="CE4" s="200"/>
      <c r="CF4" s="200"/>
      <c r="CG4" s="200"/>
      <c r="CH4" s="200"/>
      <c r="CI4" s="201"/>
      <c r="CJ4" s="199" t="str">
        <f>"Week "&amp;(CC6-($C$4-WEEKDAY($C$4,1)+2))/7+1</f>
        <v>Week 19</v>
      </c>
      <c r="CK4" s="200"/>
      <c r="CL4" s="200"/>
      <c r="CM4" s="200"/>
      <c r="CN4" s="200"/>
      <c r="CO4" s="200"/>
      <c r="CP4" s="201"/>
      <c r="CQ4" s="199" t="str">
        <f>"Week "&amp;(CJ6-($C$4-WEEKDAY($C$4,1)+2))/7+1</f>
        <v>Week 20</v>
      </c>
      <c r="CR4" s="200"/>
      <c r="CS4" s="200"/>
      <c r="CT4" s="200"/>
      <c r="CU4" s="200"/>
      <c r="CV4" s="200"/>
      <c r="CW4" s="201"/>
      <c r="CX4" s="199" t="str">
        <f>"Week "&amp;(CQ6-($C$4-WEEKDAY($C$4,1)+2))/7+1</f>
        <v>Week 21</v>
      </c>
      <c r="CY4" s="200"/>
      <c r="CZ4" s="200"/>
      <c r="DA4" s="200"/>
      <c r="DB4" s="200"/>
      <c r="DC4" s="200"/>
      <c r="DD4" s="201"/>
      <c r="DE4" s="199" t="str">
        <f>"Week "&amp;(CX6-($C$4-WEEKDAY($C$4,1)+2))/7+1</f>
        <v>Week 22</v>
      </c>
      <c r="DF4" s="200"/>
      <c r="DG4" s="200"/>
      <c r="DH4" s="200"/>
      <c r="DI4" s="200"/>
      <c r="DJ4" s="200"/>
      <c r="DK4" s="201"/>
      <c r="DL4" s="199" t="str">
        <f>"Week "&amp;(DE6-($C$4-WEEKDAY($C$4,1)+2))/7+1</f>
        <v>Week 23</v>
      </c>
      <c r="DM4" s="200"/>
      <c r="DN4" s="200"/>
      <c r="DO4" s="200"/>
      <c r="DP4" s="200"/>
      <c r="DQ4" s="200"/>
      <c r="DR4" s="201"/>
      <c r="DS4" s="199" t="str">
        <f>"Week "&amp;(DL6-($C$4-WEEKDAY($C$4,1)+2))/7+1</f>
        <v>Week 24</v>
      </c>
      <c r="DT4" s="200"/>
      <c r="DU4" s="200"/>
      <c r="DV4" s="200"/>
      <c r="DW4" s="200"/>
      <c r="DX4" s="200"/>
      <c r="DY4" s="201"/>
      <c r="DZ4" s="199" t="str">
        <f>"Week "&amp;(DS6-($C$4-WEEKDAY($C$4,1)+2))/7+1</f>
        <v>Week 25</v>
      </c>
      <c r="EA4" s="200"/>
      <c r="EB4" s="200"/>
      <c r="EC4" s="200"/>
      <c r="ED4" s="200"/>
      <c r="EE4" s="200"/>
      <c r="EF4" s="201"/>
      <c r="EG4" s="199" t="str">
        <f>"Week "&amp;(DZ6-($C$4-WEEKDAY($C$4,1)+2))/7+1</f>
        <v>Week 26</v>
      </c>
      <c r="EH4" s="200"/>
      <c r="EI4" s="200"/>
      <c r="EJ4" s="200"/>
      <c r="EK4" s="200"/>
      <c r="EL4" s="200"/>
      <c r="EM4" s="201"/>
      <c r="EN4" s="199" t="str">
        <f>"Week "&amp;(EG6-($C$4-WEEKDAY($C$4,1)+2))/7+1</f>
        <v>Week 27</v>
      </c>
      <c r="EO4" s="200"/>
      <c r="EP4" s="200"/>
      <c r="EQ4" s="200"/>
      <c r="ER4" s="200"/>
      <c r="ES4" s="200"/>
      <c r="ET4" s="201"/>
      <c r="EU4" s="199" t="str">
        <f>"Week "&amp;(EN6-($C$4-WEEKDAY($C$4,1)+2))/7+1</f>
        <v>Week 28</v>
      </c>
      <c r="EV4" s="200"/>
      <c r="EW4" s="200"/>
      <c r="EX4" s="200"/>
      <c r="EY4" s="200"/>
      <c r="EZ4" s="200"/>
      <c r="FA4" s="201"/>
      <c r="FB4" s="199" t="str">
        <f>"Week "&amp;(EU6-($C$4-WEEKDAY($C$4,1)+2))/7+1</f>
        <v>Week 29</v>
      </c>
      <c r="FC4" s="200"/>
      <c r="FD4" s="200"/>
      <c r="FE4" s="200"/>
      <c r="FF4" s="200"/>
      <c r="FG4" s="200"/>
      <c r="FH4" s="201"/>
      <c r="FI4" s="199" t="str">
        <f>"Week "&amp;(FB6-($C$4-WEEKDAY($C$4,1)+2))/7+1</f>
        <v>Week 30</v>
      </c>
      <c r="FJ4" s="200"/>
      <c r="FK4" s="200"/>
      <c r="FL4" s="200"/>
      <c r="FM4" s="200"/>
      <c r="FN4" s="200"/>
      <c r="FO4" s="201"/>
      <c r="FP4" s="199" t="str">
        <f>"Week "&amp;(FI6-($C$4-WEEKDAY($C$4,1)+2))/7+1</f>
        <v>Week 31</v>
      </c>
      <c r="FQ4" s="200"/>
      <c r="FR4" s="200"/>
      <c r="FS4" s="200"/>
      <c r="FT4" s="200"/>
      <c r="FU4" s="200"/>
      <c r="FV4" s="201"/>
      <c r="FW4" s="199" t="str">
        <f>"Week "&amp;(FP6-($C$4-WEEKDAY($C$4,1)+2))/7+1</f>
        <v>Week 32</v>
      </c>
      <c r="FX4" s="200"/>
      <c r="FY4" s="200"/>
      <c r="FZ4" s="200"/>
      <c r="GA4" s="200"/>
      <c r="GB4" s="200"/>
      <c r="GC4" s="201"/>
      <c r="GD4" s="199" t="str">
        <f>"Week "&amp;(FW6-($C$4-WEEKDAY($C$4,1)+2))/7+1</f>
        <v>Week 33</v>
      </c>
      <c r="GE4" s="200"/>
      <c r="GF4" s="200"/>
      <c r="GG4" s="200"/>
      <c r="GH4" s="200"/>
      <c r="GI4" s="200"/>
      <c r="GJ4" s="201"/>
      <c r="GK4" s="199" t="str">
        <f>"Week "&amp;(GD6-($C$4-WEEKDAY($C$4,1)+2))/7+1</f>
        <v>Week 34</v>
      </c>
      <c r="GL4" s="200"/>
      <c r="GM4" s="200"/>
      <c r="GN4" s="200"/>
      <c r="GO4" s="200"/>
      <c r="GP4" s="200"/>
      <c r="GQ4" s="201"/>
      <c r="GR4" s="199" t="str">
        <f>"Week "&amp;(GK6-($C$4-WEEKDAY($C$4,1)+2))/7+1</f>
        <v>Week 35</v>
      </c>
      <c r="GS4" s="200"/>
      <c r="GT4" s="200"/>
      <c r="GU4" s="200"/>
      <c r="GV4" s="200"/>
      <c r="GW4" s="200"/>
      <c r="GX4" s="201"/>
      <c r="GY4" s="199" t="str">
        <f>"Week "&amp;(GR6-($C$4-WEEKDAY($C$4,1)+2))/7+1</f>
        <v>Week 36</v>
      </c>
      <c r="GZ4" s="200"/>
      <c r="HA4" s="200"/>
      <c r="HB4" s="200"/>
      <c r="HC4" s="200"/>
      <c r="HD4" s="200"/>
      <c r="HE4" s="201"/>
      <c r="HF4" s="199" t="str">
        <f>"Week "&amp;(GY6-($C$4-WEEKDAY($C$4,1)+2))/7+1</f>
        <v>Week 37</v>
      </c>
      <c r="HG4" s="200"/>
      <c r="HH4" s="200"/>
      <c r="HI4" s="200"/>
      <c r="HJ4" s="200"/>
      <c r="HK4" s="200"/>
      <c r="HL4" s="201"/>
      <c r="HM4" s="199" t="str">
        <f>"Week "&amp;(HF6-($C$4-WEEKDAY($C$4,1)+2))/7+1</f>
        <v>Week 38</v>
      </c>
      <c r="HN4" s="200"/>
      <c r="HO4" s="200"/>
      <c r="HP4" s="200"/>
      <c r="HQ4" s="200"/>
      <c r="HR4" s="200"/>
      <c r="HS4" s="201"/>
      <c r="HT4" s="199" t="str">
        <f>"Week "&amp;(HM6-($C$4-WEEKDAY($C$4,1)+2))/7+1</f>
        <v>Week 39</v>
      </c>
      <c r="HU4" s="200"/>
      <c r="HV4" s="200"/>
      <c r="HW4" s="200"/>
      <c r="HX4" s="200"/>
      <c r="HY4" s="200"/>
      <c r="HZ4" s="201"/>
      <c r="IA4" s="199" t="str">
        <f>"Week "&amp;(HT6-($C$4-WEEKDAY($C$4,1)+2))/7+1</f>
        <v>Week 40</v>
      </c>
      <c r="IB4" s="200"/>
      <c r="IC4" s="200"/>
      <c r="ID4" s="200"/>
      <c r="IE4" s="200"/>
      <c r="IF4" s="200"/>
      <c r="IG4" s="201"/>
      <c r="IH4" s="199" t="str">
        <f>"Week "&amp;(IA6-($C$4-WEEKDAY($C$4,1)+2))/7+1</f>
        <v>Week 41</v>
      </c>
      <c r="II4" s="200"/>
      <c r="IJ4" s="200"/>
      <c r="IK4" s="200"/>
      <c r="IL4" s="200"/>
      <c r="IM4" s="200"/>
      <c r="IN4" s="201"/>
      <c r="IO4" s="199" t="str">
        <f>"Week "&amp;(IH6-($C$4-WEEKDAY($C$4,1)+2))/7+1</f>
        <v>Week 42</v>
      </c>
      <c r="IP4" s="200"/>
      <c r="IQ4" s="200"/>
      <c r="IR4" s="200"/>
      <c r="IS4" s="200"/>
      <c r="IT4" s="200"/>
      <c r="IU4" s="201"/>
    </row>
    <row r="5" spans="1:255" s="24" customFormat="1" ht="14.45" customHeight="1" thickBot="1" x14ac:dyDescent="0.25">
      <c r="A5" s="71"/>
      <c r="B5" s="73" t="s">
        <v>15</v>
      </c>
      <c r="C5" s="207" t="s">
        <v>22</v>
      </c>
      <c r="D5" s="208"/>
      <c r="E5" s="209"/>
      <c r="F5" s="71"/>
      <c r="G5" s="71"/>
      <c r="H5" s="71"/>
      <c r="I5" s="71"/>
      <c r="K5" s="210">
        <f>K6</f>
        <v>45348</v>
      </c>
      <c r="L5" s="197"/>
      <c r="M5" s="197"/>
      <c r="N5" s="197"/>
      <c r="O5" s="197"/>
      <c r="P5" s="197"/>
      <c r="Q5" s="212"/>
      <c r="R5" s="210">
        <f>R6</f>
        <v>45355</v>
      </c>
      <c r="S5" s="197"/>
      <c r="T5" s="197"/>
      <c r="U5" s="197"/>
      <c r="V5" s="197"/>
      <c r="W5" s="197"/>
      <c r="X5" s="211"/>
      <c r="Y5" s="213">
        <f>Y6</f>
        <v>45362</v>
      </c>
      <c r="Z5" s="197"/>
      <c r="AA5" s="197"/>
      <c r="AB5" s="197"/>
      <c r="AC5" s="197"/>
      <c r="AD5" s="197"/>
      <c r="AE5" s="214"/>
      <c r="AF5" s="205">
        <f>AF6</f>
        <v>45369</v>
      </c>
      <c r="AG5" s="197"/>
      <c r="AH5" s="197"/>
      <c r="AI5" s="197"/>
      <c r="AJ5" s="197"/>
      <c r="AK5" s="197"/>
      <c r="AL5" s="206"/>
      <c r="AM5" s="215">
        <f>AM6</f>
        <v>45376</v>
      </c>
      <c r="AN5" s="197"/>
      <c r="AO5" s="197"/>
      <c r="AP5" s="197"/>
      <c r="AQ5" s="197"/>
      <c r="AR5" s="197"/>
      <c r="AS5" s="216"/>
      <c r="AT5" s="217">
        <f>AT6</f>
        <v>45383</v>
      </c>
      <c r="AU5" s="197"/>
      <c r="AV5" s="197"/>
      <c r="AW5" s="197"/>
      <c r="AX5" s="197"/>
      <c r="AY5" s="197"/>
      <c r="AZ5" s="218"/>
      <c r="BA5" s="196">
        <f>BA6</f>
        <v>45390</v>
      </c>
      <c r="BB5" s="197"/>
      <c r="BC5" s="197"/>
      <c r="BD5" s="197"/>
      <c r="BE5" s="197"/>
      <c r="BF5" s="197"/>
      <c r="BG5" s="198"/>
      <c r="BH5" s="202">
        <f>BH6</f>
        <v>45397</v>
      </c>
      <c r="BI5" s="197"/>
      <c r="BJ5" s="197"/>
      <c r="BK5" s="197"/>
      <c r="BL5" s="197"/>
      <c r="BM5" s="197"/>
      <c r="BN5" s="203"/>
      <c r="BO5" s="196">
        <f>BO6</f>
        <v>45404</v>
      </c>
      <c r="BP5" s="197"/>
      <c r="BQ5" s="197"/>
      <c r="BR5" s="197"/>
      <c r="BS5" s="197"/>
      <c r="BT5" s="197"/>
      <c r="BU5" s="198"/>
      <c r="BV5" s="202">
        <f>BV6</f>
        <v>45411</v>
      </c>
      <c r="BW5" s="197"/>
      <c r="BX5" s="197"/>
      <c r="BY5" s="197"/>
      <c r="BZ5" s="197"/>
      <c r="CA5" s="197"/>
      <c r="CB5" s="203"/>
      <c r="CC5" s="202">
        <f>CC6</f>
        <v>45418</v>
      </c>
      <c r="CD5" s="197"/>
      <c r="CE5" s="197"/>
      <c r="CF5" s="197"/>
      <c r="CG5" s="197"/>
      <c r="CH5" s="197"/>
      <c r="CI5" s="203"/>
      <c r="CJ5" s="196">
        <f>CJ6</f>
        <v>45425</v>
      </c>
      <c r="CK5" s="197"/>
      <c r="CL5" s="197"/>
      <c r="CM5" s="197"/>
      <c r="CN5" s="197"/>
      <c r="CO5" s="197"/>
      <c r="CP5" s="198"/>
      <c r="CQ5" s="202">
        <f>CQ6</f>
        <v>45432</v>
      </c>
      <c r="CR5" s="197"/>
      <c r="CS5" s="197"/>
      <c r="CT5" s="197"/>
      <c r="CU5" s="197"/>
      <c r="CV5" s="197"/>
      <c r="CW5" s="203"/>
      <c r="CX5" s="202">
        <f>CX6</f>
        <v>45439</v>
      </c>
      <c r="CY5" s="197"/>
      <c r="CZ5" s="197"/>
      <c r="DA5" s="197"/>
      <c r="DB5" s="197"/>
      <c r="DC5" s="197"/>
      <c r="DD5" s="203"/>
      <c r="DE5" s="196">
        <f>DE6</f>
        <v>45446</v>
      </c>
      <c r="DF5" s="197"/>
      <c r="DG5" s="197"/>
      <c r="DH5" s="197"/>
      <c r="DI5" s="197"/>
      <c r="DJ5" s="197"/>
      <c r="DK5" s="198"/>
      <c r="DL5" s="202">
        <f>DL6</f>
        <v>45453</v>
      </c>
      <c r="DM5" s="197"/>
      <c r="DN5" s="197"/>
      <c r="DO5" s="197"/>
      <c r="DP5" s="197"/>
      <c r="DQ5" s="197"/>
      <c r="DR5" s="203"/>
      <c r="DS5" s="202">
        <f>DS6</f>
        <v>45460</v>
      </c>
      <c r="DT5" s="197"/>
      <c r="DU5" s="197"/>
      <c r="DV5" s="197"/>
      <c r="DW5" s="197"/>
      <c r="DX5" s="197"/>
      <c r="DY5" s="203"/>
      <c r="DZ5" s="196">
        <f>DZ6</f>
        <v>45467</v>
      </c>
      <c r="EA5" s="197"/>
      <c r="EB5" s="197"/>
      <c r="EC5" s="197"/>
      <c r="ED5" s="197"/>
      <c r="EE5" s="197"/>
      <c r="EF5" s="198"/>
      <c r="EG5" s="202">
        <f>EG6</f>
        <v>45474</v>
      </c>
      <c r="EH5" s="197"/>
      <c r="EI5" s="197"/>
      <c r="EJ5" s="197"/>
      <c r="EK5" s="197"/>
      <c r="EL5" s="197"/>
      <c r="EM5" s="203"/>
      <c r="EN5" s="202">
        <f>EN6</f>
        <v>45481</v>
      </c>
      <c r="EO5" s="197"/>
      <c r="EP5" s="197"/>
      <c r="EQ5" s="197"/>
      <c r="ER5" s="197"/>
      <c r="ES5" s="197"/>
      <c r="ET5" s="203"/>
      <c r="EU5" s="196">
        <f>EU6</f>
        <v>45488</v>
      </c>
      <c r="EV5" s="197"/>
      <c r="EW5" s="197"/>
      <c r="EX5" s="197"/>
      <c r="EY5" s="197"/>
      <c r="EZ5" s="197"/>
      <c r="FA5" s="198"/>
      <c r="FB5" s="202">
        <f>FB6</f>
        <v>45495</v>
      </c>
      <c r="FC5" s="197"/>
      <c r="FD5" s="197"/>
      <c r="FE5" s="197"/>
      <c r="FF5" s="197"/>
      <c r="FG5" s="197"/>
      <c r="FH5" s="203"/>
      <c r="FI5" s="202">
        <f>FI6</f>
        <v>45502</v>
      </c>
      <c r="FJ5" s="197"/>
      <c r="FK5" s="197"/>
      <c r="FL5" s="197"/>
      <c r="FM5" s="197"/>
      <c r="FN5" s="197"/>
      <c r="FO5" s="203"/>
      <c r="FP5" s="196">
        <f>FP6</f>
        <v>45509</v>
      </c>
      <c r="FQ5" s="197"/>
      <c r="FR5" s="197"/>
      <c r="FS5" s="197"/>
      <c r="FT5" s="197"/>
      <c r="FU5" s="197"/>
      <c r="FV5" s="198"/>
      <c r="FW5" s="202">
        <f>FW6</f>
        <v>45516</v>
      </c>
      <c r="FX5" s="197"/>
      <c r="FY5" s="197"/>
      <c r="FZ5" s="197"/>
      <c r="GA5" s="197"/>
      <c r="GB5" s="197"/>
      <c r="GC5" s="203"/>
      <c r="GD5" s="202">
        <f>GD6</f>
        <v>45523</v>
      </c>
      <c r="GE5" s="197"/>
      <c r="GF5" s="197"/>
      <c r="GG5" s="197"/>
      <c r="GH5" s="197"/>
      <c r="GI5" s="197"/>
      <c r="GJ5" s="203"/>
      <c r="GK5" s="196">
        <f>GK6</f>
        <v>45530</v>
      </c>
      <c r="GL5" s="197"/>
      <c r="GM5" s="197"/>
      <c r="GN5" s="197"/>
      <c r="GO5" s="197"/>
      <c r="GP5" s="197"/>
      <c r="GQ5" s="198"/>
      <c r="GR5" s="202">
        <f>GR6</f>
        <v>45537</v>
      </c>
      <c r="GS5" s="197"/>
      <c r="GT5" s="197"/>
      <c r="GU5" s="197"/>
      <c r="GV5" s="197"/>
      <c r="GW5" s="197"/>
      <c r="GX5" s="203"/>
      <c r="GY5" s="196">
        <f>GY6</f>
        <v>45544</v>
      </c>
      <c r="GZ5" s="197"/>
      <c r="HA5" s="197"/>
      <c r="HB5" s="197"/>
      <c r="HC5" s="197"/>
      <c r="HD5" s="197"/>
      <c r="HE5" s="198"/>
      <c r="HF5" s="202">
        <f>HF6</f>
        <v>45551</v>
      </c>
      <c r="HG5" s="197"/>
      <c r="HH5" s="197"/>
      <c r="HI5" s="197"/>
      <c r="HJ5" s="197"/>
      <c r="HK5" s="197"/>
      <c r="HL5" s="203"/>
      <c r="HM5" s="196">
        <f>HM6</f>
        <v>45558</v>
      </c>
      <c r="HN5" s="197"/>
      <c r="HO5" s="197"/>
      <c r="HP5" s="197"/>
      <c r="HQ5" s="197"/>
      <c r="HR5" s="197"/>
      <c r="HS5" s="198"/>
      <c r="HT5" s="202">
        <f>HT6</f>
        <v>45565</v>
      </c>
      <c r="HU5" s="197"/>
      <c r="HV5" s="197"/>
      <c r="HW5" s="197"/>
      <c r="HX5" s="197"/>
      <c r="HY5" s="197"/>
      <c r="HZ5" s="203"/>
      <c r="IA5" s="196">
        <f>IA6</f>
        <v>45572</v>
      </c>
      <c r="IB5" s="197"/>
      <c r="IC5" s="197"/>
      <c r="ID5" s="197"/>
      <c r="IE5" s="197"/>
      <c r="IF5" s="197"/>
      <c r="IG5" s="198"/>
      <c r="IH5" s="202">
        <f>IH6</f>
        <v>45579</v>
      </c>
      <c r="II5" s="197"/>
      <c r="IJ5" s="197"/>
      <c r="IK5" s="197"/>
      <c r="IL5" s="197"/>
      <c r="IM5" s="197"/>
      <c r="IN5" s="203"/>
      <c r="IO5" s="196">
        <f>IO6</f>
        <v>45586</v>
      </c>
      <c r="IP5" s="197"/>
      <c r="IQ5" s="197"/>
      <c r="IR5" s="197"/>
      <c r="IS5" s="197"/>
      <c r="IT5" s="197"/>
      <c r="IU5" s="198"/>
    </row>
    <row r="6" spans="1:255" s="22" customFormat="1" ht="7.9" customHeight="1" x14ac:dyDescent="0.2">
      <c r="C6" s="84"/>
      <c r="K6" s="33">
        <f>C4-WEEKDAY(C4,1)+2+7*(I4-1)</f>
        <v>45348</v>
      </c>
      <c r="L6" s="23">
        <f t="shared" ref="L6:AQ6" si="0">K6+1</f>
        <v>45349</v>
      </c>
      <c r="M6" s="23">
        <f t="shared" si="0"/>
        <v>45350</v>
      </c>
      <c r="N6" s="23">
        <f t="shared" si="0"/>
        <v>45351</v>
      </c>
      <c r="O6" s="23">
        <f t="shared" si="0"/>
        <v>45352</v>
      </c>
      <c r="P6" s="23">
        <f t="shared" si="0"/>
        <v>45353</v>
      </c>
      <c r="Q6" s="34">
        <f t="shared" si="0"/>
        <v>45354</v>
      </c>
      <c r="R6" s="33">
        <f t="shared" si="0"/>
        <v>45355</v>
      </c>
      <c r="S6" s="23">
        <f t="shared" si="0"/>
        <v>45356</v>
      </c>
      <c r="T6" s="23">
        <f t="shared" si="0"/>
        <v>45357</v>
      </c>
      <c r="U6" s="23">
        <f>T6+1</f>
        <v>45358</v>
      </c>
      <c r="V6" s="23">
        <f>U6+1</f>
        <v>45359</v>
      </c>
      <c r="W6" s="23">
        <f>V6+1</f>
        <v>45360</v>
      </c>
      <c r="X6" s="35">
        <f t="shared" si="0"/>
        <v>45361</v>
      </c>
      <c r="Y6" s="36">
        <f t="shared" si="0"/>
        <v>45362</v>
      </c>
      <c r="Z6" s="23">
        <f t="shared" si="0"/>
        <v>45363</v>
      </c>
      <c r="AA6" s="23">
        <f t="shared" si="0"/>
        <v>45364</v>
      </c>
      <c r="AB6" s="23">
        <f t="shared" si="0"/>
        <v>45365</v>
      </c>
      <c r="AC6" s="23">
        <f t="shared" si="0"/>
        <v>45366</v>
      </c>
      <c r="AD6" s="23">
        <f t="shared" si="0"/>
        <v>45367</v>
      </c>
      <c r="AE6" s="37">
        <f t="shared" si="0"/>
        <v>45368</v>
      </c>
      <c r="AF6" s="38">
        <f t="shared" si="0"/>
        <v>45369</v>
      </c>
      <c r="AG6" s="23">
        <f t="shared" si="0"/>
        <v>45370</v>
      </c>
      <c r="AH6" s="23">
        <f t="shared" si="0"/>
        <v>45371</v>
      </c>
      <c r="AI6" s="23">
        <f t="shared" si="0"/>
        <v>45372</v>
      </c>
      <c r="AJ6" s="23">
        <f t="shared" si="0"/>
        <v>45373</v>
      </c>
      <c r="AK6" s="23">
        <f t="shared" si="0"/>
        <v>45374</v>
      </c>
      <c r="AL6" s="39">
        <f t="shared" si="0"/>
        <v>45375</v>
      </c>
      <c r="AM6" s="40">
        <f t="shared" si="0"/>
        <v>45376</v>
      </c>
      <c r="AN6" s="23">
        <f t="shared" si="0"/>
        <v>45377</v>
      </c>
      <c r="AO6" s="23">
        <f t="shared" si="0"/>
        <v>45378</v>
      </c>
      <c r="AP6" s="23">
        <f t="shared" si="0"/>
        <v>45379</v>
      </c>
      <c r="AQ6" s="23">
        <f t="shared" si="0"/>
        <v>45380</v>
      </c>
      <c r="AR6" s="23">
        <f t="shared" ref="AR6:BN6" si="1">AQ6+1</f>
        <v>45381</v>
      </c>
      <c r="AS6" s="41">
        <f t="shared" si="1"/>
        <v>45382</v>
      </c>
      <c r="AT6" s="42">
        <f t="shared" si="1"/>
        <v>45383</v>
      </c>
      <c r="AU6" s="23">
        <f t="shared" si="1"/>
        <v>45384</v>
      </c>
      <c r="AV6" s="23">
        <f t="shared" si="1"/>
        <v>45385</v>
      </c>
      <c r="AW6" s="23">
        <f t="shared" si="1"/>
        <v>45386</v>
      </c>
      <c r="AX6" s="23">
        <f t="shared" si="1"/>
        <v>45387</v>
      </c>
      <c r="AY6" s="23">
        <f t="shared" si="1"/>
        <v>45388</v>
      </c>
      <c r="AZ6" s="43">
        <f t="shared" si="1"/>
        <v>45389</v>
      </c>
      <c r="BA6" s="44">
        <f t="shared" si="1"/>
        <v>45390</v>
      </c>
      <c r="BB6" s="23">
        <f t="shared" si="1"/>
        <v>45391</v>
      </c>
      <c r="BC6" s="23">
        <f t="shared" si="1"/>
        <v>45392</v>
      </c>
      <c r="BD6" s="23">
        <f t="shared" si="1"/>
        <v>45393</v>
      </c>
      <c r="BE6" s="23">
        <f t="shared" si="1"/>
        <v>45394</v>
      </c>
      <c r="BF6" s="23">
        <f t="shared" si="1"/>
        <v>45395</v>
      </c>
      <c r="BG6" s="45">
        <f t="shared" si="1"/>
        <v>45396</v>
      </c>
      <c r="BH6" s="46">
        <f t="shared" si="1"/>
        <v>45397</v>
      </c>
      <c r="BI6" s="23">
        <f t="shared" si="1"/>
        <v>45398</v>
      </c>
      <c r="BJ6" s="23">
        <f t="shared" si="1"/>
        <v>45399</v>
      </c>
      <c r="BK6" s="23">
        <f t="shared" si="1"/>
        <v>45400</v>
      </c>
      <c r="BL6" s="23">
        <f t="shared" si="1"/>
        <v>45401</v>
      </c>
      <c r="BM6" s="23">
        <f t="shared" si="1"/>
        <v>45402</v>
      </c>
      <c r="BN6" s="47">
        <f t="shared" si="1"/>
        <v>45403</v>
      </c>
      <c r="BO6" s="44">
        <f t="shared" ref="BO6:CT6" si="2">BN6+1</f>
        <v>45404</v>
      </c>
      <c r="BP6" s="23">
        <f t="shared" si="2"/>
        <v>45405</v>
      </c>
      <c r="BQ6" s="23">
        <f t="shared" si="2"/>
        <v>45406</v>
      </c>
      <c r="BR6" s="23">
        <f t="shared" si="2"/>
        <v>45407</v>
      </c>
      <c r="BS6" s="23">
        <f t="shared" si="2"/>
        <v>45408</v>
      </c>
      <c r="BT6" s="23">
        <f t="shared" si="2"/>
        <v>45409</v>
      </c>
      <c r="BU6" s="45">
        <f t="shared" si="2"/>
        <v>45410</v>
      </c>
      <c r="BV6" s="46">
        <f t="shared" si="2"/>
        <v>45411</v>
      </c>
      <c r="BW6" s="23">
        <f t="shared" si="2"/>
        <v>45412</v>
      </c>
      <c r="BX6" s="23">
        <f t="shared" si="2"/>
        <v>45413</v>
      </c>
      <c r="BY6" s="23">
        <f t="shared" si="2"/>
        <v>45414</v>
      </c>
      <c r="BZ6" s="23">
        <f t="shared" si="2"/>
        <v>45415</v>
      </c>
      <c r="CA6" s="23">
        <f t="shared" si="2"/>
        <v>45416</v>
      </c>
      <c r="CB6" s="47">
        <f t="shared" si="2"/>
        <v>45417</v>
      </c>
      <c r="CC6" s="46">
        <f t="shared" si="2"/>
        <v>45418</v>
      </c>
      <c r="CD6" s="23">
        <f t="shared" si="2"/>
        <v>45419</v>
      </c>
      <c r="CE6" s="23">
        <f t="shared" si="2"/>
        <v>45420</v>
      </c>
      <c r="CF6" s="23">
        <f t="shared" si="2"/>
        <v>45421</v>
      </c>
      <c r="CG6" s="23">
        <f t="shared" si="2"/>
        <v>45422</v>
      </c>
      <c r="CH6" s="23">
        <f t="shared" si="2"/>
        <v>45423</v>
      </c>
      <c r="CI6" s="47">
        <f t="shared" si="2"/>
        <v>45424</v>
      </c>
      <c r="CJ6" s="44">
        <f t="shared" si="2"/>
        <v>45425</v>
      </c>
      <c r="CK6" s="23">
        <f t="shared" si="2"/>
        <v>45426</v>
      </c>
      <c r="CL6" s="23">
        <f t="shared" si="2"/>
        <v>45427</v>
      </c>
      <c r="CM6" s="23">
        <f t="shared" si="2"/>
        <v>45428</v>
      </c>
      <c r="CN6" s="23">
        <f t="shared" si="2"/>
        <v>45429</v>
      </c>
      <c r="CO6" s="23">
        <f t="shared" si="2"/>
        <v>45430</v>
      </c>
      <c r="CP6" s="45">
        <f t="shared" si="2"/>
        <v>45431</v>
      </c>
      <c r="CQ6" s="46">
        <f t="shared" si="2"/>
        <v>45432</v>
      </c>
      <c r="CR6" s="23">
        <f t="shared" si="2"/>
        <v>45433</v>
      </c>
      <c r="CS6" s="23">
        <f t="shared" si="2"/>
        <v>45434</v>
      </c>
      <c r="CT6" s="23">
        <f t="shared" si="2"/>
        <v>45435</v>
      </c>
      <c r="CU6" s="23">
        <f t="shared" ref="CU6:DZ6" si="3">CT6+1</f>
        <v>45436</v>
      </c>
      <c r="CV6" s="23">
        <f t="shared" si="3"/>
        <v>45437</v>
      </c>
      <c r="CW6" s="47">
        <f t="shared" si="3"/>
        <v>45438</v>
      </c>
      <c r="CX6" s="46">
        <f t="shared" si="3"/>
        <v>45439</v>
      </c>
      <c r="CY6" s="23">
        <f t="shared" si="3"/>
        <v>45440</v>
      </c>
      <c r="CZ6" s="23">
        <f t="shared" si="3"/>
        <v>45441</v>
      </c>
      <c r="DA6" s="23">
        <f t="shared" si="3"/>
        <v>45442</v>
      </c>
      <c r="DB6" s="23">
        <f t="shared" si="3"/>
        <v>45443</v>
      </c>
      <c r="DC6" s="23">
        <f t="shared" si="3"/>
        <v>45444</v>
      </c>
      <c r="DD6" s="47">
        <f t="shared" si="3"/>
        <v>45445</v>
      </c>
      <c r="DE6" s="44">
        <f t="shared" si="3"/>
        <v>45446</v>
      </c>
      <c r="DF6" s="23">
        <f t="shared" si="3"/>
        <v>45447</v>
      </c>
      <c r="DG6" s="23">
        <f t="shared" si="3"/>
        <v>45448</v>
      </c>
      <c r="DH6" s="23">
        <f t="shared" si="3"/>
        <v>45449</v>
      </c>
      <c r="DI6" s="23">
        <f t="shared" si="3"/>
        <v>45450</v>
      </c>
      <c r="DJ6" s="23">
        <f t="shared" si="3"/>
        <v>45451</v>
      </c>
      <c r="DK6" s="45">
        <f t="shared" si="3"/>
        <v>45452</v>
      </c>
      <c r="DL6" s="46">
        <f t="shared" si="3"/>
        <v>45453</v>
      </c>
      <c r="DM6" s="23">
        <f t="shared" si="3"/>
        <v>45454</v>
      </c>
      <c r="DN6" s="23">
        <f t="shared" si="3"/>
        <v>45455</v>
      </c>
      <c r="DO6" s="23">
        <f t="shared" si="3"/>
        <v>45456</v>
      </c>
      <c r="DP6" s="23">
        <f t="shared" si="3"/>
        <v>45457</v>
      </c>
      <c r="DQ6" s="23">
        <f t="shared" si="3"/>
        <v>45458</v>
      </c>
      <c r="DR6" s="47">
        <f t="shared" si="3"/>
        <v>45459</v>
      </c>
      <c r="DS6" s="46">
        <f t="shared" si="3"/>
        <v>45460</v>
      </c>
      <c r="DT6" s="23">
        <f t="shared" si="3"/>
        <v>45461</v>
      </c>
      <c r="DU6" s="23">
        <f t="shared" si="3"/>
        <v>45462</v>
      </c>
      <c r="DV6" s="23">
        <f t="shared" si="3"/>
        <v>45463</v>
      </c>
      <c r="DW6" s="23">
        <f t="shared" si="3"/>
        <v>45464</v>
      </c>
      <c r="DX6" s="23">
        <f t="shared" si="3"/>
        <v>45465</v>
      </c>
      <c r="DY6" s="47">
        <f t="shared" si="3"/>
        <v>45466</v>
      </c>
      <c r="DZ6" s="44">
        <f t="shared" si="3"/>
        <v>45467</v>
      </c>
      <c r="EA6" s="23">
        <f t="shared" ref="EA6:FF6" si="4">DZ6+1</f>
        <v>45468</v>
      </c>
      <c r="EB6" s="23">
        <f t="shared" si="4"/>
        <v>45469</v>
      </c>
      <c r="EC6" s="23">
        <f t="shared" si="4"/>
        <v>45470</v>
      </c>
      <c r="ED6" s="23">
        <f t="shared" si="4"/>
        <v>45471</v>
      </c>
      <c r="EE6" s="23">
        <f t="shared" si="4"/>
        <v>45472</v>
      </c>
      <c r="EF6" s="45">
        <f t="shared" si="4"/>
        <v>45473</v>
      </c>
      <c r="EG6" s="46">
        <f t="shared" si="4"/>
        <v>45474</v>
      </c>
      <c r="EH6" s="23">
        <f t="shared" si="4"/>
        <v>45475</v>
      </c>
      <c r="EI6" s="23">
        <f t="shared" si="4"/>
        <v>45476</v>
      </c>
      <c r="EJ6" s="23">
        <f t="shared" si="4"/>
        <v>45477</v>
      </c>
      <c r="EK6" s="23">
        <f t="shared" si="4"/>
        <v>45478</v>
      </c>
      <c r="EL6" s="23">
        <f t="shared" si="4"/>
        <v>45479</v>
      </c>
      <c r="EM6" s="47">
        <f t="shared" si="4"/>
        <v>45480</v>
      </c>
      <c r="EN6" s="46">
        <f t="shared" si="4"/>
        <v>45481</v>
      </c>
      <c r="EO6" s="23">
        <f t="shared" si="4"/>
        <v>45482</v>
      </c>
      <c r="EP6" s="23">
        <f t="shared" si="4"/>
        <v>45483</v>
      </c>
      <c r="EQ6" s="23">
        <f t="shared" si="4"/>
        <v>45484</v>
      </c>
      <c r="ER6" s="23">
        <f t="shared" si="4"/>
        <v>45485</v>
      </c>
      <c r="ES6" s="23">
        <f t="shared" si="4"/>
        <v>45486</v>
      </c>
      <c r="ET6" s="47">
        <f t="shared" si="4"/>
        <v>45487</v>
      </c>
      <c r="EU6" s="44">
        <f t="shared" si="4"/>
        <v>45488</v>
      </c>
      <c r="EV6" s="23">
        <f t="shared" si="4"/>
        <v>45489</v>
      </c>
      <c r="EW6" s="23">
        <f t="shared" si="4"/>
        <v>45490</v>
      </c>
      <c r="EX6" s="23">
        <f t="shared" si="4"/>
        <v>45491</v>
      </c>
      <c r="EY6" s="23">
        <f t="shared" si="4"/>
        <v>45492</v>
      </c>
      <c r="EZ6" s="23">
        <f t="shared" si="4"/>
        <v>45493</v>
      </c>
      <c r="FA6" s="45">
        <f t="shared" si="4"/>
        <v>45494</v>
      </c>
      <c r="FB6" s="46">
        <f t="shared" si="4"/>
        <v>45495</v>
      </c>
      <c r="FC6" s="23">
        <f t="shared" si="4"/>
        <v>45496</v>
      </c>
      <c r="FD6" s="23">
        <f t="shared" si="4"/>
        <v>45497</v>
      </c>
      <c r="FE6" s="23">
        <f t="shared" si="4"/>
        <v>45498</v>
      </c>
      <c r="FF6" s="23">
        <f t="shared" si="4"/>
        <v>45499</v>
      </c>
      <c r="FG6" s="23">
        <f t="shared" ref="FG6:GL6" si="5">FF6+1</f>
        <v>45500</v>
      </c>
      <c r="FH6" s="47">
        <f t="shared" si="5"/>
        <v>45501</v>
      </c>
      <c r="FI6" s="46">
        <f t="shared" si="5"/>
        <v>45502</v>
      </c>
      <c r="FJ6" s="23">
        <f t="shared" si="5"/>
        <v>45503</v>
      </c>
      <c r="FK6" s="23">
        <f t="shared" si="5"/>
        <v>45504</v>
      </c>
      <c r="FL6" s="23">
        <f t="shared" si="5"/>
        <v>45505</v>
      </c>
      <c r="FM6" s="23">
        <f t="shared" si="5"/>
        <v>45506</v>
      </c>
      <c r="FN6" s="23">
        <f t="shared" si="5"/>
        <v>45507</v>
      </c>
      <c r="FO6" s="47">
        <f t="shared" si="5"/>
        <v>45508</v>
      </c>
      <c r="FP6" s="44">
        <f t="shared" si="5"/>
        <v>45509</v>
      </c>
      <c r="FQ6" s="23">
        <f t="shared" si="5"/>
        <v>45510</v>
      </c>
      <c r="FR6" s="23">
        <f t="shared" si="5"/>
        <v>45511</v>
      </c>
      <c r="FS6" s="23">
        <f t="shared" si="5"/>
        <v>45512</v>
      </c>
      <c r="FT6" s="23">
        <f t="shared" si="5"/>
        <v>45513</v>
      </c>
      <c r="FU6" s="23">
        <f t="shared" si="5"/>
        <v>45514</v>
      </c>
      <c r="FV6" s="45">
        <f t="shared" si="5"/>
        <v>45515</v>
      </c>
      <c r="FW6" s="46">
        <f t="shared" si="5"/>
        <v>45516</v>
      </c>
      <c r="FX6" s="23">
        <f t="shared" si="5"/>
        <v>45517</v>
      </c>
      <c r="FY6" s="23">
        <f t="shared" si="5"/>
        <v>45518</v>
      </c>
      <c r="FZ6" s="23">
        <f t="shared" si="5"/>
        <v>45519</v>
      </c>
      <c r="GA6" s="23">
        <f t="shared" si="5"/>
        <v>45520</v>
      </c>
      <c r="GB6" s="23">
        <f t="shared" si="5"/>
        <v>45521</v>
      </c>
      <c r="GC6" s="47">
        <f t="shared" si="5"/>
        <v>45522</v>
      </c>
      <c r="GD6" s="46">
        <f t="shared" si="5"/>
        <v>45523</v>
      </c>
      <c r="GE6" s="23">
        <f t="shared" si="5"/>
        <v>45524</v>
      </c>
      <c r="GF6" s="23">
        <f t="shared" si="5"/>
        <v>45525</v>
      </c>
      <c r="GG6" s="23">
        <f t="shared" si="5"/>
        <v>45526</v>
      </c>
      <c r="GH6" s="23">
        <f t="shared" si="5"/>
        <v>45527</v>
      </c>
      <c r="GI6" s="23">
        <f t="shared" si="5"/>
        <v>45528</v>
      </c>
      <c r="GJ6" s="47">
        <f t="shared" si="5"/>
        <v>45529</v>
      </c>
      <c r="GK6" s="44">
        <f t="shared" si="5"/>
        <v>45530</v>
      </c>
      <c r="GL6" s="23">
        <f t="shared" si="5"/>
        <v>45531</v>
      </c>
      <c r="GM6" s="23">
        <f t="shared" ref="GM6:HR6" si="6">GL6+1</f>
        <v>45532</v>
      </c>
      <c r="GN6" s="23">
        <f t="shared" si="6"/>
        <v>45533</v>
      </c>
      <c r="GO6" s="23">
        <f t="shared" si="6"/>
        <v>45534</v>
      </c>
      <c r="GP6" s="23">
        <f t="shared" si="6"/>
        <v>45535</v>
      </c>
      <c r="GQ6" s="45">
        <f t="shared" si="6"/>
        <v>45536</v>
      </c>
      <c r="GR6" s="46">
        <f t="shared" si="6"/>
        <v>45537</v>
      </c>
      <c r="GS6" s="23">
        <f t="shared" si="6"/>
        <v>45538</v>
      </c>
      <c r="GT6" s="23">
        <f t="shared" si="6"/>
        <v>45539</v>
      </c>
      <c r="GU6" s="23">
        <f t="shared" si="6"/>
        <v>45540</v>
      </c>
      <c r="GV6" s="23">
        <f t="shared" si="6"/>
        <v>45541</v>
      </c>
      <c r="GW6" s="23">
        <f t="shared" si="6"/>
        <v>45542</v>
      </c>
      <c r="GX6" s="47">
        <f t="shared" si="6"/>
        <v>45543</v>
      </c>
      <c r="GY6" s="44">
        <f t="shared" si="6"/>
        <v>45544</v>
      </c>
      <c r="GZ6" s="23">
        <f t="shared" si="6"/>
        <v>45545</v>
      </c>
      <c r="HA6" s="23">
        <f t="shared" si="6"/>
        <v>45546</v>
      </c>
      <c r="HB6" s="23">
        <f t="shared" si="6"/>
        <v>45547</v>
      </c>
      <c r="HC6" s="23">
        <f t="shared" si="6"/>
        <v>45548</v>
      </c>
      <c r="HD6" s="23">
        <f t="shared" si="6"/>
        <v>45549</v>
      </c>
      <c r="HE6" s="45">
        <f t="shared" si="6"/>
        <v>45550</v>
      </c>
      <c r="HF6" s="46">
        <f t="shared" si="6"/>
        <v>45551</v>
      </c>
      <c r="HG6" s="23">
        <f t="shared" si="6"/>
        <v>45552</v>
      </c>
      <c r="HH6" s="23">
        <f t="shared" si="6"/>
        <v>45553</v>
      </c>
      <c r="HI6" s="23">
        <f t="shared" si="6"/>
        <v>45554</v>
      </c>
      <c r="HJ6" s="23">
        <f t="shared" si="6"/>
        <v>45555</v>
      </c>
      <c r="HK6" s="23">
        <f t="shared" si="6"/>
        <v>45556</v>
      </c>
      <c r="HL6" s="47">
        <f t="shared" si="6"/>
        <v>45557</v>
      </c>
      <c r="HM6" s="44">
        <f t="shared" si="6"/>
        <v>45558</v>
      </c>
      <c r="HN6" s="23">
        <f t="shared" si="6"/>
        <v>45559</v>
      </c>
      <c r="HO6" s="23">
        <f t="shared" si="6"/>
        <v>45560</v>
      </c>
      <c r="HP6" s="23">
        <f t="shared" si="6"/>
        <v>45561</v>
      </c>
      <c r="HQ6" s="23">
        <f t="shared" si="6"/>
        <v>45562</v>
      </c>
      <c r="HR6" s="23">
        <f t="shared" si="6"/>
        <v>45563</v>
      </c>
      <c r="HS6" s="45">
        <f t="shared" ref="HS6:IT6" si="7">HR6+1</f>
        <v>45564</v>
      </c>
      <c r="HT6" s="46">
        <f t="shared" si="7"/>
        <v>45565</v>
      </c>
      <c r="HU6" s="23">
        <f t="shared" si="7"/>
        <v>45566</v>
      </c>
      <c r="HV6" s="23">
        <f t="shared" si="7"/>
        <v>45567</v>
      </c>
      <c r="HW6" s="23">
        <f t="shared" si="7"/>
        <v>45568</v>
      </c>
      <c r="HX6" s="23">
        <f t="shared" si="7"/>
        <v>45569</v>
      </c>
      <c r="HY6" s="23">
        <f t="shared" si="7"/>
        <v>45570</v>
      </c>
      <c r="HZ6" s="47">
        <f t="shared" si="7"/>
        <v>45571</v>
      </c>
      <c r="IA6" s="44">
        <f t="shared" si="7"/>
        <v>45572</v>
      </c>
      <c r="IB6" s="23">
        <f t="shared" si="7"/>
        <v>45573</v>
      </c>
      <c r="IC6" s="23">
        <f t="shared" si="7"/>
        <v>45574</v>
      </c>
      <c r="ID6" s="23">
        <f t="shared" si="7"/>
        <v>45575</v>
      </c>
      <c r="IE6" s="23">
        <f t="shared" si="7"/>
        <v>45576</v>
      </c>
      <c r="IF6" s="23">
        <f t="shared" si="7"/>
        <v>45577</v>
      </c>
      <c r="IG6" s="45">
        <f t="shared" si="7"/>
        <v>45578</v>
      </c>
      <c r="IH6" s="46">
        <f t="shared" si="7"/>
        <v>45579</v>
      </c>
      <c r="II6" s="23">
        <f t="shared" si="7"/>
        <v>45580</v>
      </c>
      <c r="IJ6" s="23">
        <f t="shared" si="7"/>
        <v>45581</v>
      </c>
      <c r="IK6" s="23">
        <f t="shared" si="7"/>
        <v>45582</v>
      </c>
      <c r="IL6" s="23">
        <f t="shared" si="7"/>
        <v>45583</v>
      </c>
      <c r="IM6" s="23">
        <f t="shared" si="7"/>
        <v>45584</v>
      </c>
      <c r="IN6" s="47">
        <f t="shared" si="7"/>
        <v>45585</v>
      </c>
      <c r="IO6" s="44">
        <f t="shared" si="7"/>
        <v>45586</v>
      </c>
      <c r="IP6" s="23">
        <f t="shared" si="7"/>
        <v>45587</v>
      </c>
      <c r="IQ6" s="23">
        <f t="shared" si="7"/>
        <v>45588</v>
      </c>
      <c r="IR6" s="23">
        <f t="shared" si="7"/>
        <v>45589</v>
      </c>
      <c r="IS6" s="23">
        <f t="shared" si="7"/>
        <v>45590</v>
      </c>
      <c r="IT6" s="23">
        <f t="shared" si="7"/>
        <v>45591</v>
      </c>
      <c r="IU6" s="45"/>
    </row>
    <row r="7" spans="1:255" s="21" customFormat="1" ht="21.6" customHeight="1" thickBot="1" x14ac:dyDescent="0.25">
      <c r="A7" s="17" t="s">
        <v>0</v>
      </c>
      <c r="B7" s="17" t="s">
        <v>6</v>
      </c>
      <c r="C7" s="85" t="s">
        <v>46</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8.75" thickTop="1" x14ac:dyDescent="0.2">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8" x14ac:dyDescent="0.2">
      <c r="A9" s="143">
        <v>1</v>
      </c>
      <c r="B9" s="166" t="s">
        <v>23</v>
      </c>
      <c r="C9" s="167"/>
      <c r="D9" s="168"/>
      <c r="E9" s="147">
        <v>45295</v>
      </c>
      <c r="F9" s="148">
        <f t="shared" ref="F9:F14" si="16">IF(ISBLANK(E9)," - ",IF(G9=0,E9,E9+G9-1))</f>
        <v>45352</v>
      </c>
      <c r="G9" s="149">
        <v>58</v>
      </c>
      <c r="H9" s="150">
        <v>0</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4" x14ac:dyDescent="0.2">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48</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8" x14ac:dyDescent="0.2">
      <c r="A11" s="143" t="str">
        <f t="shared" si="18"/>
        <v>1.1.1</v>
      </c>
      <c r="B11" s="144" t="s">
        <v>38</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8" x14ac:dyDescent="0.2">
      <c r="A12" s="143" t="str">
        <f t="shared" si="18"/>
        <v>1.1.2</v>
      </c>
      <c r="B12" s="144" t="s">
        <v>45</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8" x14ac:dyDescent="0.2">
      <c r="A13" s="143" t="str">
        <f t="shared" si="18"/>
        <v>1.1.3</v>
      </c>
      <c r="B13" s="144" t="s">
        <v>44</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8" x14ac:dyDescent="0.2">
      <c r="A14" s="143" t="str">
        <f t="shared" si="18"/>
        <v>1.1.4</v>
      </c>
      <c r="B14" s="144" t="s">
        <v>40</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39</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4" x14ac:dyDescent="0.2">
      <c r="A15" s="143" t="str">
        <f t="shared" si="18"/>
        <v>1.1.5</v>
      </c>
      <c r="B15" s="144" t="s">
        <v>47</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39</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8" x14ac:dyDescent="0.2">
      <c r="A16" s="143" t="str">
        <f t="shared" si="18"/>
        <v>1.1.6</v>
      </c>
      <c r="B16" s="144" t="s">
        <v>43</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39</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8" x14ac:dyDescent="0.2">
      <c r="A17" s="143" t="str">
        <f t="shared" si="18"/>
        <v>1.1.7</v>
      </c>
      <c r="B17" s="144" t="s">
        <v>41</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8" x14ac:dyDescent="0.2">
      <c r="A18" s="143" t="str">
        <f t="shared" si="18"/>
        <v>1.1.8</v>
      </c>
      <c r="B18" s="144" t="s">
        <v>58</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8" x14ac:dyDescent="0.2">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8" x14ac:dyDescent="0.2">
      <c r="A20" s="143"/>
      <c r="B20" s="144" t="s">
        <v>32</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8" x14ac:dyDescent="0.2">
      <c r="A21" s="143"/>
      <c r="B21" s="144" t="s">
        <v>31</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8" x14ac:dyDescent="0.2">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2">
      <c r="A23" s="95">
        <v>2</v>
      </c>
      <c r="B23" s="96" t="s">
        <v>34</v>
      </c>
      <c r="C23" s="97"/>
      <c r="D23" s="98"/>
      <c r="E23" s="99">
        <f>$F$9+1</f>
        <v>45353</v>
      </c>
      <c r="F23" s="100">
        <f t="shared" ref="F23:F36" si="21">IF(ISBLANK(E23)," - ",IF(G23=0,E23,E23+G23-1))</f>
        <v>45432</v>
      </c>
      <c r="G23" s="101">
        <v>80</v>
      </c>
      <c r="H23" s="102">
        <v>0</v>
      </c>
      <c r="I23" s="190">
        <f t="shared" ref="I23:I36" si="22">IF(OR(F23=0,E23=0),0,NETWORKDAYS(E23,F23))</f>
        <v>56</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2">
      <c r="A24" s="95">
        <v>2.1</v>
      </c>
      <c r="B24" s="96" t="s">
        <v>59</v>
      </c>
      <c r="C24" s="97"/>
      <c r="D24" s="98"/>
      <c r="E24" s="99">
        <f>E25</f>
        <v>45353</v>
      </c>
      <c r="F24" s="100">
        <f t="shared" si="21"/>
        <v>45357</v>
      </c>
      <c r="G24" s="101">
        <v>5</v>
      </c>
      <c r="H24" s="102">
        <v>0</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2">
      <c r="A25" s="95">
        <v>2.2000000000000002</v>
      </c>
      <c r="B25" s="96" t="s">
        <v>51</v>
      </c>
      <c r="C25" s="97"/>
      <c r="D25" s="98"/>
      <c r="E25" s="99">
        <f>E23</f>
        <v>45353</v>
      </c>
      <c r="F25" s="100">
        <f t="shared" si="21"/>
        <v>45358</v>
      </c>
      <c r="G25" s="101">
        <v>6</v>
      </c>
      <c r="H25" s="102">
        <v>0</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6.899999999999999" customHeight="1" x14ac:dyDescent="0.2">
      <c r="A26" s="95">
        <v>2.2999999999999998</v>
      </c>
      <c r="B26" s="96" t="s">
        <v>61</v>
      </c>
      <c r="C26" s="97"/>
      <c r="D26" s="98"/>
      <c r="E26" s="99">
        <f>F25+1</f>
        <v>45359</v>
      </c>
      <c r="F26" s="100">
        <f t="shared" si="21"/>
        <v>45370</v>
      </c>
      <c r="G26" s="101">
        <v>12</v>
      </c>
      <c r="H26" s="102">
        <v>0</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2">
      <c r="A27" s="95">
        <v>2.4</v>
      </c>
      <c r="B27" s="96" t="s">
        <v>63</v>
      </c>
      <c r="C27" s="97"/>
      <c r="D27" s="98"/>
      <c r="E27" s="99">
        <f>F26+1</f>
        <v>45371</v>
      </c>
      <c r="F27" s="100">
        <f t="shared" si="21"/>
        <v>45386</v>
      </c>
      <c r="G27" s="101">
        <v>16</v>
      </c>
      <c r="H27" s="102">
        <v>0</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8" x14ac:dyDescent="0.2">
      <c r="A28" s="95">
        <v>2.5</v>
      </c>
      <c r="B28" s="96" t="s">
        <v>62</v>
      </c>
      <c r="C28" s="97">
        <v>2</v>
      </c>
      <c r="D28" s="98"/>
      <c r="E28" s="99">
        <f>F27+1</f>
        <v>45387</v>
      </c>
      <c r="F28" s="100">
        <f t="shared" si="21"/>
        <v>45401</v>
      </c>
      <c r="G28" s="101">
        <v>15</v>
      </c>
      <c r="H28" s="102">
        <v>0</v>
      </c>
      <c r="I28" s="191">
        <f t="shared" si="22"/>
        <v>11</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8" x14ac:dyDescent="0.2">
      <c r="A29" s="95">
        <v>2.6</v>
      </c>
      <c r="B29" s="96" t="s">
        <v>64</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19.899999999999999" customHeight="1" x14ac:dyDescent="0.2">
      <c r="A30" s="95">
        <v>2.7</v>
      </c>
      <c r="B30" s="96" t="s">
        <v>55</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8" x14ac:dyDescent="0.2">
      <c r="A31" s="95">
        <v>2.8</v>
      </c>
      <c r="B31" s="96" t="s">
        <v>73</v>
      </c>
      <c r="C31" s="97"/>
      <c r="D31" s="98"/>
      <c r="E31" s="99">
        <f>E32</f>
        <v>45405</v>
      </c>
      <c r="F31" s="100">
        <f t="shared" si="21"/>
        <v>45425</v>
      </c>
      <c r="G31" s="101">
        <v>21</v>
      </c>
      <c r="H31" s="102">
        <v>0</v>
      </c>
      <c r="I31" s="191">
        <f t="shared" si="22"/>
        <v>15</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25.9" customHeight="1" x14ac:dyDescent="0.2">
      <c r="A32" s="95" t="s">
        <v>65</v>
      </c>
      <c r="B32" s="96" t="s">
        <v>56</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8" x14ac:dyDescent="0.2">
      <c r="A33" s="95" t="s">
        <v>66</v>
      </c>
      <c r="B33" s="96" t="s">
        <v>54</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8" x14ac:dyDescent="0.2">
      <c r="A34" s="95" t="s">
        <v>67</v>
      </c>
      <c r="B34" s="96" t="s">
        <v>71</v>
      </c>
      <c r="C34" s="97"/>
      <c r="D34" s="98"/>
      <c r="E34" s="99">
        <f>F33+1</f>
        <v>45417</v>
      </c>
      <c r="F34" s="100">
        <f t="shared" si="21"/>
        <v>45425</v>
      </c>
      <c r="G34" s="101">
        <v>9</v>
      </c>
      <c r="H34" s="102">
        <v>0</v>
      </c>
      <c r="I34" s="191">
        <f t="shared" si="22"/>
        <v>6</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8" x14ac:dyDescent="0.2">
      <c r="A35" s="95"/>
      <c r="B35" s="96" t="s">
        <v>37</v>
      </c>
      <c r="C35" s="97">
        <v>1</v>
      </c>
      <c r="D35" s="98"/>
      <c r="E35" s="99">
        <f>E36-5</f>
        <v>45427</v>
      </c>
      <c r="F35" s="100">
        <f t="shared" si="21"/>
        <v>45427</v>
      </c>
      <c r="G35" s="101">
        <v>1</v>
      </c>
      <c r="H35" s="102">
        <v>1</v>
      </c>
      <c r="I35" s="191">
        <f t="shared" si="22"/>
        <v>1</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8" x14ac:dyDescent="0.2">
      <c r="A36" s="95"/>
      <c r="B36" s="96" t="s">
        <v>36</v>
      </c>
      <c r="C36" s="97">
        <v>1</v>
      </c>
      <c r="D36" s="98"/>
      <c r="E36" s="99">
        <f>F23</f>
        <v>45432</v>
      </c>
      <c r="F36" s="100">
        <f t="shared" si="21"/>
        <v>45432</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8" x14ac:dyDescent="0.2">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8" x14ac:dyDescent="0.2">
      <c r="A38" s="114">
        <v>3</v>
      </c>
      <c r="B38" s="154" t="s">
        <v>34</v>
      </c>
      <c r="C38" s="155"/>
      <c r="D38" s="156"/>
      <c r="E38" s="115">
        <f>$F$23+1</f>
        <v>45433</v>
      </c>
      <c r="F38" s="116">
        <f t="shared" ref="F38:F43" si="23">IF(ISBLANK(E38)," - ",IF(G38=0,E38,E38+G38-1))</f>
        <v>45502</v>
      </c>
      <c r="G38" s="117">
        <v>70</v>
      </c>
      <c r="H38" s="118">
        <v>0</v>
      </c>
      <c r="I38" s="184">
        <f t="shared" ref="I38:I47" si="24">IF(OR(F38=0,E38=0),0,NETWORKDAYS(E38,F38))</f>
        <v>50</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2">
      <c r="A39" s="114">
        <v>3.1</v>
      </c>
      <c r="B39" s="154" t="s">
        <v>60</v>
      </c>
      <c r="C39" s="155"/>
      <c r="D39" s="156"/>
      <c r="E39" s="115">
        <f>E40</f>
        <v>45433</v>
      </c>
      <c r="F39" s="116">
        <f>IF(ISBLANK(E39)," - ",IF(G39=0,E39,E39+G39-1))</f>
        <v>45436</v>
      </c>
      <c r="G39" s="117">
        <v>4</v>
      </c>
      <c r="H39" s="118">
        <v>0</v>
      </c>
      <c r="I39" s="185">
        <f t="shared" si="24"/>
        <v>4</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2">
      <c r="A40" s="114">
        <v>3.2</v>
      </c>
      <c r="B40" s="154" t="s">
        <v>52</v>
      </c>
      <c r="C40" s="155"/>
      <c r="D40" s="156"/>
      <c r="E40" s="115">
        <f>E38</f>
        <v>45433</v>
      </c>
      <c r="F40" s="116">
        <f t="shared" si="23"/>
        <v>45439</v>
      </c>
      <c r="G40" s="117">
        <v>7</v>
      </c>
      <c r="H40" s="118">
        <v>0</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24" x14ac:dyDescent="0.2">
      <c r="A41" s="114">
        <v>3.3</v>
      </c>
      <c r="B41" s="154" t="s">
        <v>53</v>
      </c>
      <c r="C41" s="155"/>
      <c r="D41" s="156"/>
      <c r="E41" s="115">
        <f>MAX(F40,F39)+1</f>
        <v>45440</v>
      </c>
      <c r="F41" s="116">
        <f t="shared" si="23"/>
        <v>45457</v>
      </c>
      <c r="G41" s="117">
        <v>18</v>
      </c>
      <c r="H41" s="118">
        <v>0</v>
      </c>
      <c r="I41" s="185">
        <f t="shared" si="24"/>
        <v>14</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9.899999999999999" customHeight="1" x14ac:dyDescent="0.2">
      <c r="A42" s="114">
        <v>3.4</v>
      </c>
      <c r="B42" s="154" t="s">
        <v>74</v>
      </c>
      <c r="C42" s="155"/>
      <c r="D42" s="156"/>
      <c r="E42" s="115">
        <f>F41+1</f>
        <v>45458</v>
      </c>
      <c r="F42" s="116">
        <f>IF(ISBLANK(E42)," - ",IF(G42=0,E42,E42+G42-1))</f>
        <v>45489</v>
      </c>
      <c r="G42" s="117">
        <v>32</v>
      </c>
      <c r="H42" s="118">
        <v>0</v>
      </c>
      <c r="I42" s="185">
        <f t="shared" si="24"/>
        <v>22</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18" x14ac:dyDescent="0.2">
      <c r="A43" s="114" t="s">
        <v>68</v>
      </c>
      <c r="B43" s="154" t="s">
        <v>57</v>
      </c>
      <c r="C43" s="155"/>
      <c r="D43" s="156"/>
      <c r="E43" s="115">
        <f>E42</f>
        <v>45458</v>
      </c>
      <c r="F43" s="116">
        <f t="shared" si="23"/>
        <v>45463</v>
      </c>
      <c r="G43" s="117">
        <v>6</v>
      </c>
      <c r="H43" s="118">
        <v>0</v>
      </c>
      <c r="I43" s="185">
        <f t="shared" si="24"/>
        <v>4</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20.45" customHeight="1" x14ac:dyDescent="0.2">
      <c r="A44" s="114" t="s">
        <v>69</v>
      </c>
      <c r="B44" s="154" t="s">
        <v>54</v>
      </c>
      <c r="C44" s="155"/>
      <c r="D44" s="156"/>
      <c r="E44" s="115">
        <f>F43+1</f>
        <v>45464</v>
      </c>
      <c r="F44" s="116">
        <f>IF(ISBLANK(E44)," - ",IF(G44=0,E44,E44+G44-1))</f>
        <v>45468</v>
      </c>
      <c r="G44" s="117">
        <v>5</v>
      </c>
      <c r="H44" s="118">
        <v>0</v>
      </c>
      <c r="I44" s="185">
        <f t="shared" si="24"/>
        <v>3</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2">
      <c r="A45" s="114" t="s">
        <v>70</v>
      </c>
      <c r="B45" s="154" t="s">
        <v>75</v>
      </c>
      <c r="C45" s="155"/>
      <c r="D45" s="156"/>
      <c r="E45" s="115">
        <f>F44+1</f>
        <v>45469</v>
      </c>
      <c r="F45" s="116">
        <f>IF(ISBLANK(E45)," - ",IF(G45=0,E45,E45+G45-1))</f>
        <v>45489</v>
      </c>
      <c r="G45" s="117">
        <v>21</v>
      </c>
      <c r="H45" s="118">
        <v>0</v>
      </c>
      <c r="I45" s="185">
        <f t="shared" si="24"/>
        <v>15</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18" x14ac:dyDescent="0.2">
      <c r="A46" s="114"/>
      <c r="B46" s="154" t="s">
        <v>29</v>
      </c>
      <c r="C46" s="155">
        <v>1</v>
      </c>
      <c r="D46" s="156"/>
      <c r="E46" s="115">
        <f>E47-5</f>
        <v>45497</v>
      </c>
      <c r="F46" s="116">
        <f>IF(ISBLANK(E46)," - ",IF(G46=0,E46,E46+G46-1))</f>
        <v>45497</v>
      </c>
      <c r="G46" s="117">
        <v>1</v>
      </c>
      <c r="H46" s="118">
        <v>1</v>
      </c>
      <c r="I46" s="185">
        <f t="shared" si="24"/>
        <v>1</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8" x14ac:dyDescent="0.2">
      <c r="A47" s="114"/>
      <c r="B47" s="154" t="s">
        <v>30</v>
      </c>
      <c r="C47" s="155">
        <v>1</v>
      </c>
      <c r="D47" s="156"/>
      <c r="E47" s="115">
        <f>F38</f>
        <v>45502</v>
      </c>
      <c r="F47" s="116">
        <f>IF(ISBLANK(E47)," - ",IF(G47=0,E47,E47+G47-1))</f>
        <v>45502</v>
      </c>
      <c r="G47" s="117">
        <v>1</v>
      </c>
      <c r="H47" s="118">
        <v>1</v>
      </c>
      <c r="I47" s="186">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31" customFormat="1" ht="18" x14ac:dyDescent="0.2">
      <c r="A48" s="122">
        <v>4</v>
      </c>
      <c r="B48" s="123" t="s">
        <v>21</v>
      </c>
      <c r="C48" s="124"/>
      <c r="D48" s="125"/>
      <c r="E48" s="126"/>
      <c r="F48" s="127"/>
      <c r="G48" s="128"/>
      <c r="H48" s="129"/>
      <c r="I48" s="181"/>
      <c r="J48" s="130"/>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row>
    <row r="49" spans="1:255" s="142" customFormat="1" ht="18" x14ac:dyDescent="0.2">
      <c r="A49"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133" t="s">
        <v>35</v>
      </c>
      <c r="C49" s="134"/>
      <c r="D49" s="135"/>
      <c r="E49" s="136">
        <f>F38+1</f>
        <v>45503</v>
      </c>
      <c r="F49" s="137">
        <f>IF(ISBLANK(E49)," - ",IF(G49=0,E49,E49+G49-1))</f>
        <v>45534</v>
      </c>
      <c r="G49" s="138">
        <v>32</v>
      </c>
      <c r="H49" s="139">
        <v>0</v>
      </c>
      <c r="I49" s="182">
        <f>IF(OR(F49=0,E49=0),0,NETWORKDAYS(E49,F49))</f>
        <v>24</v>
      </c>
      <c r="J49" s="140"/>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c r="IM49" s="141"/>
      <c r="IN49" s="141"/>
      <c r="IO49" s="141"/>
      <c r="IP49" s="141"/>
      <c r="IQ49" s="141"/>
      <c r="IR49" s="141"/>
      <c r="IS49" s="141"/>
      <c r="IT49" s="141"/>
      <c r="IU49" s="141"/>
    </row>
    <row r="50" spans="1:255" s="142" customFormat="1" ht="18" x14ac:dyDescent="0.2">
      <c r="A50"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33" t="s">
        <v>28</v>
      </c>
      <c r="C50" s="134">
        <v>1</v>
      </c>
      <c r="D50" s="135"/>
      <c r="E50" s="136">
        <f>F52-29</f>
        <v>45505</v>
      </c>
      <c r="F50" s="137">
        <f>IF(ISBLANK(E50)," - ",IF(G50=0,E50,E50+G50-1))</f>
        <v>45505</v>
      </c>
      <c r="G50" s="138">
        <v>1</v>
      </c>
      <c r="H50" s="139">
        <v>1</v>
      </c>
      <c r="I50" s="183">
        <f>IF(OR(F50=0,E50=0),0,NETWORKDAYS(E50,F50))</f>
        <v>1</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8" x14ac:dyDescent="0.2">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1" s="133" t="s">
        <v>33</v>
      </c>
      <c r="C51" s="134">
        <v>1</v>
      </c>
      <c r="D51" s="135"/>
      <c r="E51" s="136">
        <v>45520</v>
      </c>
      <c r="F51" s="137">
        <f>IF(ISBLANK(E51)," - ",IF(G51=0,E51,E51+G51-1))</f>
        <v>45520</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8" x14ac:dyDescent="0.2">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2" s="133" t="s">
        <v>27</v>
      </c>
      <c r="C52" s="134">
        <v>1</v>
      </c>
      <c r="D52" s="135"/>
      <c r="E52" s="136">
        <f>F49</f>
        <v>45534</v>
      </c>
      <c r="F52" s="137">
        <f>IF(ISBLANK(E52)," - ",IF(G52=0,E52,E52+G52-1))</f>
        <v>45534</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4" spans="1:255" s="9" customFormat="1" ht="27" customHeight="1" thickBot="1" x14ac:dyDescent="0.25">
      <c r="A54" s="65" t="s">
        <v>1</v>
      </c>
      <c r="B54" s="17"/>
      <c r="C54" s="88"/>
      <c r="D54" s="17"/>
      <c r="E54" s="17"/>
      <c r="F54" s="17"/>
      <c r="G54" s="17"/>
      <c r="H54" s="17"/>
      <c r="I54" s="17"/>
      <c r="J54" s="17"/>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s="8" customFormat="1" ht="18.75" thickTop="1" x14ac:dyDescent="0.2">
      <c r="A55" s="66" t="s">
        <v>16</v>
      </c>
      <c r="C55" s="89"/>
      <c r="E55" s="67"/>
      <c r="F55" s="67"/>
      <c r="I55" s="68"/>
      <c r="J55" s="69"/>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8" x14ac:dyDescent="0.2">
      <c r="A56" s="54" t="str">
        <f>IF(ISERROR(VALUE(SUBSTITUTE(prevWBS,".",""))),"1",IF(ISERROR(FIND("`",SUBSTITUTE(prevWBS,".","`",1))),TEXT(VALUE(prevWBS)+1,"#"),TEXT(VALUE(LEFT(prevWBS,FIND("`",SUBSTITUTE(prevWBS,".","`",1))-1))+1,"#")))</f>
        <v>1</v>
      </c>
      <c r="B56" s="62" t="s">
        <v>2</v>
      </c>
      <c r="C56" s="87"/>
      <c r="D56" s="5"/>
      <c r="E56" s="50"/>
      <c r="F56" s="51"/>
      <c r="G56" s="6"/>
      <c r="H56" s="7"/>
      <c r="I56" s="64"/>
      <c r="J56" s="56"/>
      <c r="K56" s="3"/>
      <c r="L56" s="3"/>
      <c r="M56" s="3"/>
      <c r="N56" s="3"/>
      <c r="O56" s="3"/>
      <c r="P56" s="3"/>
      <c r="Q56" s="3"/>
      <c r="R56" s="3"/>
      <c r="S56" s="3"/>
      <c r="T56" s="3"/>
      <c r="U56" s="3"/>
      <c r="V56" s="3"/>
      <c r="W56" s="3"/>
      <c r="X56" s="3"/>
      <c r="Y56" s="3"/>
      <c r="Z56" s="3"/>
      <c r="AA56" s="3"/>
      <c r="AB56" s="3"/>
      <c r="AC56" s="3"/>
      <c r="AD56" s="3"/>
      <c r="AE56" s="3"/>
      <c r="AF56" s="3" t="s">
        <v>50</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8" x14ac:dyDescent="0.2">
      <c r="A5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7" s="4" t="s">
        <v>3</v>
      </c>
      <c r="C57" s="86"/>
      <c r="D57" s="2"/>
      <c r="E57" s="52"/>
      <c r="F57" s="49" t="str">
        <f>IF(ISBLANK(E57)," - ",IF(G57=0,E57,E57+G57-1))</f>
        <v xml:space="preserve"> - </v>
      </c>
      <c r="G57" s="14"/>
      <c r="H57" s="15">
        <v>0</v>
      </c>
      <c r="I57" s="63">
        <f>IF(OR(F57=0,E57=0),0,NETWORKDAYS(E57,F57))</f>
        <v>0</v>
      </c>
      <c r="J57" s="55"/>
      <c r="K57" s="3"/>
      <c r="L57" s="3"/>
      <c r="M57" s="3"/>
      <c r="N57" s="3"/>
      <c r="O57" s="3"/>
      <c r="P57" s="3"/>
      <c r="Q57" s="3"/>
      <c r="R57" s="3"/>
      <c r="S57" s="3"/>
      <c r="T57" s="3"/>
      <c r="U57" s="3"/>
      <c r="V57" s="3"/>
      <c r="W57" s="3"/>
      <c r="X57" s="3"/>
      <c r="Y57" s="3"/>
      <c r="Z57" s="3"/>
      <c r="AA57" s="3"/>
      <c r="AB57" s="3"/>
      <c r="AC57" s="3"/>
      <c r="AD57" s="3"/>
      <c r="AE57" s="3"/>
      <c r="AF57" s="3" t="s">
        <v>42</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8" x14ac:dyDescent="0.2">
      <c r="A58"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8" s="4" t="s">
        <v>4</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49</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8" x14ac:dyDescent="0.2">
      <c r="A5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9" s="4" t="s">
        <v>5</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10" customFormat="1" ht="19.5" customHeight="1" x14ac:dyDescent="0.2">
      <c r="A60" s="80" t="str">
        <f>HYPERLINK("https://vertex42.link/HowToCreateAGanttChart","► Watch How to Create a Gantt Chart in Excel")</f>
        <v>► Watch How to Create a Gantt Chart in Excel</v>
      </c>
      <c r="C60" s="90"/>
      <c r="AD60" s="10" t="s">
        <v>72</v>
      </c>
    </row>
    <row r="61" spans="1:255" ht="19.5" customHeight="1" x14ac:dyDescent="0.2"/>
    <row r="62" spans="1:255" ht="19.5" customHeight="1" x14ac:dyDescent="0.2"/>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55:H59 H8:H52">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5" priority="48">
      <formula>K$6=TODAY()</formula>
    </cfRule>
  </conditionalFormatting>
  <conditionalFormatting sqref="K54:IU59 K8:IU52">
    <cfRule type="expression" dxfId="4" priority="1">
      <formula>AND(NOT(ISBLANK($E8)),$E8&lt;=K$6,$F8&gt;=K$6,$C8=1)</formula>
    </cfRule>
    <cfRule type="expression" dxfId="3" priority="2">
      <formula>AND(NOT(ISBLANK($E8)),$E8&lt;=K$6,$F8&gt;=K$6,$C8=2)</formula>
    </cfRule>
    <cfRule type="expression" dxfId="2" priority="51">
      <formula>AND($E8&lt;=K$6,ROUNDDOWN(($F8-$E8+1)*$H8,0)+$E8-1&gt;=K$6)</formula>
    </cfRule>
    <cfRule type="expression" dxfId="1" priority="52">
      <formula>AND(NOT(ISBLANK($E8)),$E8&lt;=K$6,$F8&gt;=K$6)</formula>
    </cfRule>
  </conditionalFormatting>
  <conditionalFormatting sqref="K54:IU59 K6:IU52">
    <cfRule type="expression" dxfId="0" priority="5">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5 B54 F22 F37 F48 E54:I55 E58:E59 E56:I56 H49:I49 H38:I38 H22:I22 H37:I37 H48:I48"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H55:H59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2024-03-01T15:21:37Z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