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955F3559-A93A-43C9-A166-E9C9F8F13AE6}"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9" l="1"/>
  <c r="I29" i="9" s="1"/>
  <c r="F18" i="9"/>
  <c r="I18" i="9" s="1"/>
  <c r="F16" i="9"/>
  <c r="I16" i="9" s="1"/>
  <c r="K6" i="9"/>
  <c r="F10" i="9"/>
  <c r="I10" i="9" s="1"/>
  <c r="F11" i="9"/>
  <c r="I11" i="9" s="1"/>
  <c r="F51" i="9"/>
  <c r="I51" i="9" s="1"/>
  <c r="F19" i="9"/>
  <c r="I19" i="9" s="1"/>
  <c r="F17" i="9"/>
  <c r="I17" i="9" s="1"/>
  <c r="E30" i="9" l="1"/>
  <c r="F30" i="9" s="1"/>
  <c r="E12" i="9"/>
  <c r="F12" i="9" s="1"/>
  <c r="A60" i="9"/>
  <c r="I30" i="9" l="1"/>
  <c r="I12" i="9"/>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E35" i="9"/>
  <c r="F35" i="9" s="1"/>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O6" i="9"/>
  <c r="I52" i="9" l="1"/>
  <c r="I49" i="9"/>
  <c r="F47" i="9"/>
  <c r="I47" i="9" s="1"/>
  <c r="E46" i="9"/>
  <c r="F46" i="9" s="1"/>
  <c r="I46" i="9" s="1"/>
  <c r="I40" i="9"/>
  <c r="E41" i="9"/>
  <c r="F41" i="9" s="1"/>
  <c r="E42" i="9" s="1"/>
  <c r="E43" i="9" s="1"/>
  <c r="I27" i="9"/>
  <c r="E28" i="9"/>
  <c r="F28" i="9" s="1"/>
  <c r="E32" i="9" s="1"/>
  <c r="E31" i="9" s="1"/>
  <c r="P6" i="9"/>
  <c r="L7" i="9"/>
  <c r="I41" i="9" l="1"/>
  <c r="F43" i="9"/>
  <c r="E44" i="9" s="1"/>
  <c r="I28" i="9"/>
  <c r="F32" i="9"/>
  <c r="E33" i="9" s="1"/>
  <c r="Q6" i="9"/>
  <c r="M7" i="9"/>
  <c r="I43" i="9" l="1"/>
  <c r="F44" i="9"/>
  <c r="F31" i="9"/>
  <c r="I31" i="9" s="1"/>
  <c r="F33" i="9"/>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<sst xmlns="http://schemas.openxmlformats.org/spreadsheetml/2006/main" count="79" uniqueCount="74">
  <si>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</si>
  <si>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</si>
  <si>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</si>
  <si>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</si>
  <si>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</si>
  <si>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</si>
  <si>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</si>
  <si>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</si>
  <si>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</si>
  <si>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</si>
  <si>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</si>
  <si>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</si>
  <si>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</si>
  <si>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</si>
  <si>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</si>
  <si>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</si>
  <si>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</si>
  <si>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</si>
  <si>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</si>
  <si>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</si>
  <si>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</si>
  <si>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</si>
  <si>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</si>
  <si>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</si>
  <si>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</si>
  <si>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</si>
  <si>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</si>
  <si>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</si>
  <si>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</si>
  <si>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</si>
  <si>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</si>
  <si>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</si>
  <si>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</si>
  <si>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</si>
  <si>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</si>
  <si>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</si>
  <si>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</si>
  <si>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</si>
  <si>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</si>
  <si>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</si>
  <si>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</si>
  <si>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</si>
  <si>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</si>
  <si>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</si>
  <si>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</si>
  <si>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</si>
  <si>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</si>
  <si>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</si>
  <si>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</si>
  <si>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</si>
  <si>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</si>
  <si>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</si>
  <si>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</si>
  <si>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</si>
  <si>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</si>
  <si>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write preliminary results chapters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</si>
  <si>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</si>
  <si>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</si>
  <si>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</si>
  <si>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</si>
  <si>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</si>
  <si>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</si>
  <si>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</si>
  <si>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</si>
  <si>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</si>
  <si>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</si>
  <si>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write scientific article and additional results chapters</t>
  </si>
  <si>
    <t>2.8.1</t>
  </si>
  <si>
    <t>2.8.2</t>
  </si>
  <si>
    <t>2.8.3</t>
  </si>
  <si>
    <t>3.4.1</t>
  </si>
  <si>
    <t>3.4.2</t>
  </si>
  <si>
    <t>3.4.3</t>
  </si>
  <si>
    <t>write accompanying texts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</si>
</sst>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zoomScaleNormal="100" workbookViewId="0">
      <pane ySplit="7" topLeftCell="A8" activePane="bottomLeft" state="frozen"/>
      <selection pane="bottomLeft" activeCell="P17" sqref="P17"/>
    </sheetView>
  </sheetViews>
  <sheetFormatPr defaultColWidth="9.109375" defaultRowHeight="13.2" x14ac:dyDescent="0.25"/>
  <cols>
    <col min="1" max="1" width="4.5546875" style="1" customWidth="1"/>
    <col min="2" max="2" width="34.33203125" style="1" customWidth="1"/>
    <col min="3" max="3" width="4" style="91" customWidth="1"/>
    <col min="4" max="4" width="0.77734375" style="1" customWidth="1"/>
    <col min="5" max="5" width="11.33203125" style="1" customWidth="1"/>
    <col min="6" max="6" width="10.5546875" style="1" customWidth="1"/>
    <col min="7" max="7" width="4.6640625" style="1" customWidth="1"/>
    <col min="8" max="8" width="6.33203125" style="1" customWidth="1"/>
    <col min="9" max="9" width="6.77734375" style="1" customWidth="1"/>
    <col min="10" max="10" width="0.5546875" style="1" customWidth="1"/>
    <col min="11" max="66" width="2.44140625" style="1" customWidth="1"/>
    <col min="67" max="68" width="2.44140625" style="1" bestFit="1" customWidth="1"/>
    <col min="69" max="69" width="2.109375" style="1" bestFit="1" customWidth="1"/>
    <col min="70" max="70" width="2.44140625" style="1" bestFit="1" customWidth="1"/>
    <col min="71" max="71" width="1.5546875" style="1" bestFit="1" customWidth="1"/>
    <col min="72" max="73" width="1.77734375" style="1" bestFit="1" customWidth="1"/>
    <col min="74" max="74" width="1.88671875" style="1" bestFit="1" customWidth="1"/>
    <col min="75" max="75" width="1.5546875" style="1" bestFit="1" customWidth="1"/>
    <col min="76" max="76" width="2.109375" style="1" bestFit="1" customWidth="1"/>
    <col min="77" max="77" width="1.5546875" style="1" bestFit="1" customWidth="1"/>
    <col min="78" max="99" width="2.44140625" style="1" bestFit="1" customWidth="1"/>
    <col min="100" max="101" width="1.77734375" style="1" bestFit="1" customWidth="1"/>
    <col min="102" max="102" width="1.88671875" style="1" bestFit="1" customWidth="1"/>
    <col min="103" max="103" width="1.5546875" style="1" bestFit="1" customWidth="1"/>
    <col min="104" max="104" width="2.109375" style="1" bestFit="1" customWidth="1"/>
    <col min="105" max="106" width="1.5546875" style="1" bestFit="1" customWidth="1"/>
    <col min="107" max="108" width="1.77734375" style="1" bestFit="1" customWidth="1"/>
    <col min="109" max="131" width="2.44140625" style="1" bestFit="1" customWidth="1"/>
    <col min="132" max="132" width="2.109375" style="1" bestFit="1" customWidth="1"/>
    <col min="133" max="133" width="1.5546875" style="1" bestFit="1" customWidth="1"/>
    <col min="134" max="136" width="1.77734375" style="1" bestFit="1" customWidth="1"/>
    <col min="137" max="137" width="1.88671875" style="1" bestFit="1" customWidth="1"/>
    <col min="138" max="138" width="1.5546875" style="1" bestFit="1" customWidth="1"/>
    <col min="139" max="162" width="2.44140625" style="1" bestFit="1" customWidth="1"/>
    <col min="163" max="164" width="1.77734375" style="1" bestFit="1" customWidth="1"/>
    <col min="165" max="165" width="1.88671875" style="1" bestFit="1" customWidth="1"/>
    <col min="166" max="166" width="1.5546875" style="1" bestFit="1" customWidth="1"/>
    <col min="167" max="167" width="2.109375" style="1" bestFit="1" customWidth="1"/>
    <col min="168" max="169" width="1.5546875" style="1" bestFit="1" customWidth="1"/>
    <col min="170" max="192" width="2.44140625" style="1" bestFit="1" customWidth="1"/>
    <col min="193" max="193" width="1.88671875" style="1" bestFit="1" customWidth="1"/>
    <col min="194" max="194" width="1.5546875" style="1" bestFit="1" customWidth="1"/>
    <col min="195" max="195" width="2.109375" style="1" bestFit="1" customWidth="1"/>
    <col min="196" max="197" width="1.5546875" style="1" bestFit="1" customWidth="1"/>
    <col min="198" max="199" width="1.77734375" style="1" bestFit="1" customWidth="1"/>
    <col min="200" max="200" width="1.88671875" style="1" bestFit="1" customWidth="1"/>
    <col min="201" max="201" width="1.5546875" style="1" bestFit="1" customWidth="1"/>
    <col min="202" max="221" width="2.44140625" style="1" bestFit="1" customWidth="1"/>
    <col min="222" max="222" width="1.5546875" style="1" bestFit="1" customWidth="1"/>
    <col min="223" max="223" width="2.109375" style="1" bestFit="1" customWidth="1"/>
    <col min="224" max="224" width="1.5546875" style="1" bestFit="1" customWidth="1"/>
    <col min="225" max="227" width="1.77734375" style="1" bestFit="1" customWidth="1"/>
    <col min="228" max="228" width="2" style="1" bestFit="1" customWidth="1"/>
    <col min="229" max="229" width="1.5546875" style="1" bestFit="1" customWidth="1"/>
    <col min="230" max="230" width="2.109375" style="1" bestFit="1" customWidth="1"/>
    <col min="231" max="252" width="2.44140625" style="1" bestFit="1" customWidth="1"/>
    <col min="253" max="254" width="2.77734375" style="1" bestFit="1" customWidth="1"/>
    <col min="255" max="255" width="1.77734375" style="1" bestFit="1" customWidth="1"/>
    <col min="256" max="16384" width="9.109375" style="1"/>
  </cols>
  <sheetData>
    <row r="1" spans="1:255" s="12" customFormat="1" ht="24.6" customHeight="1" x14ac:dyDescent="0.25">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25">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8" customHeight="1" thickBot="1" x14ac:dyDescent="0.3">
      <c r="B4" s="73" t="s">
        <v>17</v>
      </c>
      <c r="C4" s="207">
        <v>45295</v>
      </c>
      <c r="D4" s="208"/>
      <c r="E4" s="209"/>
      <c r="H4" s="73" t="s">
        <v>13</v>
      </c>
      <c r="I4" s="74">
        <v>9</v>
      </c>
      <c r="K4" s="199"/>
      <c r="L4" s="200"/>
      <c r="M4" s="200"/>
      <c r="N4" s="200"/>
      <c r="O4" s="200"/>
      <c r="P4" s="200"/>
      <c r="Q4" s="201"/>
      <c r="R4" s="199" t="str">
        <f>"Week "&amp;(K6-($C$4-WEEKDAY($C$4,1)+2))/7+1</f>
        <v>Week 9</v>
      </c>
      <c r="S4" s="200"/>
      <c r="T4" s="200"/>
      <c r="U4" s="200"/>
      <c r="V4" s="200"/>
      <c r="W4" s="200"/>
      <c r="X4" s="201"/>
      <c r="Y4" s="199" t="str">
        <f>"Week "&amp;(R6-($C$4-WEEKDAY($C$4,1)+2))/7+1</f>
        <v>Week 10</v>
      </c>
      <c r="Z4" s="200"/>
      <c r="AA4" s="200"/>
      <c r="AB4" s="200"/>
      <c r="AC4" s="200"/>
      <c r="AD4" s="200"/>
      <c r="AE4" s="201"/>
      <c r="AF4" s="199" t="str">
        <f>"Week "&amp;(Y6-($C$4-WEEKDAY($C$4,1)+2))/7+1</f>
        <v>Week 11</v>
      </c>
      <c r="AG4" s="200"/>
      <c r="AH4" s="200"/>
      <c r="AI4" s="200"/>
      <c r="AJ4" s="200"/>
      <c r="AK4" s="200"/>
      <c r="AL4" s="201"/>
      <c r="AM4" s="199" t="str">
        <f>"Week "&amp;(AF6-($C$4-WEEKDAY($C$4,1)+2))/7+1</f>
        <v>Week 12</v>
      </c>
      <c r="AN4" s="200"/>
      <c r="AO4" s="200"/>
      <c r="AP4" s="200"/>
      <c r="AQ4" s="200"/>
      <c r="AR4" s="200"/>
      <c r="AS4" s="201"/>
      <c r="AT4" s="199" t="str">
        <f>"Week "&amp;(AM6-($C$4-WEEKDAY($C$4,1)+2))/7+1</f>
        <v>Week 13</v>
      </c>
      <c r="AU4" s="200"/>
      <c r="AV4" s="200"/>
      <c r="AW4" s="200"/>
      <c r="AX4" s="200"/>
      <c r="AY4" s="200"/>
      <c r="AZ4" s="201"/>
      <c r="BA4" s="199" t="str">
        <f>"Week "&amp;(AT6-($C$4-WEEKDAY($C$4,1)+2))/7+1</f>
        <v>Week 14</v>
      </c>
      <c r="BB4" s="200"/>
      <c r="BC4" s="200"/>
      <c r="BD4" s="200"/>
      <c r="BE4" s="200"/>
      <c r="BF4" s="200"/>
      <c r="BG4" s="201"/>
      <c r="BH4" s="199" t="str">
        <f>"Week "&amp;(BA6-($C$4-WEEKDAY($C$4,1)+2))/7+1</f>
        <v>Week 15</v>
      </c>
      <c r="BI4" s="200"/>
      <c r="BJ4" s="200"/>
      <c r="BK4" s="200"/>
      <c r="BL4" s="200"/>
      <c r="BM4" s="200"/>
      <c r="BN4" s="201"/>
      <c r="BO4" s="199" t="str">
        <f>"Week "&amp;(BH6-($C$4-WEEKDAY($C$4,1)+2))/7+1</f>
        <v>Week 16</v>
      </c>
      <c r="BP4" s="200"/>
      <c r="BQ4" s="200"/>
      <c r="BR4" s="200"/>
      <c r="BS4" s="200"/>
      <c r="BT4" s="200"/>
      <c r="BU4" s="201"/>
      <c r="BV4" s="199" t="str">
        <f>"Week "&amp;(BO6-($C$4-WEEKDAY($C$4,1)+2))/7+1</f>
        <v>Week 17</v>
      </c>
      <c r="BW4" s="200"/>
      <c r="BX4" s="200"/>
      <c r="BY4" s="200"/>
      <c r="BZ4" s="200"/>
      <c r="CA4" s="200"/>
      <c r="CB4" s="201"/>
      <c r="CC4" s="199" t="str">
        <f>"Week "&amp;(BV6-($C$4-WEEKDAY($C$4,1)+2))/7+1</f>
        <v>Week 18</v>
      </c>
      <c r="CD4" s="200"/>
      <c r="CE4" s="200"/>
      <c r="CF4" s="200"/>
      <c r="CG4" s="200"/>
      <c r="CH4" s="200"/>
      <c r="CI4" s="201"/>
      <c r="CJ4" s="199" t="str">
        <f>"Week "&amp;(CC6-($C$4-WEEKDAY($C$4,1)+2))/7+1</f>
        <v>Week 19</v>
      </c>
      <c r="CK4" s="200"/>
      <c r="CL4" s="200"/>
      <c r="CM4" s="200"/>
      <c r="CN4" s="200"/>
      <c r="CO4" s="200"/>
      <c r="CP4" s="201"/>
      <c r="CQ4" s="199" t="str">
        <f>"Week "&amp;(CJ6-($C$4-WEEKDAY($C$4,1)+2))/7+1</f>
        <v>Week 20</v>
      </c>
      <c r="CR4" s="200"/>
      <c r="CS4" s="200"/>
      <c r="CT4" s="200"/>
      <c r="CU4" s="200"/>
      <c r="CV4" s="200"/>
      <c r="CW4" s="201"/>
      <c r="CX4" s="199" t="str">
        <f>"Week "&amp;(CQ6-($C$4-WEEKDAY($C$4,1)+2))/7+1</f>
        <v>Week 21</v>
      </c>
      <c r="CY4" s="200"/>
      <c r="CZ4" s="200"/>
      <c r="DA4" s="200"/>
      <c r="DB4" s="200"/>
      <c r="DC4" s="200"/>
      <c r="DD4" s="201"/>
      <c r="DE4" s="199" t="str">
        <f>"Week "&amp;(CX6-($C$4-WEEKDAY($C$4,1)+2))/7+1</f>
        <v>Week 22</v>
      </c>
      <c r="DF4" s="200"/>
      <c r="DG4" s="200"/>
      <c r="DH4" s="200"/>
      <c r="DI4" s="200"/>
      <c r="DJ4" s="200"/>
      <c r="DK4" s="201"/>
      <c r="DL4" s="199" t="str">
        <f>"Week "&amp;(DE6-($C$4-WEEKDAY($C$4,1)+2))/7+1</f>
        <v>Week 23</v>
      </c>
      <c r="DM4" s="200"/>
      <c r="DN4" s="200"/>
      <c r="DO4" s="200"/>
      <c r="DP4" s="200"/>
      <c r="DQ4" s="200"/>
      <c r="DR4" s="201"/>
      <c r="DS4" s="199" t="str">
        <f>"Week "&amp;(DL6-($C$4-WEEKDAY($C$4,1)+2))/7+1</f>
        <v>Week 24</v>
      </c>
      <c r="DT4" s="200"/>
      <c r="DU4" s="200"/>
      <c r="DV4" s="200"/>
      <c r="DW4" s="200"/>
      <c r="DX4" s="200"/>
      <c r="DY4" s="201"/>
      <c r="DZ4" s="199" t="str">
        <f>"Week "&amp;(DS6-($C$4-WEEKDAY($C$4,1)+2))/7+1</f>
        <v>Week 25</v>
      </c>
      <c r="EA4" s="200"/>
      <c r="EB4" s="200"/>
      <c r="EC4" s="200"/>
      <c r="ED4" s="200"/>
      <c r="EE4" s="200"/>
      <c r="EF4" s="201"/>
      <c r="EG4" s="199" t="str">
        <f>"Week "&amp;(DZ6-($C$4-WEEKDAY($C$4,1)+2))/7+1</f>
        <v>Week 26</v>
      </c>
      <c r="EH4" s="200"/>
      <c r="EI4" s="200"/>
      <c r="EJ4" s="200"/>
      <c r="EK4" s="200"/>
      <c r="EL4" s="200"/>
      <c r="EM4" s="201"/>
      <c r="EN4" s="199" t="str">
        <f>"Week "&amp;(EG6-($C$4-WEEKDAY($C$4,1)+2))/7+1</f>
        <v>Week 27</v>
      </c>
      <c r="EO4" s="200"/>
      <c r="EP4" s="200"/>
      <c r="EQ4" s="200"/>
      <c r="ER4" s="200"/>
      <c r="ES4" s="200"/>
      <c r="ET4" s="201"/>
      <c r="EU4" s="199" t="str">
        <f>"Week "&amp;(EN6-($C$4-WEEKDAY($C$4,1)+2))/7+1</f>
        <v>Week 28</v>
      </c>
      <c r="EV4" s="200"/>
      <c r="EW4" s="200"/>
      <c r="EX4" s="200"/>
      <c r="EY4" s="200"/>
      <c r="EZ4" s="200"/>
      <c r="FA4" s="201"/>
      <c r="FB4" s="199" t="str">
        <f>"Week "&amp;(EU6-($C$4-WEEKDAY($C$4,1)+2))/7+1</f>
        <v>Week 29</v>
      </c>
      <c r="FC4" s="200"/>
      <c r="FD4" s="200"/>
      <c r="FE4" s="200"/>
      <c r="FF4" s="200"/>
      <c r="FG4" s="200"/>
      <c r="FH4" s="201"/>
      <c r="FI4" s="199" t="str">
        <f>"Week "&amp;(FB6-($C$4-WEEKDAY($C$4,1)+2))/7+1</f>
        <v>Week 30</v>
      </c>
      <c r="FJ4" s="200"/>
      <c r="FK4" s="200"/>
      <c r="FL4" s="200"/>
      <c r="FM4" s="200"/>
      <c r="FN4" s="200"/>
      <c r="FO4" s="201"/>
      <c r="FP4" s="199" t="str">
        <f>"Week "&amp;(FI6-($C$4-WEEKDAY($C$4,1)+2))/7+1</f>
        <v>Week 31</v>
      </c>
      <c r="FQ4" s="200"/>
      <c r="FR4" s="200"/>
      <c r="FS4" s="200"/>
      <c r="FT4" s="200"/>
      <c r="FU4" s="200"/>
      <c r="FV4" s="201"/>
      <c r="FW4" s="199" t="str">
        <f>"Week "&amp;(FP6-($C$4-WEEKDAY($C$4,1)+2))/7+1</f>
        <v>Week 32</v>
      </c>
      <c r="FX4" s="200"/>
      <c r="FY4" s="200"/>
      <c r="FZ4" s="200"/>
      <c r="GA4" s="200"/>
      <c r="GB4" s="200"/>
      <c r="GC4" s="201"/>
      <c r="GD4" s="199" t="str">
        <f>"Week "&amp;(FW6-($C$4-WEEKDAY($C$4,1)+2))/7+1</f>
        <v>Week 33</v>
      </c>
      <c r="GE4" s="200"/>
      <c r="GF4" s="200"/>
      <c r="GG4" s="200"/>
      <c r="GH4" s="200"/>
      <c r="GI4" s="200"/>
      <c r="GJ4" s="201"/>
      <c r="GK4" s="199" t="str">
        <f>"Week "&amp;(GD6-($C$4-WEEKDAY($C$4,1)+2))/7+1</f>
        <v>Week 34</v>
      </c>
      <c r="GL4" s="200"/>
      <c r="GM4" s="200"/>
      <c r="GN4" s="200"/>
      <c r="GO4" s="200"/>
      <c r="GP4" s="200"/>
      <c r="GQ4" s="201"/>
      <c r="GR4" s="199" t="str">
        <f>"Week "&amp;(GK6-($C$4-WEEKDAY($C$4,1)+2))/7+1</f>
        <v>Week 35</v>
      </c>
      <c r="GS4" s="200"/>
      <c r="GT4" s="200"/>
      <c r="GU4" s="200"/>
      <c r="GV4" s="200"/>
      <c r="GW4" s="200"/>
      <c r="GX4" s="201"/>
      <c r="GY4" s="199" t="str">
        <f>"Week "&amp;(GR6-($C$4-WEEKDAY($C$4,1)+2))/7+1</f>
        <v>Week 36</v>
      </c>
      <c r="GZ4" s="200"/>
      <c r="HA4" s="200"/>
      <c r="HB4" s="200"/>
      <c r="HC4" s="200"/>
      <c r="HD4" s="200"/>
      <c r="HE4" s="201"/>
      <c r="HF4" s="199" t="str">
        <f>"Week "&amp;(GY6-($C$4-WEEKDAY($C$4,1)+2))/7+1</f>
        <v>Week 37</v>
      </c>
      <c r="HG4" s="200"/>
      <c r="HH4" s="200"/>
      <c r="HI4" s="200"/>
      <c r="HJ4" s="200"/>
      <c r="HK4" s="200"/>
      <c r="HL4" s="201"/>
      <c r="HM4" s="199" t="str">
        <f>"Week "&amp;(HF6-($C$4-WEEKDAY($C$4,1)+2))/7+1</f>
        <v>Week 38</v>
      </c>
      <c r="HN4" s="200"/>
      <c r="HO4" s="200"/>
      <c r="HP4" s="200"/>
      <c r="HQ4" s="200"/>
      <c r="HR4" s="200"/>
      <c r="HS4" s="201"/>
      <c r="HT4" s="199" t="str">
        <f>"Week "&amp;(HM6-($C$4-WEEKDAY($C$4,1)+2))/7+1</f>
        <v>Week 39</v>
      </c>
      <c r="HU4" s="200"/>
      <c r="HV4" s="200"/>
      <c r="HW4" s="200"/>
      <c r="HX4" s="200"/>
      <c r="HY4" s="200"/>
      <c r="HZ4" s="201"/>
      <c r="IA4" s="199" t="str">
        <f>"Week "&amp;(HT6-($C$4-WEEKDAY($C$4,1)+2))/7+1</f>
        <v>Week 40</v>
      </c>
      <c r="IB4" s="200"/>
      <c r="IC4" s="200"/>
      <c r="ID4" s="200"/>
      <c r="IE4" s="200"/>
      <c r="IF4" s="200"/>
      <c r="IG4" s="201"/>
      <c r="IH4" s="199" t="str">
        <f>"Week "&amp;(IA6-($C$4-WEEKDAY($C$4,1)+2))/7+1</f>
        <v>Week 41</v>
      </c>
      <c r="II4" s="200"/>
      <c r="IJ4" s="200"/>
      <c r="IK4" s="200"/>
      <c r="IL4" s="200"/>
      <c r="IM4" s="200"/>
      <c r="IN4" s="201"/>
      <c r="IO4" s="199" t="str">
        <f>"Week "&amp;(IH6-($C$4-WEEKDAY($C$4,1)+2))/7+1</f>
        <v>Week 42</v>
      </c>
      <c r="IP4" s="200"/>
      <c r="IQ4" s="200"/>
      <c r="IR4" s="200"/>
      <c r="IS4" s="200"/>
      <c r="IT4" s="200"/>
      <c r="IU4" s="201"/>
    </row>
    <row r="5" spans="1:255" s="24" customFormat="1" ht="14.4" customHeight="1" thickBot="1" x14ac:dyDescent="0.3">
      <c r="A5" s="71"/>
      <c r="B5" s="73" t="s">
        <v>15</v>
      </c>
      <c r="C5" s="207" t="s">
        <v>22</v>
      </c>
      <c r="D5" s="208"/>
      <c r="E5" s="209"/>
      <c r="F5" s="71"/>
      <c r="G5" s="71"/>
      <c r="H5" s="71"/>
      <c r="I5" s="71"/>
      <c r="K5" s="210">
        <f>K6</f>
        <v>45348</v>
      </c>
      <c r="L5" s="197"/>
      <c r="M5" s="197"/>
      <c r="N5" s="197"/>
      <c r="O5" s="197"/>
      <c r="P5" s="197"/>
      <c r="Q5" s="212"/>
      <c r="R5" s="210">
        <f>R6</f>
        <v>45355</v>
      </c>
      <c r="S5" s="197"/>
      <c r="T5" s="197"/>
      <c r="U5" s="197"/>
      <c r="V5" s="197"/>
      <c r="W5" s="197"/>
      <c r="X5" s="211"/>
      <c r="Y5" s="213">
        <f>Y6</f>
        <v>45362</v>
      </c>
      <c r="Z5" s="197"/>
      <c r="AA5" s="197"/>
      <c r="AB5" s="197"/>
      <c r="AC5" s="197"/>
      <c r="AD5" s="197"/>
      <c r="AE5" s="214"/>
      <c r="AF5" s="205">
        <f>AF6</f>
        <v>45369</v>
      </c>
      <c r="AG5" s="197"/>
      <c r="AH5" s="197"/>
      <c r="AI5" s="197"/>
      <c r="AJ5" s="197"/>
      <c r="AK5" s="197"/>
      <c r="AL5" s="206"/>
      <c r="AM5" s="215">
        <f>AM6</f>
        <v>45376</v>
      </c>
      <c r="AN5" s="197"/>
      <c r="AO5" s="197"/>
      <c r="AP5" s="197"/>
      <c r="AQ5" s="197"/>
      <c r="AR5" s="197"/>
      <c r="AS5" s="216"/>
      <c r="AT5" s="217">
        <f>AT6</f>
        <v>45383</v>
      </c>
      <c r="AU5" s="197"/>
      <c r="AV5" s="197"/>
      <c r="AW5" s="197"/>
      <c r="AX5" s="197"/>
      <c r="AY5" s="197"/>
      <c r="AZ5" s="218"/>
      <c r="BA5" s="196">
        <f>BA6</f>
        <v>45390</v>
      </c>
      <c r="BB5" s="197"/>
      <c r="BC5" s="197"/>
      <c r="BD5" s="197"/>
      <c r="BE5" s="197"/>
      <c r="BF5" s="197"/>
      <c r="BG5" s="198"/>
      <c r="BH5" s="202">
        <f>BH6</f>
        <v>45397</v>
      </c>
      <c r="BI5" s="197"/>
      <c r="BJ5" s="197"/>
      <c r="BK5" s="197"/>
      <c r="BL5" s="197"/>
      <c r="BM5" s="197"/>
      <c r="BN5" s="203"/>
      <c r="BO5" s="196">
        <f>BO6</f>
        <v>45404</v>
      </c>
      <c r="BP5" s="197"/>
      <c r="BQ5" s="197"/>
      <c r="BR5" s="197"/>
      <c r="BS5" s="197"/>
      <c r="BT5" s="197"/>
      <c r="BU5" s="198"/>
      <c r="BV5" s="202">
        <f>BV6</f>
        <v>45411</v>
      </c>
      <c r="BW5" s="197"/>
      <c r="BX5" s="197"/>
      <c r="BY5" s="197"/>
      <c r="BZ5" s="197"/>
      <c r="CA5" s="197"/>
      <c r="CB5" s="203"/>
      <c r="CC5" s="202">
        <f>CC6</f>
        <v>45418</v>
      </c>
      <c r="CD5" s="197"/>
      <c r="CE5" s="197"/>
      <c r="CF5" s="197"/>
      <c r="CG5" s="197"/>
      <c r="CH5" s="197"/>
      <c r="CI5" s="203"/>
      <c r="CJ5" s="196">
        <f>CJ6</f>
        <v>45425</v>
      </c>
      <c r="CK5" s="197"/>
      <c r="CL5" s="197"/>
      <c r="CM5" s="197"/>
      <c r="CN5" s="197"/>
      <c r="CO5" s="197"/>
      <c r="CP5" s="198"/>
      <c r="CQ5" s="202">
        <f>CQ6</f>
        <v>45432</v>
      </c>
      <c r="CR5" s="197"/>
      <c r="CS5" s="197"/>
      <c r="CT5" s="197"/>
      <c r="CU5" s="197"/>
      <c r="CV5" s="197"/>
      <c r="CW5" s="203"/>
      <c r="CX5" s="202">
        <f>CX6</f>
        <v>45439</v>
      </c>
      <c r="CY5" s="197"/>
      <c r="CZ5" s="197"/>
      <c r="DA5" s="197"/>
      <c r="DB5" s="197"/>
      <c r="DC5" s="197"/>
      <c r="DD5" s="203"/>
      <c r="DE5" s="196">
        <f>DE6</f>
        <v>45446</v>
      </c>
      <c r="DF5" s="197"/>
      <c r="DG5" s="197"/>
      <c r="DH5" s="197"/>
      <c r="DI5" s="197"/>
      <c r="DJ5" s="197"/>
      <c r="DK5" s="198"/>
      <c r="DL5" s="202">
        <f>DL6</f>
        <v>45453</v>
      </c>
      <c r="DM5" s="197"/>
      <c r="DN5" s="197"/>
      <c r="DO5" s="197"/>
      <c r="DP5" s="197"/>
      <c r="DQ5" s="197"/>
      <c r="DR5" s="203"/>
      <c r="DS5" s="202">
        <f>DS6</f>
        <v>45460</v>
      </c>
      <c r="DT5" s="197"/>
      <c r="DU5" s="197"/>
      <c r="DV5" s="197"/>
      <c r="DW5" s="197"/>
      <c r="DX5" s="197"/>
      <c r="DY5" s="203"/>
      <c r="DZ5" s="196">
        <f>DZ6</f>
        <v>45467</v>
      </c>
      <c r="EA5" s="197"/>
      <c r="EB5" s="197"/>
      <c r="EC5" s="197"/>
      <c r="ED5" s="197"/>
      <c r="EE5" s="197"/>
      <c r="EF5" s="198"/>
      <c r="EG5" s="202">
        <f>EG6</f>
        <v>45474</v>
      </c>
      <c r="EH5" s="197"/>
      <c r="EI5" s="197"/>
      <c r="EJ5" s="197"/>
      <c r="EK5" s="197"/>
      <c r="EL5" s="197"/>
      <c r="EM5" s="203"/>
      <c r="EN5" s="202">
        <f>EN6</f>
        <v>45481</v>
      </c>
      <c r="EO5" s="197"/>
      <c r="EP5" s="197"/>
      <c r="EQ5" s="197"/>
      <c r="ER5" s="197"/>
      <c r="ES5" s="197"/>
      <c r="ET5" s="203"/>
      <c r="EU5" s="196">
        <f>EU6</f>
        <v>45488</v>
      </c>
      <c r="EV5" s="197"/>
      <c r="EW5" s="197"/>
      <c r="EX5" s="197"/>
      <c r="EY5" s="197"/>
      <c r="EZ5" s="197"/>
      <c r="FA5" s="198"/>
      <c r="FB5" s="202">
        <f>FB6</f>
        <v>45495</v>
      </c>
      <c r="FC5" s="197"/>
      <c r="FD5" s="197"/>
      <c r="FE5" s="197"/>
      <c r="FF5" s="197"/>
      <c r="FG5" s="197"/>
      <c r="FH5" s="203"/>
      <c r="FI5" s="202">
        <f>FI6</f>
        <v>45502</v>
      </c>
      <c r="FJ5" s="197"/>
      <c r="FK5" s="197"/>
      <c r="FL5" s="197"/>
      <c r="FM5" s="197"/>
      <c r="FN5" s="197"/>
      <c r="FO5" s="203"/>
      <c r="FP5" s="196">
        <f>FP6</f>
        <v>45509</v>
      </c>
      <c r="FQ5" s="197"/>
      <c r="FR5" s="197"/>
      <c r="FS5" s="197"/>
      <c r="FT5" s="197"/>
      <c r="FU5" s="197"/>
      <c r="FV5" s="198"/>
      <c r="FW5" s="202">
        <f>FW6</f>
        <v>45516</v>
      </c>
      <c r="FX5" s="197"/>
      <c r="FY5" s="197"/>
      <c r="FZ5" s="197"/>
      <c r="GA5" s="197"/>
      <c r="GB5" s="197"/>
      <c r="GC5" s="203"/>
      <c r="GD5" s="202">
        <f>GD6</f>
        <v>45523</v>
      </c>
      <c r="GE5" s="197"/>
      <c r="GF5" s="197"/>
      <c r="GG5" s="197"/>
      <c r="GH5" s="197"/>
      <c r="GI5" s="197"/>
      <c r="GJ5" s="203"/>
      <c r="GK5" s="196">
        <f>GK6</f>
        <v>45530</v>
      </c>
      <c r="GL5" s="197"/>
      <c r="GM5" s="197"/>
      <c r="GN5" s="197"/>
      <c r="GO5" s="197"/>
      <c r="GP5" s="197"/>
      <c r="GQ5" s="198"/>
      <c r="GR5" s="202">
        <f>GR6</f>
        <v>45537</v>
      </c>
      <c r="GS5" s="197"/>
      <c r="GT5" s="197"/>
      <c r="GU5" s="197"/>
      <c r="GV5" s="197"/>
      <c r="GW5" s="197"/>
      <c r="GX5" s="203"/>
      <c r="GY5" s="196">
        <f>GY6</f>
        <v>45544</v>
      </c>
      <c r="GZ5" s="197"/>
      <c r="HA5" s="197"/>
      <c r="HB5" s="197"/>
      <c r="HC5" s="197"/>
      <c r="HD5" s="197"/>
      <c r="HE5" s="198"/>
      <c r="HF5" s="202">
        <f>HF6</f>
        <v>45551</v>
      </c>
      <c r="HG5" s="197"/>
      <c r="HH5" s="197"/>
      <c r="HI5" s="197"/>
      <c r="HJ5" s="197"/>
      <c r="HK5" s="197"/>
      <c r="HL5" s="203"/>
      <c r="HM5" s="196">
        <f>HM6</f>
        <v>45558</v>
      </c>
      <c r="HN5" s="197"/>
      <c r="HO5" s="197"/>
      <c r="HP5" s="197"/>
      <c r="HQ5" s="197"/>
      <c r="HR5" s="197"/>
      <c r="HS5" s="198"/>
      <c r="HT5" s="202">
        <f>HT6</f>
        <v>45565</v>
      </c>
      <c r="HU5" s="197"/>
      <c r="HV5" s="197"/>
      <c r="HW5" s="197"/>
      <c r="HX5" s="197"/>
      <c r="HY5" s="197"/>
      <c r="HZ5" s="203"/>
      <c r="IA5" s="196">
        <f>IA6</f>
        <v>45572</v>
      </c>
      <c r="IB5" s="197"/>
      <c r="IC5" s="197"/>
      <c r="ID5" s="197"/>
      <c r="IE5" s="197"/>
      <c r="IF5" s="197"/>
      <c r="IG5" s="198"/>
      <c r="IH5" s="202">
        <f>IH6</f>
        <v>45579</v>
      </c>
      <c r="II5" s="197"/>
      <c r="IJ5" s="197"/>
      <c r="IK5" s="197"/>
      <c r="IL5" s="197"/>
      <c r="IM5" s="197"/>
      <c r="IN5" s="203"/>
      <c r="IO5" s="196">
        <f>IO6</f>
        <v>45586</v>
      </c>
      <c r="IP5" s="197"/>
      <c r="IQ5" s="197"/>
      <c r="IR5" s="197"/>
      <c r="IS5" s="197"/>
      <c r="IT5" s="197"/>
      <c r="IU5" s="198"/>
    </row>
    <row r="6" spans="1:255" s="22" customFormat="1" ht="7.8" customHeight="1" x14ac:dyDescent="0.25">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 thickTop="1" x14ac:dyDescent="0.2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399999999999999" x14ac:dyDescent="0.25">
      <c r="A9" s="143">
        <v>1</v>
      </c>
      <c r="B9" s="166" t="s">
        <v>23</v>
      </c>
      <c r="C9" s="167"/>
      <c r="D9" s="168"/>
      <c r="E9" s="147">
        <v>45295</v>
      </c>
      <c r="F9" s="148">
        <f t="shared" ref="F9:F14" si="16">IF(ISBLANK(E9)," - ",IF(G9=0,E9,E9+G9-1))</f>
        <v>45352</v>
      </c>
      <c r="G9" s="149">
        <v>58</v>
      </c>
      <c r="H9" s="150">
        <v>0</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2.8" x14ac:dyDescent="0.2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399999999999999" x14ac:dyDescent="0.25">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399999999999999" x14ac:dyDescent="0.25">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399999999999999" x14ac:dyDescent="0.25">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399999999999999" x14ac:dyDescent="0.25">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2.8" x14ac:dyDescent="0.25">
      <c r="A15" s="143" t="str">
        <f t="shared" si="18"/>
        <v>1.1.5</v>
      </c>
      <c r="B15" s="144" t="s">
        <v>47</v>
      </c>
      <c r="C15" s="145"/>
      <c r="D15" s="146"/>
      <c r="E15" s="147">
        <f>F14</f>
        <v>45311</v>
      </c>
      <c r="F15" s="148">
        <f t="shared" ref="F15:F21" si="19">IF(ISBLANK(E15)," - ",IF(G15=0,E15,E15+G15-1))</f>
        <v>45325</v>
      </c>
      <c r="G15" s="149">
        <v>15</v>
      </c>
      <c r="H15" s="150">
        <v>0.85</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399999999999999" x14ac:dyDescent="0.25">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399999999999999" x14ac:dyDescent="0.25">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399999999999999" x14ac:dyDescent="0.25">
      <c r="A18" s="143" t="str">
        <f t="shared" si="18"/>
        <v>1.1.8</v>
      </c>
      <c r="B18" s="144" t="s">
        <v>59</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399999999999999" x14ac:dyDescent="0.2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399999999999999" x14ac:dyDescent="0.25">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399999999999999" x14ac:dyDescent="0.25">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399999999999999" x14ac:dyDescent="0.2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5">
      <c r="A23" s="95">
        <v>2</v>
      </c>
      <c r="B23" s="96" t="s">
        <v>34</v>
      </c>
      <c r="C23" s="97"/>
      <c r="D23" s="98"/>
      <c r="E23" s="99">
        <f>$F$9+1</f>
        <v>45353</v>
      </c>
      <c r="F23" s="100">
        <f t="shared" ref="F23:F36" si="21">IF(ISBLANK(E23)," - ",IF(G23=0,E23,E23+G23-1))</f>
        <v>45432</v>
      </c>
      <c r="G23" s="101">
        <v>80</v>
      </c>
      <c r="H23" s="102">
        <v>0</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 customHeight="1" x14ac:dyDescent="0.25">
      <c r="A24" s="95">
        <v>2.1</v>
      </c>
      <c r="B24" s="96" t="s">
        <v>60</v>
      </c>
      <c r="C24" s="97"/>
      <c r="D24" s="98"/>
      <c r="E24" s="99">
        <f>E25</f>
        <v>45353</v>
      </c>
      <c r="F24" s="100">
        <f t="shared" si="21"/>
        <v>45357</v>
      </c>
      <c r="G24" s="101">
        <v>5</v>
      </c>
      <c r="H24" s="102">
        <v>0</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5">
      <c r="A25" s="95">
        <v>2.2000000000000002</v>
      </c>
      <c r="B25" s="96" t="s">
        <v>51</v>
      </c>
      <c r="C25" s="97"/>
      <c r="D25" s="98"/>
      <c r="E25" s="99">
        <f>E23</f>
        <v>45353</v>
      </c>
      <c r="F25" s="100">
        <f t="shared" si="21"/>
        <v>45358</v>
      </c>
      <c r="G25" s="101">
        <v>6</v>
      </c>
      <c r="H25" s="102">
        <v>0</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8" customHeight="1" x14ac:dyDescent="0.25">
      <c r="A26" s="95">
        <v>2.2999999999999998</v>
      </c>
      <c r="B26" s="96" t="s">
        <v>62</v>
      </c>
      <c r="C26" s="97"/>
      <c r="D26" s="98"/>
      <c r="E26" s="99">
        <f>F25+1</f>
        <v>45359</v>
      </c>
      <c r="F26" s="100">
        <f t="shared" si="21"/>
        <v>45368</v>
      </c>
      <c r="G26" s="101">
        <v>10</v>
      </c>
      <c r="H26" s="102">
        <v>0</v>
      </c>
      <c r="I26" s="191">
        <f t="shared" si="22"/>
        <v>6</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5">
      <c r="A27" s="95">
        <v>2.4</v>
      </c>
      <c r="B27" s="96" t="s">
        <v>63</v>
      </c>
      <c r="C27" s="97"/>
      <c r="D27" s="98"/>
      <c r="E27" s="99">
        <f>F26+1</f>
        <v>45369</v>
      </c>
      <c r="F27" s="100">
        <f t="shared" si="21"/>
        <v>45380</v>
      </c>
      <c r="G27" s="101">
        <v>12</v>
      </c>
      <c r="H27" s="102">
        <v>0</v>
      </c>
      <c r="I27" s="191">
        <f t="shared" si="22"/>
        <v>10</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399999999999999" x14ac:dyDescent="0.25">
      <c r="A28" s="95">
        <v>2.5</v>
      </c>
      <c r="B28" s="96" t="s">
        <v>64</v>
      </c>
      <c r="C28" s="97">
        <v>2</v>
      </c>
      <c r="D28" s="98"/>
      <c r="E28" s="99">
        <f>F27+1</f>
        <v>45381</v>
      </c>
      <c r="F28" s="100">
        <f t="shared" si="21"/>
        <v>45392</v>
      </c>
      <c r="G28" s="101">
        <v>12</v>
      </c>
      <c r="H28" s="102">
        <v>0</v>
      </c>
      <c r="I28" s="191">
        <f t="shared" si="22"/>
        <v>8</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399999999999999" x14ac:dyDescent="0.25">
      <c r="A29" s="95">
        <v>2.6</v>
      </c>
      <c r="B29" s="96" t="s">
        <v>65</v>
      </c>
      <c r="C29" s="97">
        <v>2</v>
      </c>
      <c r="D29" s="98"/>
      <c r="E29" s="99">
        <v>45381</v>
      </c>
      <c r="F29" s="100">
        <f t="shared" si="21"/>
        <v>45388</v>
      </c>
      <c r="G29" s="101">
        <v>8</v>
      </c>
      <c r="H29" s="102">
        <v>0</v>
      </c>
      <c r="I29" s="191">
        <f t="shared" si="22"/>
        <v>5</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8" customHeight="1" x14ac:dyDescent="0.25">
      <c r="A30" s="95">
        <v>2.7</v>
      </c>
      <c r="B30" s="96" t="s">
        <v>56</v>
      </c>
      <c r="C30" s="97">
        <v>2</v>
      </c>
      <c r="D30" s="98"/>
      <c r="E30" s="99">
        <f>F29+1</f>
        <v>45389</v>
      </c>
      <c r="F30" s="100">
        <f t="shared" si="21"/>
        <v>45394</v>
      </c>
      <c r="G30" s="101">
        <v>6</v>
      </c>
      <c r="H30" s="102">
        <v>0</v>
      </c>
      <c r="I30" s="191">
        <f t="shared" si="22"/>
        <v>5</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399999999999999" x14ac:dyDescent="0.25">
      <c r="A31" s="95">
        <v>2.8</v>
      </c>
      <c r="B31" s="96" t="s">
        <v>55</v>
      </c>
      <c r="C31" s="97"/>
      <c r="D31" s="98"/>
      <c r="E31" s="99">
        <f>E32</f>
        <v>45395</v>
      </c>
      <c r="F31" s="100">
        <f t="shared" si="21"/>
        <v>45415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8" customHeight="1" x14ac:dyDescent="0.25">
      <c r="A32" s="95" t="s">
        <v>67</v>
      </c>
      <c r="B32" s="96" t="s">
        <v>57</v>
      </c>
      <c r="C32" s="97"/>
      <c r="D32" s="98"/>
      <c r="E32" s="99">
        <f>MAX(F30,F28)+1</f>
        <v>45395</v>
      </c>
      <c r="F32" s="100">
        <f t="shared" si="21"/>
        <v>45401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399999999999999" x14ac:dyDescent="0.25">
      <c r="A33" s="95" t="s">
        <v>68</v>
      </c>
      <c r="B33" s="96" t="s">
        <v>54</v>
      </c>
      <c r="C33" s="97"/>
      <c r="D33" s="98"/>
      <c r="E33" s="99">
        <f>F32+1</f>
        <v>45402</v>
      </c>
      <c r="F33" s="100">
        <f t="shared" si="21"/>
        <v>45406</v>
      </c>
      <c r="G33" s="101">
        <v>5</v>
      </c>
      <c r="H33" s="102">
        <v>0</v>
      </c>
      <c r="I33" s="191">
        <f t="shared" si="22"/>
        <v>3</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399999999999999" x14ac:dyDescent="0.25">
      <c r="A34" s="95" t="s">
        <v>69</v>
      </c>
      <c r="B34" s="96" t="s">
        <v>73</v>
      </c>
      <c r="C34" s="97"/>
      <c r="D34" s="98"/>
      <c r="E34" s="99">
        <f>F33+1</f>
        <v>45407</v>
      </c>
      <c r="F34" s="100">
        <f t="shared" si="21"/>
        <v>45415</v>
      </c>
      <c r="G34" s="101">
        <v>9</v>
      </c>
      <c r="H34" s="102">
        <v>0</v>
      </c>
      <c r="I34" s="191">
        <f t="shared" si="22"/>
        <v>7</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399999999999999" x14ac:dyDescent="0.25">
      <c r="A35" s="95"/>
      <c r="B35" s="96" t="s">
        <v>37</v>
      </c>
      <c r="C35" s="97">
        <v>1</v>
      </c>
      <c r="D35" s="98"/>
      <c r="E35" s="99">
        <f>E36-14</f>
        <v>45418</v>
      </c>
      <c r="F35" s="100">
        <f t="shared" si="21"/>
        <v>45418</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399999999999999" x14ac:dyDescent="0.25">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399999999999999" x14ac:dyDescent="0.2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399999999999999" x14ac:dyDescent="0.25">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 customHeight="1" x14ac:dyDescent="0.25">
      <c r="A39" s="114">
        <v>3.1</v>
      </c>
      <c r="B39" s="154" t="s">
        <v>61</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5">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2.8" x14ac:dyDescent="0.25">
      <c r="A41" s="114">
        <v>3.3</v>
      </c>
      <c r="B41" s="154" t="s">
        <v>53</v>
      </c>
      <c r="C41" s="155"/>
      <c r="D41" s="156"/>
      <c r="E41" s="115">
        <f>MAX(F40,F39)+1</f>
        <v>45440</v>
      </c>
      <c r="F41" s="116">
        <f t="shared" si="23"/>
        <v>45449</v>
      </c>
      <c r="G41" s="117">
        <v>10</v>
      </c>
      <c r="H41" s="118">
        <v>0</v>
      </c>
      <c r="I41" s="185">
        <f t="shared" si="24"/>
        <v>8</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8" customHeight="1" x14ac:dyDescent="0.25">
      <c r="A42" s="114">
        <v>3.4</v>
      </c>
      <c r="B42" s="154" t="s">
        <v>66</v>
      </c>
      <c r="C42" s="155"/>
      <c r="D42" s="156"/>
      <c r="E42" s="115">
        <f>F41+1</f>
        <v>45450</v>
      </c>
      <c r="F42" s="116">
        <f>IF(ISBLANK(E42)," - ",IF(G42=0,E42,E42+G42-1))</f>
        <v>45481</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7.399999999999999" x14ac:dyDescent="0.25">
      <c r="A43" s="114" t="s">
        <v>70</v>
      </c>
      <c r="B43" s="154" t="s">
        <v>58</v>
      </c>
      <c r="C43" s="155"/>
      <c r="D43" s="156"/>
      <c r="E43" s="115">
        <f>E42</f>
        <v>45450</v>
      </c>
      <c r="F43" s="116">
        <f t="shared" si="23"/>
        <v>45455</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399999999999999" customHeight="1" x14ac:dyDescent="0.25">
      <c r="A44" s="114" t="s">
        <v>71</v>
      </c>
      <c r="B44" s="154" t="s">
        <v>54</v>
      </c>
      <c r="C44" s="155"/>
      <c r="D44" s="156"/>
      <c r="E44" s="115">
        <f>F43+1</f>
        <v>45456</v>
      </c>
      <c r="F44" s="116">
        <f>IF(ISBLANK(E44)," - ",IF(G44=0,E44,E44+G44-1))</f>
        <v>45460</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399999999999999" customHeight="1" x14ac:dyDescent="0.25">
      <c r="A45" s="114" t="s">
        <v>72</v>
      </c>
      <c r="B45" s="154" t="s">
        <v>73</v>
      </c>
      <c r="C45" s="155"/>
      <c r="D45" s="156"/>
      <c r="E45" s="115">
        <f>F44+1</f>
        <v>45461</v>
      </c>
      <c r="F45" s="116">
        <f>IF(ISBLANK(E45)," - ",IF(G45=0,E45,E45+G45-1))</f>
        <v>45481</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7.399999999999999" x14ac:dyDescent="0.25">
      <c r="A46" s="114"/>
      <c r="B46" s="154" t="s">
        <v>29</v>
      </c>
      <c r="C46" s="155">
        <v>1</v>
      </c>
      <c r="D46" s="156"/>
      <c r="E46" s="115">
        <f>E47-14</f>
        <v>45488</v>
      </c>
      <c r="F46" s="116">
        <f>IF(ISBLANK(E46)," - ",IF(G46=0,E46,E46+G46-1))</f>
        <v>45488</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399999999999999" x14ac:dyDescent="0.25">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7.399999999999999" x14ac:dyDescent="0.25">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7.399999999999999" x14ac:dyDescent="0.25">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7.399999999999999" x14ac:dyDescent="0.25">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399999999999999" x14ac:dyDescent="0.2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399999999999999" x14ac:dyDescent="0.2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3">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 thickTop="1" x14ac:dyDescent="0.25">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399999999999999" x14ac:dyDescent="0.25">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399999999999999" x14ac:dyDescent="0.25">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399999999999999" x14ac:dyDescent="0.25">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399999999999999" x14ac:dyDescent="0.25">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5">
      <c r="A60" s="80" t="str">
        <f>HYPERLINK("https://vertex42.link/HowToCreateAGanttChart","► Watch How to Create a Gantt Chart in Excel")</f>
        <v>► Watch How to Create a Gantt Chart in Excel</v>
      </c>
      <c r="C60" s="90"/>
    </row>
    <row r="61" spans="1:255" ht="19.5" customHeight="1" x14ac:dyDescent="0.25"/>
    <row r="62" spans="1:255" ht="19.5" customHeight="1" x14ac:dyDescent="0.2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5" priority="48">
      <formula>K$6=TODAY()</formula>
    </cfRule>
  </conditionalFormatting>
  <conditionalFormatting sqref="K54:IU59 K8:IU52">
    <cfRule type="expression" dxfId="4" priority="1">
      <formula>AND(NOT(ISBLANK($E8)),$E8&lt;=K$6,$F8&gt;=K$6,$C8=1)</formula>
    </cfRule>
    <cfRule type="expression" dxfId="3" priority="2">
      <formula>AND(NOT(ISBLANK($E8)),$E8&lt;=K$6,$F8&gt;=K$6,$C8=2)</formula>
    </cfRule>
    <cfRule type="expression" dxfId="2" priority="51">
      <formula>AND($E8&lt;=K$6,ROUNDDOWN(($F8-$E8+1)*$H8,0)+$E8-1&gt;=K$6)</formula>
    </cfRule>
    <cfRule type="expression" dxfId="1" priority="52">
      <formula>AND(NOT(ISBLANK($E8)),$E8&lt;=K$6,$F8&gt;=K$6)</formula>
    </cfRule>
  </conditionalFormatting>
  <conditionalFormatting sqref="K54:IU59 K6:IU52">
    <cfRule type="expression" dxfId="0" priority="5">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2024-02-20T20:27:39Z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