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E5ACA927-23EF-4EBD-A9C8-F0D73BD94C46}" xr6:coauthVersionLast="47" xr6:coauthVersionMax="47" xr10:uidLastSave="{00000000-0000-0000-0000-000000000000}"/>
  <bookViews>
    <workbookView xWindow="-120" yWindow="-120" windowWidth="29040" windowHeight="15840"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GanttChart!$A$1:$BN$29</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9" l="1"/>
  <c r="K6" i="9"/>
  <c r="F10" i="9"/>
  <c r="I10" i="9" s="1"/>
  <c r="F11" i="9"/>
  <c r="I11" i="9" s="1"/>
  <c r="E21" i="9"/>
  <c r="F21" i="9" s="1"/>
  <c r="I21" i="9" s="1"/>
  <c r="F22" i="9"/>
  <c r="I22" i="9" s="1"/>
  <c r="E25" i="9"/>
  <c r="F25" i="9" s="1"/>
  <c r="I25" i="9" s="1"/>
  <c r="F26" i="9"/>
  <c r="I26" i="9" s="1"/>
  <c r="F30" i="9"/>
  <c r="I30" i="9" s="1"/>
  <c r="F16" i="9"/>
  <c r="I16" i="9" s="1"/>
  <c r="F15" i="9"/>
  <c r="I15" i="9" s="1"/>
  <c r="F17" i="9"/>
  <c r="I17" i="9" s="1"/>
  <c r="E12" i="9" l="1"/>
  <c r="F12" i="9" s="1"/>
  <c r="E18" i="9"/>
  <c r="F18" i="9" s="1"/>
  <c r="I18" i="9" s="1"/>
  <c r="A39" i="9"/>
  <c r="I12" i="9" l="1"/>
  <c r="F13" i="9"/>
  <c r="I13" i="9" s="1"/>
  <c r="E14" i="9"/>
  <c r="F14" i="9" s="1"/>
  <c r="I14" i="9" s="1"/>
  <c r="K5" i="9"/>
  <c r="R4" i="9"/>
  <c r="F9" i="9"/>
  <c r="E20" i="9" s="1"/>
  <c r="F20" i="9" s="1"/>
  <c r="I20" i="9" l="1"/>
  <c r="E24" i="9"/>
  <c r="F24" i="9" s="1"/>
  <c r="E28" i="9" s="1"/>
  <c r="F28" i="9" s="1"/>
  <c r="E31" i="9" s="1"/>
  <c r="F31" i="9" s="1"/>
  <c r="E29" i="9" s="1"/>
  <c r="F37" i="9"/>
  <c r="I37" i="9" s="1"/>
  <c r="F38" i="9"/>
  <c r="I38" i="9" s="1"/>
  <c r="F36" i="9"/>
  <c r="I36" i="9" s="1"/>
  <c r="A35" i="9"/>
  <c r="A36" i="9" s="1"/>
  <c r="I31" i="9" l="1"/>
  <c r="F29" i="9"/>
  <c r="I29" i="9" s="1"/>
  <c r="K7" i="9"/>
  <c r="A8" i="9"/>
  <c r="A37" i="9"/>
  <c r="A38" i="9" s="1"/>
  <c r="L6" i="9" l="1"/>
  <c r="I24" i="9" l="1"/>
  <c r="I9" i="9"/>
  <c r="I28"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O4" i="9" s="1"/>
  <c r="BE7" i="9"/>
  <c r="BI6" i="9" l="1"/>
  <c r="BF7" i="9"/>
  <c r="BJ6" i="9" l="1"/>
  <c r="BG7" i="9"/>
  <c r="BK6" i="9" l="1"/>
  <c r="BH7" i="9"/>
  <c r="BH5"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4" i="9" s="1"/>
  <c r="BT6" i="9" l="1"/>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5" i="9"/>
  <c r="A16" i="9" s="1"/>
  <c r="A17" i="9" s="1"/>
  <c r="A18" i="9" s="1"/>
  <c r="A19" i="9" s="1"/>
  <c r="A20" i="9" s="1"/>
  <c r="A21" i="9" s="1"/>
  <c r="A22" i="9" s="1"/>
  <c r="A23" i="9" s="1"/>
  <c r="A24" i="9" s="1"/>
  <c r="A25" i="9" s="1"/>
  <c r="A26" i="9" s="1"/>
  <c r="A27" i="9" s="1"/>
  <c r="A28" i="9" s="1"/>
  <c r="A29" i="9" s="1"/>
  <c r="A30" i="9" s="1"/>
  <c r="A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<sst xmlns="http://schemas.openxmlformats.org/spreadsheetml/2006/main" count="170" uniqueCount="160">
  <si>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</si>
  <si>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</si>
  <si>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</si>
  <si>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</si>
  <si>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</si>
  <si>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</si>
  <si>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</si>
  <si>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</si>
  <si>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</si>
  <si>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</si>
  <si>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</si>
  <si>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</si>
  <si>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</si>
  <si>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</si>
  <si>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</si>
  <si>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</si>
  <si>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</si>
  <si>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</si>
  <si>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</si>
  <si>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</si>
  <si>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</si>
  <si>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</si>
  <si>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</si>
  <si>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</si>
  <si>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</si>
  <si>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</si>
  <si>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</si>
  <si>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</si>
  <si>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</si>
  <si>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</si>
  <si>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</si>
  <si>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</si>
  <si>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</si>
  <si>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</si>
  <si>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</si>
  <si>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</si>
  <si>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</si>
  <si>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</si>
  <si>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</si>
  <si>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</si>
  <si>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</si>
  <si>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</si>
  <si>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</si>
  <si>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</si>
  <si>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</si>
  <si>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</si>
  <si>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</si>
  <si>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</si>
  <si>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</si>
  <si>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</si>
  <si>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</si>
  <si>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</si>
  <si>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</si>
  <si>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</si>
  <si>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</si>
  <si>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</si>
  <si>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</si>
  <si>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</si>
  <si>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</si>
  <si>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</si>
  <si>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</si>
  <si>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</si>
  <si>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</si>
  <si>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</si>
  <si>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</si>
  <si>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</si>
  <si>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</si>
  <si>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</si>
  <si>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</si>
  <si>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</si>
  <si>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</si>
  <si>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</si>
  <si>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</si>
  <si>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</si>
  <si>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</si>
  <si>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</si>
  <si>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</si>
  <si>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</si>
  <si>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</si>
  <si>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</si>
  <si>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</si>
  <si>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</si>
  <si>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</si>
  <si>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</si>
  <si>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</si>
  <si>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</si>
  <si>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</si>
  <si>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</si>
  <si>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</si>
  <si>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</si>
  <si>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</si>
  <si>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</si>
  <si>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</si>
  <si>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</si>
  <si>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</si>
  <si>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</si>
  <si>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</si>
  <si>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</si>
  <si>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</si>
  <si>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</si>
  <si>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</si>
  <si>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</si>
  <si>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</si>
  <si>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</si>
  <si>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</si>
  <si>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</si>
  <si>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</si>
  <si>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</si>
  <si>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</si>
  <si>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</si>
  <si>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</si>
  <si>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</si>
  <si>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</si>
  <si>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</si>
  <si>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</si>
  <si>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</si>
  <si>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</si>
  <si>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</si>
  <si>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</si>
  <si>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</si>
  <si>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</si>
  <si>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</si>
  <si>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</si>
  <si>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</si>
  <si>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</si>
  <si>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</si>
  <si>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</si>
  <si>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</si>
  <si>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</si>
  <si>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</si>
  <si>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</si>
  <si>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</si>
  <si>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</si>
  <si>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</si>
  <si>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</si>
  <si>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</si>
  <si>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</si>
  <si>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</si>
  <si>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</si>
  <si>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</si>
  <si>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</si>
  <si>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absent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</si>
  <si>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</si>
  <si>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</si>
  <si>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</si>
  <si>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</si>
  <si>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</si>
  <si>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</si>
  <si>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</si>
  <si>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</si>
  <si>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</si>
  <si>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</si>
  <si>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</si>
  <si>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</si>
  <si>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</si>
  <si>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read Barto &amp; Sutton</t>
  </si>
  <si>
    <t>noting Willems' thesis, compiling list of RL MSc theses</t>
  </si>
  <si>
    <t xml:space="preserve"> </t>
  </si>
  <si>
    <t>study flying V</t>
  </si>
  <si>
    <t>do RL implementation exercises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</si>
</sst>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167" fontId="52" fillId="23" borderId="33"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1"/>
  <sheetViews>
    <sheetView showGridLines="0" tabSelected="1" zoomScaleNormal="100" workbookViewId="0">
      <pane ySplit="7" topLeftCell="A8" activePane="bottomLeft" state="frozen"/>
      <selection pane="bottomLeft" activeCell="H14" sqref="H14"/>
    </sheetView>
  </sheetViews>
  <sheetFormatPr defaultColWidth="9.140625" defaultRowHeight="12.75" x14ac:dyDescent="0.2"/>
  <cols>
    <col min="1" max="1" width="5.85546875" style="25" customWidth="1"/>
    <col min="2" max="2" width="45.85546875" style="25" customWidth="1"/>
    <col min="3" max="3" width="7.85546875" style="155" customWidth="1"/>
    <col min="4" max="4" width="6.85546875" style="25" hidden="1" customWidth="1"/>
    <col min="5" max="6" width="12" style="25" customWidth="1"/>
    <col min="7" max="7" width="6" style="25" customWidth="1"/>
    <col min="8" max="8" width="6.7109375" style="25" customWidth="1"/>
    <col min="9" max="9" width="5.5703125" style="25" customWidth="1"/>
    <col min="10" max="10" width="0.5703125" style="25" customWidth="1"/>
    <col min="11" max="66" width="2.42578125" style="25" customWidth="1"/>
    <col min="67" max="68" width="2.42578125" style="25" bestFit="1" customWidth="1"/>
    <col min="69" max="69" width="2.140625" style="25" bestFit="1" customWidth="1"/>
    <col min="70" max="70" width="2.42578125" style="25" bestFit="1" customWidth="1"/>
    <col min="71" max="71" width="1.5703125" style="25" bestFit="1" customWidth="1"/>
    <col min="72" max="73" width="1.7109375" style="25" bestFit="1" customWidth="1"/>
    <col min="74" max="74" width="1.85546875" style="25" bestFit="1" customWidth="1"/>
    <col min="75" max="75" width="1.5703125" style="25" bestFit="1" customWidth="1"/>
    <col min="76" max="76" width="2.140625" style="25" bestFit="1" customWidth="1"/>
    <col min="77" max="77" width="1.5703125" style="25" bestFit="1" customWidth="1"/>
    <col min="78" max="99" width="2.42578125" style="25" bestFit="1" customWidth="1"/>
    <col min="100" max="101" width="1.7109375" style="25" bestFit="1" customWidth="1"/>
    <col min="102" max="102" width="1.85546875" style="25" bestFit="1" customWidth="1"/>
    <col min="103" max="103" width="1.5703125" style="25" bestFit="1" customWidth="1"/>
    <col min="104" max="104" width="2.140625" style="25" bestFit="1" customWidth="1"/>
    <col min="105" max="106" width="1.5703125" style="25" bestFit="1" customWidth="1"/>
    <col min="107" max="108" width="1.7109375" style="25" bestFit="1" customWidth="1"/>
    <col min="109" max="131" width="2.42578125" style="25" bestFit="1" customWidth="1"/>
    <col min="132" max="132" width="2.140625" style="25" bestFit="1" customWidth="1"/>
    <col min="133" max="133" width="1.5703125" style="25" bestFit="1" customWidth="1"/>
    <col min="134" max="136" width="1.7109375" style="25" bestFit="1" customWidth="1"/>
    <col min="137" max="137" width="1.85546875" style="25" bestFit="1" customWidth="1"/>
    <col min="138" max="138" width="1.5703125" style="25" bestFit="1" customWidth="1"/>
    <col min="139" max="162" width="2.42578125" style="25" bestFit="1" customWidth="1"/>
    <col min="163" max="164" width="1.7109375" style="25" bestFit="1" customWidth="1"/>
    <col min="165" max="165" width="1.85546875" style="25" bestFit="1" customWidth="1"/>
    <col min="166" max="166" width="1.5703125" style="25" bestFit="1" customWidth="1"/>
    <col min="167" max="167" width="2.140625" style="25" bestFit="1" customWidth="1"/>
    <col min="168" max="169" width="1.5703125" style="25" bestFit="1" customWidth="1"/>
    <col min="170" max="190" width="2.42578125" style="25" bestFit="1" customWidth="1"/>
    <col min="191" max="192" width="1.7109375" style="25" bestFit="1" customWidth="1"/>
    <col min="193" max="193" width="1.85546875" style="25" bestFit="1" customWidth="1"/>
    <col min="194" max="194" width="1.5703125" style="25" bestFit="1" customWidth="1"/>
    <col min="195" max="195" width="2.140625" style="25" bestFit="1" customWidth="1"/>
    <col min="196" max="197" width="1.5703125" style="25" bestFit="1" customWidth="1"/>
    <col min="198" max="199" width="1.7109375" style="25" bestFit="1" customWidth="1"/>
    <col min="200" max="221" width="2.42578125" style="25" bestFit="1" customWidth="1"/>
    <col min="222" max="222" width="1.5703125" style="25" bestFit="1" customWidth="1"/>
    <col min="223" max="223" width="2.140625" style="25" bestFit="1" customWidth="1"/>
    <col min="224" max="224" width="1.5703125" style="25" bestFit="1" customWidth="1"/>
    <col min="225" max="227" width="1.7109375" style="25" bestFit="1" customWidth="1"/>
    <col min="228" max="228" width="2" style="25" bestFit="1" customWidth="1"/>
    <col min="229" max="229" width="1.5703125" style="25" bestFit="1" customWidth="1"/>
    <col min="230" max="230" width="2.140625" style="25" bestFit="1" customWidth="1"/>
    <col min="231" max="252" width="2.42578125" style="25" bestFit="1" customWidth="1"/>
    <col min="253" max="254" width="2.7109375" style="25" bestFit="1" customWidth="1"/>
    <col min="255" max="255" width="1.7109375" style="25" bestFit="1" customWidth="1"/>
    <col min="256" max="16384" width="9.140625" style="25"/>
  </cols>
  <sheetData>
    <row r="1" spans="1:255" s="43" customFormat="1" ht="33" customHeight="1" x14ac:dyDescent="0.2">
      <c r="A1" s="118" t="s">
        <v>139</v>
      </c>
      <c r="B1" s="42"/>
      <c r="C1" s="143"/>
      <c r="D1" s="42"/>
      <c r="E1" s="42"/>
      <c r="F1" s="42"/>
      <c r="G1" s="141"/>
      <c r="K1" s="44" t="s">
        <v>73</v>
      </c>
      <c r="AD1" s="164"/>
      <c r="AE1" s="164"/>
      <c r="AF1" s="164"/>
      <c r="AG1" s="164"/>
      <c r="AH1" s="164"/>
      <c r="AI1" s="164"/>
      <c r="AJ1" s="164"/>
      <c r="AK1" s="164"/>
      <c r="AL1" s="164"/>
      <c r="AM1" s="164"/>
      <c r="AN1" s="164"/>
      <c r="AO1" s="164"/>
      <c r="AP1" s="164"/>
      <c r="AQ1" s="164"/>
      <c r="AR1" s="164"/>
    </row>
    <row r="2" spans="1:255" s="59" customFormat="1" ht="21" customHeight="1" x14ac:dyDescent="0.2">
      <c r="A2" s="112" t="s">
        <v>140</v>
      </c>
      <c r="B2" s="56"/>
      <c r="C2" s="144"/>
      <c r="D2" s="57"/>
      <c r="E2" s="56"/>
      <c r="F2" s="58"/>
    </row>
    <row r="3" spans="1:255" s="100" customFormat="1" ht="6.75" customHeight="1" thickBot="1" x14ac:dyDescent="0.25">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25">
      <c r="B4" s="113" t="s">
        <v>131</v>
      </c>
      <c r="C4" s="167">
        <v>45295</v>
      </c>
      <c r="D4" s="168"/>
      <c r="E4" s="169"/>
      <c r="H4" s="113" t="s">
        <v>72</v>
      </c>
      <c r="I4" s="114">
        <v>1</v>
      </c>
      <c r="K4" s="159"/>
      <c r="L4" s="160"/>
      <c r="M4" s="160"/>
      <c r="N4" s="160"/>
      <c r="O4" s="160"/>
      <c r="P4" s="160"/>
      <c r="Q4" s="161"/>
      <c r="R4" s="159" t="str">
        <f>"Week "&amp;(K6-($C$4-WEEKDAY($C$4,1)+2))/7+1</f>
        <v>Week 1</v>
      </c>
      <c r="S4" s="160"/>
      <c r="T4" s="160"/>
      <c r="U4" s="160"/>
      <c r="V4" s="160"/>
      <c r="W4" s="160"/>
      <c r="X4" s="161"/>
      <c r="Y4" s="159" t="str">
        <f t="shared" ref="Y4" si="0">"Week "&amp;(R6-($C$4-WEEKDAY($C$4,1)+2))/7+1</f>
        <v>Week 2</v>
      </c>
      <c r="Z4" s="160"/>
      <c r="AA4" s="160"/>
      <c r="AB4" s="160"/>
      <c r="AC4" s="160"/>
      <c r="AD4" s="160"/>
      <c r="AE4" s="161"/>
      <c r="AF4" s="159" t="str">
        <f t="shared" ref="AF4" si="1">"Week "&amp;(Y6-($C$4-WEEKDAY($C$4,1)+2))/7+1</f>
        <v>Week 3</v>
      </c>
      <c r="AG4" s="160"/>
      <c r="AH4" s="160"/>
      <c r="AI4" s="160"/>
      <c r="AJ4" s="160"/>
      <c r="AK4" s="160"/>
      <c r="AL4" s="161"/>
      <c r="AM4" s="159" t="str">
        <f t="shared" ref="AM4" si="2">"Week "&amp;(AF6-($C$4-WEEKDAY($C$4,1)+2))/7+1</f>
        <v>Week 4</v>
      </c>
      <c r="AN4" s="160"/>
      <c r="AO4" s="160"/>
      <c r="AP4" s="160"/>
      <c r="AQ4" s="160"/>
      <c r="AR4" s="160"/>
      <c r="AS4" s="161"/>
      <c r="AT4" s="159" t="str">
        <f t="shared" ref="AT4" si="3">"Week "&amp;(AM6-($C$4-WEEKDAY($C$4,1)+2))/7+1</f>
        <v>Week 5</v>
      </c>
      <c r="AU4" s="160"/>
      <c r="AV4" s="160"/>
      <c r="AW4" s="160"/>
      <c r="AX4" s="160"/>
      <c r="AY4" s="160"/>
      <c r="AZ4" s="161"/>
      <c r="BA4" s="159" t="str">
        <f t="shared" ref="BA4" si="4">"Week "&amp;(AT6-($C$4-WEEKDAY($C$4,1)+2))/7+1</f>
        <v>Week 6</v>
      </c>
      <c r="BB4" s="160"/>
      <c r="BC4" s="160"/>
      <c r="BD4" s="160"/>
      <c r="BE4" s="160"/>
      <c r="BF4" s="160"/>
      <c r="BG4" s="161"/>
      <c r="BH4" s="159" t="str">
        <f t="shared" ref="BH4" si="5">"Week "&amp;(BA6-($C$4-WEEKDAY($C$4,1)+2))/7+1</f>
        <v>Week 7</v>
      </c>
      <c r="BI4" s="160"/>
      <c r="BJ4" s="160"/>
      <c r="BK4" s="160"/>
      <c r="BL4" s="160"/>
      <c r="BM4" s="160"/>
      <c r="BN4" s="161"/>
      <c r="BO4" s="159" t="str">
        <f t="shared" ref="BO4" si="6">"Week "&amp;(BH6-($C$4-WEEKDAY($C$4,1)+2))/7+1</f>
        <v>Week 8</v>
      </c>
      <c r="BP4" s="160"/>
      <c r="BQ4" s="160"/>
      <c r="BR4" s="160"/>
      <c r="BS4" s="160"/>
      <c r="BT4" s="160"/>
      <c r="BU4" s="161"/>
      <c r="BV4" s="159" t="str">
        <f t="shared" ref="BV4" si="7">"Week "&amp;(BO6-($C$4-WEEKDAY($C$4,1)+2))/7+1</f>
        <v>Week 9</v>
      </c>
      <c r="BW4" s="160"/>
      <c r="BX4" s="160"/>
      <c r="BY4" s="160"/>
      <c r="BZ4" s="160"/>
      <c r="CA4" s="160"/>
      <c r="CB4" s="161"/>
      <c r="CC4" s="159" t="str">
        <f t="shared" ref="CC4" si="8">"Week "&amp;(BV6-($C$4-WEEKDAY($C$4,1)+2))/7+1</f>
        <v>Week 10</v>
      </c>
      <c r="CD4" s="160"/>
      <c r="CE4" s="160"/>
      <c r="CF4" s="160"/>
      <c r="CG4" s="160"/>
      <c r="CH4" s="160"/>
      <c r="CI4" s="161"/>
      <c r="CJ4" s="159" t="str">
        <f t="shared" ref="CJ4" si="9">"Week "&amp;(CC6-($C$4-WEEKDAY($C$4,1)+2))/7+1</f>
        <v>Week 11</v>
      </c>
      <c r="CK4" s="160"/>
      <c r="CL4" s="160"/>
      <c r="CM4" s="160"/>
      <c r="CN4" s="160"/>
      <c r="CO4" s="160"/>
      <c r="CP4" s="161"/>
      <c r="CQ4" s="159" t="str">
        <f t="shared" ref="CQ4" si="10">"Week "&amp;(CJ6-($C$4-WEEKDAY($C$4,1)+2))/7+1</f>
        <v>Week 12</v>
      </c>
      <c r="CR4" s="160"/>
      <c r="CS4" s="160"/>
      <c r="CT4" s="160"/>
      <c r="CU4" s="160"/>
      <c r="CV4" s="160"/>
      <c r="CW4" s="161"/>
      <c r="CX4" s="159" t="str">
        <f t="shared" ref="CX4" si="11">"Week "&amp;(CQ6-($C$4-WEEKDAY($C$4,1)+2))/7+1</f>
        <v>Week 13</v>
      </c>
      <c r="CY4" s="160"/>
      <c r="CZ4" s="160"/>
      <c r="DA4" s="160"/>
      <c r="DB4" s="160"/>
      <c r="DC4" s="160"/>
      <c r="DD4" s="161"/>
      <c r="DE4" s="159" t="str">
        <f t="shared" ref="DE4" si="12">"Week "&amp;(CX6-($C$4-WEEKDAY($C$4,1)+2))/7+1</f>
        <v>Week 14</v>
      </c>
      <c r="DF4" s="160"/>
      <c r="DG4" s="160"/>
      <c r="DH4" s="160"/>
      <c r="DI4" s="160"/>
      <c r="DJ4" s="160"/>
      <c r="DK4" s="161"/>
      <c r="DL4" s="159" t="str">
        <f t="shared" ref="DL4" si="13">"Week "&amp;(DE6-($C$4-WEEKDAY($C$4,1)+2))/7+1</f>
        <v>Week 15</v>
      </c>
      <c r="DM4" s="160"/>
      <c r="DN4" s="160"/>
      <c r="DO4" s="160"/>
      <c r="DP4" s="160"/>
      <c r="DQ4" s="160"/>
      <c r="DR4" s="161"/>
      <c r="DS4" s="159" t="str">
        <f t="shared" ref="DS4" si="14">"Week "&amp;(DL6-($C$4-WEEKDAY($C$4,1)+2))/7+1</f>
        <v>Week 16</v>
      </c>
      <c r="DT4" s="160"/>
      <c r="DU4" s="160"/>
      <c r="DV4" s="160"/>
      <c r="DW4" s="160"/>
      <c r="DX4" s="160"/>
      <c r="DY4" s="161"/>
      <c r="DZ4" s="159" t="str">
        <f t="shared" ref="DZ4" si="15">"Week "&amp;(DS6-($C$4-WEEKDAY($C$4,1)+2))/7+1</f>
        <v>Week 17</v>
      </c>
      <c r="EA4" s="160"/>
      <c r="EB4" s="160"/>
      <c r="EC4" s="160"/>
      <c r="ED4" s="160"/>
      <c r="EE4" s="160"/>
      <c r="EF4" s="161"/>
      <c r="EG4" s="159" t="str">
        <f t="shared" ref="EG4" si="16">"Week "&amp;(DZ6-($C$4-WEEKDAY($C$4,1)+2))/7+1</f>
        <v>Week 18</v>
      </c>
      <c r="EH4" s="160"/>
      <c r="EI4" s="160"/>
      <c r="EJ4" s="160"/>
      <c r="EK4" s="160"/>
      <c r="EL4" s="160"/>
      <c r="EM4" s="161"/>
      <c r="EN4" s="159" t="str">
        <f t="shared" ref="EN4" si="17">"Week "&amp;(EG6-($C$4-WEEKDAY($C$4,1)+2))/7+1</f>
        <v>Week 19</v>
      </c>
      <c r="EO4" s="160"/>
      <c r="EP4" s="160"/>
      <c r="EQ4" s="160"/>
      <c r="ER4" s="160"/>
      <c r="ES4" s="160"/>
      <c r="ET4" s="161"/>
      <c r="EU4" s="159" t="str">
        <f t="shared" ref="EU4" si="18">"Week "&amp;(EN6-($C$4-WEEKDAY($C$4,1)+2))/7+1</f>
        <v>Week 20</v>
      </c>
      <c r="EV4" s="160"/>
      <c r="EW4" s="160"/>
      <c r="EX4" s="160"/>
      <c r="EY4" s="160"/>
      <c r="EZ4" s="160"/>
      <c r="FA4" s="161"/>
      <c r="FB4" s="159" t="str">
        <f t="shared" ref="FB4" si="19">"Week "&amp;(EU6-($C$4-WEEKDAY($C$4,1)+2))/7+1</f>
        <v>Week 21</v>
      </c>
      <c r="FC4" s="160"/>
      <c r="FD4" s="160"/>
      <c r="FE4" s="160"/>
      <c r="FF4" s="160"/>
      <c r="FG4" s="160"/>
      <c r="FH4" s="161"/>
      <c r="FI4" s="159" t="str">
        <f t="shared" ref="FI4" si="20">"Week "&amp;(FB6-($C$4-WEEKDAY($C$4,1)+2))/7+1</f>
        <v>Week 22</v>
      </c>
      <c r="FJ4" s="160"/>
      <c r="FK4" s="160"/>
      <c r="FL4" s="160"/>
      <c r="FM4" s="160"/>
      <c r="FN4" s="160"/>
      <c r="FO4" s="161"/>
      <c r="FP4" s="159" t="str">
        <f t="shared" ref="FP4" si="21">"Week "&amp;(FI6-($C$4-WEEKDAY($C$4,1)+2))/7+1</f>
        <v>Week 23</v>
      </c>
      <c r="FQ4" s="160"/>
      <c r="FR4" s="160"/>
      <c r="FS4" s="160"/>
      <c r="FT4" s="160"/>
      <c r="FU4" s="160"/>
      <c r="FV4" s="161"/>
      <c r="FW4" s="159" t="str">
        <f t="shared" ref="FW4" si="22">"Week "&amp;(FP6-($C$4-WEEKDAY($C$4,1)+2))/7+1</f>
        <v>Week 24</v>
      </c>
      <c r="FX4" s="160"/>
      <c r="FY4" s="160"/>
      <c r="FZ4" s="160"/>
      <c r="GA4" s="160"/>
      <c r="GB4" s="160"/>
      <c r="GC4" s="161"/>
      <c r="GD4" s="159" t="str">
        <f t="shared" ref="GD4" si="23">"Week "&amp;(FW6-($C$4-WEEKDAY($C$4,1)+2))/7+1</f>
        <v>Week 25</v>
      </c>
      <c r="GE4" s="160"/>
      <c r="GF4" s="160"/>
      <c r="GG4" s="160"/>
      <c r="GH4" s="160"/>
      <c r="GI4" s="160"/>
      <c r="GJ4" s="161"/>
      <c r="GK4" s="159" t="str">
        <f t="shared" ref="GK4" si="24">"Week "&amp;(GD6-($C$4-WEEKDAY($C$4,1)+2))/7+1</f>
        <v>Week 26</v>
      </c>
      <c r="GL4" s="160"/>
      <c r="GM4" s="160"/>
      <c r="GN4" s="160"/>
      <c r="GO4" s="160"/>
      <c r="GP4" s="160"/>
      <c r="GQ4" s="161"/>
      <c r="GR4" s="159" t="str">
        <f t="shared" ref="GR4" si="25">"Week "&amp;(GK6-($C$4-WEEKDAY($C$4,1)+2))/7+1</f>
        <v>Week 27</v>
      </c>
      <c r="GS4" s="160"/>
      <c r="GT4" s="160"/>
      <c r="GU4" s="160"/>
      <c r="GV4" s="160"/>
      <c r="GW4" s="160"/>
      <c r="GX4" s="161"/>
      <c r="GY4" s="159" t="str">
        <f t="shared" ref="GY4" si="26">"Week "&amp;(GR6-($C$4-WEEKDAY($C$4,1)+2))/7+1</f>
        <v>Week 28</v>
      </c>
      <c r="GZ4" s="160"/>
      <c r="HA4" s="160"/>
      <c r="HB4" s="160"/>
      <c r="HC4" s="160"/>
      <c r="HD4" s="160"/>
      <c r="HE4" s="161"/>
      <c r="HF4" s="159" t="str">
        <f t="shared" ref="HF4" si="27">"Week "&amp;(GY6-($C$4-WEEKDAY($C$4,1)+2))/7+1</f>
        <v>Week 29</v>
      </c>
      <c r="HG4" s="160"/>
      <c r="HH4" s="160"/>
      <c r="HI4" s="160"/>
      <c r="HJ4" s="160"/>
      <c r="HK4" s="160"/>
      <c r="HL4" s="161"/>
      <c r="HM4" s="159" t="str">
        <f t="shared" ref="HM4" si="28">"Week "&amp;(HF6-($C$4-WEEKDAY($C$4,1)+2))/7+1</f>
        <v>Week 30</v>
      </c>
      <c r="HN4" s="160"/>
      <c r="HO4" s="160"/>
      <c r="HP4" s="160"/>
      <c r="HQ4" s="160"/>
      <c r="HR4" s="160"/>
      <c r="HS4" s="161"/>
      <c r="HT4" s="159" t="str">
        <f t="shared" ref="HT4" si="29">"Week "&amp;(HM6-($C$4-WEEKDAY($C$4,1)+2))/7+1</f>
        <v>Week 31</v>
      </c>
      <c r="HU4" s="160"/>
      <c r="HV4" s="160"/>
      <c r="HW4" s="160"/>
      <c r="HX4" s="160"/>
      <c r="HY4" s="160"/>
      <c r="HZ4" s="161"/>
      <c r="IA4" s="159" t="str">
        <f t="shared" ref="IA4" si="30">"Week "&amp;(HT6-($C$4-WEEKDAY($C$4,1)+2))/7+1</f>
        <v>Week 32</v>
      </c>
      <c r="IB4" s="160"/>
      <c r="IC4" s="160"/>
      <c r="ID4" s="160"/>
      <c r="IE4" s="160"/>
      <c r="IF4" s="160"/>
      <c r="IG4" s="161"/>
      <c r="IH4" s="159" t="str">
        <f t="shared" ref="IH4" si="31">"Week "&amp;(IA6-($C$4-WEEKDAY($C$4,1)+2))/7+1</f>
        <v>Week 33</v>
      </c>
      <c r="II4" s="160"/>
      <c r="IJ4" s="160"/>
      <c r="IK4" s="160"/>
      <c r="IL4" s="160"/>
      <c r="IM4" s="160"/>
      <c r="IN4" s="161"/>
      <c r="IO4" s="159" t="str">
        <f t="shared" ref="IO4" si="32">"Week "&amp;(IH6-($C$4-WEEKDAY($C$4,1)+2))/7+1</f>
        <v>Week 34</v>
      </c>
      <c r="IP4" s="160"/>
      <c r="IQ4" s="160"/>
      <c r="IR4" s="160"/>
      <c r="IS4" s="160"/>
      <c r="IT4" s="160"/>
      <c r="IU4" s="161"/>
    </row>
    <row r="5" spans="1:255" s="55" customFormat="1" ht="19.5" customHeight="1" thickBot="1" x14ac:dyDescent="0.25">
      <c r="A5" s="111"/>
      <c r="B5" s="113" t="s">
        <v>74</v>
      </c>
      <c r="C5" s="167" t="s">
        <v>137</v>
      </c>
      <c r="D5" s="168"/>
      <c r="E5" s="169"/>
      <c r="F5" s="111"/>
      <c r="G5" s="111"/>
      <c r="H5" s="111"/>
      <c r="I5" s="111"/>
      <c r="K5" s="170">
        <f>K6</f>
        <v>45292</v>
      </c>
      <c r="L5" s="157"/>
      <c r="M5" s="157"/>
      <c r="N5" s="157"/>
      <c r="O5" s="157"/>
      <c r="P5" s="157"/>
      <c r="Q5" s="172"/>
      <c r="R5" s="170">
        <f>R6</f>
        <v>45299</v>
      </c>
      <c r="S5" s="157"/>
      <c r="T5" s="157"/>
      <c r="U5" s="157"/>
      <c r="V5" s="157"/>
      <c r="W5" s="157"/>
      <c r="X5" s="171"/>
      <c r="Y5" s="173">
        <f>Y6</f>
        <v>45306</v>
      </c>
      <c r="Z5" s="157"/>
      <c r="AA5" s="157"/>
      <c r="AB5" s="157"/>
      <c r="AC5" s="157"/>
      <c r="AD5" s="157"/>
      <c r="AE5" s="174"/>
      <c r="AF5" s="165">
        <f>AF6</f>
        <v>45313</v>
      </c>
      <c r="AG5" s="157"/>
      <c r="AH5" s="157"/>
      <c r="AI5" s="157"/>
      <c r="AJ5" s="157"/>
      <c r="AK5" s="157"/>
      <c r="AL5" s="166"/>
      <c r="AM5" s="175">
        <f>AM6</f>
        <v>45320</v>
      </c>
      <c r="AN5" s="157"/>
      <c r="AO5" s="157"/>
      <c r="AP5" s="157"/>
      <c r="AQ5" s="157"/>
      <c r="AR5" s="157"/>
      <c r="AS5" s="176"/>
      <c r="AT5" s="177">
        <f>AT6</f>
        <v>45327</v>
      </c>
      <c r="AU5" s="157"/>
      <c r="AV5" s="157"/>
      <c r="AW5" s="157"/>
      <c r="AX5" s="157"/>
      <c r="AY5" s="157"/>
      <c r="AZ5" s="178"/>
      <c r="BA5" s="156">
        <f>BA6</f>
        <v>45334</v>
      </c>
      <c r="BB5" s="157"/>
      <c r="BC5" s="157"/>
      <c r="BD5" s="157"/>
      <c r="BE5" s="157"/>
      <c r="BF5" s="157"/>
      <c r="BG5" s="158"/>
      <c r="BH5" s="162">
        <f>BH6</f>
        <v>45341</v>
      </c>
      <c r="BI5" s="157"/>
      <c r="BJ5" s="157"/>
      <c r="BK5" s="157"/>
      <c r="BL5" s="157"/>
      <c r="BM5" s="157"/>
      <c r="BN5" s="163"/>
      <c r="BO5" s="156">
        <f>BO6</f>
        <v>45348</v>
      </c>
      <c r="BP5" s="157"/>
      <c r="BQ5" s="157"/>
      <c r="BR5" s="157"/>
      <c r="BS5" s="157"/>
      <c r="BT5" s="157"/>
      <c r="BU5" s="158"/>
      <c r="BV5" s="162">
        <f>BV6</f>
        <v>45355</v>
      </c>
      <c r="BW5" s="157"/>
      <c r="BX5" s="157"/>
      <c r="BY5" s="157"/>
      <c r="BZ5" s="157"/>
      <c r="CA5" s="157"/>
      <c r="CB5" s="163"/>
      <c r="CC5" s="162">
        <f>CC6</f>
        <v>45362</v>
      </c>
      <c r="CD5" s="157"/>
      <c r="CE5" s="157"/>
      <c r="CF5" s="157"/>
      <c r="CG5" s="157"/>
      <c r="CH5" s="157"/>
      <c r="CI5" s="163"/>
      <c r="CJ5" s="156">
        <f>CJ6</f>
        <v>45369</v>
      </c>
      <c r="CK5" s="157"/>
      <c r="CL5" s="157"/>
      <c r="CM5" s="157"/>
      <c r="CN5" s="157"/>
      <c r="CO5" s="157"/>
      <c r="CP5" s="158"/>
      <c r="CQ5" s="162">
        <f>CQ6</f>
        <v>45376</v>
      </c>
      <c r="CR5" s="157"/>
      <c r="CS5" s="157"/>
      <c r="CT5" s="157"/>
      <c r="CU5" s="157"/>
      <c r="CV5" s="157"/>
      <c r="CW5" s="163"/>
      <c r="CX5" s="162">
        <f t="shared" ref="CX5" si="33">CX6</f>
        <v>45383</v>
      </c>
      <c r="CY5" s="157"/>
      <c r="CZ5" s="157"/>
      <c r="DA5" s="157"/>
      <c r="DB5" s="157"/>
      <c r="DC5" s="157"/>
      <c r="DD5" s="163"/>
      <c r="DE5" s="156">
        <f t="shared" ref="DE5" si="34">DE6</f>
        <v>45390</v>
      </c>
      <c r="DF5" s="157"/>
      <c r="DG5" s="157"/>
      <c r="DH5" s="157"/>
      <c r="DI5" s="157"/>
      <c r="DJ5" s="157"/>
      <c r="DK5" s="158"/>
      <c r="DL5" s="162">
        <f t="shared" ref="DL5" si="35">DL6</f>
        <v>45397</v>
      </c>
      <c r="DM5" s="157"/>
      <c r="DN5" s="157"/>
      <c r="DO5" s="157"/>
      <c r="DP5" s="157"/>
      <c r="DQ5" s="157"/>
      <c r="DR5" s="163"/>
      <c r="DS5" s="162">
        <f t="shared" ref="DS5" si="36">DS6</f>
        <v>45404</v>
      </c>
      <c r="DT5" s="157"/>
      <c r="DU5" s="157"/>
      <c r="DV5" s="157"/>
      <c r="DW5" s="157"/>
      <c r="DX5" s="157"/>
      <c r="DY5" s="163"/>
      <c r="DZ5" s="156">
        <f t="shared" ref="DZ5" si="37">DZ6</f>
        <v>45411</v>
      </c>
      <c r="EA5" s="157"/>
      <c r="EB5" s="157"/>
      <c r="EC5" s="157"/>
      <c r="ED5" s="157"/>
      <c r="EE5" s="157"/>
      <c r="EF5" s="158"/>
      <c r="EG5" s="162">
        <f t="shared" ref="EG5" si="38">EG6</f>
        <v>45418</v>
      </c>
      <c r="EH5" s="157"/>
      <c r="EI5" s="157"/>
      <c r="EJ5" s="157"/>
      <c r="EK5" s="157"/>
      <c r="EL5" s="157"/>
      <c r="EM5" s="163"/>
      <c r="EN5" s="162">
        <f>EN6</f>
        <v>45425</v>
      </c>
      <c r="EO5" s="157"/>
      <c r="EP5" s="157"/>
      <c r="EQ5" s="157"/>
      <c r="ER5" s="157"/>
      <c r="ES5" s="157"/>
      <c r="ET5" s="163"/>
      <c r="EU5" s="156">
        <f>EU6</f>
        <v>45432</v>
      </c>
      <c r="EV5" s="157"/>
      <c r="EW5" s="157"/>
      <c r="EX5" s="157"/>
      <c r="EY5" s="157"/>
      <c r="EZ5" s="157"/>
      <c r="FA5" s="158"/>
      <c r="FB5" s="162">
        <f>FB6</f>
        <v>45439</v>
      </c>
      <c r="FC5" s="157"/>
      <c r="FD5" s="157"/>
      <c r="FE5" s="157"/>
      <c r="FF5" s="157"/>
      <c r="FG5" s="157"/>
      <c r="FH5" s="163"/>
      <c r="FI5" s="162">
        <f t="shared" ref="FI5" si="39">FI6</f>
        <v>45446</v>
      </c>
      <c r="FJ5" s="157"/>
      <c r="FK5" s="157"/>
      <c r="FL5" s="157"/>
      <c r="FM5" s="157"/>
      <c r="FN5" s="157"/>
      <c r="FO5" s="163"/>
      <c r="FP5" s="156">
        <f t="shared" ref="FP5" si="40">FP6</f>
        <v>45453</v>
      </c>
      <c r="FQ5" s="157"/>
      <c r="FR5" s="157"/>
      <c r="FS5" s="157"/>
      <c r="FT5" s="157"/>
      <c r="FU5" s="157"/>
      <c r="FV5" s="158"/>
      <c r="FW5" s="162">
        <f t="shared" ref="FW5" si="41">FW6</f>
        <v>45460</v>
      </c>
      <c r="FX5" s="157"/>
      <c r="FY5" s="157"/>
      <c r="FZ5" s="157"/>
      <c r="GA5" s="157"/>
      <c r="GB5" s="157"/>
      <c r="GC5" s="163"/>
      <c r="GD5" s="162">
        <f t="shared" ref="GD5" si="42">GD6</f>
        <v>45467</v>
      </c>
      <c r="GE5" s="157"/>
      <c r="GF5" s="157"/>
      <c r="GG5" s="157"/>
      <c r="GH5" s="157"/>
      <c r="GI5" s="157"/>
      <c r="GJ5" s="163"/>
      <c r="GK5" s="156">
        <f t="shared" ref="GK5" si="43">GK6</f>
        <v>45474</v>
      </c>
      <c r="GL5" s="157"/>
      <c r="GM5" s="157"/>
      <c r="GN5" s="157"/>
      <c r="GO5" s="157"/>
      <c r="GP5" s="157"/>
      <c r="GQ5" s="158"/>
      <c r="GR5" s="162">
        <f t="shared" ref="GR5" si="44">GR6</f>
        <v>45481</v>
      </c>
      <c r="GS5" s="157"/>
      <c r="GT5" s="157"/>
      <c r="GU5" s="157"/>
      <c r="GV5" s="157"/>
      <c r="GW5" s="157"/>
      <c r="GX5" s="163"/>
      <c r="GY5" s="156">
        <f t="shared" ref="GY5" si="45">GY6</f>
        <v>45488</v>
      </c>
      <c r="GZ5" s="157"/>
      <c r="HA5" s="157"/>
      <c r="HB5" s="157"/>
      <c r="HC5" s="157"/>
      <c r="HD5" s="157"/>
      <c r="HE5" s="158"/>
      <c r="HF5" s="162">
        <f t="shared" ref="HF5" si="46">HF6</f>
        <v>45495</v>
      </c>
      <c r="HG5" s="157"/>
      <c r="HH5" s="157"/>
      <c r="HI5" s="157"/>
      <c r="HJ5" s="157"/>
      <c r="HK5" s="157"/>
      <c r="HL5" s="163"/>
      <c r="HM5" s="156">
        <f t="shared" ref="HM5" si="47">HM6</f>
        <v>45502</v>
      </c>
      <c r="HN5" s="157"/>
      <c r="HO5" s="157"/>
      <c r="HP5" s="157"/>
      <c r="HQ5" s="157"/>
      <c r="HR5" s="157"/>
      <c r="HS5" s="158"/>
      <c r="HT5" s="162">
        <f t="shared" ref="HT5" si="48">HT6</f>
        <v>45509</v>
      </c>
      <c r="HU5" s="157"/>
      <c r="HV5" s="157"/>
      <c r="HW5" s="157"/>
      <c r="HX5" s="157"/>
      <c r="HY5" s="157"/>
      <c r="HZ5" s="163"/>
      <c r="IA5" s="156">
        <f t="shared" ref="IA5" si="49">IA6</f>
        <v>45516</v>
      </c>
      <c r="IB5" s="157"/>
      <c r="IC5" s="157"/>
      <c r="ID5" s="157"/>
      <c r="IE5" s="157"/>
      <c r="IF5" s="157"/>
      <c r="IG5" s="158"/>
      <c r="IH5" s="162">
        <f t="shared" ref="IH5" si="50">IH6</f>
        <v>45523</v>
      </c>
      <c r="II5" s="157"/>
      <c r="IJ5" s="157"/>
      <c r="IK5" s="157"/>
      <c r="IL5" s="157"/>
      <c r="IM5" s="157"/>
      <c r="IN5" s="163"/>
      <c r="IO5" s="156">
        <f t="shared" ref="IO5" si="51">IO6</f>
        <v>45530</v>
      </c>
      <c r="IP5" s="157"/>
      <c r="IQ5" s="157"/>
      <c r="IR5" s="157"/>
      <c r="IS5" s="157"/>
      <c r="IT5" s="157"/>
      <c r="IU5" s="158"/>
    </row>
    <row r="6" spans="1:255" s="53" customFormat="1" ht="14.25" customHeight="1" x14ac:dyDescent="0.2">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25">
      <c r="A7" s="48" t="s">
        <v>0</v>
      </c>
      <c r="B7" s="48" t="s">
        <v>64</v>
      </c>
      <c r="C7" s="147" t="s">
        <v>65</v>
      </c>
      <c r="D7" s="49" t="s">
        <v>71</v>
      </c>
      <c r="E7" s="50" t="s">
        <v>66</v>
      </c>
      <c r="F7" s="50" t="s">
        <v>67</v>
      </c>
      <c r="G7" s="49" t="s">
        <v>68</v>
      </c>
      <c r="H7" s="49" t="s">
        <v>69</v>
      </c>
      <c r="I7" s="83" t="s">
        <v>70</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75" thickTop="1" x14ac:dyDescent="0.2">
      <c r="A8" s="90" t="str">
        <f>IF(ISERROR(VALUE(SUBSTITUTE(prevWBS,".",""))),"1",IF(ISERROR(FIND("`",SUBSTITUTE(prevWBS,".","`",1))),TEXT(VALUE(prevWBS)+1,"#"),TEXT(VALUE(LEFT(prevWBS,FIND("`",SUBSTITUTE(prevWBS,".","`",1))-1))+1,"#")))</f>
        <v>1</v>
      </c>
      <c r="B8" s="79" t="s">
        <v>133</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8" x14ac:dyDescent="0.2">
      <c r="A9" s="91" t="str">
        <f t="shared" ref="A9:A20"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138</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2">
      <c r="A10" s="91" t="str">
        <f t="shared" ref="A10:A18"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156</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2">
      <c r="A11" s="91" t="str">
        <f t="shared" si="257"/>
        <v>1.1.2</v>
      </c>
      <c r="B11" s="35" t="s">
        <v>154</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2">
      <c r="A12" s="91" t="str">
        <f t="shared" si="257"/>
        <v>1.1.3</v>
      </c>
      <c r="B12" s="35" t="s">
        <v>155</v>
      </c>
      <c r="C12" s="150"/>
      <c r="D12" s="33"/>
      <c r="E12" s="87">
        <f>F11+1</f>
        <v>45303</v>
      </c>
      <c r="F12" s="84">
        <f t="shared" si="258"/>
        <v>45307</v>
      </c>
      <c r="G12" s="45">
        <v>5</v>
      </c>
      <c r="H12" s="46">
        <v>0.5</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2">
      <c r="A13" s="91" t="str">
        <f t="shared" si="257"/>
        <v>1.1.4</v>
      </c>
      <c r="B13" s="35" t="s">
        <v>159</v>
      </c>
      <c r="C13" s="150"/>
      <c r="D13" s="33"/>
      <c r="E13" s="87">
        <v>45306</v>
      </c>
      <c r="F13" s="84">
        <f t="shared" ref="F13" si="260">IF(ISBLANK(E13)," - ",IF(G13=0,E13,E13+G13-1))</f>
        <v>45307</v>
      </c>
      <c r="G13" s="45">
        <v>2</v>
      </c>
      <c r="H13" s="46">
        <v>0</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2">
      <c r="A14" s="91" t="str">
        <f t="shared" si="257"/>
        <v>1.1.5</v>
      </c>
      <c r="B14" s="35" t="s">
        <v>158</v>
      </c>
      <c r="C14" s="150"/>
      <c r="D14" s="33"/>
      <c r="E14" s="87">
        <f>F12+1</f>
        <v>45308</v>
      </c>
      <c r="F14" s="84">
        <f t="shared" si="255"/>
        <v>45310</v>
      </c>
      <c r="G14" s="45">
        <v>3</v>
      </c>
      <c r="H14" s="46">
        <v>0</v>
      </c>
      <c r="I14" s="102">
        <f t="shared" si="256"/>
        <v>3</v>
      </c>
      <c r="J14" s="94"/>
      <c r="K14" s="34"/>
      <c r="L14" s="34"/>
      <c r="M14" s="34"/>
      <c r="N14" s="34"/>
      <c r="O14" s="34"/>
      <c r="P14" s="34"/>
      <c r="Q14" s="34"/>
      <c r="R14" s="34"/>
      <c r="S14" s="34"/>
      <c r="T14" s="34"/>
      <c r="U14" s="34"/>
      <c r="V14" s="34"/>
      <c r="W14" s="34"/>
      <c r="X14" s="34"/>
      <c r="Y14" s="34"/>
      <c r="Z14" s="34" t="s">
        <v>157</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2">
      <c r="A15" s="91" t="str">
        <f t="shared" si="257"/>
        <v>1.1.6</v>
      </c>
      <c r="B15" s="35" t="s">
        <v>141</v>
      </c>
      <c r="C15" s="150">
        <v>1</v>
      </c>
      <c r="D15" s="33"/>
      <c r="E15" s="87">
        <v>45326</v>
      </c>
      <c r="F15" s="84">
        <f t="shared" ref="F15" si="262">IF(ISBLANK(E15)," - ",IF(G15=0,E15,E15+G15-1))</f>
        <v>45330</v>
      </c>
      <c r="G15" s="45">
        <v>5</v>
      </c>
      <c r="H15" s="46">
        <v>1</v>
      </c>
      <c r="I15" s="102">
        <f t="shared" ref="I15" si="263">IF(OR(F15=0,E15=0),0,NETWORKDAYS(E15,F15))</f>
        <v>4</v>
      </c>
      <c r="J15" s="9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8" x14ac:dyDescent="0.2">
      <c r="A16" s="91" t="str">
        <f t="shared" si="257"/>
        <v>1.1.7</v>
      </c>
      <c r="B16" s="35" t="s">
        <v>142</v>
      </c>
      <c r="C16" s="150">
        <v>1</v>
      </c>
      <c r="D16" s="33"/>
      <c r="E16" s="87">
        <v>45335</v>
      </c>
      <c r="F16" s="84">
        <f t="shared" ref="F16" si="264">IF(ISBLANK(E16)," - ",IF(G16=0,E16,E16+G16-1))</f>
        <v>45335</v>
      </c>
      <c r="G16" s="45">
        <v>1</v>
      </c>
      <c r="H16" s="46">
        <v>1</v>
      </c>
      <c r="I16" s="102">
        <f t="shared" ref="I16" si="265">IF(OR(F16=0,E16=0),0,NETWORKDAYS(E16,F16))</f>
        <v>1</v>
      </c>
      <c r="J16" s="9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8" x14ac:dyDescent="0.2">
      <c r="A17" s="91" t="str">
        <f t="shared" si="257"/>
        <v>1.1.8</v>
      </c>
      <c r="B17" s="35" t="s">
        <v>148</v>
      </c>
      <c r="C17" s="150">
        <v>1</v>
      </c>
      <c r="D17" s="33"/>
      <c r="E17" s="87">
        <v>45352</v>
      </c>
      <c r="F17" s="84">
        <f>IF(ISBLANK(E17)," - ",IF(G17=0,E17,E17+G17-1))</f>
        <v>45352</v>
      </c>
      <c r="G17" s="45">
        <v>1</v>
      </c>
      <c r="H17" s="46">
        <v>1</v>
      </c>
      <c r="I17" s="102">
        <f>IF(OR(F17=0,E17=0),0,NETWORKDAYS(E17,F17))</f>
        <v>1</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8" x14ac:dyDescent="0.2">
      <c r="A18" s="91" t="str">
        <f t="shared" si="257"/>
        <v>1.1.9</v>
      </c>
      <c r="B18" s="35" t="s">
        <v>147</v>
      </c>
      <c r="C18" s="150">
        <v>1</v>
      </c>
      <c r="D18" s="33"/>
      <c r="E18" s="87">
        <f>F17+7</f>
        <v>45359</v>
      </c>
      <c r="F18" s="84">
        <f>IF(ISBLANK(E18)," - ",IF(G18=0,E18,E18+G18-1))</f>
        <v>45359</v>
      </c>
      <c r="G18" s="45">
        <v>1</v>
      </c>
      <c r="H18" s="46">
        <v>1</v>
      </c>
      <c r="I18" s="102">
        <f t="shared" ref="I18" si="266">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1" customFormat="1" ht="18" x14ac:dyDescent="0.2">
      <c r="A19" s="92" t="str">
        <f>IF(ISERROR(VALUE(SUBSTITUTE(prevWBS,".",""))),"1",IF(ISERROR(FIND("`",SUBSTITUTE(prevWBS,".","`",1))),TEXT(VALUE(prevWBS)+1,"#"),TEXT(VALUE(LEFT(prevWBS,FIND("`",SUBSTITUTE(prevWBS,".","`",1))-1))+1,"#")))</f>
        <v>2</v>
      </c>
      <c r="B19" s="80" t="s">
        <v>134</v>
      </c>
      <c r="C19" s="151"/>
      <c r="D19" s="36"/>
      <c r="E19" s="81"/>
      <c r="F19" s="82"/>
      <c r="G19" s="37"/>
      <c r="H19" s="38"/>
      <c r="I19" s="103"/>
      <c r="J19" s="95"/>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c r="FU19" s="36"/>
      <c r="FV19" s="36"/>
      <c r="FW19" s="36"/>
      <c r="FX19" s="36"/>
      <c r="FY19" s="36"/>
      <c r="FZ19" s="36"/>
      <c r="GA19" s="36"/>
      <c r="GB19" s="36"/>
      <c r="GC19" s="36"/>
      <c r="GD19" s="36"/>
      <c r="GE19" s="36"/>
      <c r="GF19" s="36"/>
      <c r="GG19" s="36"/>
      <c r="GH19" s="36"/>
      <c r="GI19" s="36"/>
      <c r="GJ19" s="36"/>
      <c r="GK19" s="36"/>
      <c r="GL19" s="36"/>
      <c r="GM19" s="36"/>
      <c r="GN19" s="36"/>
      <c r="GO19" s="36"/>
      <c r="GP19" s="36"/>
      <c r="GQ19" s="36"/>
      <c r="GR19" s="36"/>
      <c r="GS19" s="36"/>
      <c r="GT19" s="36"/>
      <c r="GU19" s="36"/>
      <c r="GV19" s="36"/>
      <c r="GW19" s="36"/>
      <c r="GX19" s="36"/>
      <c r="GY19" s="36"/>
      <c r="GZ19" s="36"/>
      <c r="HA19" s="36"/>
      <c r="HB19" s="36"/>
      <c r="HC19" s="36"/>
      <c r="HD19" s="36"/>
      <c r="HE19" s="36"/>
      <c r="HF19" s="36"/>
      <c r="HG19" s="36"/>
      <c r="HH19" s="36"/>
      <c r="HI19" s="36"/>
      <c r="HJ19" s="36"/>
      <c r="HK19" s="36"/>
      <c r="HL19" s="36"/>
      <c r="HM19" s="36"/>
      <c r="HN19" s="36"/>
      <c r="HO19" s="36"/>
      <c r="HP19" s="36"/>
      <c r="HQ19" s="36"/>
      <c r="HR19" s="36"/>
      <c r="HS19" s="36"/>
      <c r="HT19" s="36"/>
      <c r="HU19" s="36"/>
      <c r="HV19" s="36"/>
      <c r="HW19" s="36"/>
      <c r="HX19" s="36"/>
      <c r="HY19" s="36"/>
      <c r="HZ19" s="36"/>
      <c r="IA19" s="36"/>
      <c r="IB19" s="36"/>
      <c r="IC19" s="36"/>
      <c r="ID19" s="36"/>
      <c r="IE19" s="36"/>
      <c r="IF19" s="36"/>
      <c r="IG19" s="36"/>
      <c r="IH19" s="36"/>
      <c r="II19" s="36"/>
      <c r="IJ19" s="36"/>
      <c r="IK19" s="36"/>
      <c r="IL19" s="36"/>
      <c r="IM19" s="36"/>
      <c r="IN19" s="36"/>
      <c r="IO19" s="36"/>
      <c r="IP19" s="36"/>
      <c r="IQ19" s="36"/>
      <c r="IR19" s="36"/>
      <c r="IS19" s="36"/>
      <c r="IT19" s="36"/>
      <c r="IU19" s="36"/>
    </row>
    <row r="20" spans="1:255" s="32" customFormat="1" ht="18" x14ac:dyDescent="0.2">
      <c r="A20" s="91" t="str">
        <f t="shared" si="254"/>
        <v>2.1</v>
      </c>
      <c r="B20" s="88" t="s">
        <v>150</v>
      </c>
      <c r="C20" s="149"/>
      <c r="D20" s="89"/>
      <c r="E20" s="87">
        <f>$F$9+1</f>
        <v>45360</v>
      </c>
      <c r="F20" s="84">
        <f t="shared" ref="F20" si="267">IF(ISBLANK(E20)," - ",IF(G20=0,E20,E20+G20-1))</f>
        <v>45429</v>
      </c>
      <c r="G20" s="45">
        <v>70</v>
      </c>
      <c r="H20" s="46">
        <v>0</v>
      </c>
      <c r="I20" s="102">
        <f t="shared" ref="I20" si="268">IF(OR(F20=0,E20=0),0,NETWORKDAYS(E20,F20))</f>
        <v>50</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2" customFormat="1" ht="18" x14ac:dyDescent="0.2">
      <c r="A2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1" s="88" t="s">
        <v>153</v>
      </c>
      <c r="C21" s="149">
        <v>1</v>
      </c>
      <c r="D21" s="89"/>
      <c r="E21" s="87">
        <f>E22-14</f>
        <v>45415</v>
      </c>
      <c r="F21" s="84">
        <f t="shared" ref="F21" si="269">IF(ISBLANK(E21)," - ",IF(G21=0,E21,E21+G21-1))</f>
        <v>45415</v>
      </c>
      <c r="G21" s="45">
        <v>1</v>
      </c>
      <c r="H21" s="46">
        <v>1</v>
      </c>
      <c r="I21" s="102">
        <f t="shared" ref="I21" si="270">IF(OR(F21=0,E21=0),0,NETWORKDAYS(E21,F21))</f>
        <v>1</v>
      </c>
      <c r="J21" s="9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row>
    <row r="22" spans="1:255" s="32" customFormat="1" ht="18" x14ac:dyDescent="0.2">
      <c r="A2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2" s="88" t="s">
        <v>152</v>
      </c>
      <c r="C22" s="149">
        <v>1</v>
      </c>
      <c r="D22" s="89"/>
      <c r="E22" s="87">
        <v>45429</v>
      </c>
      <c r="F22" s="84">
        <f>IF(ISBLANK(E22)," - ",IF(G22=0,E22,E22+G22-1))</f>
        <v>45429</v>
      </c>
      <c r="G22" s="45">
        <v>1</v>
      </c>
      <c r="H22" s="46">
        <v>1</v>
      </c>
      <c r="I22" s="102">
        <f>IF(OR(F22=0,E22=0),0,NETWORKDAYS(E22,F22))</f>
        <v>1</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1" customFormat="1" ht="18" x14ac:dyDescent="0.2">
      <c r="A23" s="92" t="str">
        <f>IF(ISERROR(VALUE(SUBSTITUTE(prevWBS,".",""))),"1",IF(ISERROR(FIND("`",SUBSTITUTE(prevWBS,".","`",1))),TEXT(VALUE(prevWBS)+1,"#"),TEXT(VALUE(LEFT(prevWBS,FIND("`",SUBSTITUTE(prevWBS,".","`",1))-1))+1,"#")))</f>
        <v>3</v>
      </c>
      <c r="B23" s="80" t="s">
        <v>135</v>
      </c>
      <c r="C23" s="151"/>
      <c r="D23" s="36"/>
      <c r="E23" s="85"/>
      <c r="F23" s="86"/>
      <c r="G23" s="37"/>
      <c r="H23" s="38"/>
      <c r="I23" s="103"/>
      <c r="J23" s="95"/>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c r="IU23" s="36"/>
    </row>
    <row r="24" spans="1:255" s="32" customFormat="1" ht="18" x14ac:dyDescent="0.2">
      <c r="A24"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35" t="s">
        <v>150</v>
      </c>
      <c r="C24" s="150"/>
      <c r="D24" s="33"/>
      <c r="E24" s="87">
        <f>$F$20+1</f>
        <v>45430</v>
      </c>
      <c r="F24" s="84">
        <f t="shared" ref="F24" si="271">IF(ISBLANK(E24)," - ",IF(G24=0,E24,E24+G24-1))</f>
        <v>45499</v>
      </c>
      <c r="G24" s="45">
        <v>70</v>
      </c>
      <c r="H24" s="46">
        <v>0</v>
      </c>
      <c r="I24" s="102">
        <f>IF(OR(F24=0,E24=0),0,NETWORKDAYS(E24,F24))</f>
        <v>50</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2" customFormat="1" ht="18" x14ac:dyDescent="0.2">
      <c r="A25"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35" t="s">
        <v>145</v>
      </c>
      <c r="C25" s="150">
        <v>1</v>
      </c>
      <c r="D25" s="33"/>
      <c r="E25" s="87">
        <f>E26-14</f>
        <v>45485</v>
      </c>
      <c r="F25" s="84">
        <f t="shared" ref="F25" si="272">IF(ISBLANK(E25)," - ",IF(G25=0,E25,E25+G25-1))</f>
        <v>45485</v>
      </c>
      <c r="G25" s="45">
        <v>1</v>
      </c>
      <c r="H25" s="46">
        <v>1</v>
      </c>
      <c r="I25" s="102">
        <f>IF(OR(F25=0,E25=0),0,NETWORKDAYS(E25,F25))</f>
        <v>1</v>
      </c>
      <c r="J25" s="9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row>
    <row r="26" spans="1:255" s="32" customFormat="1" ht="18" x14ac:dyDescent="0.2">
      <c r="A26"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6" s="35" t="s">
        <v>146</v>
      </c>
      <c r="C26" s="150">
        <v>1</v>
      </c>
      <c r="D26" s="33"/>
      <c r="E26" s="87">
        <v>45499</v>
      </c>
      <c r="F26" s="84">
        <f t="shared" ref="F26" si="273">IF(ISBLANK(E26)," - ",IF(G26=0,E26,E26+G26-1))</f>
        <v>45499</v>
      </c>
      <c r="G26" s="45">
        <v>1</v>
      </c>
      <c r="H26" s="46">
        <v>1</v>
      </c>
      <c r="I26" s="102">
        <f>IF(OR(F26=0,E26=0),0,NETWORKDAYS(E26,F26))</f>
        <v>1</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1" customFormat="1" ht="18" x14ac:dyDescent="0.2">
      <c r="A27" s="92" t="str">
        <f>IF(ISERROR(VALUE(SUBSTITUTE(prevWBS,".",""))),"1",IF(ISERROR(FIND("`",SUBSTITUTE(prevWBS,".","`",1))),TEXT(VALUE(prevWBS)+1,"#"),TEXT(VALUE(LEFT(prevWBS,FIND("`",SUBSTITUTE(prevWBS,".","`",1))-1))+1,"#")))</f>
        <v>4</v>
      </c>
      <c r="B27" s="80" t="s">
        <v>136</v>
      </c>
      <c r="C27" s="151"/>
      <c r="D27" s="36"/>
      <c r="E27" s="85"/>
      <c r="F27" s="86"/>
      <c r="G27" s="37"/>
      <c r="H27" s="38"/>
      <c r="I27" s="103"/>
      <c r="J27" s="95"/>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c r="HU27" s="36"/>
      <c r="HV27" s="36"/>
      <c r="HW27" s="36"/>
      <c r="HX27" s="36"/>
      <c r="HY27" s="36"/>
      <c r="HZ27" s="36"/>
      <c r="IA27" s="36"/>
      <c r="IB27" s="36"/>
      <c r="IC27" s="36"/>
      <c r="ID27" s="36"/>
      <c r="IE27" s="36"/>
      <c r="IF27" s="36"/>
      <c r="IG27" s="36"/>
      <c r="IH27" s="36"/>
      <c r="II27" s="36"/>
      <c r="IJ27" s="36"/>
      <c r="IK27" s="36"/>
      <c r="IL27" s="36"/>
      <c r="IM27" s="36"/>
      <c r="IN27" s="36"/>
      <c r="IO27" s="36"/>
      <c r="IP27" s="36"/>
      <c r="IQ27" s="36"/>
      <c r="IR27" s="36"/>
      <c r="IS27" s="36"/>
      <c r="IT27" s="36"/>
      <c r="IU27" s="36"/>
    </row>
    <row r="28" spans="1:255" s="32" customFormat="1" ht="18" x14ac:dyDescent="0.2">
      <c r="A2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35" t="s">
        <v>151</v>
      </c>
      <c r="C28" s="150"/>
      <c r="D28" s="33"/>
      <c r="E28" s="87">
        <f>F24+1</f>
        <v>45500</v>
      </c>
      <c r="F28" s="84">
        <f t="shared" ref="F28" si="274">IF(ISBLANK(E28)," - ",IF(G28=0,E28,E28+G28-1))</f>
        <v>45534</v>
      </c>
      <c r="G28" s="45">
        <v>35</v>
      </c>
      <c r="H28" s="46">
        <v>0</v>
      </c>
      <c r="I28" s="102">
        <f>IF(OR(F28=0,E28=0),0,NETWORKDAYS(E28,F28))</f>
        <v>25</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2" customFormat="1" ht="18" x14ac:dyDescent="0.2">
      <c r="A2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9" s="35" t="s">
        <v>144</v>
      </c>
      <c r="C29" s="150">
        <v>1</v>
      </c>
      <c r="D29" s="33"/>
      <c r="E29" s="87">
        <f>F31-32</f>
        <v>45502</v>
      </c>
      <c r="F29" s="84">
        <f t="shared" ref="F29" si="275">IF(ISBLANK(E29)," - ",IF(G29=0,E29,E29+G29-1))</f>
        <v>45502</v>
      </c>
      <c r="G29" s="45">
        <v>1</v>
      </c>
      <c r="H29" s="46">
        <v>1</v>
      </c>
      <c r="I29" s="102">
        <f t="shared" ref="I29" si="276">IF(OR(F29=0,E29=0),0,NETWORKDAYS(E29,F29))</f>
        <v>1</v>
      </c>
      <c r="J29" s="9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row>
    <row r="30" spans="1:255" s="32" customFormat="1" ht="18" x14ac:dyDescent="0.2">
      <c r="A30"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0" s="35" t="s">
        <v>149</v>
      </c>
      <c r="C30" s="150">
        <v>1</v>
      </c>
      <c r="D30" s="33"/>
      <c r="E30" s="87">
        <v>45520</v>
      </c>
      <c r="F30" s="84">
        <f t="shared" ref="F30" si="277">IF(ISBLANK(E30)," - ",IF(G30=0,E30,E30+G30-1))</f>
        <v>45520</v>
      </c>
      <c r="G30" s="45">
        <v>1</v>
      </c>
      <c r="H30" s="46">
        <v>1</v>
      </c>
      <c r="I30" s="102">
        <f t="shared" ref="I30" si="278">IF(OR(F30=0,E30=0),0,NETWORKDAYS(E30,F30))</f>
        <v>1</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8" x14ac:dyDescent="0.2">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1" s="35" t="s">
        <v>143</v>
      </c>
      <c r="C31" s="150">
        <v>1</v>
      </c>
      <c r="D31" s="33"/>
      <c r="E31" s="87">
        <f>F28</f>
        <v>45534</v>
      </c>
      <c r="F31" s="84">
        <f>IF(ISBLANK(E31)," - ",IF(G31=0,E31,E31+G31-1))</f>
        <v>45534</v>
      </c>
      <c r="G31" s="45">
        <v>1</v>
      </c>
      <c r="H31" s="46">
        <v>1</v>
      </c>
      <c r="I31" s="102">
        <f t="shared" ref="I31" si="279">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3" spans="1:255" s="40" customFormat="1" ht="27" customHeight="1" thickBot="1" x14ac:dyDescent="0.25">
      <c r="A33" s="105" t="s">
        <v>1</v>
      </c>
      <c r="B33" s="48"/>
      <c r="C33" s="152"/>
      <c r="D33" s="48"/>
      <c r="E33" s="48"/>
      <c r="F33" s="48"/>
      <c r="G33" s="48"/>
      <c r="H33" s="48"/>
      <c r="I33" s="48"/>
      <c r="J33" s="48"/>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4" spans="1:255" s="39" customFormat="1" ht="18.75" thickTop="1" x14ac:dyDescent="0.2">
      <c r="A34" s="106" t="s">
        <v>75</v>
      </c>
      <c r="C34" s="153"/>
      <c r="E34" s="107"/>
      <c r="F34" s="107"/>
      <c r="I34" s="108"/>
      <c r="J34" s="109"/>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row>
    <row r="35" spans="1:255" s="39" customFormat="1" ht="18" x14ac:dyDescent="0.2">
      <c r="A35" s="92" t="str">
        <f>IF(ISERROR(VALUE(SUBSTITUTE(prevWBS,".",""))),"1",IF(ISERROR(FIND("`",SUBSTITUTE(prevWBS,".","`",1))),TEXT(VALUE(prevWBS)+1,"#"),TEXT(VALUE(LEFT(prevWBS,FIND("`",SUBSTITUTE(prevWBS,".","`",1))-1))+1,"#")))</f>
        <v>1</v>
      </c>
      <c r="B35" s="101" t="s">
        <v>60</v>
      </c>
      <c r="C35" s="151"/>
      <c r="D35" s="36"/>
      <c r="E35" s="85"/>
      <c r="F35" s="86"/>
      <c r="G35" s="37"/>
      <c r="H35" s="38"/>
      <c r="I35" s="103"/>
      <c r="J35" s="95"/>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x14ac:dyDescent="0.2">
      <c r="A3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6" s="35" t="s">
        <v>61</v>
      </c>
      <c r="C36" s="150"/>
      <c r="D36" s="33"/>
      <c r="E36" s="87"/>
      <c r="F36" s="84" t="str">
        <f>IF(ISBLANK(E36)," - ",IF(G36=0,E36,E36+G36-1))</f>
        <v xml:space="preserve"> - </v>
      </c>
      <c r="G36" s="45"/>
      <c r="H36" s="46">
        <v>0</v>
      </c>
      <c r="I36" s="102">
        <f>IF(OR(F36=0,E36=0),0,NETWORKDAYS(E36,F36))</f>
        <v>0</v>
      </c>
      <c r="J36" s="9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8" x14ac:dyDescent="0.2">
      <c r="A3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7" s="35" t="s">
        <v>62</v>
      </c>
      <c r="C37" s="150"/>
      <c r="D37" s="33"/>
      <c r="E37" s="87"/>
      <c r="F37" s="84" t="str">
        <f t="shared" ref="F37:F38" si="280">IF(ISBLANK(E37)," - ",IF(G37=0,E37,E37+G37-1))</f>
        <v xml:space="preserve"> - </v>
      </c>
      <c r="G37" s="45"/>
      <c r="H37" s="46">
        <v>0</v>
      </c>
      <c r="I37" s="102">
        <f t="shared" ref="I37:I38" si="281">IF(OR(F37=0,E37=0),0,NETWORKDAYS(E37,F37))</f>
        <v>0</v>
      </c>
      <c r="J37" s="9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8" x14ac:dyDescent="0.2">
      <c r="A38"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8" s="35" t="s">
        <v>63</v>
      </c>
      <c r="C38" s="150"/>
      <c r="D38" s="33"/>
      <c r="E38" s="87"/>
      <c r="F38" s="84" t="str">
        <f t="shared" si="280"/>
        <v xml:space="preserve"> - </v>
      </c>
      <c r="G38" s="45"/>
      <c r="H38" s="46">
        <v>0</v>
      </c>
      <c r="I38" s="102">
        <f t="shared" si="281"/>
        <v>0</v>
      </c>
      <c r="J38" s="9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41" customFormat="1" ht="19.5" customHeight="1" x14ac:dyDescent="0.2">
      <c r="A39" s="142" t="str">
        <f>HYPERLINK("https://vertex42.link/HowToCreateAGanttChart","► Watch How to Create a Gantt Chart in Excel")</f>
        <v>► Watch How to Create a Gantt Chart in Excel</v>
      </c>
      <c r="C39" s="154"/>
    </row>
    <row r="40" spans="1:255" ht="19.5" customHeight="1" x14ac:dyDescent="0.2"/>
    <row r="41" spans="1:255" ht="19.5" customHeight="1" x14ac:dyDescent="0.2"/>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34:H38 H8:H31">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3:IU38 K8:IU31">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3:IU38 K6:IU31">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4 B33 F19 F23 F27 E33:I34 E37:E38 E35:I35 H28:I28 H24:I24 H19:I19 H23:I23 H27:I27" unlockedFormula="1"/>
    <ignoredError sqref="A27 A23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H34:H38 H8:H31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76</v>
      </c>
      <c r="B1" s="21"/>
    </row>
    <row r="2" spans="1:4" ht="14.25" x14ac:dyDescent="0.2">
      <c r="A2" s="119" t="s">
        <v>46</v>
      </c>
      <c r="B2" s="2"/>
    </row>
    <row r="3" spans="1:4" x14ac:dyDescent="0.2">
      <c r="B3" s="2"/>
    </row>
    <row r="4" spans="1:4" ht="18" x14ac:dyDescent="0.25">
      <c r="A4" s="120" t="s">
        <v>77</v>
      </c>
      <c r="B4" s="14"/>
    </row>
    <row r="5" spans="1:4" ht="57" x14ac:dyDescent="0.2">
      <c r="B5" s="121" t="s">
        <v>78</v>
      </c>
    </row>
    <row r="7" spans="1:4" ht="28.5" x14ac:dyDescent="0.2">
      <c r="B7" s="121" t="s">
        <v>19</v>
      </c>
    </row>
    <row r="9" spans="1:4" ht="14.25" x14ac:dyDescent="0.2">
      <c r="B9" s="119" t="s">
        <v>58</v>
      </c>
    </row>
    <row r="11" spans="1:4" ht="28.5" x14ac:dyDescent="0.2">
      <c r="B11" s="122" t="s">
        <v>59</v>
      </c>
    </row>
    <row r="13" spans="1:4" ht="18" x14ac:dyDescent="0.25">
      <c r="A13" s="179" t="s">
        <v>2</v>
      </c>
      <c r="B13" s="179"/>
    </row>
    <row r="15" spans="1:4" ht="18" x14ac:dyDescent="0.2">
      <c r="A15" s="123"/>
      <c r="B15" s="124" t="s">
        <v>79</v>
      </c>
      <c r="C15" s="125"/>
      <c r="D15" s="125"/>
    </row>
    <row r="16" spans="1:4" ht="18" x14ac:dyDescent="0.2">
      <c r="A16" s="123"/>
      <c r="B16" s="124" t="s">
        <v>80</v>
      </c>
      <c r="C16" s="125"/>
      <c r="D16" s="125"/>
    </row>
    <row r="17" spans="1:2" ht="18" x14ac:dyDescent="0.25">
      <c r="A17" s="126"/>
      <c r="B17" s="124" t="s">
        <v>81</v>
      </c>
    </row>
    <row r="18" spans="1:2" ht="18" x14ac:dyDescent="0.25">
      <c r="A18" s="126"/>
      <c r="B18" s="124" t="s">
        <v>82</v>
      </c>
    </row>
    <row r="19" spans="1:2" ht="28.5" x14ac:dyDescent="0.25">
      <c r="A19" s="126"/>
      <c r="B19" s="124" t="s">
        <v>132</v>
      </c>
    </row>
    <row r="20" spans="1:2" ht="18" x14ac:dyDescent="0.25">
      <c r="A20" s="126"/>
      <c r="B20" s="124" t="s">
        <v>83</v>
      </c>
    </row>
    <row r="21" spans="1:2" ht="18" x14ac:dyDescent="0.25">
      <c r="A21" s="126"/>
      <c r="B21" s="127" t="s">
        <v>84</v>
      </c>
    </row>
    <row r="22" spans="1:2" ht="18" x14ac:dyDescent="0.25">
      <c r="A22" s="126"/>
      <c r="B22" s="3"/>
    </row>
    <row r="23" spans="1:2" ht="18" x14ac:dyDescent="0.25">
      <c r="A23" s="179" t="s">
        <v>85</v>
      </c>
      <c r="B23" s="179"/>
    </row>
    <row r="24" spans="1:2" ht="43.5" x14ac:dyDescent="0.25">
      <c r="A24" s="126"/>
      <c r="B24" s="124" t="s">
        <v>86</v>
      </c>
    </row>
    <row r="25" spans="1:2" ht="18" x14ac:dyDescent="0.25">
      <c r="A25" s="126"/>
      <c r="B25" s="124"/>
    </row>
    <row r="26" spans="1:2" ht="18" x14ac:dyDescent="0.25">
      <c r="A26" s="126"/>
      <c r="B26" s="128" t="s">
        <v>87</v>
      </c>
    </row>
    <row r="27" spans="1:2" ht="18" x14ac:dyDescent="0.25">
      <c r="A27" s="126"/>
      <c r="B27" s="124" t="s">
        <v>88</v>
      </c>
    </row>
    <row r="28" spans="1:2" ht="28.5" x14ac:dyDescent="0.25">
      <c r="A28" s="126"/>
      <c r="B28" s="124" t="s">
        <v>89</v>
      </c>
    </row>
    <row r="29" spans="1:2" ht="18" x14ac:dyDescent="0.25">
      <c r="A29" s="126"/>
      <c r="B29" s="124"/>
    </row>
    <row r="30" spans="1:2" ht="18" x14ac:dyDescent="0.25">
      <c r="A30" s="126"/>
      <c r="B30" s="128" t="s">
        <v>90</v>
      </c>
    </row>
    <row r="31" spans="1:2" ht="18" x14ac:dyDescent="0.25">
      <c r="A31" s="126"/>
      <c r="B31" s="124" t="s">
        <v>91</v>
      </c>
    </row>
    <row r="32" spans="1:2" ht="18" x14ac:dyDescent="0.25">
      <c r="A32" s="126"/>
      <c r="B32" s="124" t="s">
        <v>92</v>
      </c>
    </row>
    <row r="33" spans="1:2" ht="18" x14ac:dyDescent="0.25">
      <c r="A33" s="126"/>
      <c r="B33" s="3"/>
    </row>
    <row r="34" spans="1:2" ht="28.5" x14ac:dyDescent="0.25">
      <c r="A34" s="126"/>
      <c r="B34" s="124" t="s">
        <v>93</v>
      </c>
    </row>
    <row r="35" spans="1:2" ht="18" x14ac:dyDescent="0.25">
      <c r="A35" s="126"/>
      <c r="B35" s="129" t="s">
        <v>94</v>
      </c>
    </row>
    <row r="36" spans="1:2" ht="18" x14ac:dyDescent="0.25">
      <c r="A36" s="126"/>
      <c r="B36" s="3"/>
    </row>
    <row r="37" spans="1:2" ht="18" x14ac:dyDescent="0.25">
      <c r="A37" s="179" t="s">
        <v>7</v>
      </c>
      <c r="B37" s="179"/>
    </row>
    <row r="38" spans="1:2" ht="28.5" x14ac:dyDescent="0.2">
      <c r="B38" s="124" t="s">
        <v>95</v>
      </c>
    </row>
    <row r="40" spans="1:2" ht="14.25" x14ac:dyDescent="0.2">
      <c r="B40" s="124" t="s">
        <v>96</v>
      </c>
    </row>
    <row r="42" spans="1:2" ht="28.5" x14ac:dyDescent="0.2">
      <c r="B42" s="124" t="s">
        <v>97</v>
      </c>
    </row>
    <row r="44" spans="1:2" ht="28.5" x14ac:dyDescent="0.2">
      <c r="B44" s="124" t="s">
        <v>98</v>
      </c>
    </row>
    <row r="45" spans="1:2" x14ac:dyDescent="0.2">
      <c r="B45" s="10"/>
    </row>
    <row r="46" spans="1:2" ht="28.5" x14ac:dyDescent="0.2">
      <c r="B46" s="124" t="s">
        <v>99</v>
      </c>
    </row>
    <row r="48" spans="1:2" ht="18" x14ac:dyDescent="0.25">
      <c r="A48" s="179" t="s">
        <v>5</v>
      </c>
      <c r="B48" s="179"/>
    </row>
    <row r="49" spans="1:2" ht="28.5" x14ac:dyDescent="0.2">
      <c r="B49" s="124" t="s">
        <v>100</v>
      </c>
    </row>
    <row r="51" spans="1:2" ht="14.25" x14ac:dyDescent="0.2">
      <c r="A51" s="130" t="s">
        <v>8</v>
      </c>
      <c r="B51" s="124" t="s">
        <v>9</v>
      </c>
    </row>
    <row r="52" spans="1:2" ht="14.25" x14ac:dyDescent="0.2">
      <c r="A52" s="130" t="s">
        <v>10</v>
      </c>
      <c r="B52" s="124" t="s">
        <v>11</v>
      </c>
    </row>
    <row r="53" spans="1:2" ht="14.25" x14ac:dyDescent="0.2">
      <c r="A53" s="130" t="s">
        <v>12</v>
      </c>
      <c r="B53" s="124" t="s">
        <v>13</v>
      </c>
    </row>
    <row r="54" spans="1:2" ht="28.5" x14ac:dyDescent="0.2">
      <c r="A54" s="122"/>
      <c r="B54" s="124" t="s">
        <v>101</v>
      </c>
    </row>
    <row r="55" spans="1:2" ht="28.5" x14ac:dyDescent="0.2">
      <c r="A55" s="122"/>
      <c r="B55" s="124" t="s">
        <v>102</v>
      </c>
    </row>
    <row r="56" spans="1:2" ht="14.25" x14ac:dyDescent="0.2">
      <c r="A56" s="130" t="s">
        <v>14</v>
      </c>
      <c r="B56" s="124" t="s">
        <v>15</v>
      </c>
    </row>
    <row r="57" spans="1:2" ht="14.25" x14ac:dyDescent="0.2">
      <c r="A57" s="122"/>
      <c r="B57" s="124" t="s">
        <v>103</v>
      </c>
    </row>
    <row r="58" spans="1:2" ht="14.25" x14ac:dyDescent="0.2">
      <c r="A58" s="122"/>
      <c r="B58" s="124" t="s">
        <v>104</v>
      </c>
    </row>
    <row r="59" spans="1:2" ht="14.25" x14ac:dyDescent="0.2">
      <c r="A59" s="130" t="s">
        <v>16</v>
      </c>
      <c r="B59" s="124" t="s">
        <v>17</v>
      </c>
    </row>
    <row r="60" spans="1:2" ht="28.5" x14ac:dyDescent="0.2">
      <c r="A60" s="122"/>
      <c r="B60" s="124" t="s">
        <v>105</v>
      </c>
    </row>
    <row r="61" spans="1:2" ht="14.25" x14ac:dyDescent="0.2">
      <c r="A61" s="130" t="s">
        <v>106</v>
      </c>
      <c r="B61" s="124" t="s">
        <v>107</v>
      </c>
    </row>
    <row r="62" spans="1:2" ht="14.25" x14ac:dyDescent="0.2">
      <c r="A62" s="131"/>
      <c r="B62" s="124" t="s">
        <v>108</v>
      </c>
    </row>
    <row r="63" spans="1:2" x14ac:dyDescent="0.2">
      <c r="B63" s="4"/>
    </row>
    <row r="64" spans="1:2" ht="18" x14ac:dyDescent="0.25">
      <c r="A64" s="179" t="s">
        <v>6</v>
      </c>
      <c r="B64" s="179"/>
    </row>
    <row r="65" spans="1:2" ht="42.75" x14ac:dyDescent="0.2">
      <c r="B65" s="124" t="s">
        <v>109</v>
      </c>
    </row>
    <row r="67" spans="1:2" ht="18" x14ac:dyDescent="0.25">
      <c r="A67" s="179" t="s">
        <v>3</v>
      </c>
      <c r="B67" s="179"/>
    </row>
    <row r="68" spans="1:2" ht="15" x14ac:dyDescent="0.25">
      <c r="A68" s="132" t="s">
        <v>4</v>
      </c>
      <c r="B68" s="133" t="s">
        <v>110</v>
      </c>
    </row>
    <row r="69" spans="1:2" ht="28.5" x14ac:dyDescent="0.2">
      <c r="A69" s="131"/>
      <c r="B69" s="134" t="s">
        <v>111</v>
      </c>
    </row>
    <row r="70" spans="1:2" ht="14.25" x14ac:dyDescent="0.2">
      <c r="A70" s="131"/>
      <c r="B70" s="135"/>
    </row>
    <row r="71" spans="1:2" ht="15" x14ac:dyDescent="0.25">
      <c r="A71" s="132" t="s">
        <v>4</v>
      </c>
      <c r="B71" s="133" t="s">
        <v>112</v>
      </c>
    </row>
    <row r="72" spans="1:2" ht="28.5" x14ac:dyDescent="0.2">
      <c r="A72" s="131"/>
      <c r="B72" s="134" t="s">
        <v>113</v>
      </c>
    </row>
    <row r="73" spans="1:2" ht="14.25" x14ac:dyDescent="0.2">
      <c r="A73" s="131"/>
      <c r="B73" s="135"/>
    </row>
    <row r="74" spans="1:2" ht="15" x14ac:dyDescent="0.25">
      <c r="A74" s="132" t="s">
        <v>4</v>
      </c>
      <c r="B74" s="136" t="s">
        <v>114</v>
      </c>
    </row>
    <row r="75" spans="1:2" ht="42.75" x14ac:dyDescent="0.2">
      <c r="A75" s="131"/>
      <c r="B75" s="121" t="s">
        <v>115</v>
      </c>
    </row>
    <row r="76" spans="1:2" ht="14.25" x14ac:dyDescent="0.2">
      <c r="A76" s="131"/>
      <c r="B76" s="131"/>
    </row>
    <row r="77" spans="1:2" ht="15" x14ac:dyDescent="0.25">
      <c r="A77" s="132" t="s">
        <v>4</v>
      </c>
      <c r="B77" s="136" t="s">
        <v>116</v>
      </c>
    </row>
    <row r="78" spans="1:2" ht="28.5" x14ac:dyDescent="0.2">
      <c r="A78" s="131"/>
      <c r="B78" s="121" t="s">
        <v>117</v>
      </c>
    </row>
    <row r="79" spans="1:2" ht="14.25" x14ac:dyDescent="0.2">
      <c r="A79" s="131"/>
      <c r="B79" s="131"/>
    </row>
    <row r="80" spans="1:2" ht="15" x14ac:dyDescent="0.25">
      <c r="A80" s="132" t="s">
        <v>4</v>
      </c>
      <c r="B80" s="136" t="s">
        <v>118</v>
      </c>
    </row>
    <row r="81" spans="1:2" ht="14.25" x14ac:dyDescent="0.2">
      <c r="A81" s="131"/>
      <c r="B81" s="137" t="s">
        <v>119</v>
      </c>
    </row>
    <row r="82" spans="1:2" ht="14.25" x14ac:dyDescent="0.2">
      <c r="A82" s="131"/>
      <c r="B82" s="137" t="s">
        <v>120</v>
      </c>
    </row>
    <row r="83" spans="1:2" ht="14.25" x14ac:dyDescent="0.2">
      <c r="A83" s="131"/>
      <c r="B83" s="137" t="s">
        <v>121</v>
      </c>
    </row>
    <row r="84" spans="1:2" ht="15" x14ac:dyDescent="0.25">
      <c r="A84" s="131"/>
      <c r="B84" s="138"/>
    </row>
    <row r="85" spans="1:2" ht="15" x14ac:dyDescent="0.25">
      <c r="A85" s="132" t="s">
        <v>4</v>
      </c>
      <c r="B85" s="136" t="s">
        <v>122</v>
      </c>
    </row>
    <row r="86" spans="1:2" ht="42.75" x14ac:dyDescent="0.2">
      <c r="A86" s="131"/>
      <c r="B86" s="121" t="s">
        <v>123</v>
      </c>
    </row>
    <row r="87" spans="1:2" ht="14.25" x14ac:dyDescent="0.2">
      <c r="A87" s="131"/>
      <c r="B87" s="139" t="s">
        <v>124</v>
      </c>
    </row>
    <row r="88" spans="1:2" ht="57" x14ac:dyDescent="0.2">
      <c r="A88" s="131"/>
      <c r="B88" s="140" t="s">
        <v>125</v>
      </c>
    </row>
    <row r="89" spans="1:2" ht="14.25" x14ac:dyDescent="0.2">
      <c r="A89" s="131"/>
      <c r="B89" s="131"/>
    </row>
    <row r="90" spans="1:2" ht="15" x14ac:dyDescent="0.25">
      <c r="A90" s="132" t="s">
        <v>4</v>
      </c>
      <c r="B90" s="136" t="s">
        <v>126</v>
      </c>
    </row>
    <row r="91" spans="1:2" ht="28.5" x14ac:dyDescent="0.2">
      <c r="A91" s="122"/>
      <c r="B91" s="137" t="s">
        <v>18</v>
      </c>
    </row>
    <row r="93" spans="1:2" x14ac:dyDescent="0.2">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16" t="s">
        <v>20</v>
      </c>
    </row>
    <row r="4" spans="1:3" x14ac:dyDescent="0.2">
      <c r="C4" s="3" t="s">
        <v>28</v>
      </c>
    </row>
    <row r="5" spans="1:3" x14ac:dyDescent="0.2">
      <c r="C5" s="1" t="s">
        <v>29</v>
      </c>
    </row>
    <row r="6" spans="1:3" x14ac:dyDescent="0.2">
      <c r="C6" s="1"/>
    </row>
    <row r="7" spans="1:3" ht="18" x14ac:dyDescent="0.25">
      <c r="C7" s="11" t="s">
        <v>48</v>
      </c>
    </row>
    <row r="8" spans="1:3" x14ac:dyDescent="0.2">
      <c r="C8" s="12" t="s">
        <v>46</v>
      </c>
    </row>
    <row r="10" spans="1:3" x14ac:dyDescent="0.2">
      <c r="C10" s="1" t="s">
        <v>45</v>
      </c>
    </row>
    <row r="11" spans="1:3" x14ac:dyDescent="0.2">
      <c r="C11" s="1" t="s">
        <v>44</v>
      </c>
    </row>
    <row r="13" spans="1:3" ht="18" x14ac:dyDescent="0.25">
      <c r="C13" s="11" t="s">
        <v>43</v>
      </c>
    </row>
    <row r="16" spans="1:3" ht="15.75" x14ac:dyDescent="0.25">
      <c r="A16" s="14" t="s">
        <v>22</v>
      </c>
    </row>
    <row r="18" spans="2:2" ht="15" x14ac:dyDescent="0.25">
      <c r="B18" s="13" t="s">
        <v>33</v>
      </c>
    </row>
    <row r="19" spans="2:2" x14ac:dyDescent="0.2">
      <c r="B19" s="1" t="s">
        <v>38</v>
      </c>
    </row>
    <row r="20" spans="2:2" x14ac:dyDescent="0.2">
      <c r="B20" s="1" t="s">
        <v>39</v>
      </c>
    </row>
    <row r="22" spans="2:2" ht="15" x14ac:dyDescent="0.25">
      <c r="B22" s="13" t="s">
        <v>40</v>
      </c>
    </row>
    <row r="23" spans="2:2" x14ac:dyDescent="0.2">
      <c r="B23" s="1" t="s">
        <v>41</v>
      </c>
    </row>
    <row r="24" spans="2:2" x14ac:dyDescent="0.2">
      <c r="B24" s="1" t="s">
        <v>42</v>
      </c>
    </row>
    <row r="26" spans="2:2" ht="15" x14ac:dyDescent="0.25">
      <c r="B26" s="13" t="s">
        <v>30</v>
      </c>
    </row>
    <row r="27" spans="2:2" x14ac:dyDescent="0.2">
      <c r="B27" s="1" t="s">
        <v>34</v>
      </c>
    </row>
    <row r="28" spans="2:2" x14ac:dyDescent="0.2">
      <c r="B28" s="1" t="s">
        <v>35</v>
      </c>
    </row>
    <row r="29" spans="2:2" x14ac:dyDescent="0.2">
      <c r="B29" s="1" t="s">
        <v>36</v>
      </c>
    </row>
    <row r="30" spans="2:2" x14ac:dyDescent="0.2">
      <c r="B30" t="s">
        <v>23</v>
      </c>
    </row>
    <row r="31" spans="2:2" x14ac:dyDescent="0.2">
      <c r="B31" t="s">
        <v>24</v>
      </c>
    </row>
    <row r="32" spans="2:2" x14ac:dyDescent="0.2">
      <c r="B32" t="s">
        <v>25</v>
      </c>
    </row>
    <row r="34" spans="2:2" ht="15" x14ac:dyDescent="0.25">
      <c r="B34" s="13" t="s">
        <v>26</v>
      </c>
    </row>
    <row r="35" spans="2:2" x14ac:dyDescent="0.2">
      <c r="B35" s="1" t="s">
        <v>127</v>
      </c>
    </row>
    <row r="36" spans="2:2" x14ac:dyDescent="0.2">
      <c r="B36" s="1" t="s">
        <v>128</v>
      </c>
    </row>
    <row r="37" spans="2:2" x14ac:dyDescent="0.2">
      <c r="B37" s="1" t="s">
        <v>129</v>
      </c>
    </row>
    <row r="39" spans="2:2" ht="15" x14ac:dyDescent="0.25">
      <c r="B39" s="13" t="s">
        <v>27</v>
      </c>
    </row>
    <row r="40" spans="2:2" x14ac:dyDescent="0.2">
      <c r="B40" s="1" t="s">
        <v>37</v>
      </c>
    </row>
    <row r="42" spans="2:2" ht="15" x14ac:dyDescent="0.25">
      <c r="B42" s="13" t="s">
        <v>31</v>
      </c>
    </row>
    <row r="43" spans="2:2" x14ac:dyDescent="0.2">
      <c r="B43" s="1" t="s">
        <v>130</v>
      </c>
    </row>
    <row r="44" spans="2:2" x14ac:dyDescent="0.2">
      <c r="B44" s="1" t="s">
        <v>32</v>
      </c>
    </row>
    <row r="46" spans="2:2" ht="18" x14ac:dyDescent="0.2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49</v>
      </c>
      <c r="B1" s="20"/>
    </row>
    <row r="2" spans="1:3" ht="15" x14ac:dyDescent="0.2">
      <c r="B2" s="24"/>
    </row>
    <row r="3" spans="1:3" ht="15" x14ac:dyDescent="0.2">
      <c r="A3" s="22"/>
      <c r="B3" s="17" t="s">
        <v>50</v>
      </c>
      <c r="C3" s="23"/>
    </row>
    <row r="4" spans="1:3" ht="14.25" x14ac:dyDescent="0.2">
      <c r="A4" s="5"/>
      <c r="B4" s="19" t="s">
        <v>46</v>
      </c>
      <c r="C4" s="6"/>
    </row>
    <row r="5" spans="1:3" ht="15" x14ac:dyDescent="0.2">
      <c r="A5" s="5"/>
      <c r="B5" s="7"/>
      <c r="C5" s="6"/>
    </row>
    <row r="6" spans="1:3" ht="15.75" x14ac:dyDescent="0.25">
      <c r="A6" s="5"/>
      <c r="B6" s="8" t="s">
        <v>51</v>
      </c>
      <c r="C6" s="6"/>
    </row>
    <row r="7" spans="1:3" ht="15" x14ac:dyDescent="0.2">
      <c r="A7" s="5"/>
      <c r="B7" s="7"/>
      <c r="C7" s="6"/>
    </row>
    <row r="8" spans="1:3" ht="30" x14ac:dyDescent="0.2">
      <c r="A8" s="5"/>
      <c r="B8" s="7" t="s">
        <v>52</v>
      </c>
      <c r="C8" s="6"/>
    </row>
    <row r="9" spans="1:3" ht="15" x14ac:dyDescent="0.2">
      <c r="A9" s="5"/>
      <c r="B9" s="7"/>
      <c r="C9" s="6"/>
    </row>
    <row r="10" spans="1:3" ht="46.5" x14ac:dyDescent="0.25">
      <c r="A10" s="5"/>
      <c r="B10" s="7" t="s">
        <v>53</v>
      </c>
      <c r="C10" s="6"/>
    </row>
    <row r="11" spans="1:3" ht="15" x14ac:dyDescent="0.2">
      <c r="A11" s="5"/>
      <c r="B11" s="7"/>
      <c r="C11" s="6"/>
    </row>
    <row r="12" spans="1:3" ht="45" x14ac:dyDescent="0.2">
      <c r="A12" s="5"/>
      <c r="B12" s="7" t="s">
        <v>54</v>
      </c>
      <c r="C12" s="6"/>
    </row>
    <row r="13" spans="1:3" ht="15" x14ac:dyDescent="0.2">
      <c r="A13" s="5"/>
      <c r="B13" s="7"/>
      <c r="C13" s="6"/>
    </row>
    <row r="14" spans="1:3" ht="60" x14ac:dyDescent="0.2">
      <c r="A14" s="5"/>
      <c r="B14" s="7" t="s">
        <v>55</v>
      </c>
      <c r="C14" s="6"/>
    </row>
    <row r="15" spans="1:3" ht="15" x14ac:dyDescent="0.2">
      <c r="A15" s="5"/>
      <c r="B15" s="7"/>
      <c r="C15" s="6"/>
    </row>
    <row r="16" spans="1:3" ht="30.75" x14ac:dyDescent="0.2">
      <c r="A16" s="5"/>
      <c r="B16" s="7" t="s">
        <v>56</v>
      </c>
      <c r="C16" s="6"/>
    </row>
    <row r="17" spans="1:3" ht="15" x14ac:dyDescent="0.2">
      <c r="A17" s="5"/>
      <c r="B17" s="7"/>
      <c r="C17" s="6"/>
    </row>
    <row r="18" spans="1:3" ht="15.75" x14ac:dyDescent="0.25">
      <c r="A18" s="5"/>
      <c r="B18" s="8" t="s">
        <v>57</v>
      </c>
      <c r="C18" s="6"/>
    </row>
    <row r="19" spans="1:3" ht="15" x14ac:dyDescent="0.2">
      <c r="A19" s="5"/>
      <c r="B19" s="18" t="s">
        <v>47</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2024-01-14T16:58:57Z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