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CAB7A9A6-9E09-4B81-AA1A-3EBDE04D4AF2}" xr6:coauthVersionLast="47" xr6:coauthVersionMax="47" xr10:uidLastSave="{00000000-0000-0000-0000-000000000000}"/>
  <bookViews>
    <workbookView xWindow="22932" yWindow="3552" windowWidth="23256" windowHeight="12576"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9" l="1"/>
  <c r="K6" i="9"/>
  <c r="F10" i="9"/>
  <c r="I10" i="9" s="1"/>
  <c r="F11" i="9"/>
  <c r="I11" i="9" s="1"/>
  <c r="E20" i="9"/>
  <c r="F20" i="9" s="1"/>
  <c r="I20" i="9" s="1"/>
  <c r="F21" i="9"/>
  <c r="I21" i="9" s="1"/>
  <c r="E24" i="9"/>
  <c r="F24" i="9" s="1"/>
  <c r="I24" i="9" s="1"/>
  <c r="F25" i="9"/>
  <c r="I25" i="9" s="1"/>
  <c r="F29" i="9"/>
  <c r="I29" i="9" s="1"/>
  <c r="F15" i="9"/>
  <c r="I15" i="9" s="1"/>
  <c r="F14" i="9"/>
  <c r="I14" i="9" s="1"/>
  <c r="F16" i="9"/>
  <c r="I16" i="9" s="1"/>
  <c r="E12" i="9" l="1"/>
  <c r="F12" i="9" s="1"/>
  <c r="I12" i="9" s="1"/>
  <c r="E17" i="9"/>
  <c r="F17" i="9" s="1"/>
  <c r="I17" i="9" s="1"/>
  <c r="A38" i="9"/>
  <c r="E13" i="9" l="1"/>
  <c r="F13" i="9" s="1"/>
  <c r="I13" i="9" s="1"/>
  <c r="K5" i="9"/>
  <c r="R4" i="9"/>
  <c r="F9" i="9"/>
  <c r="E19" i="9" s="1"/>
  <c r="F19" i="9" s="1"/>
  <c r="I19" i="9" l="1"/>
  <c r="E23" i="9"/>
  <c r="F23" i="9" s="1"/>
  <c r="E27" i="9" s="1"/>
  <c r="F27" i="9" s="1"/>
  <c r="E30" i="9" s="1"/>
  <c r="F30" i="9" s="1"/>
  <c r="E28" i="9" s="1"/>
  <c r="F36" i="9"/>
  <c r="I36" i="9" s="1"/>
  <c r="F37" i="9"/>
  <c r="I37" i="9" s="1"/>
  <c r="F35" i="9"/>
  <c r="I35" i="9" s="1"/>
  <c r="A34" i="9"/>
  <c r="A35" i="9" s="1"/>
  <c r="I30" i="9" l="1"/>
  <c r="F28" i="9"/>
  <c r="I28" i="9" s="1"/>
  <c r="K7" i="9"/>
  <c r="A8" i="9"/>
  <c r="A36" i="9"/>
  <c r="A37" i="9" s="1"/>
  <c r="L6" i="9" l="1"/>
  <c r="I23" i="9" l="1"/>
  <c r="I9" i="9"/>
  <c r="I27" i="9"/>
  <c r="M6" i="9"/>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O4" i="9" s="1"/>
  <c r="BE7" i="9"/>
  <c r="BI6" i="9" l="1"/>
  <c r="BF7" i="9"/>
  <c r="BJ6" i="9" l="1"/>
  <c r="BG7" i="9"/>
  <c r="BK6" i="9" l="1"/>
  <c r="BH7" i="9"/>
  <c r="BH5"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s="1"/>
  <c r="BT6" i="9" l="1"/>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4" i="9"/>
  <c r="A15" i="9" s="1"/>
  <c r="A16" i="9" s="1"/>
  <c r="A17" i="9" s="1"/>
  <c r="A18" i="9" s="1"/>
  <c r="A19" i="9" s="1"/>
  <c r="A20" i="9" s="1"/>
  <c r="A21" i="9" s="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<sst xmlns="http://schemas.openxmlformats.org/spreadsheetml/2006/main" count="169" uniqueCount="159">
  <si>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</si>
  <si>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</si>
  <si>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</si>
  <si>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</si>
  <si>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</si>
  <si>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</si>
  <si>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</si>
  <si>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</si>
  <si>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</si>
  <si>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</si>
  <si>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</si>
  <si>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</si>
  <si>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</si>
  <si>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</si>
  <si>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</si>
  <si>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</si>
  <si>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</si>
  <si>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</si>
  <si>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</si>
  <si>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</si>
  <si>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</si>
  <si>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</si>
  <si>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</si>
  <si>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</si>
  <si>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</si>
  <si>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</si>
  <si>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</si>
  <si>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</si>
  <si>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</si>
  <si>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</si>
  <si>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</si>
  <si>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</si>
  <si>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</si>
  <si>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</si>
  <si>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</si>
  <si>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</si>
  <si>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</si>
  <si>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</si>
  <si>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</si>
  <si>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</si>
  <si>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</si>
  <si>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</si>
  <si>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</si>
  <si>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</si>
  <si>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</si>
  <si>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</si>
  <si>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</si>
  <si>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</si>
  <si>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</si>
  <si>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</si>
  <si>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</si>
  <si>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</si>
  <si>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</si>
  <si>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</si>
  <si>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</si>
  <si>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</si>
  <si>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</si>
  <si>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</si>
  <si>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</si>
  <si>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</si>
  <si>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</si>
  <si>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</si>
  <si>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</si>
  <si>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</si>
  <si>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</si>
  <si>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</si>
  <si>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</si>
  <si>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</si>
  <si>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</si>
  <si>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</si>
  <si>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</si>
  <si>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</si>
  <si>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</si>
  <si>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</si>
  <si>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</si>
  <si>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</si>
  <si>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</si>
  <si>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</si>
  <si>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</si>
  <si>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</si>
  <si>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</si>
  <si>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</si>
  <si>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</si>
  <si>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</si>
  <si>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</si>
  <si>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</si>
  <si>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</si>
  <si>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</si>
  <si>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</si>
  <si>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</si>
  <si>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</si>
  <si>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</si>
  <si>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</si>
  <si>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</si>
  <si>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</si>
  <si>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</si>
  <si>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</si>
  <si>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</si>
  <si>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</si>
  <si>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</si>
  <si>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</si>
  <si>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</si>
  <si>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</si>
  <si>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</si>
  <si>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</si>
  <si>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</si>
  <si>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</si>
  <si>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</si>
  <si>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</si>
  <si>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</si>
  <si>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</si>
  <si>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</si>
  <si>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</si>
  <si>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</si>
  <si>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</si>
  <si>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</si>
  <si>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</si>
  <si>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</si>
  <si>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</si>
  <si>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</si>
  <si>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</si>
  <si>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</si>
  <si>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</si>
  <si>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</si>
  <si>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</si>
  <si>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</si>
  <si>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</si>
  <si>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</si>
  <si>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</si>
  <si>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</si>
  <si>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</si>
  <si>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</si>
  <si>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</si>
  <si>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</si>
  <si>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</si>
  <si>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</si>
  <si>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</si>
  <si>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</si>
  <si>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</si>
  <si>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</si>
  <si>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</si>
  <si>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absent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</si>
  <si>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</si>
  <si>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</si>
  <si>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</si>
  <si>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</si>
  <si>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</si>
  <si>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</si>
  <si>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</si>
  <si>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</si>
  <si>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</si>
  <si>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</si>
  <si>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</si>
  <si>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</si>
  <si>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</si>
  <si>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read Barto &amp; Sutton</t>
  </si>
  <si>
    <t>noting Willems' thesis, compiling list of RL MSc theses</t>
  </si>
  <si>
    <t xml:space="preserve"> </t>
  </si>
  <si>
    <t>study flying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</si>
</sst>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110490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0"/>
  <sheetViews>
    <sheetView showGridLines="0" tabSelected="1" zoomScaleNormal="100" workbookViewId="0">
      <pane ySplit="7" topLeftCell="A8" activePane="bottomLeft" state="frozen"/>
      <selection pane="bottomLeft" activeCell="S17" sqref="S17"/>
    </sheetView>
  </sheetViews>
  <sheetFormatPr defaultColWidth="9.140625" defaultRowHeight="12.75" x14ac:dyDescent="0.2"/>
  <cols>
    <col min="1" max="1" width="5.85546875" style="25" customWidth="1"/>
    <col min="2" max="2" width="45.85546875" style="25" customWidth="1"/>
    <col min="3" max="3" width="7.85546875" style="155" customWidth="1"/>
    <col min="4" max="4" width="6.85546875" style="25" hidden="1" customWidth="1"/>
    <col min="5" max="6" width="12" style="25" customWidth="1"/>
    <col min="7" max="7" width="6" style="25" customWidth="1"/>
    <col min="8" max="8" width="6.7109375" style="25" customWidth="1"/>
    <col min="9" max="9" width="5.570312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0" width="2.42578125" style="25" bestFit="1" customWidth="1"/>
    <col min="191" max="192" width="1.710937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43" customFormat="1" ht="33" customHeight="1" x14ac:dyDescent="0.2">
      <c r="A1" s="118" t="s">
        <v>139</v>
      </c>
      <c r="B1" s="42"/>
      <c r="C1" s="143"/>
      <c r="D1" s="42"/>
      <c r="E1" s="42"/>
      <c r="F1" s="42"/>
      <c r="G1" s="141"/>
      <c r="K1" s="44" t="s">
        <v>73</v>
      </c>
      <c r="AD1" s="168"/>
      <c r="AE1" s="168"/>
      <c r="AF1" s="168"/>
      <c r="AG1" s="168"/>
      <c r="AH1" s="168"/>
      <c r="AI1" s="168"/>
      <c r="AJ1" s="168"/>
      <c r="AK1" s="168"/>
      <c r="AL1" s="168"/>
      <c r="AM1" s="168"/>
      <c r="AN1" s="168"/>
      <c r="AO1" s="168"/>
      <c r="AP1" s="168"/>
      <c r="AQ1" s="168"/>
      <c r="AR1" s="168"/>
    </row>
    <row r="2" spans="1:255" s="59" customFormat="1" ht="21" customHeight="1" x14ac:dyDescent="0.2">
      <c r="A2" s="112" t="s">
        <v>140</v>
      </c>
      <c r="B2" s="56"/>
      <c r="C2" s="144"/>
      <c r="D2" s="57"/>
      <c r="E2" s="56"/>
      <c r="F2" s="58"/>
    </row>
    <row r="3" spans="1:255" s="100" customFormat="1" ht="6.75" customHeight="1" thickBot="1" x14ac:dyDescent="0.25">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25">
      <c r="B4" s="113" t="s">
        <v>131</v>
      </c>
      <c r="C4" s="171">
        <v>45295</v>
      </c>
      <c r="D4" s="172"/>
      <c r="E4" s="173"/>
      <c r="H4" s="113" t="s">
        <v>72</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25">
      <c r="A5" s="111"/>
      <c r="B5" s="113" t="s">
        <v>74</v>
      </c>
      <c r="C5" s="171" t="s">
        <v>137</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2">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25">
      <c r="A7" s="48" t="s">
        <v>0</v>
      </c>
      <c r="B7" s="48" t="s">
        <v>64</v>
      </c>
      <c r="C7" s="147" t="s">
        <v>65</v>
      </c>
      <c r="D7" s="49" t="s">
        <v>71</v>
      </c>
      <c r="E7" s="50" t="s">
        <v>66</v>
      </c>
      <c r="F7" s="50" t="s">
        <v>67</v>
      </c>
      <c r="G7" s="49" t="s">
        <v>68</v>
      </c>
      <c r="H7" s="49" t="s">
        <v>69</v>
      </c>
      <c r="I7" s="83" t="s">
        <v>70</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75" thickTop="1" x14ac:dyDescent="0.2">
      <c r="A8" s="90" t="str">
        <f>IF(ISERROR(VALUE(SUBSTITUTE(prevWBS,".",""))),"1",IF(ISERROR(FIND("`",SUBSTITUTE(prevWBS,".","`",1))),TEXT(VALUE(prevWBS)+1,"#"),TEXT(VALUE(LEFT(prevWBS,FIND("`",SUBSTITUTE(prevWBS,".","`",1))-1))+1,"#")))</f>
        <v>1</v>
      </c>
      <c r="B8" s="79" t="s">
        <v>133</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8" x14ac:dyDescent="0.2">
      <c r="A9" s="91" t="str">
        <f t="shared" ref="A9:A19"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138</v>
      </c>
      <c r="C9" s="149"/>
      <c r="D9" s="89"/>
      <c r="E9" s="87">
        <v>45295</v>
      </c>
      <c r="F9" s="84">
        <f t="shared" ref="F9:F13" si="255">IF(ISBLANK(E9)," - ",IF(G9=0,E9,E9+G9-1))</f>
        <v>45359</v>
      </c>
      <c r="G9" s="45">
        <v>65</v>
      </c>
      <c r="H9" s="46">
        <v>0</v>
      </c>
      <c r="I9" s="102">
        <f t="shared" ref="I9:I13"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2">
      <c r="A10" s="91" t="str">
        <f t="shared" ref="A10:A17"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156</v>
      </c>
      <c r="C10" s="150"/>
      <c r="D10" s="33"/>
      <c r="E10" s="87">
        <v>45295</v>
      </c>
      <c r="F10" s="84">
        <f t="shared" si="255"/>
        <v>45298</v>
      </c>
      <c r="G10" s="45">
        <v>4</v>
      </c>
      <c r="H10" s="46">
        <v>0</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2">
      <c r="A11" s="91" t="str">
        <f t="shared" si="257"/>
        <v>1.1.2</v>
      </c>
      <c r="B11" s="35" t="s">
        <v>154</v>
      </c>
      <c r="C11" s="150"/>
      <c r="D11" s="33"/>
      <c r="E11" s="87">
        <v>45299</v>
      </c>
      <c r="F11" s="84">
        <f t="shared" ref="F11:F12" si="258">IF(ISBLANK(E11)," - ",IF(G11=0,E11,E11+G11-1))</f>
        <v>45302</v>
      </c>
      <c r="G11" s="45">
        <v>4</v>
      </c>
      <c r="H11" s="46">
        <v>0</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2">
      <c r="A12" s="91" t="str">
        <f t="shared" si="257"/>
        <v>1.1.3</v>
      </c>
      <c r="B12" s="35" t="s">
        <v>155</v>
      </c>
      <c r="C12" s="150"/>
      <c r="D12" s="33"/>
      <c r="E12" s="87">
        <f>F11+1</f>
        <v>45303</v>
      </c>
      <c r="F12" s="84">
        <f t="shared" si="258"/>
        <v>45306</v>
      </c>
      <c r="G12" s="45">
        <v>4</v>
      </c>
      <c r="H12" s="46">
        <v>0</v>
      </c>
      <c r="I12" s="102">
        <f t="shared" si="259"/>
        <v>2</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2">
      <c r="A13" s="91" t="str">
        <f t="shared" si="257"/>
        <v>1.1.4</v>
      </c>
      <c r="B13" s="35" t="s">
        <v>158</v>
      </c>
      <c r="C13" s="150"/>
      <c r="D13" s="33"/>
      <c r="E13" s="87">
        <f>F12+1</f>
        <v>45307</v>
      </c>
      <c r="F13" s="84">
        <f t="shared" si="255"/>
        <v>45309</v>
      </c>
      <c r="G13" s="45">
        <v>3</v>
      </c>
      <c r="H13" s="46">
        <v>0</v>
      </c>
      <c r="I13" s="102">
        <f t="shared" si="256"/>
        <v>3</v>
      </c>
      <c r="J13" s="94"/>
      <c r="K13" s="34"/>
      <c r="L13" s="34"/>
      <c r="M13" s="34"/>
      <c r="N13" s="34"/>
      <c r="O13" s="34"/>
      <c r="P13" s="34"/>
      <c r="Q13" s="34"/>
      <c r="R13" s="34"/>
      <c r="S13" s="34"/>
      <c r="T13" s="34"/>
      <c r="U13" s="34"/>
      <c r="V13" s="34"/>
      <c r="W13" s="34"/>
      <c r="X13" s="34"/>
      <c r="Y13" s="34"/>
      <c r="Z13" s="34" t="s">
        <v>157</v>
      </c>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2">
      <c r="A14" s="91" t="str">
        <f t="shared" si="257"/>
        <v>1.1.5</v>
      </c>
      <c r="B14" s="35" t="s">
        <v>141</v>
      </c>
      <c r="C14" s="150">
        <v>1</v>
      </c>
      <c r="D14" s="33"/>
      <c r="E14" s="87">
        <v>45326</v>
      </c>
      <c r="F14" s="84">
        <f t="shared" ref="F14" si="260">IF(ISBLANK(E14)," - ",IF(G14=0,E14,E14+G14-1))</f>
        <v>45330</v>
      </c>
      <c r="G14" s="45">
        <v>5</v>
      </c>
      <c r="H14" s="46">
        <v>1</v>
      </c>
      <c r="I14" s="102">
        <f t="shared" ref="I14" si="261">IF(OR(F14=0,E14=0),0,NETWORKDAYS(E14,F14))</f>
        <v>4</v>
      </c>
      <c r="J14" s="9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8" x14ac:dyDescent="0.2">
      <c r="A15" s="91" t="str">
        <f t="shared" si="257"/>
        <v>1.1.6</v>
      </c>
      <c r="B15" s="35" t="s">
        <v>142</v>
      </c>
      <c r="C15" s="150">
        <v>1</v>
      </c>
      <c r="D15" s="33"/>
      <c r="E15" s="87">
        <v>45335</v>
      </c>
      <c r="F15" s="84">
        <f t="shared" ref="F15" si="262">IF(ISBLANK(E15)," - ",IF(G15=0,E15,E15+G15-1))</f>
        <v>45335</v>
      </c>
      <c r="G15" s="45">
        <v>1</v>
      </c>
      <c r="H15" s="46">
        <v>1</v>
      </c>
      <c r="I15" s="102">
        <f t="shared" ref="I15" si="263">IF(OR(F15=0,E15=0),0,NETWORKDAYS(E15,F15))</f>
        <v>1</v>
      </c>
      <c r="J15" s="9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8" x14ac:dyDescent="0.2">
      <c r="A16" s="91" t="str">
        <f t="shared" si="257"/>
        <v>1.1.7</v>
      </c>
      <c r="B16" s="35" t="s">
        <v>148</v>
      </c>
      <c r="C16" s="150">
        <v>1</v>
      </c>
      <c r="D16" s="33"/>
      <c r="E16" s="87">
        <v>45352</v>
      </c>
      <c r="F16" s="84">
        <f>IF(ISBLANK(E16)," - ",IF(G16=0,E16,E16+G16-1))</f>
        <v>45352</v>
      </c>
      <c r="G16" s="45">
        <v>1</v>
      </c>
      <c r="H16" s="46">
        <v>1</v>
      </c>
      <c r="I16" s="102">
        <f>IF(OR(F16=0,E16=0),0,NETWORKDAYS(E16,F16))</f>
        <v>1</v>
      </c>
      <c r="J16" s="9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8" x14ac:dyDescent="0.2">
      <c r="A17" s="91" t="str">
        <f t="shared" si="257"/>
        <v>1.1.8</v>
      </c>
      <c r="B17" s="35" t="s">
        <v>147</v>
      </c>
      <c r="C17" s="150">
        <v>1</v>
      </c>
      <c r="D17" s="33"/>
      <c r="E17" s="87">
        <f>F16+7</f>
        <v>45359</v>
      </c>
      <c r="F17" s="84">
        <f>IF(ISBLANK(E17)," - ",IF(G17=0,E17,E17+G17-1))</f>
        <v>45359</v>
      </c>
      <c r="G17" s="45">
        <v>1</v>
      </c>
      <c r="H17" s="46">
        <v>1</v>
      </c>
      <c r="I17" s="102">
        <f t="shared" ref="I17" si="264">IF(OR(F17=0,E17=0),0,NETWORKDAYS(E17,F17))</f>
        <v>1</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1" customFormat="1" ht="18" x14ac:dyDescent="0.2">
      <c r="A18" s="92" t="str">
        <f>IF(ISERROR(VALUE(SUBSTITUTE(prevWBS,".",""))),"1",IF(ISERROR(FIND("`",SUBSTITUTE(prevWBS,".","`",1))),TEXT(VALUE(prevWBS)+1,"#"),TEXT(VALUE(LEFT(prevWBS,FIND("`",SUBSTITUTE(prevWBS,".","`",1))-1))+1,"#")))</f>
        <v>2</v>
      </c>
      <c r="B18" s="80" t="s">
        <v>134</v>
      </c>
      <c r="C18" s="151"/>
      <c r="D18" s="36"/>
      <c r="E18" s="81"/>
      <c r="F18" s="82"/>
      <c r="G18" s="37"/>
      <c r="H18" s="38"/>
      <c r="I18" s="103"/>
      <c r="J18" s="95"/>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c r="FU18" s="36"/>
      <c r="FV18" s="36"/>
      <c r="FW18" s="36"/>
      <c r="FX18" s="36"/>
      <c r="FY18" s="36"/>
      <c r="FZ18" s="36"/>
      <c r="GA18" s="36"/>
      <c r="GB18" s="36"/>
      <c r="GC18" s="36"/>
      <c r="GD18" s="36"/>
      <c r="GE18" s="36"/>
      <c r="GF18" s="36"/>
      <c r="GG18" s="36"/>
      <c r="GH18" s="36"/>
      <c r="GI18" s="36"/>
      <c r="GJ18" s="36"/>
      <c r="GK18" s="36"/>
      <c r="GL18" s="36"/>
      <c r="GM18" s="36"/>
      <c r="GN18" s="36"/>
      <c r="GO18" s="36"/>
      <c r="GP18" s="36"/>
      <c r="GQ18" s="36"/>
      <c r="GR18" s="36"/>
      <c r="GS18" s="36"/>
      <c r="GT18" s="36"/>
      <c r="GU18" s="36"/>
      <c r="GV18" s="36"/>
      <c r="GW18" s="36"/>
      <c r="GX18" s="36"/>
      <c r="GY18" s="36"/>
      <c r="GZ18" s="36"/>
      <c r="HA18" s="36"/>
      <c r="HB18" s="36"/>
      <c r="HC18" s="36"/>
      <c r="HD18" s="36"/>
      <c r="HE18" s="36"/>
      <c r="HF18" s="36"/>
      <c r="HG18" s="36"/>
      <c r="HH18" s="36"/>
      <c r="HI18" s="36"/>
      <c r="HJ18" s="36"/>
      <c r="HK18" s="36"/>
      <c r="HL18" s="36"/>
      <c r="HM18" s="36"/>
      <c r="HN18" s="36"/>
      <c r="HO18" s="36"/>
      <c r="HP18" s="36"/>
      <c r="HQ18" s="36"/>
      <c r="HR18" s="36"/>
      <c r="HS18" s="36"/>
      <c r="HT18" s="36"/>
      <c r="HU18" s="36"/>
      <c r="HV18" s="36"/>
      <c r="HW18" s="36"/>
      <c r="HX18" s="36"/>
      <c r="HY18" s="36"/>
      <c r="HZ18" s="36"/>
      <c r="IA18" s="36"/>
      <c r="IB18" s="36"/>
      <c r="IC18" s="36"/>
      <c r="ID18" s="36"/>
      <c r="IE18" s="36"/>
      <c r="IF18" s="36"/>
      <c r="IG18" s="36"/>
      <c r="IH18" s="36"/>
      <c r="II18" s="36"/>
      <c r="IJ18" s="36"/>
      <c r="IK18" s="36"/>
      <c r="IL18" s="36"/>
      <c r="IM18" s="36"/>
      <c r="IN18" s="36"/>
      <c r="IO18" s="36"/>
      <c r="IP18" s="36"/>
      <c r="IQ18" s="36"/>
      <c r="IR18" s="36"/>
      <c r="IS18" s="36"/>
      <c r="IT18" s="36"/>
      <c r="IU18" s="36"/>
    </row>
    <row r="19" spans="1:255" s="32" customFormat="1" ht="18" x14ac:dyDescent="0.2">
      <c r="A19" s="91" t="str">
        <f t="shared" si="254"/>
        <v>2.1</v>
      </c>
      <c r="B19" s="88" t="s">
        <v>150</v>
      </c>
      <c r="C19" s="149"/>
      <c r="D19" s="89"/>
      <c r="E19" s="87">
        <f>$F$9+1</f>
        <v>45360</v>
      </c>
      <c r="F19" s="84">
        <f t="shared" ref="F19" si="265">IF(ISBLANK(E19)," - ",IF(G19=0,E19,E19+G19-1))</f>
        <v>45429</v>
      </c>
      <c r="G19" s="45">
        <v>70</v>
      </c>
      <c r="H19" s="46">
        <v>0</v>
      </c>
      <c r="I19" s="102">
        <f t="shared" ref="I19" si="266">IF(OR(F19=0,E19=0),0,NETWORKDAYS(E19,F19))</f>
        <v>50</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8" x14ac:dyDescent="0.2">
      <c r="A2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0" s="88" t="s">
        <v>153</v>
      </c>
      <c r="C20" s="149">
        <v>1</v>
      </c>
      <c r="D20" s="89"/>
      <c r="E20" s="87">
        <f>E21-14</f>
        <v>45415</v>
      </c>
      <c r="F20" s="84">
        <f t="shared" ref="F20" si="267">IF(ISBLANK(E20)," - ",IF(G20=0,E20,E20+G20-1))</f>
        <v>45415</v>
      </c>
      <c r="G20" s="45">
        <v>1</v>
      </c>
      <c r="H20" s="46">
        <v>1</v>
      </c>
      <c r="I20" s="102">
        <f t="shared" ref="I20" si="268">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2" customFormat="1" ht="18" x14ac:dyDescent="0.2">
      <c r="A2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1" s="88" t="s">
        <v>152</v>
      </c>
      <c r="C21" s="149">
        <v>1</v>
      </c>
      <c r="D21" s="89"/>
      <c r="E21" s="87">
        <v>45429</v>
      </c>
      <c r="F21" s="84">
        <f>IF(ISBLANK(E21)," - ",IF(G21=0,E21,E21+G21-1))</f>
        <v>45429</v>
      </c>
      <c r="G21" s="45">
        <v>1</v>
      </c>
      <c r="H21" s="46">
        <v>1</v>
      </c>
      <c r="I21" s="102">
        <f>IF(OR(F21=0,E21=0),0,NETWORKDAYS(E21,F21))</f>
        <v>1</v>
      </c>
      <c r="J21" s="9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row>
    <row r="22" spans="1:255" s="31" customFormat="1" ht="18" x14ac:dyDescent="0.2">
      <c r="A22" s="92" t="str">
        <f>IF(ISERROR(VALUE(SUBSTITUTE(prevWBS,".",""))),"1",IF(ISERROR(FIND("`",SUBSTITUTE(prevWBS,".","`",1))),TEXT(VALUE(prevWBS)+1,"#"),TEXT(VALUE(LEFT(prevWBS,FIND("`",SUBSTITUTE(prevWBS,".","`",1))-1))+1,"#")))</f>
        <v>3</v>
      </c>
      <c r="B22" s="80" t="s">
        <v>135</v>
      </c>
      <c r="C22" s="151"/>
      <c r="D22" s="36"/>
      <c r="E22" s="85"/>
      <c r="F22" s="86"/>
      <c r="G22" s="37"/>
      <c r="H22" s="38"/>
      <c r="I22" s="103"/>
      <c r="J22" s="95"/>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c r="FU22" s="36"/>
      <c r="FV22" s="36"/>
      <c r="FW22" s="36"/>
      <c r="FX22" s="36"/>
      <c r="FY22" s="36"/>
      <c r="FZ22" s="36"/>
      <c r="GA22" s="36"/>
      <c r="GB22" s="36"/>
      <c r="GC22" s="36"/>
      <c r="GD22" s="36"/>
      <c r="GE22" s="36"/>
      <c r="GF22" s="36"/>
      <c r="GG22" s="36"/>
      <c r="GH22" s="36"/>
      <c r="GI22" s="36"/>
      <c r="GJ22" s="36"/>
      <c r="GK22" s="36"/>
      <c r="GL22" s="36"/>
      <c r="GM22" s="36"/>
      <c r="GN22" s="36"/>
      <c r="GO22" s="36"/>
      <c r="GP22" s="36"/>
      <c r="GQ22" s="36"/>
      <c r="GR22" s="36"/>
      <c r="GS22" s="36"/>
      <c r="GT22" s="36"/>
      <c r="GU22" s="36"/>
      <c r="GV22" s="36"/>
      <c r="GW22" s="36"/>
      <c r="GX22" s="36"/>
      <c r="GY22" s="36"/>
      <c r="GZ22" s="36"/>
      <c r="HA22" s="36"/>
      <c r="HB22" s="36"/>
      <c r="HC22" s="36"/>
      <c r="HD22" s="36"/>
      <c r="HE22" s="36"/>
      <c r="HF22" s="36"/>
      <c r="HG22" s="36"/>
      <c r="HH22" s="36"/>
      <c r="HI22" s="36"/>
      <c r="HJ22" s="36"/>
      <c r="HK22" s="36"/>
      <c r="HL22" s="36"/>
      <c r="HM22" s="36"/>
      <c r="HN22" s="36"/>
      <c r="HO22" s="36"/>
      <c r="HP22" s="36"/>
      <c r="HQ22" s="36"/>
      <c r="HR22" s="36"/>
      <c r="HS22" s="36"/>
      <c r="HT22" s="36"/>
      <c r="HU22" s="36"/>
      <c r="HV22" s="36"/>
      <c r="HW22" s="36"/>
      <c r="HX22" s="36"/>
      <c r="HY22" s="36"/>
      <c r="HZ22" s="36"/>
      <c r="IA22" s="36"/>
      <c r="IB22" s="36"/>
      <c r="IC22" s="36"/>
      <c r="ID22" s="36"/>
      <c r="IE22" s="36"/>
      <c r="IF22" s="36"/>
      <c r="IG22" s="36"/>
      <c r="IH22" s="36"/>
      <c r="II22" s="36"/>
      <c r="IJ22" s="36"/>
      <c r="IK22" s="36"/>
      <c r="IL22" s="36"/>
      <c r="IM22" s="36"/>
      <c r="IN22" s="36"/>
      <c r="IO22" s="36"/>
      <c r="IP22" s="36"/>
      <c r="IQ22" s="36"/>
      <c r="IR22" s="36"/>
      <c r="IS22" s="36"/>
      <c r="IT22" s="36"/>
      <c r="IU22" s="36"/>
    </row>
    <row r="23" spans="1:255" s="32" customFormat="1" ht="18" x14ac:dyDescent="0.2">
      <c r="A23"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35" t="s">
        <v>150</v>
      </c>
      <c r="C23" s="150"/>
      <c r="D23" s="33"/>
      <c r="E23" s="87">
        <f>$F$19+1</f>
        <v>45430</v>
      </c>
      <c r="F23" s="84">
        <f t="shared" ref="F23" si="269">IF(ISBLANK(E23)," - ",IF(G23=0,E23,E23+G23-1))</f>
        <v>45499</v>
      </c>
      <c r="G23" s="45">
        <v>70</v>
      </c>
      <c r="H23" s="46">
        <v>0</v>
      </c>
      <c r="I23" s="102">
        <f>IF(OR(F23=0,E23=0),0,NETWORKDAYS(E23,F23))</f>
        <v>50</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8" x14ac:dyDescent="0.2">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35" t="s">
        <v>145</v>
      </c>
      <c r="C24" s="150">
        <v>1</v>
      </c>
      <c r="D24" s="33"/>
      <c r="E24" s="87">
        <f>E25-14</f>
        <v>45485</v>
      </c>
      <c r="F24" s="84">
        <f t="shared" ref="F24" si="270">IF(ISBLANK(E24)," - ",IF(G24=0,E24,E24+G24-1))</f>
        <v>45485</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2" customFormat="1" ht="18" x14ac:dyDescent="0.2">
      <c r="A25"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35" t="s">
        <v>146</v>
      </c>
      <c r="C25" s="150">
        <v>1</v>
      </c>
      <c r="D25" s="33"/>
      <c r="E25" s="87">
        <v>45499</v>
      </c>
      <c r="F25" s="84">
        <f t="shared" ref="F25" si="271">IF(ISBLANK(E25)," - ",IF(G25=0,E25,E25+G25-1))</f>
        <v>45499</v>
      </c>
      <c r="G25" s="45">
        <v>1</v>
      </c>
      <c r="H25" s="46">
        <v>1</v>
      </c>
      <c r="I25" s="102">
        <f>IF(OR(F25=0,E25=0),0,NETWORKDAYS(E25,F25))</f>
        <v>1</v>
      </c>
      <c r="J25" s="9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row>
    <row r="26" spans="1:255" s="31" customFormat="1" ht="18" x14ac:dyDescent="0.2">
      <c r="A26" s="92" t="str">
        <f>IF(ISERROR(VALUE(SUBSTITUTE(prevWBS,".",""))),"1",IF(ISERROR(FIND("`",SUBSTITUTE(prevWBS,".","`",1))),TEXT(VALUE(prevWBS)+1,"#"),TEXT(VALUE(LEFT(prevWBS,FIND("`",SUBSTITUTE(prevWBS,".","`",1))-1))+1,"#")))</f>
        <v>4</v>
      </c>
      <c r="B26" s="80" t="s">
        <v>136</v>
      </c>
      <c r="C26" s="151"/>
      <c r="D26" s="36"/>
      <c r="E26" s="85"/>
      <c r="F26" s="86"/>
      <c r="G26" s="37"/>
      <c r="H26" s="38"/>
      <c r="I26" s="103"/>
      <c r="J26" s="95"/>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c r="HX26" s="36"/>
      <c r="HY26" s="36"/>
      <c r="HZ26" s="36"/>
      <c r="IA26" s="36"/>
      <c r="IB26" s="36"/>
      <c r="IC26" s="36"/>
      <c r="ID26" s="36"/>
      <c r="IE26" s="36"/>
      <c r="IF26" s="36"/>
      <c r="IG26" s="36"/>
      <c r="IH26" s="36"/>
      <c r="II26" s="36"/>
      <c r="IJ26" s="36"/>
      <c r="IK26" s="36"/>
      <c r="IL26" s="36"/>
      <c r="IM26" s="36"/>
      <c r="IN26" s="36"/>
      <c r="IO26" s="36"/>
      <c r="IP26" s="36"/>
      <c r="IQ26" s="36"/>
      <c r="IR26" s="36"/>
      <c r="IS26" s="36"/>
      <c r="IT26" s="36"/>
      <c r="IU26" s="36"/>
    </row>
    <row r="27" spans="1:255" s="32" customFormat="1" ht="18" x14ac:dyDescent="0.2">
      <c r="A27"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35" t="s">
        <v>151</v>
      </c>
      <c r="C27" s="150"/>
      <c r="D27" s="33"/>
      <c r="E27" s="87">
        <f>F23+1</f>
        <v>45500</v>
      </c>
      <c r="F27" s="84">
        <f t="shared" ref="F27" si="272">IF(ISBLANK(E27)," - ",IF(G27=0,E27,E27+G27-1))</f>
        <v>45534</v>
      </c>
      <c r="G27" s="45">
        <v>35</v>
      </c>
      <c r="H27" s="46">
        <v>0</v>
      </c>
      <c r="I27" s="102">
        <f>IF(OR(F27=0,E27=0),0,NETWORKDAYS(E27,F27))</f>
        <v>25</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8" x14ac:dyDescent="0.2">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8" s="35" t="s">
        <v>144</v>
      </c>
      <c r="C28" s="150">
        <v>1</v>
      </c>
      <c r="D28" s="33"/>
      <c r="E28" s="87">
        <f>F30-32</f>
        <v>45502</v>
      </c>
      <c r="F28" s="84">
        <f t="shared" ref="F28" si="273">IF(ISBLANK(E28)," - ",IF(G28=0,E28,E28+G28-1))</f>
        <v>45502</v>
      </c>
      <c r="G28" s="45">
        <v>1</v>
      </c>
      <c r="H28" s="46">
        <v>1</v>
      </c>
      <c r="I28" s="102">
        <f t="shared" ref="I28" si="274">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2" customFormat="1" ht="18" x14ac:dyDescent="0.2">
      <c r="A2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29" s="35" t="s">
        <v>149</v>
      </c>
      <c r="C29" s="150">
        <v>1</v>
      </c>
      <c r="D29" s="33"/>
      <c r="E29" s="87">
        <v>45520</v>
      </c>
      <c r="F29" s="84">
        <f t="shared" ref="F29" si="275">IF(ISBLANK(E29)," - ",IF(G29=0,E29,E29+G29-1))</f>
        <v>45520</v>
      </c>
      <c r="G29" s="45">
        <v>1</v>
      </c>
      <c r="H29" s="46">
        <v>1</v>
      </c>
      <c r="I29" s="102">
        <f t="shared" ref="I29" si="276">IF(OR(F29=0,E29=0),0,NETWORKDAYS(E29,F29))</f>
        <v>1</v>
      </c>
      <c r="J29" s="9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row>
    <row r="30" spans="1:255" s="32" customFormat="1" ht="18" x14ac:dyDescent="0.2">
      <c r="A3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0" s="35" t="s">
        <v>143</v>
      </c>
      <c r="C30" s="150">
        <v>1</v>
      </c>
      <c r="D30" s="33"/>
      <c r="E30" s="87">
        <f>F27</f>
        <v>45534</v>
      </c>
      <c r="F30" s="84">
        <f>IF(ISBLANK(E30)," - ",IF(G30=0,E30,E30+G30-1))</f>
        <v>45534</v>
      </c>
      <c r="G30" s="45">
        <v>1</v>
      </c>
      <c r="H30" s="46">
        <v>1</v>
      </c>
      <c r="I30" s="102">
        <f t="shared" ref="I30" si="277">IF(OR(F30=0,E30=0),0,NETWORKDAYS(E30,F30))</f>
        <v>1</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2" spans="1:255" s="40" customFormat="1" ht="27" customHeight="1" thickBot="1" x14ac:dyDescent="0.25">
      <c r="A32" s="105" t="s">
        <v>1</v>
      </c>
      <c r="B32" s="48"/>
      <c r="C32" s="152"/>
      <c r="D32" s="48"/>
      <c r="E32" s="48"/>
      <c r="F32" s="48"/>
      <c r="G32" s="48"/>
      <c r="H32" s="48"/>
      <c r="I32" s="48"/>
      <c r="J32" s="48"/>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9" customFormat="1" ht="18.75" thickTop="1" x14ac:dyDescent="0.2">
      <c r="A33" s="106" t="s">
        <v>75</v>
      </c>
      <c r="C33" s="153"/>
      <c r="E33" s="107"/>
      <c r="F33" s="107"/>
      <c r="I33" s="108"/>
      <c r="J33" s="109"/>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4" spans="1:255" s="39" customFormat="1" ht="18" x14ac:dyDescent="0.2">
      <c r="A34" s="92" t="str">
        <f>IF(ISERROR(VALUE(SUBSTITUTE(prevWBS,".",""))),"1",IF(ISERROR(FIND("`",SUBSTITUTE(prevWBS,".","`",1))),TEXT(VALUE(prevWBS)+1,"#"),TEXT(VALUE(LEFT(prevWBS,FIND("`",SUBSTITUTE(prevWBS,".","`",1))-1))+1,"#")))</f>
        <v>1</v>
      </c>
      <c r="B34" s="101" t="s">
        <v>60</v>
      </c>
      <c r="C34" s="151"/>
      <c r="D34" s="36"/>
      <c r="E34" s="85"/>
      <c r="F34" s="86"/>
      <c r="G34" s="37"/>
      <c r="H34" s="38"/>
      <c r="I34" s="103"/>
      <c r="J34" s="95"/>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row>
    <row r="35" spans="1:255" s="39" customFormat="1" ht="18" x14ac:dyDescent="0.2">
      <c r="A35"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35" t="s">
        <v>61</v>
      </c>
      <c r="C35" s="150"/>
      <c r="D35" s="33"/>
      <c r="E35" s="87"/>
      <c r="F35" s="84" t="str">
        <f>IF(ISBLANK(E35)," - ",IF(G35=0,E35,E35+G35-1))</f>
        <v xml:space="preserve"> - </v>
      </c>
      <c r="G35" s="45"/>
      <c r="H35" s="46">
        <v>0</v>
      </c>
      <c r="I35" s="102">
        <f>IF(OR(F35=0,E35=0),0,NETWORKDAYS(E35,F35))</f>
        <v>0</v>
      </c>
      <c r="J35" s="9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x14ac:dyDescent="0.2">
      <c r="A36"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35" t="s">
        <v>62</v>
      </c>
      <c r="C36" s="150"/>
      <c r="D36" s="33"/>
      <c r="E36" s="87"/>
      <c r="F36" s="84" t="str">
        <f t="shared" ref="F36:F37" si="278">IF(ISBLANK(E36)," - ",IF(G36=0,E36,E36+G36-1))</f>
        <v xml:space="preserve"> - </v>
      </c>
      <c r="G36" s="45"/>
      <c r="H36" s="46">
        <v>0</v>
      </c>
      <c r="I36" s="102">
        <f t="shared" ref="I36:I37" si="279">IF(OR(F36=0,E36=0),0,NETWORKDAYS(E36,F36))</f>
        <v>0</v>
      </c>
      <c r="J36" s="9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8" x14ac:dyDescent="0.2">
      <c r="A37"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35" t="s">
        <v>63</v>
      </c>
      <c r="C37" s="150"/>
      <c r="D37" s="33"/>
      <c r="E37" s="87"/>
      <c r="F37" s="84" t="str">
        <f t="shared" si="278"/>
        <v xml:space="preserve"> - </v>
      </c>
      <c r="G37" s="45"/>
      <c r="H37" s="46">
        <v>0</v>
      </c>
      <c r="I37" s="102">
        <f t="shared" si="279"/>
        <v>0</v>
      </c>
      <c r="J37" s="9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41" customFormat="1" ht="19.5" customHeight="1" x14ac:dyDescent="0.2">
      <c r="A38" s="142" t="str">
        <f>HYPERLINK("https://vertex42.link/HowToCreateAGanttChart","► Watch How to Create a Gantt Chart in Excel")</f>
        <v>► Watch How to Create a Gantt Chart in Excel</v>
      </c>
      <c r="C38" s="154"/>
    </row>
    <row r="39" spans="1:255" ht="19.5" customHeight="1" x14ac:dyDescent="0.2"/>
    <row r="40"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3:H37 H8:H30">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2:IU37 K8:IU30">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2:IU37 K6:IU30">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3 B32 F18 F22 F26 E32:I33 E36:E37 E34:I34 H27:I27 H23:I23 H18:I18 H22:I22 H26:I26" unlockedFormula="1"/>
    <ignoredError sqref="A26 A22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H33:H37 H8:H30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76</v>
      </c>
      <c r="B1" s="21"/>
    </row>
    <row r="2" spans="1:4" ht="14.25" x14ac:dyDescent="0.2">
      <c r="A2" s="119" t="s">
        <v>46</v>
      </c>
      <c r="B2" s="2"/>
    </row>
    <row r="3" spans="1:4" x14ac:dyDescent="0.2">
      <c r="B3" s="2"/>
    </row>
    <row r="4" spans="1:4" ht="18" x14ac:dyDescent="0.25">
      <c r="A4" s="120" t="s">
        <v>77</v>
      </c>
      <c r="B4" s="14"/>
    </row>
    <row r="5" spans="1:4" ht="57" x14ac:dyDescent="0.2">
      <c r="B5" s="121" t="s">
        <v>78</v>
      </c>
    </row>
    <row r="7" spans="1:4" ht="28.5" x14ac:dyDescent="0.2">
      <c r="B7" s="121" t="s">
        <v>19</v>
      </c>
    </row>
    <row r="9" spans="1:4" ht="14.25" x14ac:dyDescent="0.2">
      <c r="B9" s="119" t="s">
        <v>58</v>
      </c>
    </row>
    <row r="11" spans="1:4" ht="28.5" x14ac:dyDescent="0.2">
      <c r="B11" s="122" t="s">
        <v>59</v>
      </c>
    </row>
    <row r="13" spans="1:4" ht="18" x14ac:dyDescent="0.25">
      <c r="A13" s="179" t="s">
        <v>2</v>
      </c>
      <c r="B13" s="179"/>
    </row>
    <row r="15" spans="1:4" ht="18" x14ac:dyDescent="0.2">
      <c r="A15" s="123"/>
      <c r="B15" s="124" t="s">
        <v>79</v>
      </c>
      <c r="C15" s="125"/>
      <c r="D15" s="125"/>
    </row>
    <row r="16" spans="1:4" ht="18" x14ac:dyDescent="0.2">
      <c r="A16" s="123"/>
      <c r="B16" s="124" t="s">
        <v>80</v>
      </c>
      <c r="C16" s="125"/>
      <c r="D16" s="125"/>
    </row>
    <row r="17" spans="1:2" ht="18" x14ac:dyDescent="0.25">
      <c r="A17" s="126"/>
      <c r="B17" s="124" t="s">
        <v>81</v>
      </c>
    </row>
    <row r="18" spans="1:2" ht="18" x14ac:dyDescent="0.25">
      <c r="A18" s="126"/>
      <c r="B18" s="124" t="s">
        <v>82</v>
      </c>
    </row>
    <row r="19" spans="1:2" ht="28.5" x14ac:dyDescent="0.25">
      <c r="A19" s="126"/>
      <c r="B19" s="124" t="s">
        <v>132</v>
      </c>
    </row>
    <row r="20" spans="1:2" ht="18" x14ac:dyDescent="0.25">
      <c r="A20" s="126"/>
      <c r="B20" s="124" t="s">
        <v>83</v>
      </c>
    </row>
    <row r="21" spans="1:2" ht="18" x14ac:dyDescent="0.25">
      <c r="A21" s="126"/>
      <c r="B21" s="127" t="s">
        <v>84</v>
      </c>
    </row>
    <row r="22" spans="1:2" ht="18" x14ac:dyDescent="0.25">
      <c r="A22" s="126"/>
      <c r="B22" s="3"/>
    </row>
    <row r="23" spans="1:2" ht="18" x14ac:dyDescent="0.25">
      <c r="A23" s="179" t="s">
        <v>85</v>
      </c>
      <c r="B23" s="179"/>
    </row>
    <row r="24" spans="1:2" ht="43.5" x14ac:dyDescent="0.25">
      <c r="A24" s="126"/>
      <c r="B24" s="124" t="s">
        <v>86</v>
      </c>
    </row>
    <row r="25" spans="1:2" ht="18" x14ac:dyDescent="0.25">
      <c r="A25" s="126"/>
      <c r="B25" s="124"/>
    </row>
    <row r="26" spans="1:2" ht="18" x14ac:dyDescent="0.25">
      <c r="A26" s="126"/>
      <c r="B26" s="128" t="s">
        <v>87</v>
      </c>
    </row>
    <row r="27" spans="1:2" ht="18" x14ac:dyDescent="0.25">
      <c r="A27" s="126"/>
      <c r="B27" s="124" t="s">
        <v>88</v>
      </c>
    </row>
    <row r="28" spans="1:2" ht="28.5" x14ac:dyDescent="0.25">
      <c r="A28" s="126"/>
      <c r="B28" s="124" t="s">
        <v>89</v>
      </c>
    </row>
    <row r="29" spans="1:2" ht="18" x14ac:dyDescent="0.25">
      <c r="A29" s="126"/>
      <c r="B29" s="124"/>
    </row>
    <row r="30" spans="1:2" ht="18" x14ac:dyDescent="0.25">
      <c r="A30" s="126"/>
      <c r="B30" s="128" t="s">
        <v>90</v>
      </c>
    </row>
    <row r="31" spans="1:2" ht="18" x14ac:dyDescent="0.25">
      <c r="A31" s="126"/>
      <c r="B31" s="124" t="s">
        <v>91</v>
      </c>
    </row>
    <row r="32" spans="1:2" ht="18" x14ac:dyDescent="0.25">
      <c r="A32" s="126"/>
      <c r="B32" s="124" t="s">
        <v>92</v>
      </c>
    </row>
    <row r="33" spans="1:2" ht="18" x14ac:dyDescent="0.25">
      <c r="A33" s="126"/>
      <c r="B33" s="3"/>
    </row>
    <row r="34" spans="1:2" ht="28.5" x14ac:dyDescent="0.25">
      <c r="A34" s="126"/>
      <c r="B34" s="124" t="s">
        <v>93</v>
      </c>
    </row>
    <row r="35" spans="1:2" ht="18" x14ac:dyDescent="0.25">
      <c r="A35" s="126"/>
      <c r="B35" s="129" t="s">
        <v>94</v>
      </c>
    </row>
    <row r="36" spans="1:2" ht="18" x14ac:dyDescent="0.25">
      <c r="A36" s="126"/>
      <c r="B36" s="3"/>
    </row>
    <row r="37" spans="1:2" ht="18" x14ac:dyDescent="0.25">
      <c r="A37" s="179" t="s">
        <v>7</v>
      </c>
      <c r="B37" s="179"/>
    </row>
    <row r="38" spans="1:2" ht="28.5" x14ac:dyDescent="0.2">
      <c r="B38" s="124" t="s">
        <v>95</v>
      </c>
    </row>
    <row r="40" spans="1:2" ht="14.25" x14ac:dyDescent="0.2">
      <c r="B40" s="124" t="s">
        <v>96</v>
      </c>
    </row>
    <row r="42" spans="1:2" ht="28.5" x14ac:dyDescent="0.2">
      <c r="B42" s="124" t="s">
        <v>97</v>
      </c>
    </row>
    <row r="44" spans="1:2" ht="28.5" x14ac:dyDescent="0.2">
      <c r="B44" s="124" t="s">
        <v>98</v>
      </c>
    </row>
    <row r="45" spans="1:2" x14ac:dyDescent="0.2">
      <c r="B45" s="10"/>
    </row>
    <row r="46" spans="1:2" ht="28.5" x14ac:dyDescent="0.2">
      <c r="B46" s="124" t="s">
        <v>99</v>
      </c>
    </row>
    <row r="48" spans="1:2" ht="18" x14ac:dyDescent="0.25">
      <c r="A48" s="179" t="s">
        <v>5</v>
      </c>
      <c r="B48" s="179"/>
    </row>
    <row r="49" spans="1:2" ht="28.5" x14ac:dyDescent="0.2">
      <c r="B49" s="124" t="s">
        <v>100</v>
      </c>
    </row>
    <row r="51" spans="1:2" ht="14.25" x14ac:dyDescent="0.2">
      <c r="A51" s="130" t="s">
        <v>8</v>
      </c>
      <c r="B51" s="124" t="s">
        <v>9</v>
      </c>
    </row>
    <row r="52" spans="1:2" ht="14.25" x14ac:dyDescent="0.2">
      <c r="A52" s="130" t="s">
        <v>10</v>
      </c>
      <c r="B52" s="124" t="s">
        <v>11</v>
      </c>
    </row>
    <row r="53" spans="1:2" ht="14.25" x14ac:dyDescent="0.2">
      <c r="A53" s="130" t="s">
        <v>12</v>
      </c>
      <c r="B53" s="124" t="s">
        <v>13</v>
      </c>
    </row>
    <row r="54" spans="1:2" ht="28.5" x14ac:dyDescent="0.2">
      <c r="A54" s="122"/>
      <c r="B54" s="124" t="s">
        <v>101</v>
      </c>
    </row>
    <row r="55" spans="1:2" ht="28.5" x14ac:dyDescent="0.2">
      <c r="A55" s="122"/>
      <c r="B55" s="124" t="s">
        <v>102</v>
      </c>
    </row>
    <row r="56" spans="1:2" ht="14.25" x14ac:dyDescent="0.2">
      <c r="A56" s="130" t="s">
        <v>14</v>
      </c>
      <c r="B56" s="124" t="s">
        <v>15</v>
      </c>
    </row>
    <row r="57" spans="1:2" ht="14.25" x14ac:dyDescent="0.2">
      <c r="A57" s="122"/>
      <c r="B57" s="124" t="s">
        <v>103</v>
      </c>
    </row>
    <row r="58" spans="1:2" ht="14.25" x14ac:dyDescent="0.2">
      <c r="A58" s="122"/>
      <c r="B58" s="124" t="s">
        <v>104</v>
      </c>
    </row>
    <row r="59" spans="1:2" ht="14.25" x14ac:dyDescent="0.2">
      <c r="A59" s="130" t="s">
        <v>16</v>
      </c>
      <c r="B59" s="124" t="s">
        <v>17</v>
      </c>
    </row>
    <row r="60" spans="1:2" ht="28.5" x14ac:dyDescent="0.2">
      <c r="A60" s="122"/>
      <c r="B60" s="124" t="s">
        <v>105</v>
      </c>
    </row>
    <row r="61" spans="1:2" ht="14.25" x14ac:dyDescent="0.2">
      <c r="A61" s="130" t="s">
        <v>106</v>
      </c>
      <c r="B61" s="124" t="s">
        <v>107</v>
      </c>
    </row>
    <row r="62" spans="1:2" ht="14.25" x14ac:dyDescent="0.2">
      <c r="A62" s="131"/>
      <c r="B62" s="124" t="s">
        <v>108</v>
      </c>
    </row>
    <row r="63" spans="1:2" x14ac:dyDescent="0.2">
      <c r="B63" s="4"/>
    </row>
    <row r="64" spans="1:2" ht="18" x14ac:dyDescent="0.25">
      <c r="A64" s="179" t="s">
        <v>6</v>
      </c>
      <c r="B64" s="179"/>
    </row>
    <row r="65" spans="1:2" ht="42.75" x14ac:dyDescent="0.2">
      <c r="B65" s="124" t="s">
        <v>109</v>
      </c>
    </row>
    <row r="67" spans="1:2" ht="18" x14ac:dyDescent="0.25">
      <c r="A67" s="179" t="s">
        <v>3</v>
      </c>
      <c r="B67" s="179"/>
    </row>
    <row r="68" spans="1:2" ht="15" x14ac:dyDescent="0.25">
      <c r="A68" s="132" t="s">
        <v>4</v>
      </c>
      <c r="B68" s="133" t="s">
        <v>110</v>
      </c>
    </row>
    <row r="69" spans="1:2" ht="28.5" x14ac:dyDescent="0.2">
      <c r="A69" s="131"/>
      <c r="B69" s="134" t="s">
        <v>111</v>
      </c>
    </row>
    <row r="70" spans="1:2" ht="14.25" x14ac:dyDescent="0.2">
      <c r="A70" s="131"/>
      <c r="B70" s="135"/>
    </row>
    <row r="71" spans="1:2" ht="15" x14ac:dyDescent="0.25">
      <c r="A71" s="132" t="s">
        <v>4</v>
      </c>
      <c r="B71" s="133" t="s">
        <v>112</v>
      </c>
    </row>
    <row r="72" spans="1:2" ht="28.5" x14ac:dyDescent="0.2">
      <c r="A72" s="131"/>
      <c r="B72" s="134" t="s">
        <v>113</v>
      </c>
    </row>
    <row r="73" spans="1:2" ht="14.25" x14ac:dyDescent="0.2">
      <c r="A73" s="131"/>
      <c r="B73" s="135"/>
    </row>
    <row r="74" spans="1:2" ht="15" x14ac:dyDescent="0.25">
      <c r="A74" s="132" t="s">
        <v>4</v>
      </c>
      <c r="B74" s="136" t="s">
        <v>114</v>
      </c>
    </row>
    <row r="75" spans="1:2" ht="42.75" x14ac:dyDescent="0.2">
      <c r="A75" s="131"/>
      <c r="B75" s="121" t="s">
        <v>115</v>
      </c>
    </row>
    <row r="76" spans="1:2" ht="14.25" x14ac:dyDescent="0.2">
      <c r="A76" s="131"/>
      <c r="B76" s="131"/>
    </row>
    <row r="77" spans="1:2" ht="15" x14ac:dyDescent="0.25">
      <c r="A77" s="132" t="s">
        <v>4</v>
      </c>
      <c r="B77" s="136" t="s">
        <v>116</v>
      </c>
    </row>
    <row r="78" spans="1:2" ht="28.5" x14ac:dyDescent="0.2">
      <c r="A78" s="131"/>
      <c r="B78" s="121" t="s">
        <v>117</v>
      </c>
    </row>
    <row r="79" spans="1:2" ht="14.25" x14ac:dyDescent="0.2">
      <c r="A79" s="131"/>
      <c r="B79" s="131"/>
    </row>
    <row r="80" spans="1:2" ht="15" x14ac:dyDescent="0.25">
      <c r="A80" s="132" t="s">
        <v>4</v>
      </c>
      <c r="B80" s="136" t="s">
        <v>118</v>
      </c>
    </row>
    <row r="81" spans="1:2" ht="14.25" x14ac:dyDescent="0.2">
      <c r="A81" s="131"/>
      <c r="B81" s="137" t="s">
        <v>119</v>
      </c>
    </row>
    <row r="82" spans="1:2" ht="14.25" x14ac:dyDescent="0.2">
      <c r="A82" s="131"/>
      <c r="B82" s="137" t="s">
        <v>120</v>
      </c>
    </row>
    <row r="83" spans="1:2" ht="14.25" x14ac:dyDescent="0.2">
      <c r="A83" s="131"/>
      <c r="B83" s="137" t="s">
        <v>121</v>
      </c>
    </row>
    <row r="84" spans="1:2" ht="15" x14ac:dyDescent="0.25">
      <c r="A84" s="131"/>
      <c r="B84" s="138"/>
    </row>
    <row r="85" spans="1:2" ht="15" x14ac:dyDescent="0.25">
      <c r="A85" s="132" t="s">
        <v>4</v>
      </c>
      <c r="B85" s="136" t="s">
        <v>122</v>
      </c>
    </row>
    <row r="86" spans="1:2" ht="42.75" x14ac:dyDescent="0.2">
      <c r="A86" s="131"/>
      <c r="B86" s="121" t="s">
        <v>123</v>
      </c>
    </row>
    <row r="87" spans="1:2" ht="14.25" x14ac:dyDescent="0.2">
      <c r="A87" s="131"/>
      <c r="B87" s="139" t="s">
        <v>124</v>
      </c>
    </row>
    <row r="88" spans="1:2" ht="57" x14ac:dyDescent="0.2">
      <c r="A88" s="131"/>
      <c r="B88" s="140" t="s">
        <v>125</v>
      </c>
    </row>
    <row r="89" spans="1:2" ht="14.25" x14ac:dyDescent="0.2">
      <c r="A89" s="131"/>
      <c r="B89" s="131"/>
    </row>
    <row r="90" spans="1:2" ht="15" x14ac:dyDescent="0.25">
      <c r="A90" s="132" t="s">
        <v>4</v>
      </c>
      <c r="B90" s="136" t="s">
        <v>126</v>
      </c>
    </row>
    <row r="91" spans="1:2" ht="28.5" x14ac:dyDescent="0.2">
      <c r="A91" s="122"/>
      <c r="B91" s="137"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127</v>
      </c>
    </row>
    <row r="36" spans="2:2" x14ac:dyDescent="0.2">
      <c r="B36" s="1" t="s">
        <v>128</v>
      </c>
    </row>
    <row r="37" spans="2:2" x14ac:dyDescent="0.2">
      <c r="B37" s="1" t="s">
        <v>129</v>
      </c>
    </row>
    <row r="39" spans="2:2" ht="15" x14ac:dyDescent="0.25">
      <c r="B39" s="13" t="s">
        <v>27</v>
      </c>
    </row>
    <row r="40" spans="2:2" x14ac:dyDescent="0.2">
      <c r="B40" s="1" t="s">
        <v>37</v>
      </c>
    </row>
    <row r="42" spans="2:2" ht="15" x14ac:dyDescent="0.25">
      <c r="B42" s="13" t="s">
        <v>31</v>
      </c>
    </row>
    <row r="43" spans="2:2" x14ac:dyDescent="0.2">
      <c r="B43" s="1" t="s">
        <v>130</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2024-01-14T11:36:26Z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