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30" windowHeight="10155"/>
  </bookViews>
  <sheets>
    <sheet name="QUALIFIERS" sheetId="1" r:id="rId1"/>
    <sheet name="WEIGHTED POINTS" sheetId="2" r:id="rId2"/>
  </sheets>
  <definedNames>
    <definedName name="_xlnm._FilterDatabase" localSheetId="0" hidden="1">QUALIFIERS!$A$1:$R$1</definedName>
    <definedName name="_xlnm._FilterDatabase" localSheetId="1" hidden="1">'WEIGHTED POINTS'!$B$1:$G$1</definedName>
  </definedNames>
  <calcPr calcId="145621"/>
</workbook>
</file>

<file path=xl/calcChain.xml><?xml version="1.0" encoding="utf-8"?>
<calcChain xmlns="http://schemas.openxmlformats.org/spreadsheetml/2006/main">
  <c r="M36" i="1" l="1"/>
  <c r="R36" i="1" s="1"/>
  <c r="M37" i="1"/>
  <c r="R37" i="1" s="1"/>
  <c r="Q36" i="1" l="1"/>
  <c r="P36" i="1"/>
  <c r="Q37" i="1"/>
  <c r="P37" i="1"/>
  <c r="O37" i="1"/>
  <c r="O36" i="1"/>
  <c r="C81" i="2"/>
  <c r="D81" i="2"/>
  <c r="C82" i="2"/>
  <c r="D82" i="2"/>
  <c r="D39" i="2" l="1"/>
  <c r="D27" i="2"/>
  <c r="D47" i="2"/>
  <c r="D35" i="2"/>
  <c r="D70" i="2"/>
  <c r="D69" i="2"/>
  <c r="D55" i="2"/>
  <c r="D15" i="2"/>
  <c r="D17" i="2"/>
  <c r="D56" i="2"/>
  <c r="D54" i="2"/>
  <c r="D71" i="2"/>
  <c r="D21" i="2"/>
  <c r="D67" i="2"/>
  <c r="D76" i="2"/>
  <c r="D45" i="2"/>
  <c r="D48" i="2"/>
  <c r="D26" i="2"/>
  <c r="D31" i="2"/>
  <c r="D28" i="2"/>
  <c r="C47" i="2"/>
  <c r="C35" i="2"/>
  <c r="C70" i="2"/>
  <c r="C69" i="2"/>
  <c r="C55" i="2"/>
  <c r="C15" i="2"/>
  <c r="C17" i="2"/>
  <c r="C56" i="2"/>
  <c r="C54" i="2"/>
  <c r="C71" i="2"/>
  <c r="C21" i="2"/>
  <c r="C67" i="2"/>
  <c r="C76" i="2"/>
  <c r="C45" i="2"/>
  <c r="C48" i="2"/>
  <c r="C26" i="2"/>
  <c r="C31" i="2"/>
  <c r="C28" i="2"/>
  <c r="C27" i="2"/>
  <c r="C39" i="2"/>
  <c r="D75" i="2"/>
  <c r="C75" i="2"/>
  <c r="D36" i="2"/>
  <c r="C36" i="2"/>
  <c r="D13" i="2"/>
  <c r="C13" i="2"/>
  <c r="D77" i="2"/>
  <c r="C77" i="2"/>
  <c r="D60" i="2"/>
  <c r="C60" i="2"/>
  <c r="D43" i="2"/>
  <c r="C43" i="2"/>
  <c r="D50" i="2"/>
  <c r="C50" i="2"/>
  <c r="D80" i="2"/>
  <c r="C80" i="2"/>
  <c r="D51" i="2"/>
  <c r="C51" i="2"/>
  <c r="D61" i="2"/>
  <c r="C61" i="2"/>
  <c r="D19" i="2"/>
  <c r="C19" i="2"/>
  <c r="D5" i="2"/>
  <c r="C5" i="2"/>
  <c r="D14" i="2"/>
  <c r="C14" i="2"/>
  <c r="D4" i="2"/>
  <c r="C4" i="2"/>
  <c r="D18" i="2"/>
  <c r="C18" i="2"/>
  <c r="D8" i="2"/>
  <c r="C8" i="2"/>
  <c r="D9" i="2"/>
  <c r="C9" i="2"/>
  <c r="D23" i="2"/>
  <c r="C23" i="2"/>
  <c r="D38" i="2"/>
  <c r="C38" i="2"/>
  <c r="D16" i="2"/>
  <c r="C16" i="2"/>
  <c r="D78" i="2"/>
  <c r="C78" i="2"/>
  <c r="D58" i="2"/>
  <c r="C58" i="2"/>
  <c r="D24" i="2"/>
  <c r="C24" i="2"/>
  <c r="D7" i="2"/>
  <c r="C7" i="2"/>
  <c r="D49" i="2"/>
  <c r="C49" i="2"/>
  <c r="D65" i="2"/>
  <c r="C65" i="2"/>
  <c r="D66" i="2"/>
  <c r="C66" i="2"/>
  <c r="D63" i="2"/>
  <c r="C63" i="2"/>
  <c r="D72" i="2"/>
  <c r="C72" i="2"/>
  <c r="D64" i="2"/>
  <c r="C64" i="2"/>
  <c r="D2" i="2"/>
  <c r="C2" i="2"/>
  <c r="D34" i="2"/>
  <c r="C34" i="2"/>
  <c r="D57" i="2"/>
  <c r="C57" i="2"/>
  <c r="D59" i="2"/>
  <c r="C59" i="2"/>
  <c r="D42" i="2"/>
  <c r="C42" i="2"/>
  <c r="D68" i="2"/>
  <c r="C68" i="2"/>
  <c r="D30" i="2"/>
  <c r="C30" i="2"/>
  <c r="D33" i="2"/>
  <c r="C33" i="2"/>
  <c r="D20" i="2"/>
  <c r="C20" i="2"/>
  <c r="D3" i="2"/>
  <c r="C3" i="2"/>
  <c r="D74" i="2"/>
  <c r="C74" i="2"/>
  <c r="D44" i="2"/>
  <c r="C44" i="2"/>
  <c r="D11" i="2"/>
  <c r="C11" i="2"/>
  <c r="D29" i="2"/>
  <c r="C29" i="2"/>
  <c r="D10" i="2"/>
  <c r="C10" i="2"/>
  <c r="D12" i="2"/>
  <c r="C12" i="2"/>
  <c r="D37" i="2"/>
  <c r="C37" i="2"/>
  <c r="D79" i="2"/>
  <c r="C79" i="2"/>
  <c r="D73" i="2"/>
  <c r="C73" i="2"/>
  <c r="D40" i="2"/>
  <c r="C40" i="2"/>
  <c r="D46" i="2"/>
  <c r="C46" i="2"/>
  <c r="D25" i="2"/>
  <c r="C25" i="2"/>
  <c r="D53" i="2"/>
  <c r="C53" i="2"/>
  <c r="D6" i="2"/>
  <c r="C6" i="2"/>
  <c r="D32" i="2"/>
  <c r="C32" i="2"/>
  <c r="D52" i="2"/>
  <c r="C52" i="2"/>
  <c r="D62" i="2"/>
  <c r="C62" i="2"/>
  <c r="D41" i="2"/>
  <c r="C41" i="2"/>
  <c r="D22" i="2"/>
  <c r="C22" i="2"/>
  <c r="M35" i="1"/>
  <c r="R35" i="1" s="1"/>
  <c r="E82" i="2" s="1"/>
  <c r="F82" i="2" s="1"/>
  <c r="M34" i="1"/>
  <c r="O34" i="1" s="1"/>
  <c r="M33" i="1"/>
  <c r="P33" i="1" s="1"/>
  <c r="M32" i="1"/>
  <c r="Q32" i="1" s="1"/>
  <c r="M31" i="1"/>
  <c r="R31" i="1" s="1"/>
  <c r="M30" i="1"/>
  <c r="O30" i="1" s="1"/>
  <c r="M29" i="1"/>
  <c r="P29" i="1" s="1"/>
  <c r="M28" i="1"/>
  <c r="Q28" i="1" s="1"/>
  <c r="M27" i="1"/>
  <c r="R27" i="1" s="1"/>
  <c r="E45" i="2" s="1"/>
  <c r="M26" i="1"/>
  <c r="O26" i="1" s="1"/>
  <c r="M25" i="1"/>
  <c r="P25" i="1" s="1"/>
  <c r="M24" i="1"/>
  <c r="Q24" i="1" s="1"/>
  <c r="M23" i="1"/>
  <c r="R23" i="1" s="1"/>
  <c r="M22" i="1"/>
  <c r="O22" i="1" s="1"/>
  <c r="M21" i="1"/>
  <c r="P21" i="1" s="1"/>
  <c r="M20" i="1"/>
  <c r="Q20" i="1" s="1"/>
  <c r="M19" i="1"/>
  <c r="R19" i="1" s="1"/>
  <c r="E77" i="2" s="1"/>
  <c r="M18" i="1"/>
  <c r="O18" i="1" s="1"/>
  <c r="M17" i="1"/>
  <c r="P17" i="1" s="1"/>
  <c r="M16" i="1"/>
  <c r="Q16" i="1" s="1"/>
  <c r="M15" i="1"/>
  <c r="R15" i="1" s="1"/>
  <c r="M14" i="1"/>
  <c r="O14" i="1" s="1"/>
  <c r="M13" i="1"/>
  <c r="P13" i="1" s="1"/>
  <c r="E58" i="2" s="1"/>
  <c r="M12" i="1"/>
  <c r="Q12" i="1" s="1"/>
  <c r="E65" i="2" s="1"/>
  <c r="M11" i="1"/>
  <c r="R11" i="1" s="1"/>
  <c r="M10" i="1"/>
  <c r="O10" i="1" s="1"/>
  <c r="M9" i="1"/>
  <c r="R9" i="1" s="1"/>
  <c r="M8" i="1"/>
  <c r="O8" i="1" s="1"/>
  <c r="M7" i="1"/>
  <c r="Q7" i="1" s="1"/>
  <c r="M6" i="1"/>
  <c r="R6" i="1" s="1"/>
  <c r="M5" i="1"/>
  <c r="R5" i="1" s="1"/>
  <c r="M4" i="1"/>
  <c r="O4" i="1" s="1"/>
  <c r="M3" i="1"/>
  <c r="Q3" i="1" s="1"/>
  <c r="M2" i="1"/>
  <c r="R2" i="1" s="1"/>
  <c r="F45" i="2" l="1"/>
  <c r="E38" i="2"/>
  <c r="F38" i="2" s="1"/>
  <c r="P18" i="1"/>
  <c r="Q31" i="1"/>
  <c r="O29" i="1"/>
  <c r="Q23" i="1"/>
  <c r="P23" i="1"/>
  <c r="P31" i="1"/>
  <c r="E17" i="2" s="1"/>
  <c r="F17" i="2" s="1"/>
  <c r="E36" i="2"/>
  <c r="F36" i="2" s="1"/>
  <c r="Q5" i="1"/>
  <c r="O23" i="1"/>
  <c r="E32" i="2" s="1"/>
  <c r="F32" i="2" s="1"/>
  <c r="O24" i="1"/>
  <c r="O21" i="1"/>
  <c r="Q27" i="1"/>
  <c r="E31" i="2" s="1"/>
  <c r="F31" i="2" s="1"/>
  <c r="O2" i="1"/>
  <c r="Q9" i="1"/>
  <c r="Q11" i="1"/>
  <c r="Q15" i="1"/>
  <c r="P26" i="1"/>
  <c r="O31" i="1"/>
  <c r="O9" i="1"/>
  <c r="P10" i="1"/>
  <c r="O15" i="1"/>
  <c r="E44" i="2" s="1"/>
  <c r="F44" i="2" s="1"/>
  <c r="O16" i="1"/>
  <c r="Q4" i="1"/>
  <c r="P9" i="1"/>
  <c r="O13" i="1"/>
  <c r="P15" i="1"/>
  <c r="Q19" i="1"/>
  <c r="P8" i="1"/>
  <c r="O33" i="1"/>
  <c r="O35" i="1"/>
  <c r="E76" i="2"/>
  <c r="F76" i="2" s="1"/>
  <c r="O5" i="1"/>
  <c r="O6" i="1"/>
  <c r="Q8" i="1"/>
  <c r="O11" i="1"/>
  <c r="O12" i="1"/>
  <c r="P14" i="1"/>
  <c r="O17" i="1"/>
  <c r="O19" i="1"/>
  <c r="E42" i="2" s="1"/>
  <c r="F42" i="2" s="1"/>
  <c r="O20" i="1"/>
  <c r="P22" i="1"/>
  <c r="O25" i="1"/>
  <c r="O27" i="1"/>
  <c r="E7" i="2" s="1"/>
  <c r="F7" i="2" s="1"/>
  <c r="O28" i="1"/>
  <c r="P30" i="1"/>
  <c r="E16" i="2" s="1"/>
  <c r="F16" i="2" s="1"/>
  <c r="P35" i="1"/>
  <c r="E81" i="2" s="1"/>
  <c r="F81" i="2" s="1"/>
  <c r="P4" i="1"/>
  <c r="P5" i="1"/>
  <c r="P11" i="1"/>
  <c r="E55" i="2" s="1"/>
  <c r="F55" i="2" s="1"/>
  <c r="P19" i="1"/>
  <c r="P27" i="1"/>
  <c r="E19" i="2" s="1"/>
  <c r="F19" i="2" s="1"/>
  <c r="P34" i="1"/>
  <c r="Q35" i="1"/>
  <c r="F58" i="2"/>
  <c r="O32" i="1"/>
  <c r="F77" i="2"/>
  <c r="F65" i="2"/>
  <c r="O3" i="1"/>
  <c r="E41" i="2" s="1"/>
  <c r="F41" i="2" s="1"/>
  <c r="O7" i="1"/>
  <c r="R7" i="1"/>
  <c r="P2" i="1"/>
  <c r="E72" i="2" s="1"/>
  <c r="F72" i="2" s="1"/>
  <c r="R4" i="1"/>
  <c r="E78" i="2" s="1"/>
  <c r="F78" i="2" s="1"/>
  <c r="P6" i="1"/>
  <c r="R8" i="1"/>
  <c r="Q10" i="1"/>
  <c r="P12" i="1"/>
  <c r="Q13" i="1"/>
  <c r="Q14" i="1"/>
  <c r="P16" i="1"/>
  <c r="E34" i="2" s="1"/>
  <c r="F34" i="2" s="1"/>
  <c r="Q17" i="1"/>
  <c r="Q18" i="1"/>
  <c r="P20" i="1"/>
  <c r="Q21" i="1"/>
  <c r="Q22" i="1"/>
  <c r="P24" i="1"/>
  <c r="Q25" i="1"/>
  <c r="Q26" i="1"/>
  <c r="P28" i="1"/>
  <c r="Q29" i="1"/>
  <c r="E47" i="2" s="1"/>
  <c r="F47" i="2" s="1"/>
  <c r="Q30" i="1"/>
  <c r="P32" i="1"/>
  <c r="E18" i="2" s="1"/>
  <c r="F18" i="2" s="1"/>
  <c r="Q33" i="1"/>
  <c r="Q34" i="1"/>
  <c r="Q2" i="1"/>
  <c r="P3" i="1"/>
  <c r="Q6" i="1"/>
  <c r="P7" i="1"/>
  <c r="R10" i="1"/>
  <c r="R12" i="1"/>
  <c r="R13" i="1"/>
  <c r="R14" i="1"/>
  <c r="R16" i="1"/>
  <c r="R17" i="1"/>
  <c r="R18" i="1"/>
  <c r="R20" i="1"/>
  <c r="R21" i="1"/>
  <c r="E66" i="2" s="1"/>
  <c r="F66" i="2" s="1"/>
  <c r="R22" i="1"/>
  <c r="R24" i="1"/>
  <c r="E51" i="2" s="1"/>
  <c r="F51" i="2" s="1"/>
  <c r="R25" i="1"/>
  <c r="R26" i="1"/>
  <c r="R28" i="1"/>
  <c r="R29" i="1"/>
  <c r="E54" i="2" s="1"/>
  <c r="F54" i="2" s="1"/>
  <c r="R30" i="1"/>
  <c r="E62" i="2" s="1"/>
  <c r="F62" i="2" s="1"/>
  <c r="R32" i="1"/>
  <c r="R33" i="1"/>
  <c r="R34" i="1"/>
  <c r="R3" i="1"/>
  <c r="E75" i="2" s="1"/>
  <c r="F75" i="2" s="1"/>
  <c r="E29" i="2" l="1"/>
  <c r="F29" i="2" s="1"/>
  <c r="E70" i="2"/>
  <c r="F70" i="2" s="1"/>
  <c r="E59" i="2"/>
  <c r="F59" i="2" s="1"/>
  <c r="E50" i="2"/>
  <c r="F50" i="2" s="1"/>
  <c r="E40" i="2"/>
  <c r="F40" i="2" s="1"/>
  <c r="E57" i="2"/>
  <c r="F57" i="2" s="1"/>
  <c r="E80" i="2"/>
  <c r="F80" i="2" s="1"/>
  <c r="E13" i="2"/>
  <c r="F13" i="2" s="1"/>
  <c r="E10" i="2"/>
  <c r="F10" i="2" s="1"/>
  <c r="E24" i="2"/>
  <c r="F24" i="2" s="1"/>
  <c r="E68" i="2"/>
  <c r="F68" i="2" s="1"/>
  <c r="E53" i="2"/>
  <c r="F53" i="2" s="1"/>
  <c r="E63" i="2"/>
  <c r="F63" i="2" s="1"/>
  <c r="E35" i="2"/>
  <c r="F35" i="2" s="1"/>
  <c r="E46" i="2"/>
  <c r="F46" i="2" s="1"/>
  <c r="E6" i="2"/>
  <c r="F6" i="2" s="1"/>
  <c r="E21" i="2"/>
  <c r="F21" i="2" s="1"/>
  <c r="E25" i="2"/>
  <c r="F25" i="2" s="1"/>
  <c r="E9" i="2"/>
  <c r="F9" i="2" s="1"/>
  <c r="E5" i="2"/>
  <c r="F5" i="2" s="1"/>
  <c r="E69" i="2"/>
  <c r="F69" i="2" s="1"/>
  <c r="E74" i="2"/>
  <c r="F74" i="2" s="1"/>
  <c r="E2" i="2"/>
  <c r="F2" i="2" s="1"/>
  <c r="E48" i="2"/>
  <c r="F48" i="2" s="1"/>
  <c r="E79" i="2"/>
  <c r="F79" i="2" s="1"/>
  <c r="E27" i="2"/>
  <c r="F27" i="2" s="1"/>
  <c r="E8" i="2"/>
  <c r="F8" i="2" s="1"/>
  <c r="E22" i="2"/>
  <c r="F22" i="2" s="1"/>
  <c r="E49" i="2"/>
  <c r="F49" i="2" s="1"/>
  <c r="E56" i="2"/>
  <c r="F56" i="2" s="1"/>
  <c r="E12" i="2"/>
  <c r="F12" i="2" s="1"/>
  <c r="E28" i="2"/>
  <c r="F28" i="2" s="1"/>
  <c r="E60" i="2"/>
  <c r="F60" i="2" s="1"/>
  <c r="E61" i="2"/>
  <c r="F61" i="2" s="1"/>
  <c r="E71" i="2"/>
  <c r="F71" i="2" s="1"/>
  <c r="E73" i="2"/>
  <c r="F73" i="2" s="1"/>
  <c r="E26" i="2"/>
  <c r="F26" i="2" s="1"/>
  <c r="E4" i="2"/>
  <c r="F4" i="2" s="1"/>
  <c r="E67" i="2"/>
  <c r="F67" i="2" s="1"/>
  <c r="E20" i="2"/>
  <c r="F20" i="2" s="1"/>
  <c r="E39" i="2"/>
  <c r="F39" i="2" s="1"/>
  <c r="E15" i="2"/>
  <c r="F15" i="2" s="1"/>
  <c r="E33" i="2"/>
  <c r="F33" i="2" s="1"/>
  <c r="E52" i="2"/>
  <c r="F52" i="2" s="1"/>
  <c r="E23" i="2"/>
  <c r="F23" i="2" s="1"/>
  <c r="E64" i="2"/>
  <c r="F64" i="2" s="1"/>
  <c r="E11" i="2"/>
  <c r="F11" i="2" s="1"/>
  <c r="E43" i="2"/>
  <c r="F43" i="2" s="1"/>
  <c r="E37" i="2"/>
  <c r="F37" i="2" s="1"/>
  <c r="E30" i="2"/>
  <c r="F30" i="2" s="1"/>
  <c r="E3" i="2"/>
  <c r="F3" i="2" s="1"/>
  <c r="E14" i="2"/>
  <c r="F14" i="2" s="1"/>
  <c r="G37" i="2" l="1"/>
  <c r="G51" i="2"/>
  <c r="G54" i="2"/>
  <c r="G39" i="2"/>
  <c r="G60" i="2"/>
  <c r="G49" i="2"/>
  <c r="G69" i="2"/>
  <c r="G63" i="2"/>
  <c r="G40" i="2"/>
  <c r="G36" i="2"/>
  <c r="G19" i="2"/>
  <c r="G38" i="2"/>
  <c r="G44" i="2"/>
  <c r="G72" i="2"/>
  <c r="G17" i="2"/>
  <c r="G43" i="2"/>
  <c r="G20" i="2"/>
  <c r="G28" i="2"/>
  <c r="G48" i="2"/>
  <c r="G6" i="2"/>
  <c r="G53" i="2"/>
  <c r="G50" i="2"/>
  <c r="G76" i="2"/>
  <c r="G47" i="2"/>
  <c r="G31" i="2"/>
  <c r="G16" i="2"/>
  <c r="G34" i="2"/>
  <c r="G58" i="2"/>
  <c r="G3" i="2"/>
  <c r="G11" i="2"/>
  <c r="G33" i="2"/>
  <c r="G67" i="2"/>
  <c r="G71" i="2"/>
  <c r="G12" i="2"/>
  <c r="G8" i="2"/>
  <c r="G2" i="2"/>
  <c r="G81" i="2"/>
  <c r="G82" i="2"/>
  <c r="G9" i="2"/>
  <c r="G46" i="2"/>
  <c r="G68" i="2"/>
  <c r="G80" i="2"/>
  <c r="G59" i="2"/>
  <c r="G42" i="2"/>
  <c r="G62" i="2"/>
  <c r="G70" i="2"/>
  <c r="G55" i="2"/>
  <c r="G18" i="2"/>
  <c r="G41" i="2"/>
  <c r="G77" i="2"/>
  <c r="G23" i="2"/>
  <c r="G26" i="2"/>
  <c r="G79" i="2"/>
  <c r="G21" i="2"/>
  <c r="G10" i="2"/>
  <c r="G14" i="2"/>
  <c r="G52" i="2"/>
  <c r="G73" i="2"/>
  <c r="G22" i="2"/>
  <c r="G5" i="2"/>
  <c r="G13" i="2"/>
  <c r="G30" i="2"/>
  <c r="G64" i="2"/>
  <c r="G15" i="2"/>
  <c r="G4" i="2"/>
  <c r="G61" i="2"/>
  <c r="G56" i="2"/>
  <c r="G27" i="2"/>
  <c r="G74" i="2"/>
  <c r="G25" i="2"/>
  <c r="G35" i="2"/>
  <c r="G24" i="2"/>
  <c r="G57" i="2"/>
  <c r="G45" i="2"/>
  <c r="G7" i="2"/>
  <c r="G75" i="2"/>
  <c r="G32" i="2"/>
  <c r="G65" i="2"/>
  <c r="G29" i="2"/>
  <c r="G78" i="2"/>
  <c r="G66" i="2"/>
</calcChain>
</file>

<file path=xl/sharedStrings.xml><?xml version="1.0" encoding="utf-8"?>
<sst xmlns="http://schemas.openxmlformats.org/spreadsheetml/2006/main" count="319" uniqueCount="154">
  <si>
    <t>RACE</t>
  </si>
  <si>
    <t>TRACK</t>
  </si>
  <si>
    <t>DATE</t>
  </si>
  <si>
    <t>WIN PTS</t>
  </si>
  <si>
    <t>PLACE PTS</t>
  </si>
  <si>
    <t>SHOW PTS</t>
  </si>
  <si>
    <t>4TH PTS</t>
  </si>
  <si>
    <t>WIN</t>
  </si>
  <si>
    <t>PLACE</t>
  </si>
  <si>
    <t>SHOW</t>
  </si>
  <si>
    <t>4TH</t>
  </si>
  <si>
    <t>BEYER</t>
  </si>
  <si>
    <t>VALUE</t>
  </si>
  <si>
    <t>Iroquois</t>
  </si>
  <si>
    <t>Churchill Downs</t>
  </si>
  <si>
    <t>COCKED AND LOADED</t>
  </si>
  <si>
    <t>RATER R SUPERSTAR</t>
  </si>
  <si>
    <t>UNBRIDLED OUTLAW</t>
  </si>
  <si>
    <t>CONQUEST WINDY CITY</t>
  </si>
  <si>
    <t>ABOVE IS THE EXPECTED BEYER RATING TO WIN THE KENTUCKY DERBY</t>
  </si>
  <si>
    <t>FrontRunner</t>
  </si>
  <si>
    <t>Santa Anita Park</t>
  </si>
  <si>
    <t>NYQUIST</t>
  </si>
  <si>
    <t>SWIPE</t>
  </si>
  <si>
    <t>HOLLYWOOD DON</t>
  </si>
  <si>
    <t>RARE CANDY</t>
  </si>
  <si>
    <t>Champagne</t>
  </si>
  <si>
    <t>Belmont Park</t>
  </si>
  <si>
    <t>GREENPOINTCRUSADER</t>
  </si>
  <si>
    <t>SUNNY RIDGE</t>
  </si>
  <si>
    <t>PORTFOLIO MANAGER</t>
  </si>
  <si>
    <t>SAIL AHOY</t>
  </si>
  <si>
    <t>Breeders' Futurity</t>
  </si>
  <si>
    <t>Keeneland</t>
  </si>
  <si>
    <t>BRODY'S CAUSE</t>
  </si>
  <si>
    <t>EXAGGERATOR</t>
  </si>
  <si>
    <t>STICKSSTATELYDUDE</t>
  </si>
  <si>
    <t>Grey</t>
  </si>
  <si>
    <t>Woodbine</t>
  </si>
  <si>
    <t>RIKER</t>
  </si>
  <si>
    <t>KASSEOPIA</t>
  </si>
  <si>
    <t>TIZZARUNNER</t>
  </si>
  <si>
    <t>Breeders' Cup Juvenile</t>
  </si>
  <si>
    <t>Delta Downs Jackpot</t>
  </si>
  <si>
    <t>Delta Downs</t>
  </si>
  <si>
    <t>HARLAN PUNCH</t>
  </si>
  <si>
    <t>FOUND MONEY</t>
  </si>
  <si>
    <t>Remsen</t>
  </si>
  <si>
    <t>Aqueduct</t>
  </si>
  <si>
    <t>MOHAYMEN</t>
  </si>
  <si>
    <t>FLEXIBILITY</t>
  </si>
  <si>
    <t>GIFT BOX</t>
  </si>
  <si>
    <t>Kentucky Jockey Club</t>
  </si>
  <si>
    <t>AIROFORCE</t>
  </si>
  <si>
    <t>MOR SPIRIT</t>
  </si>
  <si>
    <t>MO TOM</t>
  </si>
  <si>
    <t>GUN RUNNER</t>
  </si>
  <si>
    <t>Los Alamitos Futurity</t>
  </si>
  <si>
    <t>Los Alamitos Race Course</t>
  </si>
  <si>
    <t>TOEWS ON ICE</t>
  </si>
  <si>
    <t>I'MALREADYTHERE</t>
  </si>
  <si>
    <t>URLACHER</t>
  </si>
  <si>
    <t>Jerome</t>
  </si>
  <si>
    <t>VORTICITY</t>
  </si>
  <si>
    <t>IN EQUALITY</t>
  </si>
  <si>
    <t>Sham</t>
  </si>
  <si>
    <t>COLLECTED</t>
  </si>
  <si>
    <t>LET'S MEET IN RIO</t>
  </si>
  <si>
    <t>LAOBAN</t>
  </si>
  <si>
    <t>LeComte</t>
  </si>
  <si>
    <t>Fair Grounds</t>
  </si>
  <si>
    <t>TOM'S READY</t>
  </si>
  <si>
    <t>UNCLE WALTER</t>
  </si>
  <si>
    <t>DESTIN</t>
  </si>
  <si>
    <t>Smarty Jones</t>
  </si>
  <si>
    <t>Oaklawn Park</t>
  </si>
  <si>
    <t>DISCREETNESS</t>
  </si>
  <si>
    <t>GORDY FLORIDA</t>
  </si>
  <si>
    <t>SYNCHRONY</t>
  </si>
  <si>
    <t>LUNA DE LOCO</t>
  </si>
  <si>
    <t>Holy Bull</t>
  </si>
  <si>
    <t>Gulfstream Park</t>
  </si>
  <si>
    <t>FELLOWSHIP</t>
  </si>
  <si>
    <t>CONQUEST BIG E</t>
  </si>
  <si>
    <t>Withers</t>
  </si>
  <si>
    <t>ADVENTIST</t>
  </si>
  <si>
    <t>Robert B. Lewis</t>
  </si>
  <si>
    <t>UNCLE LINO</t>
  </si>
  <si>
    <t>I WILL SCORE</t>
  </si>
  <si>
    <t>DRESSED IN HERMES</t>
  </si>
  <si>
    <t>El Camino Real Derby</t>
  </si>
  <si>
    <t>Golden Gate Fields</t>
  </si>
  <si>
    <t>FRANK CONVERSATION</t>
  </si>
  <si>
    <t>TUSK</t>
  </si>
  <si>
    <t>SAN DIMAS</t>
  </si>
  <si>
    <t>Southwest</t>
  </si>
  <si>
    <t>SUDDENBREAKINGNEWS</t>
  </si>
  <si>
    <t>WHITMORE</t>
  </si>
  <si>
    <t>AMERICAN DUBAI</t>
  </si>
  <si>
    <t>Risen Star</t>
  </si>
  <si>
    <t>FOREVAMO</t>
  </si>
  <si>
    <t>CANDY MY BOY</t>
  </si>
  <si>
    <t>Fountain of Youth</t>
  </si>
  <si>
    <t>ZULU</t>
  </si>
  <si>
    <t>AWESOME SPEED</t>
  </si>
  <si>
    <t>Gotham</t>
  </si>
  <si>
    <t>SHAGAF</t>
  </si>
  <si>
    <t>Tampa Bay Derby</t>
  </si>
  <si>
    <t>Tampa Bay Downs</t>
  </si>
  <si>
    <t>OUTWORK</t>
  </si>
  <si>
    <t>STAR HILL</t>
  </si>
  <si>
    <t>RAFTING</t>
  </si>
  <si>
    <t>San Felipe</t>
  </si>
  <si>
    <t>DANZIG CANDY</t>
  </si>
  <si>
    <t>Rebel</t>
  </si>
  <si>
    <t>CUPID</t>
  </si>
  <si>
    <t>CREATOR</t>
  </si>
  <si>
    <t>CHERRY WINE</t>
  </si>
  <si>
    <t>UAE Derby</t>
  </si>
  <si>
    <t>Meydan Racecourse</t>
  </si>
  <si>
    <t>LANI</t>
  </si>
  <si>
    <t>POLAR RIVER</t>
  </si>
  <si>
    <t>YU CHANGE</t>
  </si>
  <si>
    <t>VALE DORI</t>
  </si>
  <si>
    <t>Louisiana Derby</t>
  </si>
  <si>
    <t>DAZZLING GEM</t>
  </si>
  <si>
    <t>Spiral</t>
  </si>
  <si>
    <t>Turfway Park</t>
  </si>
  <si>
    <t>OSCAR NOMINATED</t>
  </si>
  <si>
    <t>AZAR</t>
  </si>
  <si>
    <t>SURGICAL STRIKE</t>
  </si>
  <si>
    <t>TWO STEP TIME</t>
  </si>
  <si>
    <t>Florida Derby</t>
  </si>
  <si>
    <t>MAJESTO</t>
  </si>
  <si>
    <t>Wood Memorial</t>
  </si>
  <si>
    <t>Blue Grass</t>
  </si>
  <si>
    <t>Santa Anita Derby</t>
  </si>
  <si>
    <t>Arkansas Derby</t>
  </si>
  <si>
    <t>Lexington</t>
  </si>
  <si>
    <t>HORSE</t>
  </si>
  <si>
    <t>W-P-S in QUAL.'S</t>
  </si>
  <si>
    <t>POINTS</t>
  </si>
  <si>
    <t>WEIGHTED POINTS</t>
  </si>
  <si>
    <t>RATIO</t>
  </si>
  <si>
    <t>MATT KING COAL</t>
  </si>
  <si>
    <t>TROJAN NATION</t>
  </si>
  <si>
    <t>MY MAN SAM</t>
  </si>
  <si>
    <t>RATIO RANK</t>
  </si>
  <si>
    <t>ONE MORE ROUND</t>
  </si>
  <si>
    <t>DIRECT MESSAGE</t>
  </si>
  <si>
    <t>KENTUCKY DERBY</t>
  </si>
  <si>
    <t>PREAKNESS STAKES</t>
  </si>
  <si>
    <t>PIMLICO</t>
  </si>
  <si>
    <t>STRADIVARI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</si>
</sst>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?_);_(@_)"/>
  </numFmts>
  <fonts count="4"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5" fontId="0" fillId="0" borderId="0" xfId="0" applyNumberFormat="1" applyFont="1"/>
    <xf numFmtId="9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9" fontId="0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A38" sqref="A38"/>
    </sheetView>
  </sheetViews>
  <sheetFormatPr defaultColWidth="17.28515625" defaultRowHeight="15" customHeight="1"/>
  <cols>
    <col min="1" max="1" width="21.5703125" customWidth="1"/>
    <col min="2" max="2" width="23.7109375" customWidth="1"/>
    <col min="3" max="3" width="11.42578125" customWidth="1"/>
    <col min="4" max="4" width="10.85546875" customWidth="1"/>
    <col min="5" max="5" width="12.28515625" customWidth="1"/>
    <col min="6" max="6" width="12.5703125" customWidth="1"/>
    <col min="7" max="7" width="10.140625" customWidth="1"/>
    <col min="8" max="11" width="11.140625" customWidth="1"/>
    <col min="12" max="13" width="8.7109375" customWidth="1"/>
    <col min="14" max="14" width="10.85546875" customWidth="1"/>
    <col min="15" max="15" width="9.140625" customWidth="1"/>
    <col min="16" max="16" width="10.5703125" customWidth="1"/>
    <col min="17" max="17" width="10.85546875" customWidth="1"/>
    <col min="18" max="18" width="8.42578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>
        <v>104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>
      <c r="A2" t="s">
        <v>13</v>
      </c>
      <c r="B2" t="s">
        <v>14</v>
      </c>
      <c r="C2" s="4">
        <v>42259</v>
      </c>
      <c r="D2">
        <v>10</v>
      </c>
      <c r="E2">
        <v>4</v>
      </c>
      <c r="F2">
        <v>2</v>
      </c>
      <c r="G2">
        <v>1</v>
      </c>
      <c r="H2" t="s">
        <v>15</v>
      </c>
      <c r="I2" t="s">
        <v>16</v>
      </c>
      <c r="J2" t="s">
        <v>17</v>
      </c>
      <c r="K2" t="s">
        <v>18</v>
      </c>
      <c r="L2">
        <v>82</v>
      </c>
      <c r="M2" s="5">
        <f t="shared" ref="M2:M37" si="0">ROUND(L2/$N$1,3)</f>
        <v>0.78800000000000003</v>
      </c>
      <c r="N2" s="16" t="s">
        <v>19</v>
      </c>
      <c r="O2">
        <f t="shared" ref="O2:R2" si="1">ROUND($M2*D2,2)</f>
        <v>7.88</v>
      </c>
      <c r="P2">
        <f t="shared" si="1"/>
        <v>3.15</v>
      </c>
      <c r="Q2">
        <f t="shared" si="1"/>
        <v>1.58</v>
      </c>
      <c r="R2">
        <f t="shared" si="1"/>
        <v>0.79</v>
      </c>
    </row>
    <row r="3" spans="1:18">
      <c r="A3" t="s">
        <v>20</v>
      </c>
      <c r="B3" t="s">
        <v>21</v>
      </c>
      <c r="C3" s="4">
        <v>42273</v>
      </c>
      <c r="D3">
        <v>10</v>
      </c>
      <c r="E3">
        <v>4</v>
      </c>
      <c r="F3">
        <v>2</v>
      </c>
      <c r="G3">
        <v>1</v>
      </c>
      <c r="H3" t="s">
        <v>22</v>
      </c>
      <c r="I3" t="s">
        <v>23</v>
      </c>
      <c r="J3" t="s">
        <v>24</v>
      </c>
      <c r="K3" t="s">
        <v>25</v>
      </c>
      <c r="L3">
        <v>79</v>
      </c>
      <c r="M3" s="5">
        <f t="shared" si="0"/>
        <v>0.76</v>
      </c>
      <c r="N3" s="17"/>
      <c r="O3">
        <f t="shared" ref="O3:R3" si="2">ROUND($M3*D3,2)</f>
        <v>7.6</v>
      </c>
      <c r="P3">
        <f t="shared" si="2"/>
        <v>3.04</v>
      </c>
      <c r="Q3">
        <f t="shared" si="2"/>
        <v>1.52</v>
      </c>
      <c r="R3">
        <f t="shared" si="2"/>
        <v>0.76</v>
      </c>
    </row>
    <row r="4" spans="1:18">
      <c r="A4" t="s">
        <v>26</v>
      </c>
      <c r="B4" t="s">
        <v>27</v>
      </c>
      <c r="C4" s="4">
        <v>42280</v>
      </c>
      <c r="D4">
        <v>10</v>
      </c>
      <c r="E4">
        <v>4</v>
      </c>
      <c r="F4">
        <v>2</v>
      </c>
      <c r="G4">
        <v>1</v>
      </c>
      <c r="H4" t="s">
        <v>28</v>
      </c>
      <c r="I4" t="s">
        <v>29</v>
      </c>
      <c r="J4" t="s">
        <v>30</v>
      </c>
      <c r="K4" t="s">
        <v>31</v>
      </c>
      <c r="L4">
        <v>94</v>
      </c>
      <c r="M4" s="5">
        <f t="shared" si="0"/>
        <v>0.90400000000000003</v>
      </c>
      <c r="N4" s="17"/>
      <c r="O4">
        <f t="shared" ref="O4:R4" si="3">ROUND($M4*D4,2)</f>
        <v>9.0399999999999991</v>
      </c>
      <c r="P4">
        <f t="shared" si="3"/>
        <v>3.62</v>
      </c>
      <c r="Q4">
        <f t="shared" si="3"/>
        <v>1.81</v>
      </c>
      <c r="R4">
        <f t="shared" si="3"/>
        <v>0.9</v>
      </c>
    </row>
    <row r="5" spans="1:18">
      <c r="A5" t="s">
        <v>32</v>
      </c>
      <c r="B5" t="s">
        <v>33</v>
      </c>
      <c r="C5" s="4">
        <v>42280</v>
      </c>
      <c r="D5">
        <v>10</v>
      </c>
      <c r="E5">
        <v>4</v>
      </c>
      <c r="F5">
        <v>2</v>
      </c>
      <c r="G5">
        <v>1</v>
      </c>
      <c r="H5" t="s">
        <v>34</v>
      </c>
      <c r="I5" t="s">
        <v>35</v>
      </c>
      <c r="J5" t="s">
        <v>16</v>
      </c>
      <c r="K5" t="s">
        <v>36</v>
      </c>
      <c r="L5">
        <v>88</v>
      </c>
      <c r="M5" s="5">
        <f t="shared" si="0"/>
        <v>0.84599999999999997</v>
      </c>
      <c r="N5" s="17"/>
      <c r="O5">
        <f t="shared" ref="O5:R5" si="4">ROUND($M5*D5,2)</f>
        <v>8.4600000000000009</v>
      </c>
      <c r="P5">
        <f t="shared" si="4"/>
        <v>3.38</v>
      </c>
      <c r="Q5">
        <f t="shared" si="4"/>
        <v>1.69</v>
      </c>
      <c r="R5">
        <f t="shared" si="4"/>
        <v>0.85</v>
      </c>
    </row>
    <row r="6" spans="1:18">
      <c r="A6" t="s">
        <v>37</v>
      </c>
      <c r="B6" t="s">
        <v>38</v>
      </c>
      <c r="C6" s="4">
        <v>42281</v>
      </c>
      <c r="D6">
        <v>10</v>
      </c>
      <c r="E6">
        <v>4</v>
      </c>
      <c r="F6">
        <v>2</v>
      </c>
      <c r="G6">
        <v>1</v>
      </c>
      <c r="H6" t="s">
        <v>39</v>
      </c>
      <c r="I6" t="s">
        <v>40</v>
      </c>
      <c r="J6" t="s">
        <v>41</v>
      </c>
      <c r="L6">
        <v>85</v>
      </c>
      <c r="M6" s="5">
        <f t="shared" si="0"/>
        <v>0.81699999999999995</v>
      </c>
      <c r="N6" s="17"/>
      <c r="O6">
        <f t="shared" ref="O6:R6" si="5">ROUND($M6*D6,2)</f>
        <v>8.17</v>
      </c>
      <c r="P6">
        <f t="shared" si="5"/>
        <v>3.27</v>
      </c>
      <c r="Q6">
        <f t="shared" si="5"/>
        <v>1.63</v>
      </c>
      <c r="R6">
        <f t="shared" si="5"/>
        <v>0.82</v>
      </c>
    </row>
    <row r="7" spans="1:18">
      <c r="A7" t="s">
        <v>42</v>
      </c>
      <c r="B7" t="s">
        <v>33</v>
      </c>
      <c r="C7" s="4">
        <v>42308</v>
      </c>
      <c r="D7">
        <v>20</v>
      </c>
      <c r="E7">
        <v>8</v>
      </c>
      <c r="F7">
        <v>4</v>
      </c>
      <c r="G7">
        <v>2</v>
      </c>
      <c r="H7" t="s">
        <v>22</v>
      </c>
      <c r="I7" t="s">
        <v>23</v>
      </c>
      <c r="J7" t="s">
        <v>34</v>
      </c>
      <c r="K7" t="s">
        <v>35</v>
      </c>
      <c r="L7">
        <v>89</v>
      </c>
      <c r="M7" s="5">
        <f t="shared" si="0"/>
        <v>0.85599999999999998</v>
      </c>
      <c r="N7" s="17"/>
      <c r="O7">
        <f t="shared" ref="O7:R7" si="6">ROUND($M7*D7,2)</f>
        <v>17.12</v>
      </c>
      <c r="P7">
        <f t="shared" si="6"/>
        <v>6.85</v>
      </c>
      <c r="Q7">
        <f t="shared" si="6"/>
        <v>3.42</v>
      </c>
      <c r="R7">
        <f t="shared" si="6"/>
        <v>1.71</v>
      </c>
    </row>
    <row r="8" spans="1:18">
      <c r="A8" t="s">
        <v>43</v>
      </c>
      <c r="B8" t="s">
        <v>44</v>
      </c>
      <c r="C8" s="4">
        <v>42329</v>
      </c>
      <c r="D8">
        <v>10</v>
      </c>
      <c r="E8">
        <v>4</v>
      </c>
      <c r="F8">
        <v>2</v>
      </c>
      <c r="G8">
        <v>1</v>
      </c>
      <c r="H8" t="s">
        <v>35</v>
      </c>
      <c r="I8" t="s">
        <v>29</v>
      </c>
      <c r="J8" t="s">
        <v>45</v>
      </c>
      <c r="K8" t="s">
        <v>46</v>
      </c>
      <c r="L8">
        <v>92</v>
      </c>
      <c r="M8" s="5">
        <f t="shared" si="0"/>
        <v>0.88500000000000001</v>
      </c>
      <c r="N8" s="17"/>
      <c r="O8">
        <f t="shared" ref="O8:R8" si="7">ROUND($M8*D8,2)</f>
        <v>8.85</v>
      </c>
      <c r="P8">
        <f t="shared" si="7"/>
        <v>3.54</v>
      </c>
      <c r="Q8">
        <f t="shared" si="7"/>
        <v>1.77</v>
      </c>
      <c r="R8">
        <f t="shared" si="7"/>
        <v>0.89</v>
      </c>
    </row>
    <row r="9" spans="1:18">
      <c r="A9" t="s">
        <v>47</v>
      </c>
      <c r="B9" t="s">
        <v>48</v>
      </c>
      <c r="C9" s="4">
        <v>42336</v>
      </c>
      <c r="D9">
        <v>10</v>
      </c>
      <c r="E9">
        <v>4</v>
      </c>
      <c r="F9">
        <v>2</v>
      </c>
      <c r="G9">
        <v>1</v>
      </c>
      <c r="H9" t="s">
        <v>49</v>
      </c>
      <c r="I9" t="s">
        <v>50</v>
      </c>
      <c r="J9" t="s">
        <v>51</v>
      </c>
      <c r="K9" t="s">
        <v>31</v>
      </c>
      <c r="L9">
        <v>95</v>
      </c>
      <c r="M9" s="5">
        <f t="shared" si="0"/>
        <v>0.91300000000000003</v>
      </c>
      <c r="N9" s="17"/>
      <c r="O9">
        <f t="shared" ref="O9:R9" si="8">ROUND($M9*D9,2)</f>
        <v>9.1300000000000008</v>
      </c>
      <c r="P9">
        <f t="shared" si="8"/>
        <v>3.65</v>
      </c>
      <c r="Q9">
        <f t="shared" si="8"/>
        <v>1.83</v>
      </c>
      <c r="R9">
        <f t="shared" si="8"/>
        <v>0.91</v>
      </c>
    </row>
    <row r="10" spans="1:18">
      <c r="A10" t="s">
        <v>52</v>
      </c>
      <c r="B10" t="s">
        <v>14</v>
      </c>
      <c r="C10" s="4">
        <v>42336</v>
      </c>
      <c r="D10">
        <v>10</v>
      </c>
      <c r="E10">
        <v>4</v>
      </c>
      <c r="F10">
        <v>2</v>
      </c>
      <c r="G10">
        <v>1</v>
      </c>
      <c r="H10" t="s">
        <v>53</v>
      </c>
      <c r="I10" t="s">
        <v>54</v>
      </c>
      <c r="J10" t="s">
        <v>55</v>
      </c>
      <c r="K10" t="s">
        <v>56</v>
      </c>
      <c r="L10">
        <v>87</v>
      </c>
      <c r="M10" s="5">
        <f t="shared" si="0"/>
        <v>0.83699999999999997</v>
      </c>
      <c r="N10" s="17"/>
      <c r="O10">
        <f t="shared" ref="O10:R10" si="9">ROUND($M10*D10,2)</f>
        <v>8.3699999999999992</v>
      </c>
      <c r="P10">
        <f t="shared" si="9"/>
        <v>3.35</v>
      </c>
      <c r="Q10">
        <f t="shared" si="9"/>
        <v>1.67</v>
      </c>
      <c r="R10">
        <f t="shared" si="9"/>
        <v>0.84</v>
      </c>
    </row>
    <row r="11" spans="1:18">
      <c r="A11" t="s">
        <v>57</v>
      </c>
      <c r="B11" t="s">
        <v>58</v>
      </c>
      <c r="C11" s="4">
        <v>42357</v>
      </c>
      <c r="D11">
        <v>10</v>
      </c>
      <c r="E11">
        <v>4</v>
      </c>
      <c r="F11">
        <v>2</v>
      </c>
      <c r="G11">
        <v>1</v>
      </c>
      <c r="H11" t="s">
        <v>54</v>
      </c>
      <c r="I11" t="s">
        <v>59</v>
      </c>
      <c r="J11" t="s">
        <v>60</v>
      </c>
      <c r="K11" t="s">
        <v>61</v>
      </c>
      <c r="L11">
        <v>88</v>
      </c>
      <c r="M11" s="5">
        <f t="shared" si="0"/>
        <v>0.84599999999999997</v>
      </c>
      <c r="N11" s="17"/>
      <c r="O11">
        <f t="shared" ref="O11:R11" si="10">ROUND($M11*D11,2)</f>
        <v>8.4600000000000009</v>
      </c>
      <c r="P11">
        <f t="shared" si="10"/>
        <v>3.38</v>
      </c>
      <c r="Q11">
        <f t="shared" si="10"/>
        <v>1.69</v>
      </c>
      <c r="R11">
        <f t="shared" si="10"/>
        <v>0.85</v>
      </c>
    </row>
    <row r="12" spans="1:18">
      <c r="A12" t="s">
        <v>62</v>
      </c>
      <c r="B12" t="s">
        <v>48</v>
      </c>
      <c r="C12" s="4">
        <v>42371</v>
      </c>
      <c r="D12">
        <v>10</v>
      </c>
      <c r="E12">
        <v>4</v>
      </c>
      <c r="F12">
        <v>2</v>
      </c>
      <c r="G12">
        <v>1</v>
      </c>
      <c r="H12" t="s">
        <v>50</v>
      </c>
      <c r="I12" t="s">
        <v>63</v>
      </c>
      <c r="J12" t="s">
        <v>64</v>
      </c>
      <c r="L12">
        <v>90</v>
      </c>
      <c r="M12" s="5">
        <f t="shared" si="0"/>
        <v>0.86499999999999999</v>
      </c>
      <c r="N12" s="17"/>
      <c r="O12">
        <f t="shared" ref="O12:R12" si="11">ROUND($M12*D12,2)</f>
        <v>8.65</v>
      </c>
      <c r="P12">
        <f t="shared" si="11"/>
        <v>3.46</v>
      </c>
      <c r="Q12">
        <f t="shared" si="11"/>
        <v>1.73</v>
      </c>
      <c r="R12">
        <f t="shared" si="11"/>
        <v>0.87</v>
      </c>
    </row>
    <row r="13" spans="1:18">
      <c r="A13" t="s">
        <v>65</v>
      </c>
      <c r="B13" t="s">
        <v>21</v>
      </c>
      <c r="C13" s="4">
        <v>42378</v>
      </c>
      <c r="D13">
        <v>10</v>
      </c>
      <c r="E13">
        <v>4</v>
      </c>
      <c r="F13">
        <v>2</v>
      </c>
      <c r="G13">
        <v>1</v>
      </c>
      <c r="H13" t="s">
        <v>66</v>
      </c>
      <c r="I13" t="s">
        <v>67</v>
      </c>
      <c r="J13" t="s">
        <v>68</v>
      </c>
      <c r="K13" t="s">
        <v>46</v>
      </c>
      <c r="L13">
        <v>81</v>
      </c>
      <c r="M13" s="5">
        <f t="shared" si="0"/>
        <v>0.77900000000000003</v>
      </c>
      <c r="O13">
        <f t="shared" ref="O13:R13" si="12">ROUND($M13*D13,2)</f>
        <v>7.79</v>
      </c>
      <c r="P13">
        <f t="shared" si="12"/>
        <v>3.12</v>
      </c>
      <c r="Q13">
        <f t="shared" si="12"/>
        <v>1.56</v>
      </c>
      <c r="R13">
        <f t="shared" si="12"/>
        <v>0.78</v>
      </c>
    </row>
    <row r="14" spans="1:18">
      <c r="A14" t="s">
        <v>69</v>
      </c>
      <c r="B14" t="s">
        <v>70</v>
      </c>
      <c r="C14" s="4">
        <v>42385</v>
      </c>
      <c r="D14">
        <v>10</v>
      </c>
      <c r="E14">
        <v>4</v>
      </c>
      <c r="F14">
        <v>2</v>
      </c>
      <c r="G14">
        <v>1</v>
      </c>
      <c r="H14" t="s">
        <v>55</v>
      </c>
      <c r="I14" t="s">
        <v>71</v>
      </c>
      <c r="J14" t="s">
        <v>72</v>
      </c>
      <c r="K14" t="s">
        <v>73</v>
      </c>
      <c r="L14">
        <v>88</v>
      </c>
      <c r="M14" s="5">
        <f t="shared" si="0"/>
        <v>0.84599999999999997</v>
      </c>
      <c r="O14">
        <f t="shared" ref="O14:R14" si="13">ROUND($M14*D14,2)</f>
        <v>8.4600000000000009</v>
      </c>
      <c r="P14">
        <f t="shared" si="13"/>
        <v>3.38</v>
      </c>
      <c r="Q14">
        <f t="shared" si="13"/>
        <v>1.69</v>
      </c>
      <c r="R14">
        <f t="shared" si="13"/>
        <v>0.85</v>
      </c>
    </row>
    <row r="15" spans="1:18">
      <c r="A15" t="s">
        <v>74</v>
      </c>
      <c r="B15" t="s">
        <v>75</v>
      </c>
      <c r="C15" s="4">
        <v>42387</v>
      </c>
      <c r="D15">
        <v>10</v>
      </c>
      <c r="E15">
        <v>4</v>
      </c>
      <c r="F15">
        <v>2</v>
      </c>
      <c r="G15">
        <v>1</v>
      </c>
      <c r="H15" t="s">
        <v>76</v>
      </c>
      <c r="I15" t="s">
        <v>77</v>
      </c>
      <c r="J15" t="s">
        <v>78</v>
      </c>
      <c r="K15" t="s">
        <v>79</v>
      </c>
      <c r="L15">
        <v>83</v>
      </c>
      <c r="M15" s="5">
        <f t="shared" si="0"/>
        <v>0.79800000000000004</v>
      </c>
      <c r="O15">
        <f t="shared" ref="O15:R15" si="14">ROUND($M15*D15,2)</f>
        <v>7.98</v>
      </c>
      <c r="P15">
        <f t="shared" si="14"/>
        <v>3.19</v>
      </c>
      <c r="Q15">
        <f t="shared" si="14"/>
        <v>1.6</v>
      </c>
      <c r="R15">
        <f t="shared" si="14"/>
        <v>0.8</v>
      </c>
    </row>
    <row r="16" spans="1:18">
      <c r="A16" t="s">
        <v>80</v>
      </c>
      <c r="B16" t="s">
        <v>81</v>
      </c>
      <c r="C16" s="4">
        <v>42399</v>
      </c>
      <c r="D16">
        <v>10</v>
      </c>
      <c r="E16">
        <v>4</v>
      </c>
      <c r="F16">
        <v>2</v>
      </c>
      <c r="G16">
        <v>1</v>
      </c>
      <c r="H16" t="s">
        <v>49</v>
      </c>
      <c r="I16" t="s">
        <v>28</v>
      </c>
      <c r="J16" t="s">
        <v>82</v>
      </c>
      <c r="K16" t="s">
        <v>83</v>
      </c>
      <c r="L16">
        <v>95</v>
      </c>
      <c r="M16" s="5">
        <f t="shared" si="0"/>
        <v>0.91300000000000003</v>
      </c>
      <c r="O16">
        <f t="shared" ref="O16:R16" si="15">ROUND($M16*D16,2)</f>
        <v>9.1300000000000008</v>
      </c>
      <c r="P16">
        <f t="shared" si="15"/>
        <v>3.65</v>
      </c>
      <c r="Q16">
        <f t="shared" si="15"/>
        <v>1.83</v>
      </c>
      <c r="R16">
        <f t="shared" si="15"/>
        <v>0.91</v>
      </c>
    </row>
    <row r="17" spans="1:18">
      <c r="A17" t="s">
        <v>84</v>
      </c>
      <c r="B17" t="s">
        <v>48</v>
      </c>
      <c r="C17" s="4">
        <v>42399</v>
      </c>
      <c r="D17">
        <v>10</v>
      </c>
      <c r="E17">
        <v>4</v>
      </c>
      <c r="F17">
        <v>2</v>
      </c>
      <c r="G17">
        <v>1</v>
      </c>
      <c r="H17" t="s">
        <v>29</v>
      </c>
      <c r="I17" t="s">
        <v>63</v>
      </c>
      <c r="J17" t="s">
        <v>85</v>
      </c>
      <c r="K17" t="s">
        <v>50</v>
      </c>
      <c r="L17">
        <v>87</v>
      </c>
      <c r="M17" s="5">
        <f t="shared" si="0"/>
        <v>0.83699999999999997</v>
      </c>
      <c r="O17">
        <f t="shared" ref="O17:R17" si="16">ROUND($M17*D17,2)</f>
        <v>8.3699999999999992</v>
      </c>
      <c r="P17">
        <f t="shared" si="16"/>
        <v>3.35</v>
      </c>
      <c r="Q17">
        <f t="shared" si="16"/>
        <v>1.67</v>
      </c>
      <c r="R17">
        <f t="shared" si="16"/>
        <v>0.84</v>
      </c>
    </row>
    <row r="18" spans="1:18">
      <c r="A18" t="s">
        <v>86</v>
      </c>
      <c r="B18" t="s">
        <v>21</v>
      </c>
      <c r="C18" s="4">
        <v>42406</v>
      </c>
      <c r="D18">
        <v>10</v>
      </c>
      <c r="E18">
        <v>4</v>
      </c>
      <c r="F18">
        <v>2</v>
      </c>
      <c r="G18">
        <v>1</v>
      </c>
      <c r="H18" t="s">
        <v>54</v>
      </c>
      <c r="I18" t="s">
        <v>87</v>
      </c>
      <c r="J18" t="s">
        <v>88</v>
      </c>
      <c r="K18" t="s">
        <v>89</v>
      </c>
      <c r="L18">
        <v>93</v>
      </c>
      <c r="M18" s="5">
        <f t="shared" si="0"/>
        <v>0.89400000000000002</v>
      </c>
      <c r="O18">
        <f t="shared" ref="O18:R18" si="17">ROUND($M18*D18,2)</f>
        <v>8.94</v>
      </c>
      <c r="P18">
        <f t="shared" si="17"/>
        <v>3.58</v>
      </c>
      <c r="Q18">
        <f t="shared" si="17"/>
        <v>1.79</v>
      </c>
      <c r="R18">
        <f t="shared" si="17"/>
        <v>0.89</v>
      </c>
    </row>
    <row r="19" spans="1:18">
      <c r="A19" t="s">
        <v>90</v>
      </c>
      <c r="B19" t="s">
        <v>91</v>
      </c>
      <c r="C19" s="4">
        <v>42413</v>
      </c>
      <c r="D19">
        <v>10</v>
      </c>
      <c r="E19">
        <v>4</v>
      </c>
      <c r="F19">
        <v>2</v>
      </c>
      <c r="G19">
        <v>1</v>
      </c>
      <c r="H19" t="s">
        <v>92</v>
      </c>
      <c r="I19" t="s">
        <v>93</v>
      </c>
      <c r="J19" t="s">
        <v>40</v>
      </c>
      <c r="K19" t="s">
        <v>94</v>
      </c>
      <c r="L19">
        <v>86</v>
      </c>
      <c r="M19" s="5">
        <f t="shared" si="0"/>
        <v>0.82699999999999996</v>
      </c>
      <c r="O19">
        <f t="shared" ref="O19:R19" si="18">ROUND($M19*D19,2)</f>
        <v>8.27</v>
      </c>
      <c r="P19">
        <f t="shared" si="18"/>
        <v>3.31</v>
      </c>
      <c r="Q19">
        <f t="shared" si="18"/>
        <v>1.65</v>
      </c>
      <c r="R19">
        <f t="shared" si="18"/>
        <v>0.83</v>
      </c>
    </row>
    <row r="20" spans="1:18">
      <c r="A20" t="s">
        <v>95</v>
      </c>
      <c r="B20" t="s">
        <v>75</v>
      </c>
      <c r="C20" s="4">
        <v>42415</v>
      </c>
      <c r="D20">
        <v>10</v>
      </c>
      <c r="E20">
        <v>4</v>
      </c>
      <c r="F20">
        <v>2</v>
      </c>
      <c r="G20">
        <v>1</v>
      </c>
      <c r="H20" t="s">
        <v>96</v>
      </c>
      <c r="I20" t="s">
        <v>97</v>
      </c>
      <c r="J20" t="s">
        <v>98</v>
      </c>
      <c r="K20" t="s">
        <v>66</v>
      </c>
      <c r="L20">
        <v>93</v>
      </c>
      <c r="M20" s="5">
        <f t="shared" si="0"/>
        <v>0.89400000000000002</v>
      </c>
      <c r="O20">
        <f t="shared" ref="O20:R20" si="19">ROUND($M20*D20,2)</f>
        <v>8.94</v>
      </c>
      <c r="P20">
        <f t="shared" si="19"/>
        <v>3.58</v>
      </c>
      <c r="Q20">
        <f t="shared" si="19"/>
        <v>1.79</v>
      </c>
      <c r="R20">
        <f t="shared" si="19"/>
        <v>0.89</v>
      </c>
    </row>
    <row r="21" spans="1:18">
      <c r="A21" t="s">
        <v>99</v>
      </c>
      <c r="B21" t="s">
        <v>70</v>
      </c>
      <c r="C21" s="4">
        <v>42420</v>
      </c>
      <c r="D21">
        <v>50</v>
      </c>
      <c r="E21">
        <v>20</v>
      </c>
      <c r="F21">
        <v>10</v>
      </c>
      <c r="G21">
        <v>5</v>
      </c>
      <c r="H21" t="s">
        <v>56</v>
      </c>
      <c r="I21" t="s">
        <v>100</v>
      </c>
      <c r="J21" t="s">
        <v>55</v>
      </c>
      <c r="K21" t="s">
        <v>101</v>
      </c>
      <c r="L21">
        <v>90</v>
      </c>
      <c r="M21" s="5">
        <f t="shared" si="0"/>
        <v>0.86499999999999999</v>
      </c>
      <c r="O21">
        <f t="shared" ref="O21:R21" si="20">ROUND($M21*D21,2)</f>
        <v>43.25</v>
      </c>
      <c r="P21">
        <f t="shared" si="20"/>
        <v>17.3</v>
      </c>
      <c r="Q21">
        <f t="shared" si="20"/>
        <v>8.65</v>
      </c>
      <c r="R21">
        <f t="shared" si="20"/>
        <v>4.33</v>
      </c>
    </row>
    <row r="22" spans="1:18">
      <c r="A22" t="s">
        <v>102</v>
      </c>
      <c r="B22" t="s">
        <v>81</v>
      </c>
      <c r="C22" s="4">
        <v>42427</v>
      </c>
      <c r="D22">
        <v>50</v>
      </c>
      <c r="E22">
        <v>20</v>
      </c>
      <c r="F22">
        <v>10</v>
      </c>
      <c r="G22">
        <v>5</v>
      </c>
      <c r="H22" t="s">
        <v>49</v>
      </c>
      <c r="I22" t="s">
        <v>103</v>
      </c>
      <c r="J22" t="s">
        <v>82</v>
      </c>
      <c r="K22" t="s">
        <v>104</v>
      </c>
      <c r="L22">
        <v>95</v>
      </c>
      <c r="M22" s="5">
        <f t="shared" si="0"/>
        <v>0.91300000000000003</v>
      </c>
      <c r="O22">
        <f t="shared" ref="O22:R22" si="21">ROUND($M22*D22,2)</f>
        <v>45.65</v>
      </c>
      <c r="P22">
        <f t="shared" si="21"/>
        <v>18.260000000000002</v>
      </c>
      <c r="Q22">
        <f t="shared" si="21"/>
        <v>9.1300000000000008</v>
      </c>
      <c r="R22">
        <f t="shared" si="21"/>
        <v>4.57</v>
      </c>
    </row>
    <row r="23" spans="1:18">
      <c r="A23" t="s">
        <v>105</v>
      </c>
      <c r="B23" t="s">
        <v>48</v>
      </c>
      <c r="C23" s="4">
        <v>42434</v>
      </c>
      <c r="D23">
        <v>50</v>
      </c>
      <c r="E23">
        <v>20</v>
      </c>
      <c r="F23">
        <v>10</v>
      </c>
      <c r="G23">
        <v>5</v>
      </c>
      <c r="H23" t="s">
        <v>106</v>
      </c>
      <c r="I23" t="s">
        <v>68</v>
      </c>
      <c r="J23" t="s">
        <v>85</v>
      </c>
      <c r="K23" t="s">
        <v>29</v>
      </c>
      <c r="L23">
        <v>87</v>
      </c>
      <c r="M23" s="5">
        <f t="shared" si="0"/>
        <v>0.83699999999999997</v>
      </c>
      <c r="O23">
        <f t="shared" ref="O23:R23" si="22">ROUND($M23*D23,2)</f>
        <v>41.85</v>
      </c>
      <c r="P23">
        <f t="shared" si="22"/>
        <v>16.739999999999998</v>
      </c>
      <c r="Q23">
        <f t="shared" si="22"/>
        <v>8.3699999999999992</v>
      </c>
      <c r="R23">
        <f t="shared" si="22"/>
        <v>4.1900000000000004</v>
      </c>
    </row>
    <row r="24" spans="1:18">
      <c r="A24" t="s">
        <v>107</v>
      </c>
      <c r="B24" t="s">
        <v>108</v>
      </c>
      <c r="C24" s="4">
        <v>42441</v>
      </c>
      <c r="D24">
        <v>50</v>
      </c>
      <c r="E24">
        <v>20</v>
      </c>
      <c r="F24">
        <v>10</v>
      </c>
      <c r="G24">
        <v>5</v>
      </c>
      <c r="H24" t="s">
        <v>73</v>
      </c>
      <c r="I24" t="s">
        <v>109</v>
      </c>
      <c r="J24" t="s">
        <v>110</v>
      </c>
      <c r="K24" t="s">
        <v>111</v>
      </c>
      <c r="L24">
        <v>100</v>
      </c>
      <c r="M24" s="5">
        <f t="shared" si="0"/>
        <v>0.96199999999999997</v>
      </c>
      <c r="O24">
        <f t="shared" ref="O24:R24" si="23">ROUND($M24*D24,2)</f>
        <v>48.1</v>
      </c>
      <c r="P24">
        <f t="shared" si="23"/>
        <v>19.239999999999998</v>
      </c>
      <c r="Q24">
        <f t="shared" si="23"/>
        <v>9.6199999999999992</v>
      </c>
      <c r="R24">
        <f t="shared" si="23"/>
        <v>4.8099999999999996</v>
      </c>
    </row>
    <row r="25" spans="1:18">
      <c r="A25" t="s">
        <v>112</v>
      </c>
      <c r="B25" t="s">
        <v>21</v>
      </c>
      <c r="C25" s="4">
        <v>42441</v>
      </c>
      <c r="D25">
        <v>50</v>
      </c>
      <c r="E25">
        <v>20</v>
      </c>
      <c r="F25">
        <v>10</v>
      </c>
      <c r="G25">
        <v>5</v>
      </c>
      <c r="H25" t="s">
        <v>113</v>
      </c>
      <c r="I25" t="s">
        <v>54</v>
      </c>
      <c r="J25" t="s">
        <v>35</v>
      </c>
      <c r="K25" t="s">
        <v>87</v>
      </c>
      <c r="L25">
        <v>100</v>
      </c>
      <c r="M25" s="5">
        <f t="shared" si="0"/>
        <v>0.96199999999999997</v>
      </c>
      <c r="O25">
        <f t="shared" ref="O25:R25" si="24">ROUND($M25*D25,2)</f>
        <v>48.1</v>
      </c>
      <c r="P25">
        <f t="shared" si="24"/>
        <v>19.239999999999998</v>
      </c>
      <c r="Q25">
        <f t="shared" si="24"/>
        <v>9.6199999999999992</v>
      </c>
      <c r="R25">
        <f t="shared" si="24"/>
        <v>4.8099999999999996</v>
      </c>
    </row>
    <row r="26" spans="1:18">
      <c r="A26" t="s">
        <v>114</v>
      </c>
      <c r="B26" t="s">
        <v>75</v>
      </c>
      <c r="C26" s="4">
        <v>42448</v>
      </c>
      <c r="D26">
        <v>50</v>
      </c>
      <c r="E26">
        <v>20</v>
      </c>
      <c r="F26">
        <v>10</v>
      </c>
      <c r="G26">
        <v>5</v>
      </c>
      <c r="H26" t="s">
        <v>115</v>
      </c>
      <c r="I26" t="s">
        <v>97</v>
      </c>
      <c r="J26" t="s">
        <v>116</v>
      </c>
      <c r="K26" t="s">
        <v>117</v>
      </c>
      <c r="L26">
        <v>95</v>
      </c>
      <c r="M26" s="5">
        <f t="shared" si="0"/>
        <v>0.91300000000000003</v>
      </c>
      <c r="O26">
        <f t="shared" ref="O26:R26" si="25">ROUND($M26*D26,2)</f>
        <v>45.65</v>
      </c>
      <c r="P26">
        <f t="shared" si="25"/>
        <v>18.260000000000002</v>
      </c>
      <c r="Q26">
        <f t="shared" si="25"/>
        <v>9.1300000000000008</v>
      </c>
      <c r="R26">
        <f t="shared" si="25"/>
        <v>4.57</v>
      </c>
    </row>
    <row r="27" spans="1:18">
      <c r="A27" t="s">
        <v>118</v>
      </c>
      <c r="B27" t="s">
        <v>119</v>
      </c>
      <c r="C27" s="4">
        <v>42455</v>
      </c>
      <c r="D27">
        <v>100</v>
      </c>
      <c r="E27">
        <v>40</v>
      </c>
      <c r="F27">
        <v>20</v>
      </c>
      <c r="G27">
        <v>10</v>
      </c>
      <c r="H27" t="s">
        <v>120</v>
      </c>
      <c r="I27" t="s">
        <v>121</v>
      </c>
      <c r="J27" t="s">
        <v>122</v>
      </c>
      <c r="K27" t="s">
        <v>123</v>
      </c>
      <c r="L27">
        <v>83</v>
      </c>
      <c r="M27" s="5">
        <f t="shared" si="0"/>
        <v>0.79800000000000004</v>
      </c>
      <c r="O27">
        <f t="shared" ref="O27:R27" si="26">ROUND($M27*D27,2)</f>
        <v>79.8</v>
      </c>
      <c r="P27">
        <f t="shared" si="26"/>
        <v>31.92</v>
      </c>
      <c r="Q27">
        <f t="shared" si="26"/>
        <v>15.96</v>
      </c>
      <c r="R27">
        <f t="shared" si="26"/>
        <v>7.98</v>
      </c>
    </row>
    <row r="28" spans="1:18">
      <c r="A28" t="s">
        <v>124</v>
      </c>
      <c r="B28" t="s">
        <v>70</v>
      </c>
      <c r="C28" s="4">
        <v>42455</v>
      </c>
      <c r="D28">
        <v>100</v>
      </c>
      <c r="E28">
        <v>40</v>
      </c>
      <c r="F28">
        <v>20</v>
      </c>
      <c r="G28">
        <v>10</v>
      </c>
      <c r="H28" t="s">
        <v>56</v>
      </c>
      <c r="I28" t="s">
        <v>71</v>
      </c>
      <c r="J28" t="s">
        <v>125</v>
      </c>
      <c r="K28" t="s">
        <v>55</v>
      </c>
      <c r="L28">
        <v>91</v>
      </c>
      <c r="M28" s="5">
        <f t="shared" si="0"/>
        <v>0.875</v>
      </c>
      <c r="O28">
        <f t="shared" ref="O28:R28" si="27">ROUND($M28*D28,2)</f>
        <v>87.5</v>
      </c>
      <c r="P28">
        <f t="shared" si="27"/>
        <v>35</v>
      </c>
      <c r="Q28">
        <f t="shared" si="27"/>
        <v>17.5</v>
      </c>
      <c r="R28">
        <f t="shared" si="27"/>
        <v>8.75</v>
      </c>
    </row>
    <row r="29" spans="1:18">
      <c r="A29" t="s">
        <v>126</v>
      </c>
      <c r="B29" t="s">
        <v>127</v>
      </c>
      <c r="C29" s="4">
        <v>42462</v>
      </c>
      <c r="D29">
        <v>50</v>
      </c>
      <c r="E29">
        <v>20</v>
      </c>
      <c r="F29">
        <v>10</v>
      </c>
      <c r="G29">
        <v>5</v>
      </c>
      <c r="H29" t="s">
        <v>128</v>
      </c>
      <c r="I29" t="s">
        <v>129</v>
      </c>
      <c r="J29" t="s">
        <v>130</v>
      </c>
      <c r="K29" t="s">
        <v>131</v>
      </c>
      <c r="L29">
        <v>82</v>
      </c>
      <c r="M29" s="5">
        <f t="shared" si="0"/>
        <v>0.78800000000000003</v>
      </c>
      <c r="O29">
        <f t="shared" ref="O29:R29" si="28">ROUND($M29*D29,2)</f>
        <v>39.4</v>
      </c>
      <c r="P29">
        <f t="shared" si="28"/>
        <v>15.76</v>
      </c>
      <c r="Q29">
        <f t="shared" si="28"/>
        <v>7.88</v>
      </c>
      <c r="R29">
        <f t="shared" si="28"/>
        <v>3.94</v>
      </c>
    </row>
    <row r="30" spans="1:18">
      <c r="A30" t="s">
        <v>132</v>
      </c>
      <c r="B30" t="s">
        <v>81</v>
      </c>
      <c r="C30" s="4">
        <v>42462</v>
      </c>
      <c r="D30">
        <v>100</v>
      </c>
      <c r="E30">
        <v>40</v>
      </c>
      <c r="F30">
        <v>20</v>
      </c>
      <c r="G30">
        <v>10</v>
      </c>
      <c r="H30" t="s">
        <v>22</v>
      </c>
      <c r="I30" t="s">
        <v>133</v>
      </c>
      <c r="J30" t="s">
        <v>82</v>
      </c>
      <c r="K30" t="s">
        <v>49</v>
      </c>
      <c r="L30">
        <v>94</v>
      </c>
      <c r="M30" s="5">
        <f t="shared" si="0"/>
        <v>0.90400000000000003</v>
      </c>
      <c r="O30">
        <f t="shared" ref="O30:R30" si="29">ROUND($M30*D30,2)</f>
        <v>90.4</v>
      </c>
      <c r="P30">
        <f t="shared" si="29"/>
        <v>36.159999999999997</v>
      </c>
      <c r="Q30">
        <f t="shared" si="29"/>
        <v>18.079999999999998</v>
      </c>
      <c r="R30">
        <f t="shared" si="29"/>
        <v>9.0399999999999991</v>
      </c>
    </row>
    <row r="31" spans="1:18">
      <c r="A31" t="s">
        <v>134</v>
      </c>
      <c r="B31" t="s">
        <v>48</v>
      </c>
      <c r="C31" s="4">
        <v>42469</v>
      </c>
      <c r="D31">
        <v>100</v>
      </c>
      <c r="E31">
        <v>40</v>
      </c>
      <c r="F31">
        <v>20</v>
      </c>
      <c r="G31">
        <v>10</v>
      </c>
      <c r="H31" t="s">
        <v>109</v>
      </c>
      <c r="I31" t="s">
        <v>145</v>
      </c>
      <c r="J31" t="s">
        <v>85</v>
      </c>
      <c r="K31" t="s">
        <v>144</v>
      </c>
      <c r="L31">
        <v>93</v>
      </c>
      <c r="M31" s="5">
        <f t="shared" si="0"/>
        <v>0.89400000000000002</v>
      </c>
      <c r="O31">
        <f t="shared" ref="O31:R31" si="30">ROUND($M31*D31,2)</f>
        <v>89.4</v>
      </c>
      <c r="P31">
        <f t="shared" si="30"/>
        <v>35.76</v>
      </c>
      <c r="Q31">
        <f t="shared" si="30"/>
        <v>17.88</v>
      </c>
      <c r="R31">
        <f t="shared" si="30"/>
        <v>8.94</v>
      </c>
    </row>
    <row r="32" spans="1:18">
      <c r="A32" t="s">
        <v>135</v>
      </c>
      <c r="B32" t="s">
        <v>33</v>
      </c>
      <c r="C32" s="4">
        <v>42469</v>
      </c>
      <c r="D32">
        <v>100</v>
      </c>
      <c r="E32">
        <v>40</v>
      </c>
      <c r="F32">
        <v>20</v>
      </c>
      <c r="G32">
        <v>10</v>
      </c>
      <c r="H32" t="s">
        <v>34</v>
      </c>
      <c r="I32" t="s">
        <v>146</v>
      </c>
      <c r="J32" t="s">
        <v>117</v>
      </c>
      <c r="K32" t="s">
        <v>68</v>
      </c>
      <c r="L32">
        <v>91</v>
      </c>
      <c r="M32" s="5">
        <f t="shared" si="0"/>
        <v>0.875</v>
      </c>
      <c r="O32">
        <f t="shared" ref="O32:R32" si="31">ROUND($M32*D32,2)</f>
        <v>87.5</v>
      </c>
      <c r="P32">
        <f t="shared" si="31"/>
        <v>35</v>
      </c>
      <c r="Q32">
        <f t="shared" si="31"/>
        <v>17.5</v>
      </c>
      <c r="R32">
        <f t="shared" si="31"/>
        <v>8.75</v>
      </c>
    </row>
    <row r="33" spans="1:18">
      <c r="A33" t="s">
        <v>136</v>
      </c>
      <c r="B33" t="s">
        <v>21</v>
      </c>
      <c r="C33" s="4">
        <v>42469</v>
      </c>
      <c r="D33">
        <v>100</v>
      </c>
      <c r="E33">
        <v>40</v>
      </c>
      <c r="F33">
        <v>20</v>
      </c>
      <c r="G33">
        <v>10</v>
      </c>
      <c r="H33" t="s">
        <v>35</v>
      </c>
      <c r="I33" t="s">
        <v>54</v>
      </c>
      <c r="J33" t="s">
        <v>87</v>
      </c>
      <c r="K33" t="s">
        <v>113</v>
      </c>
      <c r="L33">
        <v>103</v>
      </c>
      <c r="M33" s="5">
        <f t="shared" si="0"/>
        <v>0.99</v>
      </c>
      <c r="O33">
        <f t="shared" ref="O33:R33" si="32">ROUND($M33*D33,2)</f>
        <v>99</v>
      </c>
      <c r="P33">
        <f t="shared" si="32"/>
        <v>39.6</v>
      </c>
      <c r="Q33">
        <f t="shared" si="32"/>
        <v>19.8</v>
      </c>
      <c r="R33">
        <f t="shared" si="32"/>
        <v>9.9</v>
      </c>
    </row>
    <row r="34" spans="1:18">
      <c r="A34" t="s">
        <v>137</v>
      </c>
      <c r="B34" t="s">
        <v>75</v>
      </c>
      <c r="C34" s="4">
        <v>42476</v>
      </c>
      <c r="D34">
        <v>100</v>
      </c>
      <c r="E34">
        <v>40</v>
      </c>
      <c r="F34">
        <v>20</v>
      </c>
      <c r="G34">
        <v>10</v>
      </c>
      <c r="H34" t="s">
        <v>116</v>
      </c>
      <c r="I34" t="s">
        <v>96</v>
      </c>
      <c r="J34" t="s">
        <v>97</v>
      </c>
      <c r="K34" t="s">
        <v>125</v>
      </c>
      <c r="L34">
        <v>96</v>
      </c>
      <c r="M34" s="5">
        <f t="shared" si="0"/>
        <v>0.92300000000000004</v>
      </c>
      <c r="O34">
        <f t="shared" ref="O34:R34" si="33">ROUND($M34*D34,2)</f>
        <v>92.3</v>
      </c>
      <c r="P34">
        <f t="shared" si="33"/>
        <v>36.92</v>
      </c>
      <c r="Q34">
        <f t="shared" si="33"/>
        <v>18.46</v>
      </c>
      <c r="R34">
        <f t="shared" si="33"/>
        <v>9.23</v>
      </c>
    </row>
    <row r="35" spans="1:18">
      <c r="A35" t="s">
        <v>138</v>
      </c>
      <c r="B35" t="s">
        <v>33</v>
      </c>
      <c r="C35" s="4">
        <v>42476</v>
      </c>
      <c r="D35">
        <v>10</v>
      </c>
      <c r="E35">
        <v>4</v>
      </c>
      <c r="F35">
        <v>2</v>
      </c>
      <c r="G35">
        <v>1</v>
      </c>
      <c r="H35" t="s">
        <v>66</v>
      </c>
      <c r="I35" t="s">
        <v>148</v>
      </c>
      <c r="J35" t="s">
        <v>78</v>
      </c>
      <c r="K35" t="s">
        <v>149</v>
      </c>
      <c r="L35">
        <v>90</v>
      </c>
      <c r="M35" s="5">
        <f t="shared" si="0"/>
        <v>0.86499999999999999</v>
      </c>
      <c r="O35">
        <f t="shared" ref="O35:R35" si="34">ROUND($M35*D35,2)</f>
        <v>8.65</v>
      </c>
      <c r="P35">
        <f t="shared" si="34"/>
        <v>3.46</v>
      </c>
      <c r="Q35">
        <f t="shared" si="34"/>
        <v>1.73</v>
      </c>
      <c r="R35">
        <f t="shared" si="34"/>
        <v>0.87</v>
      </c>
    </row>
    <row r="36" spans="1:18" ht="15" customHeight="1">
      <c r="A36" t="s">
        <v>150</v>
      </c>
      <c r="B36" t="s">
        <v>14</v>
      </c>
      <c r="D36">
        <v>100</v>
      </c>
      <c r="E36">
        <v>40</v>
      </c>
      <c r="F36">
        <v>20</v>
      </c>
      <c r="G36">
        <v>10</v>
      </c>
      <c r="H36" t="s">
        <v>22</v>
      </c>
      <c r="I36" t="s">
        <v>35</v>
      </c>
      <c r="J36" t="s">
        <v>56</v>
      </c>
      <c r="K36" t="s">
        <v>49</v>
      </c>
      <c r="L36">
        <v>104</v>
      </c>
      <c r="M36" s="5">
        <f t="shared" si="0"/>
        <v>1</v>
      </c>
      <c r="O36" s="15">
        <f t="shared" ref="O36:O37" si="35">ROUND($M36*D36,2)</f>
        <v>100</v>
      </c>
      <c r="P36" s="15">
        <f t="shared" ref="P36:P37" si="36">ROUND($M36*E36,2)</f>
        <v>40</v>
      </c>
      <c r="Q36" s="15">
        <f t="shared" ref="Q36:Q37" si="37">ROUND($M36*F36,2)</f>
        <v>20</v>
      </c>
      <c r="R36" s="15">
        <f t="shared" ref="R36:R37" si="38">ROUND($M36*G36,2)</f>
        <v>10</v>
      </c>
    </row>
    <row r="37" spans="1:18" ht="15" customHeight="1">
      <c r="A37" t="s">
        <v>151</v>
      </c>
      <c r="B37" t="s">
        <v>152</v>
      </c>
      <c r="D37">
        <v>100</v>
      </c>
      <c r="E37">
        <v>40</v>
      </c>
      <c r="F37">
        <v>20</v>
      </c>
      <c r="G37">
        <v>10</v>
      </c>
      <c r="H37" t="s">
        <v>35</v>
      </c>
      <c r="I37" t="s">
        <v>117</v>
      </c>
      <c r="J37" t="s">
        <v>22</v>
      </c>
      <c r="K37" t="s">
        <v>153</v>
      </c>
      <c r="L37">
        <v>101</v>
      </c>
      <c r="M37" s="5">
        <f t="shared" si="0"/>
        <v>0.97099999999999997</v>
      </c>
      <c r="O37" s="15">
        <f t="shared" si="35"/>
        <v>97.1</v>
      </c>
      <c r="P37" s="15">
        <f t="shared" si="36"/>
        <v>38.840000000000003</v>
      </c>
      <c r="Q37" s="15">
        <f t="shared" si="37"/>
        <v>19.420000000000002</v>
      </c>
      <c r="R37" s="15">
        <f t="shared" si="38"/>
        <v>9.7100000000000009</v>
      </c>
    </row>
  </sheetData>
  <autoFilter ref="A1:R1"/>
  <mergeCells count="1">
    <mergeCell ref="N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K6" sqref="K6"/>
    </sheetView>
  </sheetViews>
  <sheetFormatPr defaultColWidth="17.28515625" defaultRowHeight="15" customHeight="1"/>
  <cols>
    <col min="1" max="1" width="3" style="9" bestFit="1" customWidth="1"/>
    <col min="2" max="2" width="23" customWidth="1"/>
    <col min="3" max="3" width="18.7109375" customWidth="1"/>
    <col min="4" max="4" width="9.85546875" customWidth="1"/>
    <col min="5" max="5" width="21.5703125" customWidth="1"/>
    <col min="6" max="6" width="11" customWidth="1"/>
    <col min="7" max="7" width="14.140625" bestFit="1" customWidth="1"/>
    <col min="8" max="14" width="8.7109375" customWidth="1"/>
  </cols>
  <sheetData>
    <row r="1" spans="1:14">
      <c r="A1" s="10"/>
      <c r="B1" s="11" t="s">
        <v>139</v>
      </c>
      <c r="C1" s="11" t="s">
        <v>140</v>
      </c>
      <c r="D1" s="11" t="s">
        <v>141</v>
      </c>
      <c r="E1" s="12" t="s">
        <v>142</v>
      </c>
      <c r="F1" s="11" t="s">
        <v>143</v>
      </c>
      <c r="G1" s="11" t="s">
        <v>147</v>
      </c>
      <c r="H1" s="1"/>
      <c r="I1" s="1"/>
      <c r="J1" s="1"/>
      <c r="K1" s="1"/>
      <c r="L1" s="1"/>
      <c r="M1" s="1"/>
      <c r="N1" s="1"/>
    </row>
    <row r="2" spans="1:14">
      <c r="A2" s="10">
        <v>1</v>
      </c>
      <c r="B2" s="10" t="s">
        <v>56</v>
      </c>
      <c r="C2" s="10" t="str">
        <f>CONCATENATE(COUNTIF(QUALIFIERS!H:H,B2),"-",COUNTIF(QUALIFIERS!I:I,B2),"-",COUNTIF(QUALIFIERS!J:J,B2))</f>
        <v>2-0-1</v>
      </c>
      <c r="D2" s="10">
        <f>SUMIF(QUALIFIERS!H:H,B2,QUALIFIERS!D:D)+SUMIF(QUALIFIERS!I:I,B2,QUALIFIERS!E:E)+SUMIF(QUALIFIERS!J:J,B2,QUALIFIERS!F:F)+SUMIF(QUALIFIERS!K:K,B2,QUALIFIERS!G:G)</f>
        <v>171</v>
      </c>
      <c r="E2" s="13">
        <f>SUMIF(QUALIFIERS!H:H,B2,QUALIFIERS!O:O)+SUMIF(QUALIFIERS!I:I,B2,QUALIFIERS!P:P)+SUMIF(QUALIFIERS!J:J,B2,QUALIFIERS!Q:Q)+SUMIF(QUALIFIERS!K:K,B2,QUALIFIERS!R:R)</f>
        <v>151.59</v>
      </c>
      <c r="F2" s="14">
        <f t="shared" ref="F2:F33" si="0">ROUND(E2/D2,3)</f>
        <v>0.88600000000000001</v>
      </c>
      <c r="G2" s="10">
        <f>ROUND(_xlfn.RANK.AVG(F2,$F$2:$F$82),0)</f>
        <v>31</v>
      </c>
    </row>
    <row r="3" spans="1:14">
      <c r="A3" s="10">
        <v>2</v>
      </c>
      <c r="B3" s="10" t="s">
        <v>35</v>
      </c>
      <c r="C3" s="10" t="str">
        <f>CONCATENATE(COUNTIF(QUALIFIERS!H:H,B3),"-",COUNTIF(QUALIFIERS!I:I,B3),"-",COUNTIF(QUALIFIERS!J:J,B3))</f>
        <v>3-2-1</v>
      </c>
      <c r="D3" s="10">
        <f>SUMIF(QUALIFIERS!H:H,B3,QUALIFIERS!D:D)+SUMIF(QUALIFIERS!I:I,B3,QUALIFIERS!E:E)+SUMIF(QUALIFIERS!J:J,B3,QUALIFIERS!F:F)+SUMIF(QUALIFIERS!K:K,B3,QUALIFIERS!G:G)</f>
        <v>266</v>
      </c>
      <c r="E3" s="13">
        <f>SUMIF(QUALIFIERS!H:H,B3,QUALIFIERS!O:O)+SUMIF(QUALIFIERS!I:I,B3,QUALIFIERS!P:P)+SUMIF(QUALIFIERS!J:J,B3,QUALIFIERS!Q:Q)+SUMIF(QUALIFIERS!K:K,B3,QUALIFIERS!R:R)</f>
        <v>259.65999999999997</v>
      </c>
      <c r="F3" s="14">
        <f t="shared" si="0"/>
        <v>0.97599999999999998</v>
      </c>
      <c r="G3" s="10">
        <f t="shared" ref="G3:G66" si="1">ROUND(_xlfn.RANK.AVG(F3,$F$2:$F$82),0)</f>
        <v>1</v>
      </c>
    </row>
    <row r="4" spans="1:14">
      <c r="A4" s="10">
        <v>3</v>
      </c>
      <c r="B4" s="10" t="s">
        <v>22</v>
      </c>
      <c r="C4" s="10" t="str">
        <f>CONCATENATE(COUNTIF(QUALIFIERS!H:H,B4),"-",COUNTIF(QUALIFIERS!I:I,B4),"-",COUNTIF(QUALIFIERS!J:J,B4))</f>
        <v>4-0-1</v>
      </c>
      <c r="D4" s="10">
        <f>SUMIF(QUALIFIERS!H:H,B4,QUALIFIERS!D:D)+SUMIF(QUALIFIERS!I:I,B4,QUALIFIERS!E:E)+SUMIF(QUALIFIERS!J:J,B4,QUALIFIERS!F:F)+SUMIF(QUALIFIERS!K:K,B4,QUALIFIERS!G:G)</f>
        <v>250</v>
      </c>
      <c r="E4" s="13">
        <f>SUMIF(QUALIFIERS!H:H,B4,QUALIFIERS!O:O)+SUMIF(QUALIFIERS!I:I,B4,QUALIFIERS!P:P)+SUMIF(QUALIFIERS!J:J,B4,QUALIFIERS!Q:Q)+SUMIF(QUALIFIERS!K:K,B4,QUALIFIERS!R:R)</f>
        <v>234.54000000000002</v>
      </c>
      <c r="F4" s="14">
        <f t="shared" si="0"/>
        <v>0.93799999999999994</v>
      </c>
      <c r="G4" s="10">
        <f t="shared" si="1"/>
        <v>8</v>
      </c>
    </row>
    <row r="5" spans="1:14">
      <c r="A5" s="10">
        <v>4</v>
      </c>
      <c r="B5" s="10" t="s">
        <v>109</v>
      </c>
      <c r="C5" s="10" t="str">
        <f>CONCATENATE(COUNTIF(QUALIFIERS!H:H,B5),"-",COUNTIF(QUALIFIERS!I:I,B5),"-",COUNTIF(QUALIFIERS!J:J,B5))</f>
        <v>1-1-0</v>
      </c>
      <c r="D5" s="10">
        <f>SUMIF(QUALIFIERS!H:H,B5,QUALIFIERS!D:D)+SUMIF(QUALIFIERS!I:I,B5,QUALIFIERS!E:E)+SUMIF(QUALIFIERS!J:J,B5,QUALIFIERS!F:F)+SUMIF(QUALIFIERS!K:K,B5,QUALIFIERS!G:G)</f>
        <v>120</v>
      </c>
      <c r="E5" s="13">
        <f>SUMIF(QUALIFIERS!H:H,B5,QUALIFIERS!O:O)+SUMIF(QUALIFIERS!I:I,B5,QUALIFIERS!P:P)+SUMIF(QUALIFIERS!J:J,B5,QUALIFIERS!Q:Q)+SUMIF(QUALIFIERS!K:K,B5,QUALIFIERS!R:R)</f>
        <v>108.64</v>
      </c>
      <c r="F5" s="14">
        <f t="shared" si="0"/>
        <v>0.90500000000000003</v>
      </c>
      <c r="G5" s="10">
        <f t="shared" si="1"/>
        <v>22</v>
      </c>
    </row>
    <row r="6" spans="1:14">
      <c r="A6" s="10">
        <v>5</v>
      </c>
      <c r="B6" s="10" t="s">
        <v>34</v>
      </c>
      <c r="C6" s="10" t="str">
        <f>CONCATENATE(COUNTIF(QUALIFIERS!H:H,B6),"-",COUNTIF(QUALIFIERS!I:I,B6),"-",COUNTIF(QUALIFIERS!J:J,B6))</f>
        <v>2-0-1</v>
      </c>
      <c r="D6" s="10">
        <f>SUMIF(QUALIFIERS!H:H,B6,QUALIFIERS!D:D)+SUMIF(QUALIFIERS!I:I,B6,QUALIFIERS!E:E)+SUMIF(QUALIFIERS!J:J,B6,QUALIFIERS!F:F)+SUMIF(QUALIFIERS!K:K,B6,QUALIFIERS!G:G)</f>
        <v>114</v>
      </c>
      <c r="E6" s="13">
        <f>SUMIF(QUALIFIERS!H:H,B6,QUALIFIERS!O:O)+SUMIF(QUALIFIERS!I:I,B6,QUALIFIERS!P:P)+SUMIF(QUALIFIERS!J:J,B6,QUALIFIERS!Q:Q)+SUMIF(QUALIFIERS!K:K,B6,QUALIFIERS!R:R)</f>
        <v>99.38000000000001</v>
      </c>
      <c r="F6" s="14">
        <f t="shared" si="0"/>
        <v>0.872</v>
      </c>
      <c r="G6" s="10">
        <f t="shared" si="1"/>
        <v>37</v>
      </c>
    </row>
    <row r="7" spans="1:14">
      <c r="A7" s="10">
        <v>6</v>
      </c>
      <c r="B7" s="10" t="s">
        <v>120</v>
      </c>
      <c r="C7" s="10" t="str">
        <f>CONCATENATE(COUNTIF(QUALIFIERS!H:H,B7),"-",COUNTIF(QUALIFIERS!I:I,B7),"-",COUNTIF(QUALIFIERS!J:J,B7))</f>
        <v>1-0-0</v>
      </c>
      <c r="D7" s="10">
        <f>SUMIF(QUALIFIERS!H:H,B7,QUALIFIERS!D:D)+SUMIF(QUALIFIERS!I:I,B7,QUALIFIERS!E:E)+SUMIF(QUALIFIERS!J:J,B7,QUALIFIERS!F:F)+SUMIF(QUALIFIERS!K:K,B7,QUALIFIERS!G:G)</f>
        <v>100</v>
      </c>
      <c r="E7" s="13">
        <f>SUMIF(QUALIFIERS!H:H,B7,QUALIFIERS!O:O)+SUMIF(QUALIFIERS!I:I,B7,QUALIFIERS!P:P)+SUMIF(QUALIFIERS!J:J,B7,QUALIFIERS!Q:Q)+SUMIF(QUALIFIERS!K:K,B7,QUALIFIERS!R:R)</f>
        <v>79.8</v>
      </c>
      <c r="F7" s="14">
        <f t="shared" si="0"/>
        <v>0.79800000000000004</v>
      </c>
      <c r="G7" s="10">
        <f t="shared" si="1"/>
        <v>69</v>
      </c>
    </row>
    <row r="8" spans="1:14">
      <c r="A8" s="10">
        <v>7</v>
      </c>
      <c r="B8" s="10" t="s">
        <v>54</v>
      </c>
      <c r="C8" s="10" t="str">
        <f>CONCATENATE(COUNTIF(QUALIFIERS!H:H,B8),"-",COUNTIF(QUALIFIERS!I:I,B8),"-",COUNTIF(QUALIFIERS!J:J,B8))</f>
        <v>2-3-0</v>
      </c>
      <c r="D8" s="10">
        <f>SUMIF(QUALIFIERS!H:H,B8,QUALIFIERS!D:D)+SUMIF(QUALIFIERS!I:I,B8,QUALIFIERS!E:E)+SUMIF(QUALIFIERS!J:J,B8,QUALIFIERS!F:F)+SUMIF(QUALIFIERS!K:K,B8,QUALIFIERS!G:G)</f>
        <v>84</v>
      </c>
      <c r="E8" s="13">
        <f>SUMIF(QUALIFIERS!H:H,B8,QUALIFIERS!O:O)+SUMIF(QUALIFIERS!I:I,B8,QUALIFIERS!P:P)+SUMIF(QUALIFIERS!J:J,B8,QUALIFIERS!Q:Q)+SUMIF(QUALIFIERS!K:K,B8,QUALIFIERS!R:R)</f>
        <v>79.59</v>
      </c>
      <c r="F8" s="14">
        <f t="shared" si="0"/>
        <v>0.94799999999999995</v>
      </c>
      <c r="G8" s="10">
        <f t="shared" si="1"/>
        <v>7</v>
      </c>
    </row>
    <row r="9" spans="1:14">
      <c r="A9" s="10">
        <v>8</v>
      </c>
      <c r="B9" s="10" t="s">
        <v>49</v>
      </c>
      <c r="C9" s="10" t="str">
        <f>CONCATENATE(COUNTIF(QUALIFIERS!H:H,B9),"-",COUNTIF(QUALIFIERS!I:I,B9),"-",COUNTIF(QUALIFIERS!J:J,B9))</f>
        <v>3-0-0</v>
      </c>
      <c r="D9" s="10">
        <f>SUMIF(QUALIFIERS!H:H,B9,QUALIFIERS!D:D)+SUMIF(QUALIFIERS!I:I,B9,QUALIFIERS!E:E)+SUMIF(QUALIFIERS!J:J,B9,QUALIFIERS!F:F)+SUMIF(QUALIFIERS!K:K,B9,QUALIFIERS!G:G)</f>
        <v>90</v>
      </c>
      <c r="E9" s="13">
        <f>SUMIF(QUALIFIERS!H:H,B9,QUALIFIERS!O:O)+SUMIF(QUALIFIERS!I:I,B9,QUALIFIERS!P:P)+SUMIF(QUALIFIERS!J:J,B9,QUALIFIERS!Q:Q)+SUMIF(QUALIFIERS!K:K,B9,QUALIFIERS!R:R)</f>
        <v>82.949999999999989</v>
      </c>
      <c r="F9" s="14">
        <f t="shared" si="0"/>
        <v>0.92200000000000004</v>
      </c>
      <c r="G9" s="10">
        <f t="shared" si="1"/>
        <v>11</v>
      </c>
    </row>
    <row r="10" spans="1:14">
      <c r="A10" s="10">
        <v>9</v>
      </c>
      <c r="B10" s="10" t="s">
        <v>113</v>
      </c>
      <c r="C10" s="10" t="str">
        <f>CONCATENATE(COUNTIF(QUALIFIERS!H:H,B10),"-",COUNTIF(QUALIFIERS!I:I,B10),"-",COUNTIF(QUALIFIERS!J:J,B10))</f>
        <v>1-0-0</v>
      </c>
      <c r="D10" s="10">
        <f>SUMIF(QUALIFIERS!H:H,B10,QUALIFIERS!D:D)+SUMIF(QUALIFIERS!I:I,B10,QUALIFIERS!E:E)+SUMIF(QUALIFIERS!J:J,B10,QUALIFIERS!F:F)+SUMIF(QUALIFIERS!K:K,B10,QUALIFIERS!G:G)</f>
        <v>60</v>
      </c>
      <c r="E10" s="13">
        <f>SUMIF(QUALIFIERS!H:H,B10,QUALIFIERS!O:O)+SUMIF(QUALIFIERS!I:I,B10,QUALIFIERS!P:P)+SUMIF(QUALIFIERS!J:J,B10,QUALIFIERS!Q:Q)+SUMIF(QUALIFIERS!K:K,B10,QUALIFIERS!R:R)</f>
        <v>58</v>
      </c>
      <c r="F10" s="14">
        <f t="shared" si="0"/>
        <v>0.96699999999999997</v>
      </c>
      <c r="G10" s="10">
        <f t="shared" si="1"/>
        <v>3</v>
      </c>
    </row>
    <row r="11" spans="1:14">
      <c r="A11" s="10">
        <v>10</v>
      </c>
      <c r="B11" s="10" t="s">
        <v>73</v>
      </c>
      <c r="C11" s="10" t="str">
        <f>CONCATENATE(COUNTIF(QUALIFIERS!H:H,B11),"-",COUNTIF(QUALIFIERS!I:I,B11),"-",COUNTIF(QUALIFIERS!J:J,B11))</f>
        <v>1-0-0</v>
      </c>
      <c r="D11" s="10">
        <f>SUMIF(QUALIFIERS!H:H,B11,QUALIFIERS!D:D)+SUMIF(QUALIFIERS!I:I,B11,QUALIFIERS!E:E)+SUMIF(QUALIFIERS!J:J,B11,QUALIFIERS!F:F)+SUMIF(QUALIFIERS!K:K,B11,QUALIFIERS!G:G)</f>
        <v>51</v>
      </c>
      <c r="E11" s="13">
        <f>SUMIF(QUALIFIERS!H:H,B11,QUALIFIERS!O:O)+SUMIF(QUALIFIERS!I:I,B11,QUALIFIERS!P:P)+SUMIF(QUALIFIERS!J:J,B11,QUALIFIERS!Q:Q)+SUMIF(QUALIFIERS!K:K,B11,QUALIFIERS!R:R)</f>
        <v>48.95</v>
      </c>
      <c r="F11" s="14">
        <f t="shared" si="0"/>
        <v>0.96</v>
      </c>
      <c r="G11" s="10">
        <f t="shared" si="1"/>
        <v>6</v>
      </c>
    </row>
    <row r="12" spans="1:14">
      <c r="A12" s="9">
        <v>11</v>
      </c>
      <c r="B12" t="s">
        <v>115</v>
      </c>
      <c r="C12" t="str">
        <f>CONCATENATE(COUNTIF(QUALIFIERS!H:H,B12),"-",COUNTIF(QUALIFIERS!I:I,B12),"-",COUNTIF(QUALIFIERS!J:J,B12))</f>
        <v>1-0-0</v>
      </c>
      <c r="D12">
        <f>SUMIF(QUALIFIERS!H:H,B12,QUALIFIERS!D:D)+SUMIF(QUALIFIERS!I:I,B12,QUALIFIERS!E:E)+SUMIF(QUALIFIERS!J:J,B12,QUALIFIERS!F:F)+SUMIF(QUALIFIERS!K:K,B12,QUALIFIERS!G:G)</f>
        <v>50</v>
      </c>
      <c r="E12" s="6">
        <f>SUMIF(QUALIFIERS!H:H,B12,QUALIFIERS!O:O)+SUMIF(QUALIFIERS!I:I,B12,QUALIFIERS!P:P)+SUMIF(QUALIFIERS!J:J,B12,QUALIFIERS!Q:Q)+SUMIF(QUALIFIERS!K:K,B12,QUALIFIERS!R:R)</f>
        <v>45.65</v>
      </c>
      <c r="F12" s="5">
        <f t="shared" si="0"/>
        <v>0.91300000000000003</v>
      </c>
      <c r="G12" s="8">
        <f t="shared" si="1"/>
        <v>17</v>
      </c>
    </row>
    <row r="13" spans="1:14">
      <c r="A13" s="9">
        <v>12</v>
      </c>
      <c r="B13" t="s">
        <v>106</v>
      </c>
      <c r="C13" t="str">
        <f>CONCATENATE(COUNTIF(QUALIFIERS!H:H,B13),"-",COUNTIF(QUALIFIERS!I:I,B13),"-",COUNTIF(QUALIFIERS!J:J,B13))</f>
        <v>1-0-0</v>
      </c>
      <c r="D13">
        <f>SUMIF(QUALIFIERS!H:H,B13,QUALIFIERS!D:D)+SUMIF(QUALIFIERS!I:I,B13,QUALIFIERS!E:E)+SUMIF(QUALIFIERS!J:J,B13,QUALIFIERS!F:F)+SUMIF(QUALIFIERS!K:K,B13,QUALIFIERS!G:G)</f>
        <v>50</v>
      </c>
      <c r="E13" s="6">
        <f>SUMIF(QUALIFIERS!H:H,B13,QUALIFIERS!O:O)+SUMIF(QUALIFIERS!I:I,B13,QUALIFIERS!P:P)+SUMIF(QUALIFIERS!J:J,B13,QUALIFIERS!Q:Q)+SUMIF(QUALIFIERS!K:K,B13,QUALIFIERS!R:R)</f>
        <v>41.85</v>
      </c>
      <c r="F13" s="5">
        <f t="shared" si="0"/>
        <v>0.83699999999999997</v>
      </c>
      <c r="G13" s="8">
        <f t="shared" si="1"/>
        <v>53</v>
      </c>
    </row>
    <row r="14" spans="1:14">
      <c r="A14" s="9">
        <v>13</v>
      </c>
      <c r="B14" t="s">
        <v>128</v>
      </c>
      <c r="C14" t="str">
        <f>CONCATENATE(COUNTIF(QUALIFIERS!H:H,B14),"-",COUNTIF(QUALIFIERS!I:I,B14),"-",COUNTIF(QUALIFIERS!J:J,B14))</f>
        <v>1-0-0</v>
      </c>
      <c r="D14">
        <f>SUMIF(QUALIFIERS!H:H,B14,QUALIFIERS!D:D)+SUMIF(QUALIFIERS!I:I,B14,QUALIFIERS!E:E)+SUMIF(QUALIFIERS!J:J,B14,QUALIFIERS!F:F)+SUMIF(QUALIFIERS!K:K,B14,QUALIFIERS!G:G)</f>
        <v>50</v>
      </c>
      <c r="E14" s="6">
        <f>SUMIF(QUALIFIERS!H:H,B14,QUALIFIERS!O:O)+SUMIF(QUALIFIERS!I:I,B14,QUALIFIERS!P:P)+SUMIF(QUALIFIERS!J:J,B14,QUALIFIERS!Q:Q)+SUMIF(QUALIFIERS!K:K,B14,QUALIFIERS!R:R)</f>
        <v>39.4</v>
      </c>
      <c r="F14" s="5">
        <f t="shared" si="0"/>
        <v>0.78800000000000003</v>
      </c>
      <c r="G14" s="8">
        <f t="shared" si="1"/>
        <v>76</v>
      </c>
    </row>
    <row r="15" spans="1:14">
      <c r="A15" s="9">
        <v>14</v>
      </c>
      <c r="B15" t="s">
        <v>71</v>
      </c>
      <c r="C15" t="str">
        <f>CONCATENATE(COUNTIF(QUALIFIERS!H:H,B15),"-",COUNTIF(QUALIFIERS!I:I,B15),"-",COUNTIF(QUALIFIERS!J:J,B15))</f>
        <v>0-2-0</v>
      </c>
      <c r="D15">
        <f>SUMIF(QUALIFIERS!H:H,B15,QUALIFIERS!D:D)+SUMIF(QUALIFIERS!I:I,B15,QUALIFIERS!E:E)+SUMIF(QUALIFIERS!J:J,B15,QUALIFIERS!F:F)+SUMIF(QUALIFIERS!K:K,B15,QUALIFIERS!G:G)</f>
        <v>44</v>
      </c>
      <c r="E15" s="6">
        <f>SUMIF(QUALIFIERS!H:H,B15,QUALIFIERS!O:O)+SUMIF(QUALIFIERS!I:I,B15,QUALIFIERS!P:P)+SUMIF(QUALIFIERS!J:J,B15,QUALIFIERS!Q:Q)+SUMIF(QUALIFIERS!K:K,B15,QUALIFIERS!R:R)</f>
        <v>38.380000000000003</v>
      </c>
      <c r="F15" s="5">
        <f t="shared" si="0"/>
        <v>0.872</v>
      </c>
      <c r="G15" s="8">
        <f t="shared" si="1"/>
        <v>37</v>
      </c>
    </row>
    <row r="16" spans="1:14">
      <c r="A16" s="9">
        <v>15</v>
      </c>
      <c r="B16" t="s">
        <v>133</v>
      </c>
      <c r="C16" t="str">
        <f>CONCATENATE(COUNTIF(QUALIFIERS!H:H,B16),"-",COUNTIF(QUALIFIERS!I:I,B16),"-",COUNTIF(QUALIFIERS!J:J,B16))</f>
        <v>0-1-0</v>
      </c>
      <c r="D16">
        <f>SUMIF(QUALIFIERS!H:H,B16,QUALIFIERS!D:D)+SUMIF(QUALIFIERS!I:I,B16,QUALIFIERS!E:E)+SUMIF(QUALIFIERS!J:J,B16,QUALIFIERS!F:F)+SUMIF(QUALIFIERS!K:K,B16,QUALIFIERS!G:G)</f>
        <v>40</v>
      </c>
      <c r="E16" s="6">
        <f>SUMIF(QUALIFIERS!H:H,B16,QUALIFIERS!O:O)+SUMIF(QUALIFIERS!I:I,B16,QUALIFIERS!P:P)+SUMIF(QUALIFIERS!J:J,B16,QUALIFIERS!Q:Q)+SUMIF(QUALIFIERS!K:K,B16,QUALIFIERS!R:R)</f>
        <v>36.159999999999997</v>
      </c>
      <c r="F16" s="5">
        <f t="shared" si="0"/>
        <v>0.90400000000000003</v>
      </c>
      <c r="G16" s="8">
        <f t="shared" si="1"/>
        <v>24</v>
      </c>
    </row>
    <row r="17" spans="1:7">
      <c r="A17" s="9">
        <v>16</v>
      </c>
      <c r="B17" t="s">
        <v>145</v>
      </c>
      <c r="C17" t="str">
        <f>CONCATENATE(COUNTIF(QUALIFIERS!H:H,B17),"-",COUNTIF(QUALIFIERS!I:I,B17),"-",COUNTIF(QUALIFIERS!J:J,B17))</f>
        <v>0-1-0</v>
      </c>
      <c r="D17">
        <f>SUMIF(QUALIFIERS!H:H,B17,QUALIFIERS!D:D)+SUMIF(QUALIFIERS!I:I,B17,QUALIFIERS!E:E)+SUMIF(QUALIFIERS!J:J,B17,QUALIFIERS!F:F)+SUMIF(QUALIFIERS!K:K,B17,QUALIFIERS!G:G)</f>
        <v>40</v>
      </c>
      <c r="E17" s="6">
        <f>SUMIF(QUALIFIERS!H:H,B17,QUALIFIERS!O:O)+SUMIF(QUALIFIERS!I:I,B17,QUALIFIERS!P:P)+SUMIF(QUALIFIERS!J:J,B17,QUALIFIERS!Q:Q)+SUMIF(QUALIFIERS!K:K,B17,QUALIFIERS!R:R)</f>
        <v>35.76</v>
      </c>
      <c r="F17" s="5">
        <f t="shared" si="0"/>
        <v>0.89400000000000002</v>
      </c>
      <c r="G17" s="8">
        <f t="shared" si="1"/>
        <v>28</v>
      </c>
    </row>
    <row r="18" spans="1:7">
      <c r="A18" s="9">
        <v>17</v>
      </c>
      <c r="B18" t="s">
        <v>146</v>
      </c>
      <c r="C18" t="str">
        <f>CONCATENATE(COUNTIF(QUALIFIERS!H:H,B18),"-",COUNTIF(QUALIFIERS!I:I,B18),"-",COUNTIF(QUALIFIERS!J:J,B18))</f>
        <v>0-1-0</v>
      </c>
      <c r="D18">
        <f>SUMIF(QUALIFIERS!H:H,B18,QUALIFIERS!D:D)+SUMIF(QUALIFIERS!I:I,B18,QUALIFIERS!E:E)+SUMIF(QUALIFIERS!J:J,B18,QUALIFIERS!F:F)+SUMIF(QUALIFIERS!K:K,B18,QUALIFIERS!G:G)</f>
        <v>40</v>
      </c>
      <c r="E18" s="6">
        <f>SUMIF(QUALIFIERS!H:H,B18,QUALIFIERS!O:O)+SUMIF(QUALIFIERS!I:I,B18,QUALIFIERS!P:P)+SUMIF(QUALIFIERS!J:J,B18,QUALIFIERS!Q:Q)+SUMIF(QUALIFIERS!K:K,B18,QUALIFIERS!R:R)</f>
        <v>35</v>
      </c>
      <c r="F18" s="5">
        <f t="shared" si="0"/>
        <v>0.875</v>
      </c>
      <c r="G18" s="8">
        <f t="shared" si="1"/>
        <v>34</v>
      </c>
    </row>
    <row r="19" spans="1:7">
      <c r="A19" s="9">
        <v>18</v>
      </c>
      <c r="B19" t="s">
        <v>121</v>
      </c>
      <c r="C19" t="str">
        <f>CONCATENATE(COUNTIF(QUALIFIERS!H:H,B19),"-",COUNTIF(QUALIFIERS!I:I,B19),"-",COUNTIF(QUALIFIERS!J:J,B19))</f>
        <v>0-1-0</v>
      </c>
      <c r="D19">
        <f>SUMIF(QUALIFIERS!H:H,B19,QUALIFIERS!D:D)+SUMIF(QUALIFIERS!I:I,B19,QUALIFIERS!E:E)+SUMIF(QUALIFIERS!J:J,B19,QUALIFIERS!F:F)+SUMIF(QUALIFIERS!K:K,B19,QUALIFIERS!G:G)</f>
        <v>40</v>
      </c>
      <c r="E19" s="6">
        <f>SUMIF(QUALIFIERS!H:H,B19,QUALIFIERS!O:O)+SUMIF(QUALIFIERS!I:I,B19,QUALIFIERS!P:P)+SUMIF(QUALIFIERS!J:J,B19,QUALIFIERS!Q:Q)+SUMIF(QUALIFIERS!K:K,B19,QUALIFIERS!R:R)</f>
        <v>31.92</v>
      </c>
      <c r="F19" s="5">
        <f t="shared" si="0"/>
        <v>0.79800000000000004</v>
      </c>
      <c r="G19" s="8">
        <f t="shared" si="1"/>
        <v>69</v>
      </c>
    </row>
    <row r="20" spans="1:7">
      <c r="A20" s="9">
        <v>19</v>
      </c>
      <c r="B20" t="s">
        <v>82</v>
      </c>
      <c r="C20" t="str">
        <f>CONCATENATE(COUNTIF(QUALIFIERS!H:H,B20),"-",COUNTIF(QUALIFIERS!I:I,B20),"-",COUNTIF(QUALIFIERS!J:J,B20))</f>
        <v>0-0-3</v>
      </c>
      <c r="D20">
        <f>SUMIF(QUALIFIERS!H:H,B20,QUALIFIERS!D:D)+SUMIF(QUALIFIERS!I:I,B20,QUALIFIERS!E:E)+SUMIF(QUALIFIERS!J:J,B20,QUALIFIERS!F:F)+SUMIF(QUALIFIERS!K:K,B20,QUALIFIERS!G:G)</f>
        <v>32</v>
      </c>
      <c r="E20" s="6">
        <f>SUMIF(QUALIFIERS!H:H,B20,QUALIFIERS!O:O)+SUMIF(QUALIFIERS!I:I,B20,QUALIFIERS!P:P)+SUMIF(QUALIFIERS!J:J,B20,QUALIFIERS!Q:Q)+SUMIF(QUALIFIERS!K:K,B20,QUALIFIERS!R:R)</f>
        <v>29.04</v>
      </c>
      <c r="F20" s="5">
        <f t="shared" si="0"/>
        <v>0.90800000000000003</v>
      </c>
      <c r="G20" s="8">
        <f t="shared" si="1"/>
        <v>19</v>
      </c>
    </row>
    <row r="21" spans="1:7">
      <c r="A21" s="9">
        <v>20</v>
      </c>
      <c r="B21" t="s">
        <v>87</v>
      </c>
      <c r="C21" t="str">
        <f>CONCATENATE(COUNTIF(QUALIFIERS!H:H,B21),"-",COUNTIF(QUALIFIERS!I:I,B21),"-",COUNTIF(QUALIFIERS!J:J,B21))</f>
        <v>0-1-1</v>
      </c>
      <c r="D21">
        <f>SUMIF(QUALIFIERS!H:H,B21,QUALIFIERS!D:D)+SUMIF(QUALIFIERS!I:I,B21,QUALIFIERS!E:E)+SUMIF(QUALIFIERS!J:J,B21,QUALIFIERS!F:F)+SUMIF(QUALIFIERS!K:K,B21,QUALIFIERS!G:G)</f>
        <v>29</v>
      </c>
      <c r="E21" s="6">
        <f>SUMIF(QUALIFIERS!H:H,B21,QUALIFIERS!O:O)+SUMIF(QUALIFIERS!I:I,B21,QUALIFIERS!P:P)+SUMIF(QUALIFIERS!J:J,B21,QUALIFIERS!Q:Q)+SUMIF(QUALIFIERS!K:K,B21,QUALIFIERS!R:R)</f>
        <v>28.19</v>
      </c>
      <c r="F21" s="5">
        <f t="shared" si="0"/>
        <v>0.97199999999999998</v>
      </c>
      <c r="G21" s="8">
        <f t="shared" si="1"/>
        <v>2</v>
      </c>
    </row>
    <row r="22" spans="1:7">
      <c r="A22" s="9">
        <v>21</v>
      </c>
      <c r="B22" t="s">
        <v>85</v>
      </c>
      <c r="C22" t="str">
        <f>CONCATENATE(COUNTIF(QUALIFIERS!H:H,B22),"-",COUNTIF(QUALIFIERS!I:I,B22),"-",COUNTIF(QUALIFIERS!J:J,B22))</f>
        <v>0-0-3</v>
      </c>
      <c r="D22">
        <f>SUMIF(QUALIFIERS!H:H,B22,QUALIFIERS!D:D)+SUMIF(QUALIFIERS!I:I,B22,QUALIFIERS!E:E)+SUMIF(QUALIFIERS!J:J,B22,QUALIFIERS!F:F)+SUMIF(QUALIFIERS!K:K,B22,QUALIFIERS!G:G)</f>
        <v>32</v>
      </c>
      <c r="E22" s="6">
        <f>SUMIF(QUALIFIERS!H:H,B22,QUALIFIERS!O:O)+SUMIF(QUALIFIERS!I:I,B22,QUALIFIERS!P:P)+SUMIF(QUALIFIERS!J:J,B22,QUALIFIERS!Q:Q)+SUMIF(QUALIFIERS!K:K,B22,QUALIFIERS!R:R)</f>
        <v>27.919999999999998</v>
      </c>
      <c r="F22" s="5">
        <f t="shared" si="0"/>
        <v>0.873</v>
      </c>
      <c r="G22" s="8">
        <f t="shared" si="1"/>
        <v>35</v>
      </c>
    </row>
    <row r="23" spans="1:7">
      <c r="A23" s="9">
        <v>22</v>
      </c>
      <c r="B23" t="s">
        <v>55</v>
      </c>
      <c r="C23" t="str">
        <f>CONCATENATE(COUNTIF(QUALIFIERS!H:H,B23),"-",COUNTIF(QUALIFIERS!I:I,B23),"-",COUNTIF(QUALIFIERS!J:J,B23))</f>
        <v>1-0-2</v>
      </c>
      <c r="D23">
        <f>SUMIF(QUALIFIERS!H:H,B23,QUALIFIERS!D:D)+SUMIF(QUALIFIERS!I:I,B23,QUALIFIERS!E:E)+SUMIF(QUALIFIERS!J:J,B23,QUALIFIERS!F:F)+SUMIF(QUALIFIERS!K:K,B23,QUALIFIERS!G:G)</f>
        <v>32</v>
      </c>
      <c r="E23" s="6">
        <f>SUMIF(QUALIFIERS!H:H,B23,QUALIFIERS!O:O)+SUMIF(QUALIFIERS!I:I,B23,QUALIFIERS!P:P)+SUMIF(QUALIFIERS!J:J,B23,QUALIFIERS!Q:Q)+SUMIF(QUALIFIERS!K:K,B23,QUALIFIERS!R:R)</f>
        <v>27.53</v>
      </c>
      <c r="F23" s="5">
        <f t="shared" si="0"/>
        <v>0.86</v>
      </c>
      <c r="G23" s="8">
        <f t="shared" si="1"/>
        <v>43</v>
      </c>
    </row>
    <row r="24" spans="1:7">
      <c r="A24" s="9">
        <v>23</v>
      </c>
      <c r="B24" t="s">
        <v>68</v>
      </c>
      <c r="C24" t="str">
        <f>CONCATENATE(COUNTIF(QUALIFIERS!H:H,B24),"-",COUNTIF(QUALIFIERS!I:I,B24),"-",COUNTIF(QUALIFIERS!J:J,B24))</f>
        <v>0-1-1</v>
      </c>
      <c r="D24">
        <f>SUMIF(QUALIFIERS!H:H,B24,QUALIFIERS!D:D)+SUMIF(QUALIFIERS!I:I,B24,QUALIFIERS!E:E)+SUMIF(QUALIFIERS!J:J,B24,QUALIFIERS!F:F)+SUMIF(QUALIFIERS!K:K,B24,QUALIFIERS!G:G)</f>
        <v>32</v>
      </c>
      <c r="E24" s="6">
        <f>SUMIF(QUALIFIERS!H:H,B24,QUALIFIERS!O:O)+SUMIF(QUALIFIERS!I:I,B24,QUALIFIERS!P:P)+SUMIF(QUALIFIERS!J:J,B24,QUALIFIERS!Q:Q)+SUMIF(QUALIFIERS!K:K,B24,QUALIFIERS!R:R)</f>
        <v>27.049999999999997</v>
      </c>
      <c r="F24" s="5">
        <f t="shared" si="0"/>
        <v>0.84499999999999997</v>
      </c>
      <c r="G24" s="8">
        <f t="shared" si="1"/>
        <v>50</v>
      </c>
    </row>
    <row r="25" spans="1:7">
      <c r="A25" s="9">
        <v>24</v>
      </c>
      <c r="B25" t="s">
        <v>117</v>
      </c>
      <c r="C25" t="str">
        <f>CONCATENATE(COUNTIF(QUALIFIERS!H:H,B25),"-",COUNTIF(QUALIFIERS!I:I,B25),"-",COUNTIF(QUALIFIERS!J:J,B25))</f>
        <v>0-1-1</v>
      </c>
      <c r="D25">
        <f>SUMIF(QUALIFIERS!H:H,B25,QUALIFIERS!D:D)+SUMIF(QUALIFIERS!I:I,B25,QUALIFIERS!E:E)+SUMIF(QUALIFIERS!J:J,B25,QUALIFIERS!F:F)+SUMIF(QUALIFIERS!K:K,B25,QUALIFIERS!G:G)</f>
        <v>65</v>
      </c>
      <c r="E25" s="6">
        <f>SUMIF(QUALIFIERS!H:H,B25,QUALIFIERS!O:O)+SUMIF(QUALIFIERS!I:I,B25,QUALIFIERS!P:P)+SUMIF(QUALIFIERS!J:J,B25,QUALIFIERS!Q:Q)+SUMIF(QUALIFIERS!K:K,B25,QUALIFIERS!R:R)</f>
        <v>60.910000000000004</v>
      </c>
      <c r="F25" s="5">
        <f t="shared" si="0"/>
        <v>0.93700000000000006</v>
      </c>
      <c r="G25" s="8">
        <f t="shared" si="1"/>
        <v>9</v>
      </c>
    </row>
    <row r="26" spans="1:7">
      <c r="A26" s="9">
        <v>25</v>
      </c>
      <c r="B26" t="s">
        <v>97</v>
      </c>
      <c r="C26" t="str">
        <f>CONCATENATE(COUNTIF(QUALIFIERS!H:H,B26),"-",COUNTIF(QUALIFIERS!I:I,B26),"-",COUNTIF(QUALIFIERS!J:J,B26))</f>
        <v>0-2-1</v>
      </c>
      <c r="D26">
        <f>SUMIF(QUALIFIERS!H:H,B26,QUALIFIERS!D:D)+SUMIF(QUALIFIERS!I:I,B26,QUALIFIERS!E:E)+SUMIF(QUALIFIERS!J:J,B26,QUALIFIERS!F:F)+SUMIF(QUALIFIERS!K:K,B26,QUALIFIERS!G:G)</f>
        <v>44</v>
      </c>
      <c r="E26" s="6">
        <f>SUMIF(QUALIFIERS!H:H,B26,QUALIFIERS!O:O)+SUMIF(QUALIFIERS!I:I,B26,QUALIFIERS!P:P)+SUMIF(QUALIFIERS!J:J,B26,QUALIFIERS!Q:Q)+SUMIF(QUALIFIERS!K:K,B26,QUALIFIERS!R:R)</f>
        <v>40.300000000000004</v>
      </c>
      <c r="F26" s="5">
        <f t="shared" si="0"/>
        <v>0.91600000000000004</v>
      </c>
      <c r="G26" s="8">
        <f t="shared" si="1"/>
        <v>13</v>
      </c>
    </row>
    <row r="27" spans="1:7">
      <c r="A27" s="9">
        <v>26</v>
      </c>
      <c r="B27" s="7" t="s">
        <v>29</v>
      </c>
      <c r="C27" t="str">
        <f>CONCATENATE(COUNTIF(QUALIFIERS!H:H,B27),"-",COUNTIF(QUALIFIERS!I:I,B27),"-",COUNTIF(QUALIFIERS!J:J,B27))</f>
        <v>1-2-0</v>
      </c>
      <c r="D27">
        <f>SUMIF(QUALIFIERS!H:H,B27,QUALIFIERS!D:D)+SUMIF(QUALIFIERS!I:I,B27,QUALIFIERS!E:E)+SUMIF(QUALIFIERS!J:J,B27,QUALIFIERS!F:F)+SUMIF(QUALIFIERS!K:K,B27,QUALIFIERS!G:G)</f>
        <v>23</v>
      </c>
      <c r="E27" s="6">
        <f>SUMIF(QUALIFIERS!H:H,B27,QUALIFIERS!O:O)+SUMIF(QUALIFIERS!I:I,B27,QUALIFIERS!P:P)+SUMIF(QUALIFIERS!J:J,B27,QUALIFIERS!Q:Q)+SUMIF(QUALIFIERS!K:K,B27,QUALIFIERS!R:R)</f>
        <v>19.72</v>
      </c>
      <c r="F27" s="5">
        <f t="shared" si="0"/>
        <v>0.85699999999999998</v>
      </c>
      <c r="G27" s="8">
        <f t="shared" si="1"/>
        <v>44</v>
      </c>
    </row>
    <row r="28" spans="1:7">
      <c r="A28" s="9">
        <v>27</v>
      </c>
      <c r="B28" t="s">
        <v>103</v>
      </c>
      <c r="C28" t="str">
        <f>CONCATENATE(COUNTIF(QUALIFIERS!H:H,B28),"-",COUNTIF(QUALIFIERS!I:I,B28),"-",COUNTIF(QUALIFIERS!J:J,B28))</f>
        <v>0-1-0</v>
      </c>
      <c r="D28">
        <f>SUMIF(QUALIFIERS!H:H,B28,QUALIFIERS!D:D)+SUMIF(QUALIFIERS!I:I,B28,QUALIFIERS!E:E)+SUMIF(QUALIFIERS!J:J,B28,QUALIFIERS!F:F)+SUMIF(QUALIFIERS!K:K,B28,QUALIFIERS!G:G)</f>
        <v>20</v>
      </c>
      <c r="E28" s="6">
        <f>SUMIF(QUALIFIERS!H:H,B28,QUALIFIERS!O:O)+SUMIF(QUALIFIERS!I:I,B28,QUALIFIERS!P:P)+SUMIF(QUALIFIERS!J:J,B28,QUALIFIERS!Q:Q)+SUMIF(QUALIFIERS!K:K,B28,QUALIFIERS!R:R)</f>
        <v>18.260000000000002</v>
      </c>
      <c r="F28" s="5">
        <f t="shared" si="0"/>
        <v>0.91300000000000003</v>
      </c>
      <c r="G28" s="8">
        <f t="shared" si="1"/>
        <v>17</v>
      </c>
    </row>
    <row r="29" spans="1:7">
      <c r="A29" s="9">
        <v>28</v>
      </c>
      <c r="B29" t="s">
        <v>125</v>
      </c>
      <c r="C29" t="str">
        <f>CONCATENATE(COUNTIF(QUALIFIERS!H:H,B29),"-",COUNTIF(QUALIFIERS!I:I,B29),"-",COUNTIF(QUALIFIERS!J:J,B29))</f>
        <v>0-0-1</v>
      </c>
      <c r="D29">
        <f>SUMIF(QUALIFIERS!H:H,B29,QUALIFIERS!D:D)+SUMIF(QUALIFIERS!I:I,B29,QUALIFIERS!E:E)+SUMIF(QUALIFIERS!J:J,B29,QUALIFIERS!F:F)+SUMIF(QUALIFIERS!K:K,B29,QUALIFIERS!G:G)</f>
        <v>30</v>
      </c>
      <c r="E29" s="6">
        <f>SUMIF(QUALIFIERS!H:H,B29,QUALIFIERS!O:O)+SUMIF(QUALIFIERS!I:I,B29,QUALIFIERS!P:P)+SUMIF(QUALIFIERS!J:J,B29,QUALIFIERS!Q:Q)+SUMIF(QUALIFIERS!K:K,B29,QUALIFIERS!R:R)</f>
        <v>26.73</v>
      </c>
      <c r="F29" s="5">
        <f t="shared" si="0"/>
        <v>0.89100000000000001</v>
      </c>
      <c r="G29" s="8">
        <f t="shared" si="1"/>
        <v>29</v>
      </c>
    </row>
    <row r="30" spans="1:7">
      <c r="A30" s="9">
        <v>29</v>
      </c>
      <c r="B30" t="s">
        <v>100</v>
      </c>
      <c r="C30" t="str">
        <f>CONCATENATE(COUNTIF(QUALIFIERS!H:H,B30),"-",COUNTIF(QUALIFIERS!I:I,B30),"-",COUNTIF(QUALIFIERS!J:J,B30))</f>
        <v>0-1-0</v>
      </c>
      <c r="D30">
        <f>SUMIF(QUALIFIERS!H:H,B30,QUALIFIERS!D:D)+SUMIF(QUALIFIERS!I:I,B30,QUALIFIERS!E:E)+SUMIF(QUALIFIERS!J:J,B30,QUALIFIERS!F:F)+SUMIF(QUALIFIERS!K:K,B30,QUALIFIERS!G:G)</f>
        <v>20</v>
      </c>
      <c r="E30" s="6">
        <f>SUMIF(QUALIFIERS!H:H,B30,QUALIFIERS!O:O)+SUMIF(QUALIFIERS!I:I,B30,QUALIFIERS!P:P)+SUMIF(QUALIFIERS!J:J,B30,QUALIFIERS!Q:Q)+SUMIF(QUALIFIERS!K:K,B30,QUALIFIERS!R:R)</f>
        <v>17.3</v>
      </c>
      <c r="F30" s="5">
        <f t="shared" si="0"/>
        <v>0.86499999999999999</v>
      </c>
      <c r="G30" s="8">
        <f t="shared" si="1"/>
        <v>41</v>
      </c>
    </row>
    <row r="31" spans="1:7">
      <c r="A31" s="9">
        <v>30</v>
      </c>
      <c r="B31" t="s">
        <v>122</v>
      </c>
      <c r="C31" t="str">
        <f>CONCATENATE(COUNTIF(QUALIFIERS!H:H,B31),"-",COUNTIF(QUALIFIERS!I:I,B31),"-",COUNTIF(QUALIFIERS!J:J,B31))</f>
        <v>0-0-1</v>
      </c>
      <c r="D31">
        <f>SUMIF(QUALIFIERS!H:H,B31,QUALIFIERS!D:D)+SUMIF(QUALIFIERS!I:I,B31,QUALIFIERS!E:E)+SUMIF(QUALIFIERS!J:J,B31,QUALIFIERS!F:F)+SUMIF(QUALIFIERS!K:K,B31,QUALIFIERS!G:G)</f>
        <v>20</v>
      </c>
      <c r="E31" s="6">
        <f>SUMIF(QUALIFIERS!H:H,B31,QUALIFIERS!O:O)+SUMIF(QUALIFIERS!I:I,B31,QUALIFIERS!P:P)+SUMIF(QUALIFIERS!J:J,B31,QUALIFIERS!Q:Q)+SUMIF(QUALIFIERS!K:K,B31,QUALIFIERS!R:R)</f>
        <v>15.96</v>
      </c>
      <c r="F31" s="5">
        <f t="shared" si="0"/>
        <v>0.79800000000000004</v>
      </c>
      <c r="G31" s="8">
        <f t="shared" si="1"/>
        <v>69</v>
      </c>
    </row>
    <row r="32" spans="1:7">
      <c r="A32" s="9">
        <v>31</v>
      </c>
      <c r="B32" t="s">
        <v>129</v>
      </c>
      <c r="C32" t="str">
        <f>CONCATENATE(COUNTIF(QUALIFIERS!H:H,B32),"-",COUNTIF(QUALIFIERS!I:I,B32),"-",COUNTIF(QUALIFIERS!J:J,B32))</f>
        <v>0-1-0</v>
      </c>
      <c r="D32">
        <f>SUMIF(QUALIFIERS!H:H,B32,QUALIFIERS!D:D)+SUMIF(QUALIFIERS!I:I,B32,QUALIFIERS!E:E)+SUMIF(QUALIFIERS!J:J,B32,QUALIFIERS!F:F)+SUMIF(QUALIFIERS!K:K,B32,QUALIFIERS!G:G)</f>
        <v>20</v>
      </c>
      <c r="E32" s="6">
        <f>SUMIF(QUALIFIERS!H:H,B32,QUALIFIERS!O:O)+SUMIF(QUALIFIERS!I:I,B32,QUALIFIERS!P:P)+SUMIF(QUALIFIERS!J:J,B32,QUALIFIERS!Q:Q)+SUMIF(QUALIFIERS!K:K,B32,QUALIFIERS!R:R)</f>
        <v>15.76</v>
      </c>
      <c r="F32" s="5">
        <f t="shared" si="0"/>
        <v>0.78800000000000003</v>
      </c>
      <c r="G32" s="8">
        <f t="shared" si="1"/>
        <v>76</v>
      </c>
    </row>
    <row r="33" spans="1:7">
      <c r="A33" s="9">
        <v>32</v>
      </c>
      <c r="B33" t="s">
        <v>50</v>
      </c>
      <c r="C33" t="str">
        <f>CONCATENATE(COUNTIF(QUALIFIERS!H:H,B33),"-",COUNTIF(QUALIFIERS!I:I,B33),"-",COUNTIF(QUALIFIERS!J:J,B33))</f>
        <v>1-1-0</v>
      </c>
      <c r="D33">
        <f>SUMIF(QUALIFIERS!H:H,B33,QUALIFIERS!D:D)+SUMIF(QUALIFIERS!I:I,B33,QUALIFIERS!E:E)+SUMIF(QUALIFIERS!J:J,B33,QUALIFIERS!F:F)+SUMIF(QUALIFIERS!K:K,B33,QUALIFIERS!G:G)</f>
        <v>15</v>
      </c>
      <c r="E33" s="6">
        <f>SUMIF(QUALIFIERS!H:H,B33,QUALIFIERS!O:O)+SUMIF(QUALIFIERS!I:I,B33,QUALIFIERS!P:P)+SUMIF(QUALIFIERS!J:J,B33,QUALIFIERS!Q:Q)+SUMIF(QUALIFIERS!K:K,B33,QUALIFIERS!R:R)</f>
        <v>13.14</v>
      </c>
      <c r="F33" s="5">
        <f t="shared" si="0"/>
        <v>0.876</v>
      </c>
      <c r="G33" s="8">
        <f t="shared" si="1"/>
        <v>33</v>
      </c>
    </row>
    <row r="34" spans="1:7">
      <c r="A34" s="9">
        <v>33</v>
      </c>
      <c r="B34" t="s">
        <v>28</v>
      </c>
      <c r="C34" t="str">
        <f>CONCATENATE(COUNTIF(QUALIFIERS!H:H,B34),"-",COUNTIF(QUALIFIERS!I:I,B34),"-",COUNTIF(QUALIFIERS!J:J,B34))</f>
        <v>1-1-0</v>
      </c>
      <c r="D34">
        <f>SUMIF(QUALIFIERS!H:H,B34,QUALIFIERS!D:D)+SUMIF(QUALIFIERS!I:I,B34,QUALIFIERS!E:E)+SUMIF(QUALIFIERS!J:J,B34,QUALIFIERS!F:F)+SUMIF(QUALIFIERS!K:K,B34,QUALIFIERS!G:G)</f>
        <v>14</v>
      </c>
      <c r="E34" s="6">
        <f>SUMIF(QUALIFIERS!H:H,B34,QUALIFIERS!O:O)+SUMIF(QUALIFIERS!I:I,B34,QUALIFIERS!P:P)+SUMIF(QUALIFIERS!J:J,B34,QUALIFIERS!Q:Q)+SUMIF(QUALIFIERS!K:K,B34,QUALIFIERS!R:R)</f>
        <v>12.69</v>
      </c>
      <c r="F34" s="5">
        <f t="shared" ref="F34:F65" si="2">ROUND(E34/D34,3)</f>
        <v>0.90600000000000003</v>
      </c>
      <c r="G34" s="8">
        <f t="shared" si="1"/>
        <v>20</v>
      </c>
    </row>
    <row r="35" spans="1:7">
      <c r="A35" s="9">
        <v>34</v>
      </c>
      <c r="B35" t="s">
        <v>23</v>
      </c>
      <c r="C35" t="str">
        <f>CONCATENATE(COUNTIF(QUALIFIERS!H:H,B35),"-",COUNTIF(QUALIFIERS!I:I,B35),"-",COUNTIF(QUALIFIERS!J:J,B35))</f>
        <v>0-2-0</v>
      </c>
      <c r="D35">
        <f>SUMIF(QUALIFIERS!H:H,B35,QUALIFIERS!D:D)+SUMIF(QUALIFIERS!I:I,B35,QUALIFIERS!E:E)+SUMIF(QUALIFIERS!J:J,B35,QUALIFIERS!F:F)+SUMIF(QUALIFIERS!K:K,B35,QUALIFIERS!G:G)</f>
        <v>12</v>
      </c>
      <c r="E35" s="6">
        <f>SUMIF(QUALIFIERS!H:H,B35,QUALIFIERS!O:O)+SUMIF(QUALIFIERS!I:I,B35,QUALIFIERS!P:P)+SUMIF(QUALIFIERS!J:J,B35,QUALIFIERS!Q:Q)+SUMIF(QUALIFIERS!K:K,B35,QUALIFIERS!R:R)</f>
        <v>9.89</v>
      </c>
      <c r="F35" s="5">
        <f t="shared" si="2"/>
        <v>0.82399999999999995</v>
      </c>
      <c r="G35" s="8">
        <f t="shared" si="1"/>
        <v>60</v>
      </c>
    </row>
    <row r="36" spans="1:7">
      <c r="A36" s="9">
        <v>35</v>
      </c>
      <c r="B36" t="s">
        <v>110</v>
      </c>
      <c r="C36" t="str">
        <f>CONCATENATE(COUNTIF(QUALIFIERS!H:H,B36),"-",COUNTIF(QUALIFIERS!I:I,B36),"-",COUNTIF(QUALIFIERS!J:J,B36))</f>
        <v>0-0-1</v>
      </c>
      <c r="D36">
        <f>SUMIF(QUALIFIERS!H:H,B36,QUALIFIERS!D:D)+SUMIF(QUALIFIERS!I:I,B36,QUALIFIERS!E:E)+SUMIF(QUALIFIERS!J:J,B36,QUALIFIERS!F:F)+SUMIF(QUALIFIERS!K:K,B36,QUALIFIERS!G:G)</f>
        <v>10</v>
      </c>
      <c r="E36" s="6">
        <f>SUMIF(QUALIFIERS!H:H,B36,QUALIFIERS!O:O)+SUMIF(QUALIFIERS!I:I,B36,QUALIFIERS!P:P)+SUMIF(QUALIFIERS!J:J,B36,QUALIFIERS!Q:Q)+SUMIF(QUALIFIERS!K:K,B36,QUALIFIERS!R:R)</f>
        <v>9.6199999999999992</v>
      </c>
      <c r="F36" s="5">
        <f t="shared" si="2"/>
        <v>0.96199999999999997</v>
      </c>
      <c r="G36" s="8">
        <f t="shared" si="1"/>
        <v>5</v>
      </c>
    </row>
    <row r="37" spans="1:7">
      <c r="A37" s="9">
        <v>36</v>
      </c>
      <c r="B37" t="s">
        <v>116</v>
      </c>
      <c r="C37" t="str">
        <f>CONCATENATE(COUNTIF(QUALIFIERS!H:H,B37),"-",COUNTIF(QUALIFIERS!I:I,B37),"-",COUNTIF(QUALIFIERS!J:J,B37))</f>
        <v>1-0-1</v>
      </c>
      <c r="D37">
        <f>SUMIF(QUALIFIERS!H:H,B37,QUALIFIERS!D:D)+SUMIF(QUALIFIERS!I:I,B37,QUALIFIERS!E:E)+SUMIF(QUALIFIERS!J:J,B37,QUALIFIERS!F:F)+SUMIF(QUALIFIERS!K:K,B37,QUALIFIERS!G:G)</f>
        <v>110</v>
      </c>
      <c r="E37" s="6">
        <f>SUMIF(QUALIFIERS!H:H,B37,QUALIFIERS!O:O)+SUMIF(QUALIFIERS!I:I,B37,QUALIFIERS!P:P)+SUMIF(QUALIFIERS!J:J,B37,QUALIFIERS!Q:Q)+SUMIF(QUALIFIERS!K:K,B37,QUALIFIERS!R:R)</f>
        <v>101.42999999999999</v>
      </c>
      <c r="F37" s="5">
        <f t="shared" si="2"/>
        <v>0.92200000000000004</v>
      </c>
      <c r="G37" s="8">
        <f t="shared" si="1"/>
        <v>11</v>
      </c>
    </row>
    <row r="38" spans="1:7">
      <c r="A38" s="9">
        <v>37</v>
      </c>
      <c r="B38" t="s">
        <v>144</v>
      </c>
      <c r="C38" t="str">
        <f>CONCATENATE(COUNTIF(QUALIFIERS!H:H,B38),"-",COUNTIF(QUALIFIERS!I:I,B38),"-",COUNTIF(QUALIFIERS!J:J,B38))</f>
        <v>0-0-0</v>
      </c>
      <c r="D38">
        <f>SUMIF(QUALIFIERS!H:H,B38,QUALIFIERS!D:D)+SUMIF(QUALIFIERS!I:I,B38,QUALIFIERS!E:E)+SUMIF(QUALIFIERS!J:J,B38,QUALIFIERS!F:F)+SUMIF(QUALIFIERS!K:K,B38,QUALIFIERS!G:G)</f>
        <v>10</v>
      </c>
      <c r="E38" s="6">
        <f>SUMIF(QUALIFIERS!H:H,B38,QUALIFIERS!O:O)+SUMIF(QUALIFIERS!I:I,B38,QUALIFIERS!P:P)+SUMIF(QUALIFIERS!J:J,B38,QUALIFIERS!Q:Q)+SUMIF(QUALIFIERS!K:K,B38,QUALIFIERS!R:R)</f>
        <v>8.94</v>
      </c>
      <c r="F38" s="5">
        <f t="shared" si="2"/>
        <v>0.89400000000000002</v>
      </c>
      <c r="G38" s="8">
        <f t="shared" si="1"/>
        <v>28</v>
      </c>
    </row>
    <row r="39" spans="1:7">
      <c r="A39" s="9">
        <v>38</v>
      </c>
      <c r="B39" s="7" t="s">
        <v>96</v>
      </c>
      <c r="C39" t="str">
        <f>CONCATENATE(COUNTIF(QUALIFIERS!H:H,B39),"-",COUNTIF(QUALIFIERS!I:I,B39),"-",COUNTIF(QUALIFIERS!J:J,B39))</f>
        <v>1-1-0</v>
      </c>
      <c r="D39">
        <f>SUMIF(QUALIFIERS!H:H,B39,QUALIFIERS!D:D)+SUMIF(QUALIFIERS!I:I,B39,QUALIFIERS!E:E)+SUMIF(QUALIFIERS!J:J,B39,QUALIFIERS!F:F)+SUMIF(QUALIFIERS!K:K,B39,QUALIFIERS!G:G)</f>
        <v>50</v>
      </c>
      <c r="E39" s="6">
        <f>SUMIF(QUALIFIERS!H:H,B39,QUALIFIERS!O:O)+SUMIF(QUALIFIERS!I:I,B39,QUALIFIERS!P:P)+SUMIF(QUALIFIERS!J:J,B39,QUALIFIERS!Q:Q)+SUMIF(QUALIFIERS!K:K,B39,QUALIFIERS!R:R)</f>
        <v>45.86</v>
      </c>
      <c r="F39" s="5">
        <f t="shared" si="2"/>
        <v>0.91700000000000004</v>
      </c>
      <c r="G39" s="8">
        <f t="shared" si="1"/>
        <v>12</v>
      </c>
    </row>
    <row r="40" spans="1:7">
      <c r="A40" s="9">
        <v>39</v>
      </c>
      <c r="B40" t="s">
        <v>66</v>
      </c>
      <c r="C40" t="str">
        <f>CONCATENATE(COUNTIF(QUALIFIERS!H:H,B40),"-",COUNTIF(QUALIFIERS!I:I,B40),"-",COUNTIF(QUALIFIERS!J:J,B40))</f>
        <v>2-0-0</v>
      </c>
      <c r="D40">
        <f>SUMIF(QUALIFIERS!H:H,B40,QUALIFIERS!D:D)+SUMIF(QUALIFIERS!I:I,B40,QUALIFIERS!E:E)+SUMIF(QUALIFIERS!J:J,B40,QUALIFIERS!F:F)+SUMIF(QUALIFIERS!K:K,B40,QUALIFIERS!G:G)</f>
        <v>21</v>
      </c>
      <c r="E40" s="6">
        <f>SUMIF(QUALIFIERS!H:H,B40,QUALIFIERS!O:O)+SUMIF(QUALIFIERS!I:I,B40,QUALIFIERS!P:P)+SUMIF(QUALIFIERS!J:J,B40,QUALIFIERS!Q:Q)+SUMIF(QUALIFIERS!K:K,B40,QUALIFIERS!R:R)</f>
        <v>17.330000000000002</v>
      </c>
      <c r="F40" s="5">
        <f t="shared" si="2"/>
        <v>0.82499999999999996</v>
      </c>
      <c r="G40" s="8">
        <f t="shared" si="1"/>
        <v>59</v>
      </c>
    </row>
    <row r="41" spans="1:7">
      <c r="A41" s="9">
        <v>40</v>
      </c>
      <c r="B41" t="s">
        <v>53</v>
      </c>
      <c r="C41" t="str">
        <f>CONCATENATE(COUNTIF(QUALIFIERS!H:H,B41),"-",COUNTIF(QUALIFIERS!I:I,B41),"-",COUNTIF(QUALIFIERS!J:J,B41))</f>
        <v>1-0-0</v>
      </c>
      <c r="D41">
        <f>SUMIF(QUALIFIERS!H:H,B41,QUALIFIERS!D:D)+SUMIF(QUALIFIERS!I:I,B41,QUALIFIERS!E:E)+SUMIF(QUALIFIERS!J:J,B41,QUALIFIERS!F:F)+SUMIF(QUALIFIERS!K:K,B41,QUALIFIERS!G:G)</f>
        <v>10</v>
      </c>
      <c r="E41" s="6">
        <f>SUMIF(QUALIFIERS!H:H,B41,QUALIFIERS!O:O)+SUMIF(QUALIFIERS!I:I,B41,QUALIFIERS!P:P)+SUMIF(QUALIFIERS!J:J,B41,QUALIFIERS!Q:Q)+SUMIF(QUALIFIERS!K:K,B41,QUALIFIERS!R:R)</f>
        <v>8.3699999999999992</v>
      </c>
      <c r="F41" s="5">
        <f t="shared" si="2"/>
        <v>0.83699999999999997</v>
      </c>
      <c r="G41" s="8">
        <f t="shared" si="1"/>
        <v>53</v>
      </c>
    </row>
    <row r="42" spans="1:7">
      <c r="A42" s="9">
        <v>41</v>
      </c>
      <c r="B42" t="s">
        <v>92</v>
      </c>
      <c r="C42" t="str">
        <f>CONCATENATE(COUNTIF(QUALIFIERS!H:H,B42),"-",COUNTIF(QUALIFIERS!I:I,B42),"-",COUNTIF(QUALIFIERS!J:J,B42))</f>
        <v>1-0-0</v>
      </c>
      <c r="D42">
        <f>SUMIF(QUALIFIERS!H:H,B42,QUALIFIERS!D:D)+SUMIF(QUALIFIERS!I:I,B42,QUALIFIERS!E:E)+SUMIF(QUALIFIERS!J:J,B42,QUALIFIERS!F:F)+SUMIF(QUALIFIERS!K:K,B42,QUALIFIERS!G:G)</f>
        <v>10</v>
      </c>
      <c r="E42" s="6">
        <f>SUMIF(QUALIFIERS!H:H,B42,QUALIFIERS!O:O)+SUMIF(QUALIFIERS!I:I,B42,QUALIFIERS!P:P)+SUMIF(QUALIFIERS!J:J,B42,QUALIFIERS!Q:Q)+SUMIF(QUALIFIERS!K:K,B42,QUALIFIERS!R:R)</f>
        <v>8.27</v>
      </c>
      <c r="F42" s="5">
        <f t="shared" si="2"/>
        <v>0.82699999999999996</v>
      </c>
      <c r="G42" s="8">
        <f t="shared" si="1"/>
        <v>58</v>
      </c>
    </row>
    <row r="43" spans="1:7">
      <c r="A43" s="9">
        <v>42</v>
      </c>
      <c r="B43" t="s">
        <v>39</v>
      </c>
      <c r="C43" t="str">
        <f>CONCATENATE(COUNTIF(QUALIFIERS!H:H,B43),"-",COUNTIF(QUALIFIERS!I:I,B43),"-",COUNTIF(QUALIFIERS!J:J,B43))</f>
        <v>1-0-0</v>
      </c>
      <c r="D43">
        <f>SUMIF(QUALIFIERS!H:H,B43,QUALIFIERS!D:D)+SUMIF(QUALIFIERS!I:I,B43,QUALIFIERS!E:E)+SUMIF(QUALIFIERS!J:J,B43,QUALIFIERS!F:F)+SUMIF(QUALIFIERS!K:K,B43,QUALIFIERS!G:G)</f>
        <v>10</v>
      </c>
      <c r="E43" s="6">
        <f>SUMIF(QUALIFIERS!H:H,B43,QUALIFIERS!O:O)+SUMIF(QUALIFIERS!I:I,B43,QUALIFIERS!P:P)+SUMIF(QUALIFIERS!J:J,B43,QUALIFIERS!Q:Q)+SUMIF(QUALIFIERS!K:K,B43,QUALIFIERS!R:R)</f>
        <v>8.17</v>
      </c>
      <c r="F43" s="5">
        <f t="shared" si="2"/>
        <v>0.81699999999999995</v>
      </c>
      <c r="G43" s="8">
        <f t="shared" si="1"/>
        <v>62</v>
      </c>
    </row>
    <row r="44" spans="1:7">
      <c r="A44" s="9">
        <v>43</v>
      </c>
      <c r="B44" t="s">
        <v>76</v>
      </c>
      <c r="C44" t="str">
        <f>CONCATENATE(COUNTIF(QUALIFIERS!H:H,B44),"-",COUNTIF(QUALIFIERS!I:I,B44),"-",COUNTIF(QUALIFIERS!J:J,B44))</f>
        <v>1-0-0</v>
      </c>
      <c r="D44">
        <f>SUMIF(QUALIFIERS!H:H,B44,QUALIFIERS!D:D)+SUMIF(QUALIFIERS!I:I,B44,QUALIFIERS!E:E)+SUMIF(QUALIFIERS!J:J,B44,QUALIFIERS!F:F)+SUMIF(QUALIFIERS!K:K,B44,QUALIFIERS!G:G)</f>
        <v>10</v>
      </c>
      <c r="E44" s="6">
        <f>SUMIF(QUALIFIERS!H:H,B44,QUALIFIERS!O:O)+SUMIF(QUALIFIERS!I:I,B44,QUALIFIERS!P:P)+SUMIF(QUALIFIERS!J:J,B44,QUALIFIERS!Q:Q)+SUMIF(QUALIFIERS!K:K,B44,QUALIFIERS!R:R)</f>
        <v>7.98</v>
      </c>
      <c r="F44" s="5">
        <f t="shared" si="2"/>
        <v>0.79800000000000004</v>
      </c>
      <c r="G44" s="8">
        <f t="shared" si="1"/>
        <v>69</v>
      </c>
    </row>
    <row r="45" spans="1:7">
      <c r="A45" s="9">
        <v>44</v>
      </c>
      <c r="B45" t="s">
        <v>123</v>
      </c>
      <c r="C45" t="str">
        <f>CONCATENATE(COUNTIF(QUALIFIERS!H:H,B45),"-",COUNTIF(QUALIFIERS!I:I,B45),"-",COUNTIF(QUALIFIERS!J:J,B45))</f>
        <v>0-0-0</v>
      </c>
      <c r="D45">
        <f>SUMIF(QUALIFIERS!H:H,B45,QUALIFIERS!D:D)+SUMIF(QUALIFIERS!I:I,B45,QUALIFIERS!E:E)+SUMIF(QUALIFIERS!J:J,B45,QUALIFIERS!F:F)+SUMIF(QUALIFIERS!K:K,B45,QUALIFIERS!G:G)</f>
        <v>10</v>
      </c>
      <c r="E45" s="6">
        <f>SUMIF(QUALIFIERS!H:H,B45,QUALIFIERS!O:O)+SUMIF(QUALIFIERS!I:I,B45,QUALIFIERS!P:P)+SUMIF(QUALIFIERS!J:J,B45,QUALIFIERS!Q:Q)+SUMIF(QUALIFIERS!K:K,B45,QUALIFIERS!R:R)</f>
        <v>7.98</v>
      </c>
      <c r="F45" s="5">
        <f t="shared" si="2"/>
        <v>0.79800000000000004</v>
      </c>
      <c r="G45" s="8">
        <f t="shared" si="1"/>
        <v>69</v>
      </c>
    </row>
    <row r="46" spans="1:7">
      <c r="A46" s="9">
        <v>45</v>
      </c>
      <c r="B46" t="s">
        <v>15</v>
      </c>
      <c r="C46" t="str">
        <f>CONCATENATE(COUNTIF(QUALIFIERS!H:H,B46),"-",COUNTIF(QUALIFIERS!I:I,B46),"-",COUNTIF(QUALIFIERS!J:J,B46))</f>
        <v>1-0-0</v>
      </c>
      <c r="D46">
        <f>SUMIF(QUALIFIERS!H:H,B46,QUALIFIERS!D:D)+SUMIF(QUALIFIERS!I:I,B46,QUALIFIERS!E:E)+SUMIF(QUALIFIERS!J:J,B46,QUALIFIERS!F:F)+SUMIF(QUALIFIERS!K:K,B46,QUALIFIERS!G:G)</f>
        <v>10</v>
      </c>
      <c r="E46" s="6">
        <f>SUMIF(QUALIFIERS!H:H,B46,QUALIFIERS!O:O)+SUMIF(QUALIFIERS!I:I,B46,QUALIFIERS!P:P)+SUMIF(QUALIFIERS!J:J,B46,QUALIFIERS!Q:Q)+SUMIF(QUALIFIERS!K:K,B46,QUALIFIERS!R:R)</f>
        <v>7.88</v>
      </c>
      <c r="F46" s="5">
        <f t="shared" si="2"/>
        <v>0.78800000000000003</v>
      </c>
      <c r="G46" s="8">
        <f t="shared" si="1"/>
        <v>76</v>
      </c>
    </row>
    <row r="47" spans="1:7">
      <c r="A47" s="9">
        <v>46</v>
      </c>
      <c r="B47" t="s">
        <v>130</v>
      </c>
      <c r="C47" t="str">
        <f>CONCATENATE(COUNTIF(QUALIFIERS!H:H,B47),"-",COUNTIF(QUALIFIERS!I:I,B47),"-",COUNTIF(QUALIFIERS!J:J,B47))</f>
        <v>0-0-1</v>
      </c>
      <c r="D47">
        <f>SUMIF(QUALIFIERS!H:H,B47,QUALIFIERS!D:D)+SUMIF(QUALIFIERS!I:I,B47,QUALIFIERS!E:E)+SUMIF(QUALIFIERS!J:J,B47,QUALIFIERS!F:F)+SUMIF(QUALIFIERS!K:K,B47,QUALIFIERS!G:G)</f>
        <v>10</v>
      </c>
      <c r="E47" s="6">
        <f>SUMIF(QUALIFIERS!H:H,B47,QUALIFIERS!O:O)+SUMIF(QUALIFIERS!I:I,B47,QUALIFIERS!P:P)+SUMIF(QUALIFIERS!J:J,B47,QUALIFIERS!Q:Q)+SUMIF(QUALIFIERS!K:K,B47,QUALIFIERS!R:R)</f>
        <v>7.88</v>
      </c>
      <c r="F47" s="5">
        <f t="shared" si="2"/>
        <v>0.78800000000000003</v>
      </c>
      <c r="G47" s="8">
        <f t="shared" si="1"/>
        <v>76</v>
      </c>
    </row>
    <row r="48" spans="1:7">
      <c r="A48" s="9">
        <v>47</v>
      </c>
      <c r="B48" t="s">
        <v>63</v>
      </c>
      <c r="C48" t="str">
        <f>CONCATENATE(COUNTIF(QUALIFIERS!H:H,B48),"-",COUNTIF(QUALIFIERS!I:I,B48),"-",COUNTIF(QUALIFIERS!J:J,B48))</f>
        <v>0-2-0</v>
      </c>
      <c r="D48">
        <f>SUMIF(QUALIFIERS!H:H,B48,QUALIFIERS!D:D)+SUMIF(QUALIFIERS!I:I,B48,QUALIFIERS!E:E)+SUMIF(QUALIFIERS!J:J,B48,QUALIFIERS!F:F)+SUMIF(QUALIFIERS!K:K,B48,QUALIFIERS!G:G)</f>
        <v>8</v>
      </c>
      <c r="E48" s="6">
        <f>SUMIF(QUALIFIERS!H:H,B48,QUALIFIERS!O:O)+SUMIF(QUALIFIERS!I:I,B48,QUALIFIERS!P:P)+SUMIF(QUALIFIERS!J:J,B48,QUALIFIERS!Q:Q)+SUMIF(QUALIFIERS!K:K,B48,QUALIFIERS!R:R)</f>
        <v>6.8100000000000005</v>
      </c>
      <c r="F48" s="5">
        <f t="shared" si="2"/>
        <v>0.85099999999999998</v>
      </c>
      <c r="G48" s="8">
        <f t="shared" si="1"/>
        <v>45</v>
      </c>
    </row>
    <row r="49" spans="1:7">
      <c r="A49" s="9">
        <v>48</v>
      </c>
      <c r="B49" t="s">
        <v>40</v>
      </c>
      <c r="C49" t="str">
        <f>CONCATENATE(COUNTIF(QUALIFIERS!H:H,B49),"-",COUNTIF(QUALIFIERS!I:I,B49),"-",COUNTIF(QUALIFIERS!J:J,B49))</f>
        <v>0-1-1</v>
      </c>
      <c r="D49">
        <f>SUMIF(QUALIFIERS!H:H,B49,QUALIFIERS!D:D)+SUMIF(QUALIFIERS!I:I,B49,QUALIFIERS!E:E)+SUMIF(QUALIFIERS!J:J,B49,QUALIFIERS!F:F)+SUMIF(QUALIFIERS!K:K,B49,QUALIFIERS!G:G)</f>
        <v>6</v>
      </c>
      <c r="E49" s="6">
        <f>SUMIF(QUALIFIERS!H:H,B49,QUALIFIERS!O:O)+SUMIF(QUALIFIERS!I:I,B49,QUALIFIERS!P:P)+SUMIF(QUALIFIERS!J:J,B49,QUALIFIERS!Q:Q)+SUMIF(QUALIFIERS!K:K,B49,QUALIFIERS!R:R)</f>
        <v>4.92</v>
      </c>
      <c r="F49" s="5">
        <f t="shared" si="2"/>
        <v>0.82</v>
      </c>
      <c r="G49" s="8">
        <f t="shared" si="1"/>
        <v>61</v>
      </c>
    </row>
    <row r="50" spans="1:7">
      <c r="A50" s="9">
        <v>49</v>
      </c>
      <c r="B50" t="s">
        <v>16</v>
      </c>
      <c r="C50" t="str">
        <f>CONCATENATE(COUNTIF(QUALIFIERS!H:H,B50),"-",COUNTIF(QUALIFIERS!I:I,B50),"-",COUNTIF(QUALIFIERS!J:J,B50))</f>
        <v>0-1-1</v>
      </c>
      <c r="D50">
        <f>SUMIF(QUALIFIERS!H:H,B50,QUALIFIERS!D:D)+SUMIF(QUALIFIERS!I:I,B50,QUALIFIERS!E:E)+SUMIF(QUALIFIERS!J:J,B50,QUALIFIERS!F:F)+SUMIF(QUALIFIERS!K:K,B50,QUALIFIERS!G:G)</f>
        <v>6</v>
      </c>
      <c r="E50" s="6">
        <f>SUMIF(QUALIFIERS!H:H,B50,QUALIFIERS!O:O)+SUMIF(QUALIFIERS!I:I,B50,QUALIFIERS!P:P)+SUMIF(QUALIFIERS!J:J,B50,QUALIFIERS!Q:Q)+SUMIF(QUALIFIERS!K:K,B50,QUALIFIERS!R:R)</f>
        <v>4.84</v>
      </c>
      <c r="F50" s="5">
        <f t="shared" si="2"/>
        <v>0.80700000000000005</v>
      </c>
      <c r="G50" s="8">
        <f t="shared" si="1"/>
        <v>64</v>
      </c>
    </row>
    <row r="51" spans="1:7">
      <c r="A51" s="9">
        <v>50</v>
      </c>
      <c r="B51" t="s">
        <v>111</v>
      </c>
      <c r="C51" t="str">
        <f>CONCATENATE(COUNTIF(QUALIFIERS!H:H,B51),"-",COUNTIF(QUALIFIERS!I:I,B51),"-",COUNTIF(QUALIFIERS!J:J,B51))</f>
        <v>0-0-0</v>
      </c>
      <c r="D51">
        <f>SUMIF(QUALIFIERS!H:H,B51,QUALIFIERS!D:D)+SUMIF(QUALIFIERS!I:I,B51,QUALIFIERS!E:E)+SUMIF(QUALIFIERS!J:J,B51,QUALIFIERS!F:F)+SUMIF(QUALIFIERS!K:K,B51,QUALIFIERS!G:G)</f>
        <v>5</v>
      </c>
      <c r="E51" s="6">
        <f>SUMIF(QUALIFIERS!H:H,B51,QUALIFIERS!O:O)+SUMIF(QUALIFIERS!I:I,B51,QUALIFIERS!P:P)+SUMIF(QUALIFIERS!J:J,B51,QUALIFIERS!Q:Q)+SUMIF(QUALIFIERS!K:K,B51,QUALIFIERS!R:R)</f>
        <v>4.8099999999999996</v>
      </c>
      <c r="F51" s="5">
        <f t="shared" si="2"/>
        <v>0.96199999999999997</v>
      </c>
      <c r="G51" s="8">
        <f t="shared" si="1"/>
        <v>5</v>
      </c>
    </row>
    <row r="52" spans="1:7">
      <c r="A52" s="9">
        <v>51</v>
      </c>
      <c r="B52" t="s">
        <v>104</v>
      </c>
      <c r="C52" t="str">
        <f>CONCATENATE(COUNTIF(QUALIFIERS!H:H,B52),"-",COUNTIF(QUALIFIERS!I:I,B52),"-",COUNTIF(QUALIFIERS!J:J,B52))</f>
        <v>0-0-0</v>
      </c>
      <c r="D52">
        <f>SUMIF(QUALIFIERS!H:H,B52,QUALIFIERS!D:D)+SUMIF(QUALIFIERS!I:I,B52,QUALIFIERS!E:E)+SUMIF(QUALIFIERS!J:J,B52,QUALIFIERS!F:F)+SUMIF(QUALIFIERS!K:K,B52,QUALIFIERS!G:G)</f>
        <v>5</v>
      </c>
      <c r="E52" s="6">
        <f>SUMIF(QUALIFIERS!H:H,B52,QUALIFIERS!O:O)+SUMIF(QUALIFIERS!I:I,B52,QUALIFIERS!P:P)+SUMIF(QUALIFIERS!J:J,B52,QUALIFIERS!Q:Q)+SUMIF(QUALIFIERS!K:K,B52,QUALIFIERS!R:R)</f>
        <v>4.57</v>
      </c>
      <c r="F52" s="5">
        <f t="shared" si="2"/>
        <v>0.91400000000000003</v>
      </c>
      <c r="G52" s="8">
        <f t="shared" si="1"/>
        <v>15</v>
      </c>
    </row>
    <row r="53" spans="1:7">
      <c r="A53" s="9">
        <v>52</v>
      </c>
      <c r="B53" t="s">
        <v>101</v>
      </c>
      <c r="C53" t="str">
        <f>CONCATENATE(COUNTIF(QUALIFIERS!H:H,B53),"-",COUNTIF(QUALIFIERS!I:I,B53),"-",COUNTIF(QUALIFIERS!J:J,B53))</f>
        <v>0-0-0</v>
      </c>
      <c r="D53">
        <f>SUMIF(QUALIFIERS!H:H,B53,QUALIFIERS!D:D)+SUMIF(QUALIFIERS!I:I,B53,QUALIFIERS!E:E)+SUMIF(QUALIFIERS!J:J,B53,QUALIFIERS!F:F)+SUMIF(QUALIFIERS!K:K,B53,QUALIFIERS!G:G)</f>
        <v>5</v>
      </c>
      <c r="E53" s="6">
        <f>SUMIF(QUALIFIERS!H:H,B53,QUALIFIERS!O:O)+SUMIF(QUALIFIERS!I:I,B53,QUALIFIERS!P:P)+SUMIF(QUALIFIERS!J:J,B53,QUALIFIERS!Q:Q)+SUMIF(QUALIFIERS!K:K,B53,QUALIFIERS!R:R)</f>
        <v>4.33</v>
      </c>
      <c r="F53" s="5">
        <f t="shared" si="2"/>
        <v>0.86599999999999999</v>
      </c>
      <c r="G53" s="8">
        <f t="shared" si="1"/>
        <v>39</v>
      </c>
    </row>
    <row r="54" spans="1:7">
      <c r="A54" s="9">
        <v>53</v>
      </c>
      <c r="B54" t="s">
        <v>131</v>
      </c>
      <c r="C54" t="str">
        <f>CONCATENATE(COUNTIF(QUALIFIERS!H:H,B54),"-",COUNTIF(QUALIFIERS!I:I,B54),"-",COUNTIF(QUALIFIERS!J:J,B54))</f>
        <v>0-0-0</v>
      </c>
      <c r="D54">
        <f>SUMIF(QUALIFIERS!H:H,B54,QUALIFIERS!D:D)+SUMIF(QUALIFIERS!I:I,B54,QUALIFIERS!E:E)+SUMIF(QUALIFIERS!J:J,B54,QUALIFIERS!F:F)+SUMIF(QUALIFIERS!K:K,B54,QUALIFIERS!G:G)</f>
        <v>5</v>
      </c>
      <c r="E54" s="6">
        <f>SUMIF(QUALIFIERS!H:H,B54,QUALIFIERS!O:O)+SUMIF(QUALIFIERS!I:I,B54,QUALIFIERS!P:P)+SUMIF(QUALIFIERS!J:J,B54,QUALIFIERS!Q:Q)+SUMIF(QUALIFIERS!K:K,B54,QUALIFIERS!R:R)</f>
        <v>3.94</v>
      </c>
      <c r="F54" s="5">
        <f t="shared" si="2"/>
        <v>0.78800000000000003</v>
      </c>
      <c r="G54" s="8">
        <f t="shared" si="1"/>
        <v>76</v>
      </c>
    </row>
    <row r="55" spans="1:7">
      <c r="A55" s="9">
        <v>54</v>
      </c>
      <c r="B55" t="s">
        <v>59</v>
      </c>
      <c r="C55" t="str">
        <f>CONCATENATE(COUNTIF(QUALIFIERS!H:H,B55),"-",COUNTIF(QUALIFIERS!I:I,B55),"-",COUNTIF(QUALIFIERS!J:J,B55))</f>
        <v>0-1-0</v>
      </c>
      <c r="D55">
        <f>SUMIF(QUALIFIERS!H:H,B55,QUALIFIERS!D:D)+SUMIF(QUALIFIERS!I:I,B55,QUALIFIERS!E:E)+SUMIF(QUALIFIERS!J:J,B55,QUALIFIERS!F:F)+SUMIF(QUALIFIERS!K:K,B55,QUALIFIERS!G:G)</f>
        <v>4</v>
      </c>
      <c r="E55" s="6">
        <f>SUMIF(QUALIFIERS!H:H,B55,QUALIFIERS!O:O)+SUMIF(QUALIFIERS!I:I,B55,QUALIFIERS!P:P)+SUMIF(QUALIFIERS!J:J,B55,QUALIFIERS!Q:Q)+SUMIF(QUALIFIERS!K:K,B55,QUALIFIERS!R:R)</f>
        <v>3.38</v>
      </c>
      <c r="F55" s="5">
        <f t="shared" si="2"/>
        <v>0.84499999999999997</v>
      </c>
      <c r="G55" s="8">
        <f t="shared" si="1"/>
        <v>50</v>
      </c>
    </row>
    <row r="56" spans="1:7">
      <c r="A56" s="9">
        <v>55</v>
      </c>
      <c r="B56" t="s">
        <v>93</v>
      </c>
      <c r="C56" t="str">
        <f>CONCATENATE(COUNTIF(QUALIFIERS!H:H,B56),"-",COUNTIF(QUALIFIERS!I:I,B56),"-",COUNTIF(QUALIFIERS!J:J,B56))</f>
        <v>0-1-0</v>
      </c>
      <c r="D56">
        <f>SUMIF(QUALIFIERS!H:H,B56,QUALIFIERS!D:D)+SUMIF(QUALIFIERS!I:I,B56,QUALIFIERS!E:E)+SUMIF(QUALIFIERS!J:J,B56,QUALIFIERS!F:F)+SUMIF(QUALIFIERS!K:K,B56,QUALIFIERS!G:G)</f>
        <v>4</v>
      </c>
      <c r="E56" s="6">
        <f>SUMIF(QUALIFIERS!H:H,B56,QUALIFIERS!O:O)+SUMIF(QUALIFIERS!I:I,B56,QUALIFIERS!P:P)+SUMIF(QUALIFIERS!J:J,B56,QUALIFIERS!Q:Q)+SUMIF(QUALIFIERS!K:K,B56,QUALIFIERS!R:R)</f>
        <v>3.31</v>
      </c>
      <c r="F56" s="5">
        <f t="shared" si="2"/>
        <v>0.82799999999999996</v>
      </c>
      <c r="G56" s="8">
        <f t="shared" si="1"/>
        <v>57</v>
      </c>
    </row>
    <row r="57" spans="1:7">
      <c r="A57" s="9">
        <v>56</v>
      </c>
      <c r="B57" t="s">
        <v>77</v>
      </c>
      <c r="C57" t="str">
        <f>CONCATENATE(COUNTIF(QUALIFIERS!H:H,B57),"-",COUNTIF(QUALIFIERS!I:I,B57),"-",COUNTIF(QUALIFIERS!J:J,B57))</f>
        <v>0-1-0</v>
      </c>
      <c r="D57">
        <f>SUMIF(QUALIFIERS!H:H,B57,QUALIFIERS!D:D)+SUMIF(QUALIFIERS!I:I,B57,QUALIFIERS!E:E)+SUMIF(QUALIFIERS!J:J,B57,QUALIFIERS!F:F)+SUMIF(QUALIFIERS!K:K,B57,QUALIFIERS!G:G)</f>
        <v>4</v>
      </c>
      <c r="E57" s="6">
        <f>SUMIF(QUALIFIERS!H:H,B57,QUALIFIERS!O:O)+SUMIF(QUALIFIERS!I:I,B57,QUALIFIERS!P:P)+SUMIF(QUALIFIERS!J:J,B57,QUALIFIERS!Q:Q)+SUMIF(QUALIFIERS!K:K,B57,QUALIFIERS!R:R)</f>
        <v>3.19</v>
      </c>
      <c r="F57" s="5">
        <f t="shared" si="2"/>
        <v>0.79800000000000004</v>
      </c>
      <c r="G57" s="8">
        <f t="shared" si="1"/>
        <v>69</v>
      </c>
    </row>
    <row r="58" spans="1:7">
      <c r="A58" s="9">
        <v>57</v>
      </c>
      <c r="B58" t="s">
        <v>67</v>
      </c>
      <c r="C58" t="str">
        <f>CONCATENATE(COUNTIF(QUALIFIERS!H:H,B58),"-",COUNTIF(QUALIFIERS!I:I,B58),"-",COUNTIF(QUALIFIERS!J:J,B58))</f>
        <v>0-1-0</v>
      </c>
      <c r="D58">
        <f>SUMIF(QUALIFIERS!H:H,B58,QUALIFIERS!D:D)+SUMIF(QUALIFIERS!I:I,B58,QUALIFIERS!E:E)+SUMIF(QUALIFIERS!J:J,B58,QUALIFIERS!F:F)+SUMIF(QUALIFIERS!K:K,B58,QUALIFIERS!G:G)</f>
        <v>4</v>
      </c>
      <c r="E58" s="6">
        <f>SUMIF(QUALIFIERS!H:H,B58,QUALIFIERS!O:O)+SUMIF(QUALIFIERS!I:I,B58,QUALIFIERS!P:P)+SUMIF(QUALIFIERS!J:J,B58,QUALIFIERS!Q:Q)+SUMIF(QUALIFIERS!K:K,B58,QUALIFIERS!R:R)</f>
        <v>3.12</v>
      </c>
      <c r="F58" s="5">
        <f t="shared" si="2"/>
        <v>0.78</v>
      </c>
      <c r="G58" s="8">
        <f t="shared" si="1"/>
        <v>79</v>
      </c>
    </row>
    <row r="59" spans="1:7">
      <c r="A59" s="9">
        <v>58</v>
      </c>
      <c r="B59" t="s">
        <v>51</v>
      </c>
      <c r="C59" t="str">
        <f>CONCATENATE(COUNTIF(QUALIFIERS!H:H,B59),"-",COUNTIF(QUALIFIERS!I:I,B59),"-",COUNTIF(QUALIFIERS!J:J,B59))</f>
        <v>0-0-1</v>
      </c>
      <c r="D59">
        <f>SUMIF(QUALIFIERS!H:H,B59,QUALIFIERS!D:D)+SUMIF(QUALIFIERS!I:I,B59,QUALIFIERS!E:E)+SUMIF(QUALIFIERS!J:J,B59,QUALIFIERS!F:F)+SUMIF(QUALIFIERS!K:K,B59,QUALIFIERS!G:G)</f>
        <v>2</v>
      </c>
      <c r="E59" s="6">
        <f>SUMIF(QUALIFIERS!H:H,B59,QUALIFIERS!O:O)+SUMIF(QUALIFIERS!I:I,B59,QUALIFIERS!P:P)+SUMIF(QUALIFIERS!J:J,B59,QUALIFIERS!Q:Q)+SUMIF(QUALIFIERS!K:K,B59,QUALIFIERS!R:R)</f>
        <v>1.83</v>
      </c>
      <c r="F59" s="5">
        <f t="shared" si="2"/>
        <v>0.91500000000000004</v>
      </c>
      <c r="G59" s="8">
        <f t="shared" si="1"/>
        <v>14</v>
      </c>
    </row>
    <row r="60" spans="1:7">
      <c r="A60" s="9">
        <v>59</v>
      </c>
      <c r="B60" t="s">
        <v>31</v>
      </c>
      <c r="C60" t="str">
        <f>CONCATENATE(COUNTIF(QUALIFIERS!H:H,B60),"-",COUNTIF(QUALIFIERS!I:I,B60),"-",COUNTIF(QUALIFIERS!J:J,B60))</f>
        <v>0-0-0</v>
      </c>
      <c r="D60">
        <f>SUMIF(QUALIFIERS!H:H,B60,QUALIFIERS!D:D)+SUMIF(QUALIFIERS!I:I,B60,QUALIFIERS!E:E)+SUMIF(QUALIFIERS!J:J,B60,QUALIFIERS!F:F)+SUMIF(QUALIFIERS!K:K,B60,QUALIFIERS!G:G)</f>
        <v>2</v>
      </c>
      <c r="E60" s="6">
        <f>SUMIF(QUALIFIERS!H:H,B60,QUALIFIERS!O:O)+SUMIF(QUALIFIERS!I:I,B60,QUALIFIERS!P:P)+SUMIF(QUALIFIERS!J:J,B60,QUALIFIERS!Q:Q)+SUMIF(QUALIFIERS!K:K,B60,QUALIFIERS!R:R)</f>
        <v>1.81</v>
      </c>
      <c r="F60" s="5">
        <f t="shared" si="2"/>
        <v>0.90500000000000003</v>
      </c>
      <c r="G60" s="8">
        <f t="shared" si="1"/>
        <v>22</v>
      </c>
    </row>
    <row r="61" spans="1:7">
      <c r="A61" s="9">
        <v>60</v>
      </c>
      <c r="B61" t="s">
        <v>30</v>
      </c>
      <c r="C61" t="str">
        <f>CONCATENATE(COUNTIF(QUALIFIERS!H:H,B61),"-",COUNTIF(QUALIFIERS!I:I,B61),"-",COUNTIF(QUALIFIERS!J:J,B61))</f>
        <v>0-0-1</v>
      </c>
      <c r="D61">
        <f>SUMIF(QUALIFIERS!H:H,B61,QUALIFIERS!D:D)+SUMIF(QUALIFIERS!I:I,B61,QUALIFIERS!E:E)+SUMIF(QUALIFIERS!J:J,B61,QUALIFIERS!F:F)+SUMIF(QUALIFIERS!K:K,B61,QUALIFIERS!G:G)</f>
        <v>2</v>
      </c>
      <c r="E61" s="6">
        <f>SUMIF(QUALIFIERS!H:H,B61,QUALIFIERS!O:O)+SUMIF(QUALIFIERS!I:I,B61,QUALIFIERS!P:P)+SUMIF(QUALIFIERS!J:J,B61,QUALIFIERS!Q:Q)+SUMIF(QUALIFIERS!K:K,B61,QUALIFIERS!R:R)</f>
        <v>1.81</v>
      </c>
      <c r="F61" s="5">
        <f t="shared" si="2"/>
        <v>0.90500000000000003</v>
      </c>
      <c r="G61" s="8">
        <f t="shared" si="1"/>
        <v>22</v>
      </c>
    </row>
    <row r="62" spans="1:7">
      <c r="A62" s="9">
        <v>61</v>
      </c>
      <c r="B62" t="s">
        <v>98</v>
      </c>
      <c r="C62" t="str">
        <f>CONCATENATE(COUNTIF(QUALIFIERS!H:H,B62),"-",COUNTIF(QUALIFIERS!I:I,B62),"-",COUNTIF(QUALIFIERS!J:J,B62))</f>
        <v>0-0-1</v>
      </c>
      <c r="D62">
        <f>SUMIF(QUALIFIERS!H:H,B62,QUALIFIERS!D:D)+SUMIF(QUALIFIERS!I:I,B62,QUALIFIERS!E:E)+SUMIF(QUALIFIERS!J:J,B62,QUALIFIERS!F:F)+SUMIF(QUALIFIERS!K:K,B62,QUALIFIERS!G:G)</f>
        <v>2</v>
      </c>
      <c r="E62" s="6">
        <f>SUMIF(QUALIFIERS!H:H,B62,QUALIFIERS!O:O)+SUMIF(QUALIFIERS!I:I,B62,QUALIFIERS!P:P)+SUMIF(QUALIFIERS!J:J,B62,QUALIFIERS!Q:Q)+SUMIF(QUALIFIERS!K:K,B62,QUALIFIERS!R:R)</f>
        <v>1.79</v>
      </c>
      <c r="F62" s="5">
        <f t="shared" si="2"/>
        <v>0.89500000000000002</v>
      </c>
      <c r="G62" s="8">
        <f t="shared" si="1"/>
        <v>26</v>
      </c>
    </row>
    <row r="63" spans="1:7">
      <c r="A63" s="9">
        <v>62</v>
      </c>
      <c r="B63" t="s">
        <v>88</v>
      </c>
      <c r="C63" t="str">
        <f>CONCATENATE(COUNTIF(QUALIFIERS!H:H,B63),"-",COUNTIF(QUALIFIERS!I:I,B63),"-",COUNTIF(QUALIFIERS!J:J,B63))</f>
        <v>0-0-1</v>
      </c>
      <c r="D63">
        <f>SUMIF(QUALIFIERS!H:H,B63,QUALIFIERS!D:D)+SUMIF(QUALIFIERS!I:I,B63,QUALIFIERS!E:E)+SUMIF(QUALIFIERS!J:J,B63,QUALIFIERS!F:F)+SUMIF(QUALIFIERS!K:K,B63,QUALIFIERS!G:G)</f>
        <v>2</v>
      </c>
      <c r="E63" s="6">
        <f>SUMIF(QUALIFIERS!H:H,B63,QUALIFIERS!O:O)+SUMIF(QUALIFIERS!I:I,B63,QUALIFIERS!P:P)+SUMIF(QUALIFIERS!J:J,B63,QUALIFIERS!Q:Q)+SUMIF(QUALIFIERS!K:K,B63,QUALIFIERS!R:R)</f>
        <v>1.79</v>
      </c>
      <c r="F63" s="5">
        <f t="shared" si="2"/>
        <v>0.89500000000000002</v>
      </c>
      <c r="G63" s="8">
        <f t="shared" si="1"/>
        <v>26</v>
      </c>
    </row>
    <row r="64" spans="1:7">
      <c r="A64" s="9">
        <v>63</v>
      </c>
      <c r="B64" t="s">
        <v>45</v>
      </c>
      <c r="C64" t="str">
        <f>CONCATENATE(COUNTIF(QUALIFIERS!H:H,B64),"-",COUNTIF(QUALIFIERS!I:I,B64),"-",COUNTIF(QUALIFIERS!J:J,B64))</f>
        <v>0-0-1</v>
      </c>
      <c r="D64">
        <f>SUMIF(QUALIFIERS!H:H,B64,QUALIFIERS!D:D)+SUMIF(QUALIFIERS!I:I,B64,QUALIFIERS!E:E)+SUMIF(QUALIFIERS!J:J,B64,QUALIFIERS!F:F)+SUMIF(QUALIFIERS!K:K,B64,QUALIFIERS!G:G)</f>
        <v>2</v>
      </c>
      <c r="E64" s="6">
        <f>SUMIF(QUALIFIERS!H:H,B64,QUALIFIERS!O:O)+SUMIF(QUALIFIERS!I:I,B64,QUALIFIERS!P:P)+SUMIF(QUALIFIERS!J:J,B64,QUALIFIERS!Q:Q)+SUMIF(QUALIFIERS!K:K,B64,QUALIFIERS!R:R)</f>
        <v>1.77</v>
      </c>
      <c r="F64" s="5">
        <f t="shared" si="2"/>
        <v>0.88500000000000001</v>
      </c>
      <c r="G64" s="8">
        <f t="shared" si="1"/>
        <v>32</v>
      </c>
    </row>
    <row r="65" spans="1:7">
      <c r="A65" s="9">
        <v>64</v>
      </c>
      <c r="B65" t="s">
        <v>64</v>
      </c>
      <c r="C65" t="str">
        <f>CONCATENATE(COUNTIF(QUALIFIERS!H:H,B65),"-",COUNTIF(QUALIFIERS!I:I,B65),"-",COUNTIF(QUALIFIERS!J:J,B65))</f>
        <v>0-0-1</v>
      </c>
      <c r="D65">
        <f>SUMIF(QUALIFIERS!H:H,B65,QUALIFIERS!D:D)+SUMIF(QUALIFIERS!I:I,B65,QUALIFIERS!E:E)+SUMIF(QUALIFIERS!J:J,B65,QUALIFIERS!F:F)+SUMIF(QUALIFIERS!K:K,B65,QUALIFIERS!G:G)</f>
        <v>2</v>
      </c>
      <c r="E65" s="6">
        <f>SUMIF(QUALIFIERS!H:H,B65,QUALIFIERS!O:O)+SUMIF(QUALIFIERS!I:I,B65,QUALIFIERS!P:P)+SUMIF(QUALIFIERS!J:J,B65,QUALIFIERS!Q:Q)+SUMIF(QUALIFIERS!K:K,B65,QUALIFIERS!R:R)</f>
        <v>1.73</v>
      </c>
      <c r="F65" s="5">
        <f t="shared" si="2"/>
        <v>0.86499999999999999</v>
      </c>
      <c r="G65" s="8">
        <f t="shared" si="1"/>
        <v>41</v>
      </c>
    </row>
    <row r="66" spans="1:7">
      <c r="A66" s="9">
        <v>65</v>
      </c>
      <c r="B66" t="s">
        <v>60</v>
      </c>
      <c r="C66" t="str">
        <f>CONCATENATE(COUNTIF(QUALIFIERS!H:H,B66),"-",COUNTIF(QUALIFIERS!I:I,B66),"-",COUNTIF(QUALIFIERS!J:J,B66))</f>
        <v>0-0-1</v>
      </c>
      <c r="D66">
        <f>SUMIF(QUALIFIERS!H:H,B66,QUALIFIERS!D:D)+SUMIF(QUALIFIERS!I:I,B66,QUALIFIERS!E:E)+SUMIF(QUALIFIERS!J:J,B66,QUALIFIERS!F:F)+SUMIF(QUALIFIERS!K:K,B66,QUALIFIERS!G:G)</f>
        <v>2</v>
      </c>
      <c r="E66" s="6">
        <f>SUMIF(QUALIFIERS!H:H,B66,QUALIFIERS!O:O)+SUMIF(QUALIFIERS!I:I,B66,QUALIFIERS!P:P)+SUMIF(QUALIFIERS!J:J,B66,QUALIFIERS!Q:Q)+SUMIF(QUALIFIERS!K:K,B66,QUALIFIERS!R:R)</f>
        <v>1.69</v>
      </c>
      <c r="F66" s="5">
        <f t="shared" ref="F66:F80" si="3">ROUND(E66/D66,3)</f>
        <v>0.84499999999999997</v>
      </c>
      <c r="G66" s="8">
        <f t="shared" si="1"/>
        <v>50</v>
      </c>
    </row>
    <row r="67" spans="1:7">
      <c r="A67" s="9">
        <v>66</v>
      </c>
      <c r="B67" t="s">
        <v>72</v>
      </c>
      <c r="C67" t="str">
        <f>CONCATENATE(COUNTIF(QUALIFIERS!H:H,B67),"-",COUNTIF(QUALIFIERS!I:I,B67),"-",COUNTIF(QUALIFIERS!J:J,B67))</f>
        <v>0-0-1</v>
      </c>
      <c r="D67">
        <f>SUMIF(QUALIFIERS!H:H,B67,QUALIFIERS!D:D)+SUMIF(QUALIFIERS!I:I,B67,QUALIFIERS!E:E)+SUMIF(QUALIFIERS!J:J,B67,QUALIFIERS!F:F)+SUMIF(QUALIFIERS!K:K,B67,QUALIFIERS!G:G)</f>
        <v>2</v>
      </c>
      <c r="E67" s="6">
        <f>SUMIF(QUALIFIERS!H:H,B67,QUALIFIERS!O:O)+SUMIF(QUALIFIERS!I:I,B67,QUALIFIERS!P:P)+SUMIF(QUALIFIERS!J:J,B67,QUALIFIERS!Q:Q)+SUMIF(QUALIFIERS!K:K,B67,QUALIFIERS!R:R)</f>
        <v>1.69</v>
      </c>
      <c r="F67" s="5">
        <f t="shared" si="3"/>
        <v>0.84499999999999997</v>
      </c>
      <c r="G67" s="8">
        <f t="shared" ref="G67:G82" si="4">ROUND(_xlfn.RANK.AVG(F67,$F$2:$F$82),0)</f>
        <v>50</v>
      </c>
    </row>
    <row r="68" spans="1:7">
      <c r="A68" s="9">
        <v>67</v>
      </c>
      <c r="B68" t="s">
        <v>46</v>
      </c>
      <c r="C68" t="str">
        <f>CONCATENATE(COUNTIF(QUALIFIERS!H:H,B68),"-",COUNTIF(QUALIFIERS!I:I,B68),"-",COUNTIF(QUALIFIERS!J:J,B68))</f>
        <v>0-0-0</v>
      </c>
      <c r="D68">
        <f>SUMIF(QUALIFIERS!H:H,B68,QUALIFIERS!D:D)+SUMIF(QUALIFIERS!I:I,B68,QUALIFIERS!E:E)+SUMIF(QUALIFIERS!J:J,B68,QUALIFIERS!F:F)+SUMIF(QUALIFIERS!K:K,B68,QUALIFIERS!G:G)</f>
        <v>2</v>
      </c>
      <c r="E68" s="6">
        <f>SUMIF(QUALIFIERS!H:H,B68,QUALIFIERS!O:O)+SUMIF(QUALIFIERS!I:I,B68,QUALIFIERS!P:P)+SUMIF(QUALIFIERS!J:J,B68,QUALIFIERS!Q:Q)+SUMIF(QUALIFIERS!K:K,B68,QUALIFIERS!R:R)</f>
        <v>1.67</v>
      </c>
      <c r="F68" s="5">
        <f t="shared" si="3"/>
        <v>0.83499999999999996</v>
      </c>
      <c r="G68" s="8">
        <f t="shared" si="4"/>
        <v>54</v>
      </c>
    </row>
    <row r="69" spans="1:7">
      <c r="A69" s="9">
        <v>68</v>
      </c>
      <c r="B69" t="s">
        <v>41</v>
      </c>
      <c r="C69" t="str">
        <f>CONCATENATE(COUNTIF(QUALIFIERS!H:H,B69),"-",COUNTIF(QUALIFIERS!I:I,B69),"-",COUNTIF(QUALIFIERS!J:J,B69))</f>
        <v>0-0-1</v>
      </c>
      <c r="D69">
        <f>SUMIF(QUALIFIERS!H:H,B69,QUALIFIERS!D:D)+SUMIF(QUALIFIERS!I:I,B69,QUALIFIERS!E:E)+SUMIF(QUALIFIERS!J:J,B69,QUALIFIERS!F:F)+SUMIF(QUALIFIERS!K:K,B69,QUALIFIERS!G:G)</f>
        <v>2</v>
      </c>
      <c r="E69" s="6">
        <f>SUMIF(QUALIFIERS!H:H,B69,QUALIFIERS!O:O)+SUMIF(QUALIFIERS!I:I,B69,QUALIFIERS!P:P)+SUMIF(QUALIFIERS!J:J,B69,QUALIFIERS!Q:Q)+SUMIF(QUALIFIERS!K:K,B69,QUALIFIERS!R:R)</f>
        <v>1.63</v>
      </c>
      <c r="F69" s="5">
        <f t="shared" si="3"/>
        <v>0.81499999999999995</v>
      </c>
      <c r="G69" s="8">
        <f t="shared" si="4"/>
        <v>63</v>
      </c>
    </row>
    <row r="70" spans="1:7">
      <c r="A70" s="9">
        <v>69</v>
      </c>
      <c r="B70" t="s">
        <v>78</v>
      </c>
      <c r="C70" t="str">
        <f>CONCATENATE(COUNTIF(QUALIFIERS!H:H,B70),"-",COUNTIF(QUALIFIERS!I:I,B70),"-",COUNTIF(QUALIFIERS!J:J,B70))</f>
        <v>0-0-2</v>
      </c>
      <c r="D70">
        <f>SUMIF(QUALIFIERS!H:H,B70,QUALIFIERS!D:D)+SUMIF(QUALIFIERS!I:I,B70,QUALIFIERS!E:E)+SUMIF(QUALIFIERS!J:J,B70,QUALIFIERS!F:F)+SUMIF(QUALIFIERS!K:K,B70,QUALIFIERS!G:G)</f>
        <v>4</v>
      </c>
      <c r="E70" s="6">
        <f>SUMIF(QUALIFIERS!H:H,B70,QUALIFIERS!O:O)+SUMIF(QUALIFIERS!I:I,B70,QUALIFIERS!P:P)+SUMIF(QUALIFIERS!J:J,B70,QUALIFIERS!Q:Q)+SUMIF(QUALIFIERS!K:K,B70,QUALIFIERS!R:R)</f>
        <v>3.33</v>
      </c>
      <c r="F70" s="5">
        <f t="shared" si="3"/>
        <v>0.83299999999999996</v>
      </c>
      <c r="G70" s="8">
        <f t="shared" si="4"/>
        <v>55</v>
      </c>
    </row>
    <row r="71" spans="1:7">
      <c r="A71" s="9">
        <v>70</v>
      </c>
      <c r="B71" t="s">
        <v>17</v>
      </c>
      <c r="C71" t="str">
        <f>CONCATENATE(COUNTIF(QUALIFIERS!H:H,B71),"-",COUNTIF(QUALIFIERS!I:I,B71),"-",COUNTIF(QUALIFIERS!J:J,B71))</f>
        <v>0-0-1</v>
      </c>
      <c r="D71">
        <f>SUMIF(QUALIFIERS!H:H,B71,QUALIFIERS!D:D)+SUMIF(QUALIFIERS!I:I,B71,QUALIFIERS!E:E)+SUMIF(QUALIFIERS!J:J,B71,QUALIFIERS!F:F)+SUMIF(QUALIFIERS!K:K,B71,QUALIFIERS!G:G)</f>
        <v>2</v>
      </c>
      <c r="E71" s="6">
        <f>SUMIF(QUALIFIERS!H:H,B71,QUALIFIERS!O:O)+SUMIF(QUALIFIERS!I:I,B71,QUALIFIERS!P:P)+SUMIF(QUALIFIERS!J:J,B71,QUALIFIERS!Q:Q)+SUMIF(QUALIFIERS!K:K,B71,QUALIFIERS!R:R)</f>
        <v>1.58</v>
      </c>
      <c r="F71" s="5">
        <f t="shared" si="3"/>
        <v>0.79</v>
      </c>
      <c r="G71" s="8">
        <f t="shared" si="4"/>
        <v>73</v>
      </c>
    </row>
    <row r="72" spans="1:7">
      <c r="A72" s="9">
        <v>71</v>
      </c>
      <c r="B72" t="s">
        <v>24</v>
      </c>
      <c r="C72" t="str">
        <f>CONCATENATE(COUNTIF(QUALIFIERS!H:H,B72),"-",COUNTIF(QUALIFIERS!I:I,B72),"-",COUNTIF(QUALIFIERS!J:J,B72))</f>
        <v>0-0-1</v>
      </c>
      <c r="D72">
        <f>SUMIF(QUALIFIERS!H:H,B72,QUALIFIERS!D:D)+SUMIF(QUALIFIERS!I:I,B72,QUALIFIERS!E:E)+SUMIF(QUALIFIERS!J:J,B72,QUALIFIERS!F:F)+SUMIF(QUALIFIERS!K:K,B72,QUALIFIERS!G:G)</f>
        <v>2</v>
      </c>
      <c r="E72" s="6">
        <f>SUMIF(QUALIFIERS!H:H,B72,QUALIFIERS!O:O)+SUMIF(QUALIFIERS!I:I,B72,QUALIFIERS!P:P)+SUMIF(QUALIFIERS!J:J,B72,QUALIFIERS!Q:Q)+SUMIF(QUALIFIERS!K:K,B72,QUALIFIERS!R:R)</f>
        <v>1.52</v>
      </c>
      <c r="F72" s="5">
        <f t="shared" si="3"/>
        <v>0.76</v>
      </c>
      <c r="G72" s="8">
        <f t="shared" si="4"/>
        <v>81</v>
      </c>
    </row>
    <row r="73" spans="1:7">
      <c r="A73" s="9">
        <v>72</v>
      </c>
      <c r="B73" t="s">
        <v>83</v>
      </c>
      <c r="C73" t="str">
        <f>CONCATENATE(COUNTIF(QUALIFIERS!H:H,B73),"-",COUNTIF(QUALIFIERS!I:I,B73),"-",COUNTIF(QUALIFIERS!J:J,B73))</f>
        <v>0-0-0</v>
      </c>
      <c r="D73">
        <f>SUMIF(QUALIFIERS!H:H,B73,QUALIFIERS!D:D)+SUMIF(QUALIFIERS!I:I,B73,QUALIFIERS!E:E)+SUMIF(QUALIFIERS!J:J,B73,QUALIFIERS!F:F)+SUMIF(QUALIFIERS!K:K,B73,QUALIFIERS!G:G)</f>
        <v>1</v>
      </c>
      <c r="E73" s="6">
        <f>SUMIF(QUALIFIERS!H:H,B73,QUALIFIERS!O:O)+SUMIF(QUALIFIERS!I:I,B73,QUALIFIERS!P:P)+SUMIF(QUALIFIERS!J:J,B73,QUALIFIERS!Q:Q)+SUMIF(QUALIFIERS!K:K,B73,QUALIFIERS!R:R)</f>
        <v>0.91</v>
      </c>
      <c r="F73" s="5">
        <f t="shared" si="3"/>
        <v>0.91</v>
      </c>
      <c r="G73" s="8">
        <f t="shared" si="4"/>
        <v>18</v>
      </c>
    </row>
    <row r="74" spans="1:7">
      <c r="A74" s="9">
        <v>73</v>
      </c>
      <c r="B74" t="s">
        <v>89</v>
      </c>
      <c r="C74" t="str">
        <f>CONCATENATE(COUNTIF(QUALIFIERS!H:H,B74),"-",COUNTIF(QUALIFIERS!I:I,B74),"-",COUNTIF(QUALIFIERS!J:J,B74))</f>
        <v>0-0-0</v>
      </c>
      <c r="D74">
        <f>SUMIF(QUALIFIERS!H:H,B74,QUALIFIERS!D:D)+SUMIF(QUALIFIERS!I:I,B74,QUALIFIERS!E:E)+SUMIF(QUALIFIERS!J:J,B74,QUALIFIERS!F:F)+SUMIF(QUALIFIERS!K:K,B74,QUALIFIERS!G:G)</f>
        <v>1</v>
      </c>
      <c r="E74" s="6">
        <f>SUMIF(QUALIFIERS!H:H,B74,QUALIFIERS!O:O)+SUMIF(QUALIFIERS!I:I,B74,QUALIFIERS!P:P)+SUMIF(QUALIFIERS!J:J,B74,QUALIFIERS!Q:Q)+SUMIF(QUALIFIERS!K:K,B74,QUALIFIERS!R:R)</f>
        <v>0.89</v>
      </c>
      <c r="F74" s="5">
        <f t="shared" si="3"/>
        <v>0.89</v>
      </c>
      <c r="G74" s="8">
        <f t="shared" si="4"/>
        <v>30</v>
      </c>
    </row>
    <row r="75" spans="1:7">
      <c r="A75" s="9">
        <v>74</v>
      </c>
      <c r="B75" t="s">
        <v>36</v>
      </c>
      <c r="C75" t="str">
        <f>CONCATENATE(COUNTIF(QUALIFIERS!H:H,B75),"-",COUNTIF(QUALIFIERS!I:I,B75),"-",COUNTIF(QUALIFIERS!J:J,B75))</f>
        <v>0-0-0</v>
      </c>
      <c r="D75">
        <f>SUMIF(QUALIFIERS!H:H,B75,QUALIFIERS!D:D)+SUMIF(QUALIFIERS!I:I,B75,QUALIFIERS!E:E)+SUMIF(QUALIFIERS!J:J,B75,QUALIFIERS!F:F)+SUMIF(QUALIFIERS!K:K,B75,QUALIFIERS!G:G)</f>
        <v>1</v>
      </c>
      <c r="E75" s="6">
        <f>SUMIF(QUALIFIERS!H:H,B75,QUALIFIERS!O:O)+SUMIF(QUALIFIERS!I:I,B75,QUALIFIERS!P:P)+SUMIF(QUALIFIERS!J:J,B75,QUALIFIERS!Q:Q)+SUMIF(QUALIFIERS!K:K,B75,QUALIFIERS!R:R)</f>
        <v>0.85</v>
      </c>
      <c r="F75" s="5">
        <f t="shared" si="3"/>
        <v>0.85</v>
      </c>
      <c r="G75" s="8">
        <f t="shared" si="4"/>
        <v>47</v>
      </c>
    </row>
    <row r="76" spans="1:7">
      <c r="A76" s="9">
        <v>75</v>
      </c>
      <c r="B76" t="s">
        <v>61</v>
      </c>
      <c r="C76" t="str">
        <f>CONCATENATE(COUNTIF(QUALIFIERS!H:H,B76),"-",COUNTIF(QUALIFIERS!I:I,B76),"-",COUNTIF(QUALIFIERS!J:J,B76))</f>
        <v>0-0-0</v>
      </c>
      <c r="D76">
        <f>SUMIF(QUALIFIERS!H:H,B76,QUALIFIERS!D:D)+SUMIF(QUALIFIERS!I:I,B76,QUALIFIERS!E:E)+SUMIF(QUALIFIERS!J:J,B76,QUALIFIERS!F:F)+SUMIF(QUALIFIERS!K:K,B76,QUALIFIERS!G:G)</f>
        <v>1</v>
      </c>
      <c r="E76" s="6">
        <f>SUMIF(QUALIFIERS!H:H,B76,QUALIFIERS!O:O)+SUMIF(QUALIFIERS!I:I,B76,QUALIFIERS!P:P)+SUMIF(QUALIFIERS!J:J,B76,QUALIFIERS!Q:Q)+SUMIF(QUALIFIERS!K:K,B76,QUALIFIERS!R:R)</f>
        <v>0.85</v>
      </c>
      <c r="F76" s="5">
        <f t="shared" si="3"/>
        <v>0.85</v>
      </c>
      <c r="G76" s="8">
        <f t="shared" si="4"/>
        <v>47</v>
      </c>
    </row>
    <row r="77" spans="1:7">
      <c r="A77" s="9">
        <v>76</v>
      </c>
      <c r="B77" t="s">
        <v>94</v>
      </c>
      <c r="C77" t="str">
        <f>CONCATENATE(COUNTIF(QUALIFIERS!H:H,B77),"-",COUNTIF(QUALIFIERS!I:I,B77),"-",COUNTIF(QUALIFIERS!J:J,B77))</f>
        <v>0-0-0</v>
      </c>
      <c r="D77">
        <f>SUMIF(QUALIFIERS!H:H,B77,QUALIFIERS!D:D)+SUMIF(QUALIFIERS!I:I,B77,QUALIFIERS!E:E)+SUMIF(QUALIFIERS!J:J,B77,QUALIFIERS!F:F)+SUMIF(QUALIFIERS!K:K,B77,QUALIFIERS!G:G)</f>
        <v>1</v>
      </c>
      <c r="E77" s="6">
        <f>SUMIF(QUALIFIERS!H:H,B77,QUALIFIERS!O:O)+SUMIF(QUALIFIERS!I:I,B77,QUALIFIERS!P:P)+SUMIF(QUALIFIERS!J:J,B77,QUALIFIERS!Q:Q)+SUMIF(QUALIFIERS!K:K,B77,QUALIFIERS!R:R)</f>
        <v>0.83</v>
      </c>
      <c r="F77" s="5">
        <f t="shared" si="3"/>
        <v>0.83</v>
      </c>
      <c r="G77" s="8">
        <f t="shared" si="4"/>
        <v>56</v>
      </c>
    </row>
    <row r="78" spans="1:7">
      <c r="A78" s="9">
        <v>77</v>
      </c>
      <c r="B78" t="s">
        <v>79</v>
      </c>
      <c r="C78" t="str">
        <f>CONCATENATE(COUNTIF(QUALIFIERS!H:H,B78),"-",COUNTIF(QUALIFIERS!I:I,B78),"-",COUNTIF(QUALIFIERS!J:J,B78))</f>
        <v>0-0-0</v>
      </c>
      <c r="D78">
        <f>SUMIF(QUALIFIERS!H:H,B78,QUALIFIERS!D:D)+SUMIF(QUALIFIERS!I:I,B78,QUALIFIERS!E:E)+SUMIF(QUALIFIERS!J:J,B78,QUALIFIERS!F:F)+SUMIF(QUALIFIERS!K:K,B78,QUALIFIERS!G:G)</f>
        <v>1</v>
      </c>
      <c r="E78" s="6">
        <f>SUMIF(QUALIFIERS!H:H,B78,QUALIFIERS!O:O)+SUMIF(QUALIFIERS!I:I,B78,QUALIFIERS!P:P)+SUMIF(QUALIFIERS!J:J,B78,QUALIFIERS!Q:Q)+SUMIF(QUALIFIERS!K:K,B78,QUALIFIERS!R:R)</f>
        <v>0.8</v>
      </c>
      <c r="F78" s="5">
        <f t="shared" si="3"/>
        <v>0.8</v>
      </c>
      <c r="G78" s="8">
        <f t="shared" si="4"/>
        <v>65</v>
      </c>
    </row>
    <row r="79" spans="1:7">
      <c r="A79" s="9">
        <v>78</v>
      </c>
      <c r="B79" t="s">
        <v>18</v>
      </c>
      <c r="C79" t="str">
        <f>CONCATENATE(COUNTIF(QUALIFIERS!H:H,B79),"-",COUNTIF(QUALIFIERS!I:I,B79),"-",COUNTIF(QUALIFIERS!J:J,B79))</f>
        <v>0-0-0</v>
      </c>
      <c r="D79">
        <f>SUMIF(QUALIFIERS!H:H,B79,QUALIFIERS!D:D)+SUMIF(QUALIFIERS!I:I,B79,QUALIFIERS!E:E)+SUMIF(QUALIFIERS!J:J,B79,QUALIFIERS!F:F)+SUMIF(QUALIFIERS!K:K,B79,QUALIFIERS!G:G)</f>
        <v>1</v>
      </c>
      <c r="E79" s="6">
        <f>SUMIF(QUALIFIERS!H:H,B79,QUALIFIERS!O:O)+SUMIF(QUALIFIERS!I:I,B79,QUALIFIERS!P:P)+SUMIF(QUALIFIERS!J:J,B79,QUALIFIERS!Q:Q)+SUMIF(QUALIFIERS!K:K,B79,QUALIFIERS!R:R)</f>
        <v>0.79</v>
      </c>
      <c r="F79" s="5">
        <f t="shared" si="3"/>
        <v>0.79</v>
      </c>
      <c r="G79" s="8">
        <f t="shared" si="4"/>
        <v>73</v>
      </c>
    </row>
    <row r="80" spans="1:7">
      <c r="A80" s="9">
        <v>79</v>
      </c>
      <c r="B80" t="s">
        <v>25</v>
      </c>
      <c r="C80" t="str">
        <f>CONCATENATE(COUNTIF(QUALIFIERS!H:H,B80),"-",COUNTIF(QUALIFIERS!I:I,B80),"-",COUNTIF(QUALIFIERS!J:J,B80))</f>
        <v>0-0-0</v>
      </c>
      <c r="D80">
        <f>SUMIF(QUALIFIERS!H:H,B80,QUALIFIERS!D:D)+SUMIF(QUALIFIERS!I:I,B80,QUALIFIERS!E:E)+SUMIF(QUALIFIERS!J:J,B80,QUALIFIERS!F:F)+SUMIF(QUALIFIERS!K:K,B80,QUALIFIERS!G:G)</f>
        <v>1</v>
      </c>
      <c r="E80" s="6">
        <f>SUMIF(QUALIFIERS!H:H,B80,QUALIFIERS!O:O)+SUMIF(QUALIFIERS!I:I,B80,QUALIFIERS!P:P)+SUMIF(QUALIFIERS!J:J,B80,QUALIFIERS!Q:Q)+SUMIF(QUALIFIERS!K:K,B80,QUALIFIERS!R:R)</f>
        <v>0.76</v>
      </c>
      <c r="F80" s="5">
        <f t="shared" si="3"/>
        <v>0.76</v>
      </c>
      <c r="G80" s="8">
        <f t="shared" si="4"/>
        <v>81</v>
      </c>
    </row>
    <row r="81" spans="1:7">
      <c r="A81" s="9">
        <v>80</v>
      </c>
      <c r="B81" s="8" t="s">
        <v>148</v>
      </c>
      <c r="C81" s="8" t="str">
        <f>CONCATENATE(COUNTIF(QUALIFIERS!H:H,B81),"-",COUNTIF(QUALIFIERS!I:I,B81),"-",COUNTIF(QUALIFIERS!J:J,B81))</f>
        <v>0-1-0</v>
      </c>
      <c r="D81" s="8">
        <f>SUMIF(QUALIFIERS!H:H,B81,QUALIFIERS!D:D)+SUMIF(QUALIFIERS!I:I,B81,QUALIFIERS!E:E)+SUMIF(QUALIFIERS!J:J,B81,QUALIFIERS!F:F)+SUMIF(QUALIFIERS!K:K,B81,QUALIFIERS!G:G)</f>
        <v>4</v>
      </c>
      <c r="E81" s="6">
        <f>SUMIF(QUALIFIERS!H:H,B81,QUALIFIERS!O:O)+SUMIF(QUALIFIERS!I:I,B81,QUALIFIERS!P:P)+SUMIF(QUALIFIERS!J:J,B81,QUALIFIERS!Q:Q)+SUMIF(QUALIFIERS!K:K,B81,QUALIFIERS!R:R)</f>
        <v>3.46</v>
      </c>
      <c r="F81" s="5">
        <f t="shared" ref="F81:F82" si="5">ROUND(E81/D81,3)</f>
        <v>0.86499999999999999</v>
      </c>
      <c r="G81" s="8">
        <f t="shared" si="4"/>
        <v>41</v>
      </c>
    </row>
    <row r="82" spans="1:7">
      <c r="A82" s="9">
        <v>81</v>
      </c>
      <c r="B82" s="8" t="s">
        <v>149</v>
      </c>
      <c r="C82" s="8" t="str">
        <f>CONCATENATE(COUNTIF(QUALIFIERS!H:H,B82),"-",COUNTIF(QUALIFIERS!I:I,B82),"-",COUNTIF(QUALIFIERS!J:J,B82))</f>
        <v>0-0-0</v>
      </c>
      <c r="D82" s="8">
        <f>SUMIF(QUALIFIERS!H:H,B82,QUALIFIERS!D:D)+SUMIF(QUALIFIERS!I:I,B82,QUALIFIERS!E:E)+SUMIF(QUALIFIERS!J:J,B82,QUALIFIERS!F:F)+SUMIF(QUALIFIERS!K:K,B82,QUALIFIERS!G:G)</f>
        <v>1</v>
      </c>
      <c r="E82" s="6">
        <f>SUMIF(QUALIFIERS!H:H,B82,QUALIFIERS!O:O)+SUMIF(QUALIFIERS!I:I,B82,QUALIFIERS!P:P)+SUMIF(QUALIFIERS!J:J,B82,QUALIFIERS!Q:Q)+SUMIF(QUALIFIERS!K:K,B82,QUALIFIERS!R:R)</f>
        <v>0.87</v>
      </c>
      <c r="F82" s="5">
        <f t="shared" si="5"/>
        <v>0.87</v>
      </c>
      <c r="G82" s="8">
        <f t="shared" si="4"/>
        <v>38</v>
      </c>
    </row>
    <row r="83" spans="1:7">
      <c r="B83" s="8"/>
      <c r="E83" s="6"/>
    </row>
    <row r="84" spans="1:7">
      <c r="B84" s="8"/>
    </row>
    <row r="85" spans="1:7">
      <c r="B85" s="8"/>
    </row>
    <row r="86" spans="1:7">
      <c r="B86" s="8"/>
    </row>
    <row r="87" spans="1:7">
      <c r="B87" s="8"/>
    </row>
  </sheetData>
  <autoFilter ref="B1:G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QUALIFIERS</vt:lpstr>
      <vt:lpstr>WEIGHTED POINTS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IMS</cp:lastModifiedBy>
  <dcterms:created xsi:type="dcterms:W3CDTF">2006-09-16T00:00:00Z</dcterms:created>
  <dcterms:modified xsi:type="dcterms:W3CDTF">2016-05-27T13:36:56Z</dcterms:modified>
</cp:coreProperties>
</file>