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7" i="1" l="1"/>
  <c r="E28" i="1"/>
  <c r="G28" i="1" s="1"/>
  <c r="E29" i="1"/>
  <c r="E30" i="1"/>
  <c r="G30" i="1" s="1"/>
  <c r="E31" i="1"/>
  <c r="E18" i="1"/>
  <c r="E19" i="1"/>
  <c r="E20" i="1"/>
  <c r="E21" i="1"/>
  <c r="E22" i="1"/>
  <c r="G19" i="1"/>
  <c r="E11" i="1"/>
  <c r="G21" i="1"/>
  <c r="B16" i="1"/>
  <c r="B5" i="1"/>
  <c r="G31" i="1"/>
  <c r="G29" i="1"/>
  <c r="G27" i="1"/>
  <c r="F25" i="1"/>
  <c r="D25" i="1"/>
  <c r="C25" i="1"/>
  <c r="B25" i="1"/>
  <c r="G22" i="1"/>
  <c r="G20" i="1"/>
  <c r="G18" i="1"/>
  <c r="F16" i="1"/>
  <c r="D16" i="1"/>
  <c r="C16" i="1"/>
  <c r="E25" i="1" l="1"/>
  <c r="G25" i="1" s="1"/>
  <c r="B2" i="1"/>
  <c r="E16" i="1"/>
  <c r="G16" i="1" s="1"/>
  <c r="C5" i="1"/>
  <c r="C2" i="1" s="1"/>
  <c r="D5" i="1"/>
  <c r="D2" i="1" s="1"/>
  <c r="F5" i="1"/>
  <c r="F2" i="1" s="1"/>
  <c r="E7" i="1"/>
  <c r="G7" i="1" s="1"/>
  <c r="E8" i="1"/>
  <c r="G8" i="1" s="1"/>
  <c r="E9" i="1"/>
  <c r="G9" i="1" s="1"/>
  <c r="E10" i="1"/>
  <c r="G10" i="1" s="1"/>
  <c r="G11" i="1"/>
  <c r="E12" i="1"/>
  <c r="G12" i="1" s="1"/>
  <c r="E13" i="1"/>
  <c r="G13" i="1" s="1"/>
  <c r="E2" i="1" l="1"/>
  <c r="E5" i="1"/>
  <c r="G5" i="1" s="1"/>
  <c r="G2" i="1" l="1"/>
</calcChain>
</file>

<file path=xl/sharedStrings.xml><?xml version="1.0" encoding="utf-8"?>
<sst xmlns="http://schemas.openxmlformats.org/spreadsheetml/2006/main" count="49" uniqueCount="30">
  <si>
    <t>ПРОЕКТ: Имя проекта.
#WordPress. #Bootstrap, #GitHub
#Responsive: max-width 1189px 767px 480px</t>
  </si>
  <si>
    <t>Design</t>
  </si>
  <si>
    <t>Главная страница:</t>
  </si>
  <si>
    <t>Прогноз сроков</t>
  </si>
  <si>
    <t>Результат</t>
  </si>
  <si>
    <t>Успешность</t>
  </si>
  <si>
    <t>Сроки страницы:</t>
  </si>
  <si>
    <t>Front-end</t>
  </si>
  <si>
    <t>Back-end</t>
  </si>
  <si>
    <r>
      <t xml:space="preserve">    - </t>
    </r>
    <r>
      <rPr>
        <b/>
        <sz val="10"/>
        <rFont val="Arial"/>
        <family val="2"/>
        <charset val="204"/>
      </rPr>
      <t>Шапка сайта</t>
    </r>
  </si>
  <si>
    <r>
      <t xml:space="preserve">    - </t>
    </r>
    <r>
      <rPr>
        <b/>
        <sz val="10"/>
        <rFont val="Arial"/>
        <family val="2"/>
        <charset val="204"/>
      </rPr>
      <t>Подвал сайта</t>
    </r>
  </si>
  <si>
    <r>
      <t xml:space="preserve">    </t>
    </r>
    <r>
      <rPr>
        <b/>
        <sz val="10"/>
        <rFont val="Arial"/>
        <family val="2"/>
        <charset val="204"/>
      </rPr>
      <t>- Товары</t>
    </r>
  </si>
  <si>
    <r>
      <t xml:space="preserve">    - </t>
    </r>
    <r>
      <rPr>
        <b/>
        <sz val="10"/>
        <rFont val="Arial"/>
        <family val="2"/>
        <charset val="204"/>
      </rPr>
      <t>Многоуровневое меню</t>
    </r>
  </si>
  <si>
    <t xml:space="preserve">    - Корзина </t>
  </si>
  <si>
    <r>
      <t xml:space="preserve">    - </t>
    </r>
    <r>
      <rPr>
        <b/>
        <sz val="10"/>
        <rFont val="Arial"/>
        <family val="2"/>
        <charset val="204"/>
      </rPr>
      <t>Попап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Окно "задать вопрос"</t>
    </r>
  </si>
  <si>
    <t xml:space="preserve">    - Мобильная версия сайта</t>
  </si>
  <si>
    <t>Неопознанный заяц</t>
  </si>
  <si>
    <t>Игривая ящерица</t>
  </si>
  <si>
    <t>Загадочный броненосец</t>
  </si>
  <si>
    <t>Общие сроки проекта</t>
  </si>
  <si>
    <t>Общий результат проекта</t>
  </si>
  <si>
    <t>Общий прогноз сроков</t>
  </si>
  <si>
    <t>Общая успешность</t>
  </si>
  <si>
    <t>Ктегория товаров:</t>
  </si>
  <si>
    <r>
      <t xml:space="preserve">    - </t>
    </r>
    <r>
      <rPr>
        <b/>
        <sz val="10"/>
        <rFont val="Arial"/>
        <family val="2"/>
        <charset val="204"/>
      </rPr>
      <t>Левое меню</t>
    </r>
  </si>
  <si>
    <t xml:space="preserve">    - Каталог товаров 1 уровня</t>
  </si>
  <si>
    <r>
      <t xml:space="preserve">    </t>
    </r>
    <r>
      <rPr>
        <b/>
        <sz val="10"/>
        <rFont val="Arial"/>
        <family val="2"/>
        <charset val="204"/>
      </rPr>
      <t>- ajax подгрузка</t>
    </r>
  </si>
  <si>
    <t xml:space="preserve">    - Динамика страницы при скролле</t>
  </si>
  <si>
    <t>Ктегория товаров 2 уровня:</t>
  </si>
  <si>
    <t xml:space="preserve">    - Каталог товаров 2 уровня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</si>
</sst>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04"/>
    </font>
    <font>
      <b/>
      <u/>
      <sz val="11"/>
      <color rgb="FF0000FF"/>
      <name val="Arial"/>
      <family val="2"/>
      <charset val="204"/>
    </font>
    <font>
      <b/>
      <sz val="10"/>
      <color rgb="FFF3F3F3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3F3F3"/>
      <name val="Arial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C1130"/>
        <bgColor rgb="FF4C113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41B47"/>
        <bgColor rgb="FF741B47"/>
      </patternFill>
    </fill>
    <fill>
      <patternFill patternType="solid">
        <fgColor theme="0"/>
        <bgColor rgb="FFCFE2F3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F6B26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</cellXfs>
  <cellStyles count="1">
    <cellStyle name="Обычный" xfId="0" builtinId="0"/>
  </cellStyles>
  <dxfs count="33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FE2F3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border outline="0">
        <bottom style="thin">
          <color theme="0" tint="-0.14999847407452621"/>
        </bottom>
      </border>
    </dxf>
    <dxf>
      <border outline="0">
        <top style="thin">
          <color theme="0" tint="-0.1499984740745262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741B47"/>
          <bgColor rgb="FF741B4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FE2F3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border outline="0">
        <bottom style="thin">
          <color theme="0" tint="-0.14999847407452621"/>
        </bottom>
      </border>
    </dxf>
    <dxf>
      <border outline="0">
        <top style="thin">
          <color theme="0" tint="-0.1499984740745262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741B47"/>
          <bgColor rgb="FF741B4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FE2F3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741B47"/>
          <bgColor rgb="FF741B4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border outline="0">
        <bottom style="thin">
          <color theme="0" tint="-0.14999847407452621"/>
        </bottom>
      </border>
    </dxf>
    <dxf>
      <border outline="0">
        <top style="thin">
          <color theme="0" tint="-0.14999847407452621"/>
        </top>
      </border>
    </dxf>
  </dxfs>
  <tableStyles count="0" defaultTableStyle="TableStyleMedium2" defaultPivotStyle="PivotStyleMedium9"/>
  <colors>
    <mruColors>
      <color rgb="FF7E00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Главная" displayName="Главная" ref="A6:G13" totalsRowShown="0" headerRowDxfId="30" dataDxfId="29" headerRowBorderDxfId="31" tableBorderDxfId="32">
  <autoFilter ref="A6:G13"/>
  <tableColumns count="7">
    <tableColumn id="1" name="Главная страница:" dataDxfId="24"/>
    <tableColumn id="2" name="Design" dataDxfId="25"/>
    <tableColumn id="3" name="Back-end" dataDxfId="28"/>
    <tableColumn id="4" name="Front-end" dataDxfId="27"/>
    <tableColumn id="5" name="Результат" dataDxfId="23">
      <calculatedColumnFormula>SUM(Главная[[#This Row],[Design]:[Front-end]])</calculatedColumnFormula>
    </tableColumn>
    <tableColumn id="6" name="Прогноз сроков" dataDxfId="26"/>
    <tableColumn id="7" name="Успешность" dataDxfId="22">
      <calculatedColumnFormula>SUM(Главная[[#This Row],[Прогноз сроков]]-Главная[[#This Row],[Результат]])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Категория" displayName="Категория" ref="A17:G22" totalsRowShown="0" headerRowDxfId="21" dataDxfId="20" headerRowBorderDxfId="18" tableBorderDxfId="19">
  <autoFilter ref="A17:G22"/>
  <tableColumns count="7">
    <tableColumn id="1" name="Ктегория товаров:" dataDxfId="17"/>
    <tableColumn id="2" name="Design" dataDxfId="16"/>
    <tableColumn id="3" name="Back-end" dataDxfId="15"/>
    <tableColumn id="4" name="Front-end" dataDxfId="14"/>
    <tableColumn id="5" name="Результат" dataDxfId="1">
      <calculatedColumnFormula>SUM(Категория[[#This Row],[Design]:[Front-end]])</calculatedColumnFormula>
    </tableColumn>
    <tableColumn id="6" name="Прогноз сроков" dataDxfId="13"/>
    <tableColumn id="7" name="Успешность" dataDxfId="12">
      <calculatedColumnFormula>SUM(Категория[[#This Row],[Прогноз сроков]]-Категория[[#This Row],[Результат]])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Категория2" displayName="Категория2" ref="A26:G31" totalsRowShown="0" headerRowDxfId="11" dataDxfId="10" headerRowBorderDxfId="8" tableBorderDxfId="9">
  <autoFilter ref="A26:G31"/>
  <tableColumns count="7">
    <tableColumn id="1" name="Ктегория товаров 2 уровня:" dataDxfId="7"/>
    <tableColumn id="2" name="Design" dataDxfId="6"/>
    <tableColumn id="3" name="Back-end" dataDxfId="5"/>
    <tableColumn id="4" name="Front-end" dataDxfId="4"/>
    <tableColumn id="5" name="Результат" dataDxfId="0">
      <calculatedColumnFormula>SUM(Категория2[[#This Row],[Design]:[Front-end]])</calculatedColumnFormula>
    </tableColumn>
    <tableColumn id="6" name="Прогноз сроков" dataDxfId="3"/>
    <tableColumn id="7" name="Успешность" dataDxfId="2">
      <calculatedColumnFormula>SUM(Категория2[[#This Row],[Прогноз сроков]]-Категория2[[#This Row],[Результат]])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1"/>
  <sheetViews>
    <sheetView tabSelected="1" workbookViewId="0">
      <selection activeCell="D11" sqref="D11"/>
    </sheetView>
  </sheetViews>
  <sheetFormatPr defaultRowHeight="15" x14ac:dyDescent="0.25"/>
  <cols>
    <col min="1" max="1" width="43.5703125" customWidth="1"/>
    <col min="2" max="2" width="21.140625" customWidth="1"/>
    <col min="3" max="3" width="26" customWidth="1"/>
    <col min="4" max="4" width="26.42578125" customWidth="1"/>
    <col min="5" max="5" width="25.42578125" customWidth="1"/>
    <col min="6" max="6" width="23.140625" customWidth="1"/>
    <col min="7" max="7" width="22" customWidth="1"/>
    <col min="8" max="8" width="32.28515625" customWidth="1"/>
  </cols>
  <sheetData>
    <row r="1" spans="1:7" ht="52.5" customHeight="1" x14ac:dyDescent="0.25">
      <c r="A1" s="1" t="s">
        <v>0</v>
      </c>
      <c r="B1" s="2" t="s">
        <v>16</v>
      </c>
      <c r="C1" s="2" t="s">
        <v>17</v>
      </c>
      <c r="D1" s="2" t="s">
        <v>18</v>
      </c>
      <c r="E1" s="2" t="s">
        <v>20</v>
      </c>
      <c r="F1" s="2" t="s">
        <v>21</v>
      </c>
      <c r="G1" s="14" t="s">
        <v>22</v>
      </c>
    </row>
    <row r="2" spans="1:7" x14ac:dyDescent="0.25">
      <c r="A2" t="s">
        <v>19</v>
      </c>
      <c r="B2">
        <f>SUM(B25,B16,B5)</f>
        <v>32</v>
      </c>
      <c r="C2">
        <f>SUM(C5,C16,C25)</f>
        <v>33</v>
      </c>
      <c r="D2">
        <f>SUM(D5,D16,D25)</f>
        <v>33</v>
      </c>
      <c r="E2">
        <f>SUM(B2,C2,D2)</f>
        <v>98</v>
      </c>
      <c r="F2">
        <f>SUM(F5,F16,F25)</f>
        <v>117</v>
      </c>
      <c r="G2">
        <f>SUM(F2 - E2)</f>
        <v>19</v>
      </c>
    </row>
    <row r="5" spans="1:7" x14ac:dyDescent="0.25">
      <c r="A5" s="4" t="s">
        <v>6</v>
      </c>
      <c r="B5" s="15">
        <f>SUM(Главная[Design])</f>
        <v>11</v>
      </c>
      <c r="C5" s="16">
        <f>SUM(Главная[Back-end])</f>
        <v>10</v>
      </c>
      <c r="D5" s="17">
        <f>SUM(Главная[Front-end])</f>
        <v>8</v>
      </c>
      <c r="E5" s="18">
        <f>SUM(B5:D5)</f>
        <v>29</v>
      </c>
      <c r="F5" s="18">
        <f>SUM(Главная[Прогноз сроков])</f>
        <v>28</v>
      </c>
      <c r="G5" s="18">
        <f>SUM(F5-E5)</f>
        <v>-1</v>
      </c>
    </row>
    <row r="6" spans="1:7" x14ac:dyDescent="0.25">
      <c r="A6" s="3" t="s">
        <v>2</v>
      </c>
      <c r="B6" s="5" t="s">
        <v>1</v>
      </c>
      <c r="C6" s="5" t="s">
        <v>8</v>
      </c>
      <c r="D6" s="5" t="s">
        <v>7</v>
      </c>
      <c r="E6" s="6" t="s">
        <v>4</v>
      </c>
      <c r="F6" s="6" t="s">
        <v>3</v>
      </c>
      <c r="G6" s="6" t="s">
        <v>5</v>
      </c>
    </row>
    <row r="7" spans="1:7" x14ac:dyDescent="0.25">
      <c r="A7" s="9" t="s">
        <v>9</v>
      </c>
      <c r="B7" s="7">
        <v>1</v>
      </c>
      <c r="C7" s="7">
        <v>1</v>
      </c>
      <c r="D7" s="7">
        <v>1</v>
      </c>
      <c r="E7" s="7">
        <f>SUM(Главная[[#This Row],[Design]:[Front-end]])</f>
        <v>3</v>
      </c>
      <c r="F7" s="7">
        <v>4</v>
      </c>
      <c r="G7" s="7">
        <f>SUM(Главная[[#This Row],[Прогноз сроков]]-Главная[[#This Row],[Результат]])</f>
        <v>1</v>
      </c>
    </row>
    <row r="8" spans="1:7" x14ac:dyDescent="0.25">
      <c r="A8" s="9" t="s">
        <v>10</v>
      </c>
      <c r="B8" s="7">
        <v>1</v>
      </c>
      <c r="C8" s="7">
        <v>1</v>
      </c>
      <c r="D8" s="7">
        <v>1</v>
      </c>
      <c r="E8" s="7">
        <f>SUM(Главная[[#This Row],[Design]:[Front-end]])</f>
        <v>3</v>
      </c>
      <c r="F8" s="7">
        <v>3</v>
      </c>
      <c r="G8" s="7">
        <f>SUM(Главная[[#This Row],[Прогноз сроков]]-Главная[[#This Row],[Результат]])</f>
        <v>0</v>
      </c>
    </row>
    <row r="9" spans="1:7" x14ac:dyDescent="0.25">
      <c r="A9" s="10" t="s">
        <v>11</v>
      </c>
      <c r="B9" s="7">
        <v>1</v>
      </c>
      <c r="C9" s="7">
        <v>2</v>
      </c>
      <c r="D9" s="7">
        <v>2</v>
      </c>
      <c r="E9" s="7">
        <f>SUM(Главная[[#This Row],[Design]:[Front-end]])</f>
        <v>5</v>
      </c>
      <c r="F9" s="7">
        <v>6</v>
      </c>
      <c r="G9" s="7">
        <f>SUM(Главная[[#This Row],[Прогноз сроков]]-Главная[[#This Row],[Результат]])</f>
        <v>1</v>
      </c>
    </row>
    <row r="10" spans="1:7" x14ac:dyDescent="0.25">
      <c r="A10" s="9" t="s">
        <v>12</v>
      </c>
      <c r="B10" s="7">
        <v>1</v>
      </c>
      <c r="C10" s="7">
        <v>1</v>
      </c>
      <c r="D10" s="7">
        <v>1</v>
      </c>
      <c r="E10" s="7">
        <f>SUM(Главная[[#This Row],[Design]:[Front-end]])</f>
        <v>3</v>
      </c>
      <c r="F10" s="7">
        <v>5</v>
      </c>
      <c r="G10" s="7">
        <f>SUM(Главная[[#This Row],[Прогноз сроков]]-Главная[[#This Row],[Результат]])</f>
        <v>2</v>
      </c>
    </row>
    <row r="11" spans="1:7" x14ac:dyDescent="0.25">
      <c r="A11" s="11" t="s">
        <v>13</v>
      </c>
      <c r="B11" s="7">
        <v>2</v>
      </c>
      <c r="C11" s="7">
        <v>3</v>
      </c>
      <c r="D11" s="7">
        <v>1</v>
      </c>
      <c r="E11" s="7">
        <f>SUM(Главная[[#This Row],[Design]:[Front-end]])</f>
        <v>6</v>
      </c>
      <c r="F11" s="7">
        <v>3</v>
      </c>
      <c r="G11" s="7">
        <f>SUM(Главная[[#This Row],[Прогноз сроков]]-Главная[[#This Row],[Результат]])</f>
        <v>-3</v>
      </c>
    </row>
    <row r="12" spans="1:7" x14ac:dyDescent="0.25">
      <c r="A12" s="9" t="s">
        <v>14</v>
      </c>
      <c r="B12" s="7">
        <v>1</v>
      </c>
      <c r="C12" s="7">
        <v>1</v>
      </c>
      <c r="D12" s="7">
        <v>1</v>
      </c>
      <c r="E12" s="7">
        <f>SUM(Главная[[#This Row],[Design]:[Front-end]])</f>
        <v>3</v>
      </c>
      <c r="F12" s="7">
        <v>1</v>
      </c>
      <c r="G12" s="7">
        <f>SUM(Главная[[#This Row],[Прогноз сроков]]-Главная[[#This Row],[Результат]])</f>
        <v>-2</v>
      </c>
    </row>
    <row r="13" spans="1:7" x14ac:dyDescent="0.25">
      <c r="A13" s="12" t="s">
        <v>15</v>
      </c>
      <c r="B13" s="7">
        <v>4</v>
      </c>
      <c r="C13" s="7">
        <v>1</v>
      </c>
      <c r="D13" s="7">
        <v>1</v>
      </c>
      <c r="E13" s="7">
        <f>SUM(Главная[[#This Row],[Design]:[Front-end]])</f>
        <v>6</v>
      </c>
      <c r="F13" s="7">
        <v>6</v>
      </c>
      <c r="G13" s="7">
        <f>SUM(Главная[[#This Row],[Прогноз сроков]]-Главная[[#This Row],[Результат]])</f>
        <v>0</v>
      </c>
    </row>
    <row r="16" spans="1:7" x14ac:dyDescent="0.25">
      <c r="A16" s="4" t="s">
        <v>6</v>
      </c>
      <c r="B16" s="15">
        <f>SUM(Категория[Design])</f>
        <v>12</v>
      </c>
      <c r="C16" s="16">
        <f>SUM(Категория[Back-end])</f>
        <v>10</v>
      </c>
      <c r="D16" s="17">
        <f>SUM(Категория[Front-end])</f>
        <v>9</v>
      </c>
      <c r="E16" s="18">
        <f>SUM(B16:D16)</f>
        <v>31</v>
      </c>
      <c r="F16" s="18">
        <f>SUM(Категория[Прогноз сроков])</f>
        <v>35</v>
      </c>
      <c r="G16" s="18">
        <f>SUM(F16-E16)</f>
        <v>4</v>
      </c>
    </row>
    <row r="17" spans="1:7" x14ac:dyDescent="0.25">
      <c r="A17" s="3" t="s">
        <v>23</v>
      </c>
      <c r="B17" s="5" t="s">
        <v>1</v>
      </c>
      <c r="C17" s="5" t="s">
        <v>8</v>
      </c>
      <c r="D17" s="5" t="s">
        <v>7</v>
      </c>
      <c r="E17" s="6" t="s">
        <v>4</v>
      </c>
      <c r="F17" s="6" t="s">
        <v>3</v>
      </c>
      <c r="G17" s="6" t="s">
        <v>5</v>
      </c>
    </row>
    <row r="18" spans="1:7" x14ac:dyDescent="0.25">
      <c r="A18" s="9" t="s">
        <v>24</v>
      </c>
      <c r="B18" s="7">
        <v>3</v>
      </c>
      <c r="C18" s="7">
        <v>1</v>
      </c>
      <c r="D18" s="7">
        <v>1</v>
      </c>
      <c r="E18" s="7">
        <f>SUM(Категория[[#This Row],[Design]:[Front-end]])</f>
        <v>5</v>
      </c>
      <c r="F18" s="7">
        <v>14</v>
      </c>
      <c r="G18" s="7">
        <f>SUM(Категория[[#This Row],[Прогноз сроков]]-Категория[[#This Row],[Результат]])</f>
        <v>9</v>
      </c>
    </row>
    <row r="19" spans="1:7" x14ac:dyDescent="0.25">
      <c r="A19" s="12" t="s">
        <v>25</v>
      </c>
      <c r="B19" s="7">
        <v>1</v>
      </c>
      <c r="C19" s="7">
        <v>2</v>
      </c>
      <c r="D19" s="7">
        <v>1</v>
      </c>
      <c r="E19" s="7">
        <f>SUM(Категория[[#This Row],[Design]:[Front-end]])</f>
        <v>4</v>
      </c>
      <c r="F19" s="7">
        <v>6</v>
      </c>
      <c r="G19" s="7">
        <f>SUM(Категория[[#This Row],[Прогноз сроков]]-Категория[[#This Row],[Результат]])</f>
        <v>2</v>
      </c>
    </row>
    <row r="20" spans="1:7" x14ac:dyDescent="0.25">
      <c r="A20" s="10" t="s">
        <v>26</v>
      </c>
      <c r="B20" s="7">
        <v>1</v>
      </c>
      <c r="C20" s="7">
        <v>4</v>
      </c>
      <c r="D20" s="7">
        <v>5</v>
      </c>
      <c r="E20" s="7">
        <f>SUM(Категория[[#This Row],[Design]:[Front-end]])</f>
        <v>10</v>
      </c>
      <c r="F20" s="7">
        <v>5</v>
      </c>
      <c r="G20" s="7">
        <f>SUM(Категория[[#This Row],[Прогноз сроков]]-Категория[[#This Row],[Результат]])</f>
        <v>-5</v>
      </c>
    </row>
    <row r="21" spans="1:7" x14ac:dyDescent="0.25">
      <c r="A21" s="12" t="s">
        <v>15</v>
      </c>
      <c r="B21" s="7">
        <v>3</v>
      </c>
      <c r="C21" s="7">
        <v>1</v>
      </c>
      <c r="D21" s="7">
        <v>1</v>
      </c>
      <c r="E21" s="7">
        <f>SUM(Категория[[#This Row],[Design]:[Front-end]])</f>
        <v>5</v>
      </c>
      <c r="F21" s="7">
        <v>7</v>
      </c>
      <c r="G21" s="7">
        <f>SUM(Категория[[#This Row],[Прогноз сроков]]-Категория[[#This Row],[Результат]])</f>
        <v>2</v>
      </c>
    </row>
    <row r="22" spans="1:7" x14ac:dyDescent="0.25">
      <c r="A22" s="11" t="s">
        <v>27</v>
      </c>
      <c r="B22" s="7">
        <v>4</v>
      </c>
      <c r="C22" s="7">
        <v>2</v>
      </c>
      <c r="D22" s="7">
        <v>1</v>
      </c>
      <c r="E22" s="7">
        <f>SUM(Категория[[#This Row],[Design]:[Front-end]])</f>
        <v>7</v>
      </c>
      <c r="F22" s="7">
        <v>3</v>
      </c>
      <c r="G22" s="7">
        <f>SUM(Категория[[#This Row],[Прогноз сроков]]-Категория[[#This Row],[Результат]])</f>
        <v>-4</v>
      </c>
    </row>
    <row r="23" spans="1:7" x14ac:dyDescent="0.25">
      <c r="A23" s="8"/>
      <c r="B23" s="7"/>
      <c r="C23" s="7"/>
      <c r="D23" s="7"/>
      <c r="E23" s="7"/>
      <c r="F23" s="7"/>
      <c r="G23" s="7"/>
    </row>
    <row r="24" spans="1:7" x14ac:dyDescent="0.25">
      <c r="A24" s="13"/>
      <c r="B24" s="7"/>
      <c r="C24" s="7"/>
      <c r="D24" s="7"/>
      <c r="E24" s="7"/>
      <c r="F24" s="7"/>
      <c r="G24" s="7"/>
    </row>
    <row r="25" spans="1:7" x14ac:dyDescent="0.25">
      <c r="A25" s="4" t="s">
        <v>6</v>
      </c>
      <c r="B25" s="15">
        <f>SUM(Категория2[Design])</f>
        <v>9</v>
      </c>
      <c r="C25" s="16">
        <f>SUM(Категория2[Back-end])</f>
        <v>13</v>
      </c>
      <c r="D25" s="17">
        <f>SUM(Категория2[Front-end])</f>
        <v>16</v>
      </c>
      <c r="E25" s="18">
        <f>SUM(B25:D25)</f>
        <v>38</v>
      </c>
      <c r="F25" s="18">
        <f>SUM(Категория2[Прогноз сроков])</f>
        <v>54</v>
      </c>
      <c r="G25" s="18">
        <f>SUM(F25-E25)</f>
        <v>16</v>
      </c>
    </row>
    <row r="26" spans="1:7" x14ac:dyDescent="0.25">
      <c r="A26" s="3" t="s">
        <v>28</v>
      </c>
      <c r="B26" s="5" t="s">
        <v>1</v>
      </c>
      <c r="C26" s="5" t="s">
        <v>8</v>
      </c>
      <c r="D26" s="5" t="s">
        <v>7</v>
      </c>
      <c r="E26" s="6" t="s">
        <v>4</v>
      </c>
      <c r="F26" s="6" t="s">
        <v>3</v>
      </c>
      <c r="G26" s="6" t="s">
        <v>5</v>
      </c>
    </row>
    <row r="27" spans="1:7" x14ac:dyDescent="0.25">
      <c r="A27" s="9" t="s">
        <v>24</v>
      </c>
      <c r="B27" s="7">
        <v>1</v>
      </c>
      <c r="C27" s="7">
        <v>5</v>
      </c>
      <c r="D27" s="7">
        <v>6</v>
      </c>
      <c r="E27" s="7">
        <f>SUM(Категория2[[#This Row],[Design]:[Front-end]])</f>
        <v>12</v>
      </c>
      <c r="F27" s="7">
        <v>15</v>
      </c>
      <c r="G27" s="7">
        <f>SUM(Категория2[[#This Row],[Прогноз сроков]]-Категория2[[#This Row],[Результат]])</f>
        <v>3</v>
      </c>
    </row>
    <row r="28" spans="1:7" x14ac:dyDescent="0.25">
      <c r="A28" s="12" t="s">
        <v>29</v>
      </c>
      <c r="B28" s="7">
        <v>2</v>
      </c>
      <c r="C28" s="7">
        <v>3</v>
      </c>
      <c r="D28" s="7">
        <v>5</v>
      </c>
      <c r="E28" s="7">
        <f>SUM(Категория2[[#This Row],[Design]:[Front-end]])</f>
        <v>10</v>
      </c>
      <c r="F28" s="7">
        <v>11</v>
      </c>
      <c r="G28" s="7">
        <f>SUM(Категория2[[#This Row],[Прогноз сроков]]-Категория2[[#This Row],[Результат]])</f>
        <v>1</v>
      </c>
    </row>
    <row r="29" spans="1:7" x14ac:dyDescent="0.25">
      <c r="A29" s="10" t="s">
        <v>26</v>
      </c>
      <c r="B29" s="7">
        <v>3</v>
      </c>
      <c r="C29" s="7">
        <v>2</v>
      </c>
      <c r="D29" s="7">
        <v>1</v>
      </c>
      <c r="E29" s="7">
        <f>SUM(Категория2[[#This Row],[Design]:[Front-end]])</f>
        <v>6</v>
      </c>
      <c r="F29" s="7">
        <v>10</v>
      </c>
      <c r="G29" s="7">
        <f>SUM(Категория2[[#This Row],[Прогноз сроков]]-Категория2[[#This Row],[Результат]])</f>
        <v>4</v>
      </c>
    </row>
    <row r="30" spans="1:7" x14ac:dyDescent="0.25">
      <c r="A30" s="12" t="s">
        <v>15</v>
      </c>
      <c r="B30" s="7">
        <v>2</v>
      </c>
      <c r="C30" s="7">
        <v>1</v>
      </c>
      <c r="D30" s="7">
        <v>1</v>
      </c>
      <c r="E30" s="7">
        <f>SUM(Категория2[[#This Row],[Design]:[Front-end]])</f>
        <v>4</v>
      </c>
      <c r="F30" s="7">
        <v>6</v>
      </c>
      <c r="G30" s="7">
        <f>SUM(Категория2[[#This Row],[Прогноз сроков]]-Категория2[[#This Row],[Результат]])</f>
        <v>2</v>
      </c>
    </row>
    <row r="31" spans="1:7" x14ac:dyDescent="0.25">
      <c r="A31" s="11" t="s">
        <v>27</v>
      </c>
      <c r="B31" s="7">
        <v>1</v>
      </c>
      <c r="C31" s="7">
        <v>2</v>
      </c>
      <c r="D31" s="7">
        <v>3</v>
      </c>
      <c r="E31" s="7">
        <f>SUM(Категория2[[#This Row],[Design]:[Front-end]])</f>
        <v>6</v>
      </c>
      <c r="F31" s="7">
        <v>12</v>
      </c>
      <c r="G31" s="7">
        <f>SUM(Категория2[[#This Row],[Прогноз сроков]]-Категория2[[#This Row],[Результат]])</f>
        <v>6</v>
      </c>
    </row>
  </sheetData>
  <conditionalFormatting sqref="G7">
    <cfRule type="iconSet" priority="29">
      <iconSet>
        <cfvo type="percent" val="0"/>
        <cfvo type="num" val="0" gte="0"/>
        <cfvo type="num" val="0" gte="0"/>
      </iconSet>
    </cfRule>
  </conditionalFormatting>
  <conditionalFormatting sqref="G8">
    <cfRule type="iconSet" priority="22">
      <iconSet>
        <cfvo type="percent" val="0"/>
        <cfvo type="num" val="0" gte="0"/>
        <cfvo type="num" val="0" gte="0"/>
      </iconSet>
    </cfRule>
  </conditionalFormatting>
  <conditionalFormatting sqref="G9">
    <cfRule type="iconSet" priority="21">
      <iconSet>
        <cfvo type="percent" val="0"/>
        <cfvo type="num" val="0" gte="0"/>
        <cfvo type="num" val="0" gte="0"/>
      </iconSet>
    </cfRule>
  </conditionalFormatting>
  <conditionalFormatting sqref="G10">
    <cfRule type="iconSet" priority="20">
      <iconSet>
        <cfvo type="percent" val="0"/>
        <cfvo type="num" val="0" gte="0"/>
        <cfvo type="num" val="0" gte="0"/>
      </iconSet>
    </cfRule>
  </conditionalFormatting>
  <conditionalFormatting sqref="G11">
    <cfRule type="iconSet" priority="19">
      <iconSet>
        <cfvo type="percent" val="0"/>
        <cfvo type="num" val="0" gte="0"/>
        <cfvo type="num" val="0" gte="0"/>
      </iconSet>
    </cfRule>
  </conditionalFormatting>
  <conditionalFormatting sqref="G12">
    <cfRule type="iconSet" priority="18">
      <iconSet>
        <cfvo type="percent" val="0"/>
        <cfvo type="num" val="0" gte="0"/>
        <cfvo type="num" val="0" gte="0"/>
      </iconSet>
    </cfRule>
  </conditionalFormatting>
  <conditionalFormatting sqref="G13">
    <cfRule type="iconSet" priority="17">
      <iconSet>
        <cfvo type="percent" val="0"/>
        <cfvo type="num" val="0" gte="0"/>
        <cfvo type="num" val="0" gte="0"/>
      </iconSet>
    </cfRule>
  </conditionalFormatting>
  <conditionalFormatting sqref="G5">
    <cfRule type="iconSet" priority="16">
      <iconSet>
        <cfvo type="percent" val="0"/>
        <cfvo type="num" val="0"/>
        <cfvo type="num" val="1"/>
      </iconSet>
    </cfRule>
  </conditionalFormatting>
  <conditionalFormatting sqref="G18">
    <cfRule type="iconSet" priority="15">
      <iconSet>
        <cfvo type="percent" val="0"/>
        <cfvo type="num" val="0" gte="0"/>
        <cfvo type="num" val="0" gte="0"/>
      </iconSet>
    </cfRule>
  </conditionalFormatting>
  <conditionalFormatting sqref="G19">
    <cfRule type="iconSet" priority="14">
      <iconSet>
        <cfvo type="percent" val="0"/>
        <cfvo type="num" val="0" gte="0"/>
        <cfvo type="num" val="0" gte="0"/>
      </iconSet>
    </cfRule>
  </conditionalFormatting>
  <conditionalFormatting sqref="G20">
    <cfRule type="iconSet" priority="13">
      <iconSet>
        <cfvo type="percent" val="0"/>
        <cfvo type="num" val="0" gte="0"/>
        <cfvo type="num" val="0" gte="0"/>
      </iconSet>
    </cfRule>
  </conditionalFormatting>
  <conditionalFormatting sqref="G21">
    <cfRule type="iconSet" priority="12">
      <iconSet>
        <cfvo type="percent" val="0"/>
        <cfvo type="num" val="0" gte="0"/>
        <cfvo type="num" val="0" gte="0"/>
      </iconSet>
    </cfRule>
  </conditionalFormatting>
  <conditionalFormatting sqref="G22">
    <cfRule type="iconSet" priority="11">
      <iconSet>
        <cfvo type="percent" val="0"/>
        <cfvo type="num" val="0" gte="0"/>
        <cfvo type="num" val="0" gte="0"/>
      </iconSet>
    </cfRule>
  </conditionalFormatting>
  <conditionalFormatting sqref="G23">
    <cfRule type="iconSet" priority="10">
      <iconSet>
        <cfvo type="percent" val="0"/>
        <cfvo type="num" val="0" gte="0"/>
        <cfvo type="num" val="0" gte="0"/>
      </iconSet>
    </cfRule>
  </conditionalFormatting>
  <conditionalFormatting sqref="G24">
    <cfRule type="iconSet" priority="9">
      <iconSet>
        <cfvo type="percent" val="0"/>
        <cfvo type="num" val="0" gte="0"/>
        <cfvo type="num" val="0" gte="0"/>
      </iconSet>
    </cfRule>
  </conditionalFormatting>
  <conditionalFormatting sqref="G16">
    <cfRule type="iconSet" priority="8">
      <iconSet>
        <cfvo type="percent" val="0"/>
        <cfvo type="num" val="0"/>
        <cfvo type="num" val="1"/>
      </iconSet>
    </cfRule>
  </conditionalFormatting>
  <conditionalFormatting sqref="G27">
    <cfRule type="iconSet" priority="7">
      <iconSet>
        <cfvo type="percent" val="0"/>
        <cfvo type="num" val="0" gte="0"/>
        <cfvo type="num" val="0" gte="0"/>
      </iconSet>
    </cfRule>
  </conditionalFormatting>
  <conditionalFormatting sqref="G28">
    <cfRule type="iconSet" priority="6">
      <iconSet>
        <cfvo type="percent" val="0"/>
        <cfvo type="num" val="0" gte="0"/>
        <cfvo type="num" val="0" gte="0"/>
      </iconSet>
    </cfRule>
  </conditionalFormatting>
  <conditionalFormatting sqref="G29">
    <cfRule type="iconSet" priority="5">
      <iconSet>
        <cfvo type="percent" val="0"/>
        <cfvo type="num" val="0" gte="0"/>
        <cfvo type="num" val="0" gte="0"/>
      </iconSet>
    </cfRule>
  </conditionalFormatting>
  <conditionalFormatting sqref="G30">
    <cfRule type="iconSet" priority="4">
      <iconSet>
        <cfvo type="percent" val="0"/>
        <cfvo type="num" val="0" gte="0"/>
        <cfvo type="num" val="0" gte="0"/>
      </iconSet>
    </cfRule>
  </conditionalFormatting>
  <conditionalFormatting sqref="G31">
    <cfRule type="iconSet" priority="3">
      <iconSet>
        <cfvo type="percent" val="0"/>
        <cfvo type="num" val="0" gte="0"/>
        <cfvo type="num" val="0" gte="0"/>
      </iconSet>
    </cfRule>
  </conditionalFormatting>
  <conditionalFormatting sqref="G25">
    <cfRule type="iconSet" priority="2">
      <iconSet>
        <cfvo type="percent" val="0"/>
        <cfvo type="num" val="0"/>
        <cfvo type="num" val="1"/>
      </iconSet>
    </cfRule>
  </conditionalFormatting>
  <conditionalFormatting sqref="G2">
    <cfRule type="iconSet" priority="1">
      <iconSet>
        <cfvo type="percent" val="0"/>
        <cfvo type="percent" val="0"/>
        <cfvo type="percent" val="1"/>
      </iconSet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2017-06-02T13:30:18Z</dcterms:modified>
</cp:coreProperties>
</file>