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WB Pesquisa\Consultorias Inspectto\Eduardo\"/>
    </mc:Choice>
  </mc:AlternateContent>
  <xr:revisionPtr revIDLastSave="0" documentId="13_ncr:1_{4F62A85B-94F4-4205-8AB4-D40E96AFB84D}" xr6:coauthVersionLast="47" xr6:coauthVersionMax="47" xr10:uidLastSave="{00000000-0000-0000-0000-000000000000}"/>
  <bookViews>
    <workbookView xWindow="1170" yWindow="1170" windowWidth="28800" windowHeight="112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" l="1"/>
  <c r="I60" i="1"/>
  <c r="I59" i="1"/>
  <c r="H59" i="1"/>
  <c r="I58" i="1"/>
  <c r="H58" i="1"/>
  <c r="I48" i="1"/>
  <c r="H48" i="1"/>
  <c r="T28" i="1"/>
  <c r="T18" i="1"/>
  <c r="T19" i="1"/>
  <c r="T20" i="1"/>
  <c r="T21" i="1"/>
  <c r="T22" i="1"/>
  <c r="T23" i="1"/>
  <c r="T24" i="1"/>
  <c r="T25" i="1"/>
  <c r="T26" i="1"/>
  <c r="T27" i="1"/>
  <c r="T17" i="1"/>
  <c r="N36" i="1"/>
  <c r="N35" i="1"/>
  <c r="N34" i="1"/>
  <c r="N30" i="1"/>
  <c r="N31" i="1"/>
  <c r="N32" i="1"/>
  <c r="N29" i="1"/>
  <c r="N18" i="1"/>
  <c r="N19" i="1"/>
  <c r="N20" i="1"/>
  <c r="N21" i="1"/>
  <c r="N22" i="1"/>
  <c r="N23" i="1"/>
  <c r="N24" i="1"/>
  <c r="N25" i="1"/>
  <c r="N26" i="1"/>
  <c r="N27" i="1"/>
  <c r="N33" i="1"/>
  <c r="N17" i="1"/>
</calcChain>
</file>

<file path=xl/sharedStrings.xml><?xml version="1.0" encoding="utf-8"?>
<sst xmlns="http://schemas.openxmlformats.org/spreadsheetml/2006/main" count="55" uniqueCount="46">
  <si>
    <t>Minutos</t>
  </si>
  <si>
    <t>Anestésico</t>
  </si>
  <si>
    <t>Cirurgia</t>
  </si>
  <si>
    <t>máscara facial</t>
  </si>
  <si>
    <t>máscara laríngea</t>
  </si>
  <si>
    <t>filtro</t>
  </si>
  <si>
    <t>kit traqueia</t>
  </si>
  <si>
    <t>capnografia</t>
  </si>
  <si>
    <t>seringa 20 ml</t>
  </si>
  <si>
    <t>seringa 10 ml</t>
  </si>
  <si>
    <t>seringa de 5 ml</t>
  </si>
  <si>
    <t>agulha verde</t>
  </si>
  <si>
    <t>agulha rosa</t>
  </si>
  <si>
    <t>agula preta</t>
  </si>
  <si>
    <t>xilo spray 100 ml</t>
  </si>
  <si>
    <t>fentanil 5 ml</t>
  </si>
  <si>
    <t>propofol 1% 10 ml</t>
  </si>
  <si>
    <t>rocunório/hora</t>
  </si>
  <si>
    <t>bridion</t>
  </si>
  <si>
    <t>sevo 50 ml/h</t>
  </si>
  <si>
    <t>tramal</t>
  </si>
  <si>
    <t>ropi para infiltrar</t>
  </si>
  <si>
    <t>1,59 / ml</t>
  </si>
  <si>
    <t>71,5 ml/h</t>
  </si>
  <si>
    <t>Unitário</t>
  </si>
  <si>
    <t>Total</t>
  </si>
  <si>
    <t>Item</t>
  </si>
  <si>
    <t>Quantidade</t>
  </si>
  <si>
    <t>Seringa 20 ml</t>
  </si>
  <si>
    <t>seringa 1 ml</t>
  </si>
  <si>
    <t>agulha insulina</t>
  </si>
  <si>
    <t>Bic 8,4% 10 ml</t>
  </si>
  <si>
    <t>Cloreto de sódio 0,9% 10 ml</t>
  </si>
  <si>
    <t>Epinefrina 1mg/ml</t>
  </si>
  <si>
    <t>Lidocaina 2% sem vaso</t>
  </si>
  <si>
    <t>Compressa Gaze 7,5 x 7,5</t>
  </si>
  <si>
    <t>Clorexidina Alcoólica 0,5% 100 ml</t>
  </si>
  <si>
    <t>Geral com máscara</t>
  </si>
  <si>
    <t>WALANT</t>
  </si>
  <si>
    <t>Valor</t>
  </si>
  <si>
    <t>Com máscara</t>
  </si>
  <si>
    <t>Tempo de realização (min)</t>
  </si>
  <si>
    <t>Custo por minuto</t>
  </si>
  <si>
    <t>Procedimentos</t>
  </si>
  <si>
    <t>Total R$</t>
  </si>
  <si>
    <t>Unitário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</si>
</sst>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T60"/>
  <sheetViews>
    <sheetView tabSelected="1" topLeftCell="H11" workbookViewId="0">
      <selection activeCell="T27" sqref="T27"/>
    </sheetView>
  </sheetViews>
  <sheetFormatPr defaultRowHeight="15" x14ac:dyDescent="0.25"/>
  <cols>
    <col min="7" max="7" width="24.85546875" bestFit="1" customWidth="1"/>
    <col min="8" max="8" width="9.5703125" bestFit="1" customWidth="1"/>
    <col min="9" max="9" width="9.28515625" bestFit="1" customWidth="1"/>
    <col min="11" max="11" width="17" bestFit="1" customWidth="1"/>
    <col min="12" max="12" width="11.42578125" bestFit="1" customWidth="1"/>
    <col min="13" max="13" width="10.7109375" bestFit="1" customWidth="1"/>
    <col min="17" max="17" width="31" bestFit="1" customWidth="1"/>
  </cols>
  <sheetData>
    <row r="6" spans="7:20" x14ac:dyDescent="0.25">
      <c r="H6" t="s">
        <v>0</v>
      </c>
    </row>
    <row r="7" spans="7:20" x14ac:dyDescent="0.25">
      <c r="G7" t="s">
        <v>1</v>
      </c>
      <c r="H7">
        <v>25</v>
      </c>
    </row>
    <row r="8" spans="7:20" x14ac:dyDescent="0.25">
      <c r="G8" t="s">
        <v>2</v>
      </c>
      <c r="H8">
        <v>30</v>
      </c>
    </row>
    <row r="15" spans="7:20" x14ac:dyDescent="0.25">
      <c r="K15" s="1" t="s">
        <v>37</v>
      </c>
      <c r="L15" s="1"/>
      <c r="M15" s="1"/>
      <c r="N15" s="1"/>
      <c r="Q15" s="1" t="s">
        <v>38</v>
      </c>
      <c r="R15" s="1"/>
      <c r="S15" s="1"/>
      <c r="T15" s="1"/>
    </row>
    <row r="16" spans="7:20" x14ac:dyDescent="0.25">
      <c r="K16" t="s">
        <v>26</v>
      </c>
      <c r="L16" t="s">
        <v>27</v>
      </c>
      <c r="M16" t="s">
        <v>45</v>
      </c>
      <c r="N16" t="s">
        <v>44</v>
      </c>
      <c r="Q16" t="s">
        <v>26</v>
      </c>
      <c r="R16" t="s">
        <v>27</v>
      </c>
      <c r="S16" t="s">
        <v>24</v>
      </c>
      <c r="T16" t="s">
        <v>25</v>
      </c>
    </row>
    <row r="17" spans="11:20" x14ac:dyDescent="0.25">
      <c r="K17" t="s">
        <v>3</v>
      </c>
      <c r="L17">
        <v>1</v>
      </c>
      <c r="M17">
        <v>17.91</v>
      </c>
      <c r="N17">
        <f>M17*L17</f>
        <v>17.91</v>
      </c>
      <c r="Q17" t="s">
        <v>28</v>
      </c>
      <c r="R17">
        <v>1</v>
      </c>
      <c r="S17">
        <v>0.4</v>
      </c>
      <c r="T17">
        <f>S17*R17</f>
        <v>0.4</v>
      </c>
    </row>
    <row r="18" spans="11:20" x14ac:dyDescent="0.25">
      <c r="K18" t="s">
        <v>4</v>
      </c>
      <c r="L18">
        <v>1</v>
      </c>
      <c r="M18">
        <v>20.61</v>
      </c>
      <c r="N18">
        <f t="shared" ref="N18:N35" si="0">M18*L18</f>
        <v>20.61</v>
      </c>
      <c r="Q18" t="s">
        <v>9</v>
      </c>
      <c r="R18">
        <v>1</v>
      </c>
      <c r="S18">
        <v>0.21</v>
      </c>
      <c r="T18">
        <f t="shared" ref="T18:T27" si="1">S18*R18</f>
        <v>0.21</v>
      </c>
    </row>
    <row r="19" spans="11:20" x14ac:dyDescent="0.25">
      <c r="K19" t="s">
        <v>5</v>
      </c>
      <c r="L19">
        <v>1</v>
      </c>
      <c r="M19">
        <v>10.01</v>
      </c>
      <c r="N19">
        <f t="shared" si="0"/>
        <v>10.01</v>
      </c>
      <c r="Q19" t="s">
        <v>29</v>
      </c>
      <c r="R19">
        <v>1</v>
      </c>
      <c r="S19">
        <v>0.27</v>
      </c>
      <c r="T19">
        <f t="shared" si="1"/>
        <v>0.27</v>
      </c>
    </row>
    <row r="20" spans="11:20" x14ac:dyDescent="0.25">
      <c r="K20" t="s">
        <v>6</v>
      </c>
      <c r="L20">
        <v>1</v>
      </c>
      <c r="M20">
        <v>4.95</v>
      </c>
      <c r="N20">
        <f t="shared" si="0"/>
        <v>4.95</v>
      </c>
      <c r="Q20" t="s">
        <v>12</v>
      </c>
      <c r="R20">
        <v>1</v>
      </c>
      <c r="S20">
        <v>0.06</v>
      </c>
      <c r="T20">
        <f t="shared" si="1"/>
        <v>0.06</v>
      </c>
    </row>
    <row r="21" spans="11:20" x14ac:dyDescent="0.25">
      <c r="K21" t="s">
        <v>7</v>
      </c>
      <c r="L21">
        <v>1</v>
      </c>
      <c r="M21">
        <v>4.95</v>
      </c>
      <c r="N21">
        <f t="shared" si="0"/>
        <v>4.95</v>
      </c>
      <c r="Q21" t="s">
        <v>30</v>
      </c>
      <c r="R21">
        <v>1</v>
      </c>
      <c r="S21">
        <v>0.18</v>
      </c>
      <c r="T21">
        <f t="shared" si="1"/>
        <v>0.18</v>
      </c>
    </row>
    <row r="22" spans="11:20" x14ac:dyDescent="0.25">
      <c r="K22" t="s">
        <v>8</v>
      </c>
      <c r="L22">
        <v>2</v>
      </c>
      <c r="M22">
        <v>0.81</v>
      </c>
      <c r="N22">
        <f t="shared" si="0"/>
        <v>1.62</v>
      </c>
      <c r="Q22" t="s">
        <v>31</v>
      </c>
      <c r="R22">
        <v>1</v>
      </c>
      <c r="S22">
        <v>0.96</v>
      </c>
      <c r="T22">
        <f t="shared" si="1"/>
        <v>0.96</v>
      </c>
    </row>
    <row r="23" spans="11:20" x14ac:dyDescent="0.25">
      <c r="K23" t="s">
        <v>9</v>
      </c>
      <c r="L23">
        <v>2</v>
      </c>
      <c r="M23">
        <v>0.43</v>
      </c>
      <c r="N23">
        <f t="shared" si="0"/>
        <v>0.86</v>
      </c>
      <c r="Q23" t="s">
        <v>32</v>
      </c>
      <c r="R23">
        <v>1</v>
      </c>
      <c r="S23">
        <v>0.56999999999999995</v>
      </c>
      <c r="T23">
        <f t="shared" si="1"/>
        <v>0.56999999999999995</v>
      </c>
    </row>
    <row r="24" spans="11:20" x14ac:dyDescent="0.25">
      <c r="K24" t="s">
        <v>10</v>
      </c>
      <c r="L24">
        <v>2</v>
      </c>
      <c r="M24">
        <v>0.21</v>
      </c>
      <c r="N24">
        <f t="shared" si="0"/>
        <v>0.42</v>
      </c>
      <c r="Q24" t="s">
        <v>33</v>
      </c>
      <c r="R24">
        <v>1</v>
      </c>
      <c r="S24">
        <v>2.2000000000000002</v>
      </c>
      <c r="T24">
        <f t="shared" si="1"/>
        <v>2.2000000000000002</v>
      </c>
    </row>
    <row r="25" spans="11:20" x14ac:dyDescent="0.25">
      <c r="K25" t="s">
        <v>12</v>
      </c>
      <c r="L25">
        <v>2</v>
      </c>
      <c r="M25">
        <v>0.11</v>
      </c>
      <c r="N25">
        <f t="shared" si="0"/>
        <v>0.22</v>
      </c>
      <c r="Q25" t="s">
        <v>34</v>
      </c>
      <c r="R25">
        <v>1</v>
      </c>
      <c r="S25">
        <v>12.35</v>
      </c>
      <c r="T25">
        <f t="shared" si="1"/>
        <v>12.35</v>
      </c>
    </row>
    <row r="26" spans="11:20" x14ac:dyDescent="0.25">
      <c r="K26" t="s">
        <v>11</v>
      </c>
      <c r="L26">
        <v>2</v>
      </c>
      <c r="M26">
        <v>0.17</v>
      </c>
      <c r="N26">
        <f t="shared" si="0"/>
        <v>0.34</v>
      </c>
      <c r="Q26" t="s">
        <v>35</v>
      </c>
      <c r="R26">
        <v>1</v>
      </c>
      <c r="S26">
        <v>0.88</v>
      </c>
      <c r="T26">
        <f t="shared" si="1"/>
        <v>0.88</v>
      </c>
    </row>
    <row r="27" spans="11:20" x14ac:dyDescent="0.25">
      <c r="K27" t="s">
        <v>13</v>
      </c>
      <c r="L27">
        <v>2</v>
      </c>
      <c r="M27">
        <v>0.18</v>
      </c>
      <c r="N27">
        <f t="shared" si="0"/>
        <v>0.36</v>
      </c>
      <c r="Q27" t="s">
        <v>36</v>
      </c>
      <c r="R27">
        <v>1</v>
      </c>
      <c r="S27">
        <v>2.4</v>
      </c>
      <c r="T27">
        <f t="shared" si="1"/>
        <v>2.4</v>
      </c>
    </row>
    <row r="28" spans="11:20" x14ac:dyDescent="0.25">
      <c r="K28" s="3" t="s">
        <v>14</v>
      </c>
      <c r="L28" s="3">
        <v>1</v>
      </c>
      <c r="M28" s="3" t="s">
        <v>22</v>
      </c>
      <c r="N28" s="3">
        <v>159</v>
      </c>
      <c r="S28" t="s">
        <v>25</v>
      </c>
      <c r="T28">
        <f>SUM(T17:T27)</f>
        <v>20.479999999999997</v>
      </c>
    </row>
    <row r="29" spans="11:20" x14ac:dyDescent="0.25">
      <c r="K29" t="s">
        <v>15</v>
      </c>
      <c r="L29">
        <v>1</v>
      </c>
      <c r="M29">
        <v>3.14</v>
      </c>
      <c r="N29">
        <f t="shared" si="0"/>
        <v>3.14</v>
      </c>
    </row>
    <row r="30" spans="11:20" x14ac:dyDescent="0.25">
      <c r="K30" t="s">
        <v>16</v>
      </c>
      <c r="L30">
        <v>1</v>
      </c>
      <c r="M30">
        <v>7.43</v>
      </c>
      <c r="N30">
        <f t="shared" si="0"/>
        <v>7.43</v>
      </c>
    </row>
    <row r="31" spans="11:20" x14ac:dyDescent="0.25">
      <c r="K31" t="s">
        <v>17</v>
      </c>
      <c r="L31">
        <v>1</v>
      </c>
      <c r="M31">
        <v>16.399999999999999</v>
      </c>
      <c r="N31">
        <f t="shared" si="0"/>
        <v>16.399999999999999</v>
      </c>
    </row>
    <row r="32" spans="11:20" x14ac:dyDescent="0.25">
      <c r="K32" t="s">
        <v>18</v>
      </c>
      <c r="L32">
        <v>1</v>
      </c>
      <c r="M32">
        <v>59.43</v>
      </c>
      <c r="N32">
        <f t="shared" si="0"/>
        <v>59.43</v>
      </c>
    </row>
    <row r="33" spans="7:14" x14ac:dyDescent="0.25">
      <c r="K33" s="3" t="s">
        <v>19</v>
      </c>
      <c r="L33" s="3">
        <v>1</v>
      </c>
      <c r="M33" s="3" t="s">
        <v>23</v>
      </c>
      <c r="N33" s="3">
        <f>71.5*50</f>
        <v>3575</v>
      </c>
    </row>
    <row r="34" spans="7:14" x14ac:dyDescent="0.25">
      <c r="K34" t="s">
        <v>20</v>
      </c>
      <c r="L34">
        <v>1</v>
      </c>
      <c r="M34">
        <v>3.77</v>
      </c>
      <c r="N34">
        <f t="shared" si="0"/>
        <v>3.77</v>
      </c>
    </row>
    <row r="35" spans="7:14" x14ac:dyDescent="0.25">
      <c r="K35" t="s">
        <v>21</v>
      </c>
      <c r="L35">
        <v>1</v>
      </c>
      <c r="M35">
        <v>15.21</v>
      </c>
      <c r="N35">
        <f t="shared" si="0"/>
        <v>15.21</v>
      </c>
    </row>
    <row r="36" spans="7:14" x14ac:dyDescent="0.25">
      <c r="M36" t="s">
        <v>25</v>
      </c>
      <c r="N36">
        <f>SUM(N17:N35)</f>
        <v>3901.63</v>
      </c>
    </row>
    <row r="45" spans="7:14" x14ac:dyDescent="0.25">
      <c r="H45" t="s">
        <v>40</v>
      </c>
      <c r="I45" t="s">
        <v>38</v>
      </c>
    </row>
    <row r="46" spans="7:14" x14ac:dyDescent="0.25">
      <c r="G46" t="s">
        <v>39</v>
      </c>
      <c r="H46">
        <v>3901.63</v>
      </c>
      <c r="I46">
        <v>20.48</v>
      </c>
    </row>
    <row r="47" spans="7:14" x14ac:dyDescent="0.25">
      <c r="G47" t="s">
        <v>41</v>
      </c>
      <c r="H47">
        <v>30</v>
      </c>
      <c r="I47">
        <v>30</v>
      </c>
    </row>
    <row r="48" spans="7:14" x14ac:dyDescent="0.25">
      <c r="G48" t="s">
        <v>42</v>
      </c>
      <c r="H48" s="2">
        <f>H46/H47</f>
        <v>130.05433333333335</v>
      </c>
      <c r="I48" s="2">
        <f>I46/I47</f>
        <v>0.68266666666666664</v>
      </c>
    </row>
    <row r="56" spans="7:9" x14ac:dyDescent="0.25">
      <c r="G56" t="s">
        <v>43</v>
      </c>
      <c r="H56" t="s">
        <v>40</v>
      </c>
      <c r="I56" t="s">
        <v>38</v>
      </c>
    </row>
    <row r="57" spans="7:9" x14ac:dyDescent="0.25">
      <c r="G57">
        <v>1</v>
      </c>
      <c r="H57">
        <v>130.1</v>
      </c>
      <c r="I57">
        <v>0.7</v>
      </c>
    </row>
    <row r="58" spans="7:9" x14ac:dyDescent="0.25">
      <c r="G58">
        <v>10</v>
      </c>
      <c r="H58">
        <f>G58*H57</f>
        <v>1301</v>
      </c>
      <c r="I58">
        <f>G58*I57</f>
        <v>7</v>
      </c>
    </row>
    <row r="59" spans="7:9" x14ac:dyDescent="0.25">
      <c r="G59">
        <v>100</v>
      </c>
      <c r="H59">
        <f>G59*130.1</f>
        <v>13010</v>
      </c>
      <c r="I59">
        <f>G59*0.7</f>
        <v>70</v>
      </c>
    </row>
    <row r="60" spans="7:9" x14ac:dyDescent="0.25">
      <c r="G60">
        <v>1000</v>
      </c>
      <c r="H60">
        <f>G60*130.1</f>
        <v>130100</v>
      </c>
      <c r="I60">
        <f>G60*0.7</f>
        <v>700</v>
      </c>
    </row>
  </sheetData>
  <mergeCells count="2">
    <mergeCell ref="K15:N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Figueiredo</dc:creator>
  <cp:lastModifiedBy>Winter Figueiredo</cp:lastModifiedBy>
  <dcterms:created xsi:type="dcterms:W3CDTF">2015-06-05T18:19:34Z</dcterms:created>
  <dcterms:modified xsi:type="dcterms:W3CDTF">2023-08-25T14:13:59Z</dcterms:modified>
</cp:coreProperties>
</file>