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Z:\6.실행내역서,공정표\"/>
    </mc:Choice>
  </mc:AlternateContent>
  <xr:revisionPtr revIDLastSave="0" documentId="13_ncr:1_{F74EE441-7E2B-4313-A149-B928422E21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예정공정표" sheetId="18" r:id="rId1"/>
    <sheet name="송도21-4 예정공정표 (2)" sheetId="19" state="hidden" r:id="rId2"/>
  </sheets>
  <externalReferences>
    <externalReference r:id="rId3"/>
  </externalReferences>
  <definedNames>
    <definedName name="_xlnm.Print_Area" localSheetId="1">'송도21-4 예정공정표 (2)'!$A$1:$CB$40</definedName>
    <definedName name="_xlnm.Print_Area" localSheetId="0">예정공정표!$A$1:$CH$40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E39" i="18" l="1"/>
  <c r="BY39" i="18"/>
  <c r="BS39" i="18"/>
  <c r="BM39" i="18"/>
  <c r="BG39" i="18"/>
  <c r="BA39" i="18"/>
  <c r="K39" i="18"/>
  <c r="E39" i="18"/>
  <c r="AU39" i="18"/>
  <c r="AO39" i="18"/>
  <c r="AI39" i="18"/>
  <c r="AC39" i="18"/>
  <c r="W39" i="18"/>
  <c r="U38" i="18" l="1"/>
  <c r="T38" i="18"/>
  <c r="Q39" i="18" s="1"/>
  <c r="CM19" i="18" l="1"/>
  <c r="CO19" i="18" s="1"/>
  <c r="CM20" i="18"/>
  <c r="CO20" i="18" s="1"/>
  <c r="CM21" i="18"/>
  <c r="CO21" i="18" s="1"/>
  <c r="CM22" i="18"/>
  <c r="CO22" i="18" s="1"/>
  <c r="CM23" i="18"/>
  <c r="CO23" i="18" s="1"/>
  <c r="CM24" i="18"/>
  <c r="CO24" i="18" s="1"/>
  <c r="CM25" i="18"/>
  <c r="CO25" i="18" s="1"/>
  <c r="CM26" i="18"/>
  <c r="CO26" i="18" s="1"/>
  <c r="CM27" i="18"/>
  <c r="CO27" i="18" s="1"/>
  <c r="CM28" i="18"/>
  <c r="CO28" i="18" s="1"/>
  <c r="CM29" i="18"/>
  <c r="CO29" i="18" s="1"/>
  <c r="CM30" i="18"/>
  <c r="CO30" i="18" s="1"/>
  <c r="CM31" i="18"/>
  <c r="CO31" i="18" s="1"/>
  <c r="CM32" i="18"/>
  <c r="CO32" i="18" s="1"/>
  <c r="CM33" i="18"/>
  <c r="CO33" i="18" s="1"/>
  <c r="CM34" i="18"/>
  <c r="CO34" i="18" s="1"/>
  <c r="CM35" i="18"/>
  <c r="CO35" i="18" s="1"/>
  <c r="CM36" i="18"/>
  <c r="CO36" i="18" s="1"/>
  <c r="CM37" i="18"/>
  <c r="CO37" i="18" s="1"/>
  <c r="CM38" i="18"/>
  <c r="CO38" i="18" s="1"/>
  <c r="CM39" i="18"/>
  <c r="CO39" i="18" s="1"/>
  <c r="BP39" i="19" l="1"/>
  <c r="BJ39" i="19"/>
  <c r="BD39" i="19"/>
  <c r="AX39" i="19"/>
  <c r="AR39" i="19"/>
  <c r="AL39" i="19"/>
  <c r="AF39" i="19"/>
  <c r="Z39" i="19"/>
  <c r="T39" i="19"/>
  <c r="N39" i="19"/>
  <c r="H39" i="19"/>
  <c r="F39" i="19"/>
  <c r="F40" i="19" s="1"/>
  <c r="H40" i="19" s="1"/>
  <c r="CF38" i="19"/>
  <c r="CI38" i="19" s="1"/>
  <c r="N40" i="19" l="1"/>
  <c r="T40" i="19"/>
  <c r="Z40" i="19"/>
  <c r="AF40" i="19" s="1"/>
  <c r="AL40" i="19" s="1"/>
  <c r="AR40" i="19" s="1"/>
  <c r="AX40" i="19" s="1"/>
  <c r="BD40" i="19" s="1"/>
  <c r="BJ40" i="19" s="1"/>
  <c r="BP40" i="19" s="1"/>
  <c r="CG9" i="19"/>
  <c r="CI9" i="19" s="1"/>
  <c r="CG11" i="19"/>
  <c r="CI11" i="19" s="1"/>
  <c r="CG13" i="19"/>
  <c r="CI13" i="19" s="1"/>
  <c r="CG15" i="19"/>
  <c r="CI15" i="19" s="1"/>
  <c r="CG17" i="19"/>
  <c r="CI17" i="19" s="1"/>
  <c r="CG19" i="19"/>
  <c r="CI19" i="19" s="1"/>
  <c r="CG21" i="19"/>
  <c r="CI21" i="19" s="1"/>
  <c r="CG23" i="19"/>
  <c r="CI23" i="19" s="1"/>
  <c r="CG25" i="19"/>
  <c r="CI25" i="19" s="1"/>
  <c r="CG27" i="19"/>
  <c r="CI27" i="19" s="1"/>
  <c r="CG33" i="19"/>
  <c r="CI33" i="19" s="1"/>
  <c r="CG38" i="19"/>
  <c r="CG10" i="19"/>
  <c r="CI10" i="19" s="1"/>
  <c r="CG12" i="19"/>
  <c r="CI12" i="19" s="1"/>
  <c r="CG14" i="19"/>
  <c r="CI14" i="19" s="1"/>
  <c r="CG16" i="19"/>
  <c r="CI16" i="19" s="1"/>
  <c r="CG18" i="19"/>
  <c r="CI18" i="19" s="1"/>
  <c r="CG20" i="19"/>
  <c r="CI20" i="19" s="1"/>
  <c r="CG22" i="19"/>
  <c r="CI22" i="19" s="1"/>
  <c r="CG24" i="19"/>
  <c r="CI24" i="19" s="1"/>
  <c r="CG26" i="19"/>
  <c r="CI26" i="19" s="1"/>
  <c r="CG28" i="19"/>
  <c r="CI28" i="19" s="1"/>
  <c r="CG37" i="19"/>
  <c r="CI37" i="19" s="1"/>
  <c r="CM9" i="18" l="1"/>
  <c r="CO9" i="18" s="1"/>
  <c r="CM15" i="18"/>
  <c r="CO15" i="18" s="1"/>
  <c r="CM11" i="18"/>
  <c r="CO11" i="18" s="1"/>
  <c r="CM17" i="18"/>
  <c r="CO17" i="18" s="1"/>
  <c r="CM10" i="18"/>
  <c r="CO10" i="18" s="1"/>
  <c r="CM12" i="18"/>
  <c r="CO12" i="18" s="1"/>
  <c r="CM14" i="18"/>
  <c r="CO14" i="18" s="1"/>
  <c r="CM16" i="18"/>
  <c r="CO16" i="18" s="1"/>
  <c r="CM18" i="18"/>
  <c r="CO18" i="18" s="1"/>
  <c r="CM13" i="18"/>
  <c r="CO13" i="18" s="1"/>
  <c r="E40" i="18" l="1"/>
  <c r="K40" i="18" s="1"/>
  <c r="Q40" i="18" s="1"/>
  <c r="W40" i="18" s="1"/>
  <c r="AC40" i="18" s="1"/>
  <c r="AI40" i="18" s="1"/>
  <c r="AO40" i="18" s="1"/>
  <c r="AU40" i="18" s="1"/>
  <c r="BA40" i="18" s="1"/>
  <c r="BG40" i="18" s="1"/>
  <c r="BM40" i="18" s="1"/>
  <c r="BS40" i="18" s="1"/>
  <c r="BY40" i="18" s="1"/>
  <c r="CE40" i="18" s="1"/>
</calcChain>
</file>

<file path=xl/sharedStrings.xml><?xml version="1.0" encoding="utf-8"?>
<sst xmlns="http://schemas.openxmlformats.org/spreadsheetml/2006/main" count="128" uniqueCount="83">
  <si>
    <t>보할</t>
    <phoneticPr fontId="2" type="noConversion"/>
  </si>
  <si>
    <t xml:space="preserve">     개월</t>
    <phoneticPr fontId="2" type="noConversion"/>
  </si>
  <si>
    <t xml:space="preserve">      </t>
    <phoneticPr fontId="2" type="noConversion"/>
  </si>
  <si>
    <t xml:space="preserve"> 일</t>
    <phoneticPr fontId="2" type="noConversion"/>
  </si>
  <si>
    <t xml:space="preserve"> 1.가설공사</t>
    <phoneticPr fontId="2" type="noConversion"/>
  </si>
  <si>
    <t>총공사 진도</t>
    <phoneticPr fontId="2" type="noConversion"/>
  </si>
  <si>
    <t>(%)</t>
    <phoneticPr fontId="2" type="noConversion"/>
  </si>
  <si>
    <t>누계</t>
    <phoneticPr fontId="2" type="noConversion"/>
  </si>
  <si>
    <t>비고</t>
    <phoneticPr fontId="2" type="noConversion"/>
  </si>
  <si>
    <t>4월</t>
    <phoneticPr fontId="2" type="noConversion"/>
  </si>
  <si>
    <t>5월</t>
    <phoneticPr fontId="2" type="noConversion"/>
  </si>
  <si>
    <t>3월</t>
    <phoneticPr fontId="2" type="noConversion"/>
  </si>
  <si>
    <t>보     할</t>
    <phoneticPr fontId="2" type="noConversion"/>
  </si>
  <si>
    <t>HA. 현장운영비</t>
  </si>
  <si>
    <t>AQ. 수장 공사</t>
  </si>
  <si>
    <t>AR. 엘리베이터 공사</t>
  </si>
  <si>
    <t>AT. 부대토목 공사</t>
  </si>
  <si>
    <t>AU. 조경 공사</t>
  </si>
  <si>
    <t>AV. 자재비</t>
  </si>
  <si>
    <t>기계설비공사</t>
  </si>
  <si>
    <t>전기설비공사</t>
  </si>
  <si>
    <t>1월</t>
    <phoneticPr fontId="2" type="noConversion"/>
  </si>
  <si>
    <t>2월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</si>
  <si>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</si>
  <si>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</si>
  <si>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</si>
  <si>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</si>
  <si>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</si>
  <si>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</si>
  <si>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</si>
  <si>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AO 드라이비트공사</t>
    <phoneticPr fontId="2" type="noConversion"/>
  </si>
  <si>
    <t>AC. 토공 및 가시설공사</t>
    <phoneticPr fontId="2" type="noConversion"/>
  </si>
  <si>
    <t>AD. 철근콘크리트공사</t>
    <phoneticPr fontId="2" type="noConversion"/>
  </si>
  <si>
    <t>AE. 조적 공사</t>
    <phoneticPr fontId="2" type="noConversion"/>
  </si>
  <si>
    <t>AF. 방수 공사</t>
    <phoneticPr fontId="2" type="noConversion"/>
  </si>
  <si>
    <t>AG. 타일공사</t>
    <phoneticPr fontId="2" type="noConversion"/>
  </si>
  <si>
    <t>AH. 석공사</t>
    <phoneticPr fontId="2" type="noConversion"/>
  </si>
  <si>
    <t>AI. 금속공사</t>
    <phoneticPr fontId="2" type="noConversion"/>
  </si>
  <si>
    <t>AJ. 미장 공사</t>
    <phoneticPr fontId="2" type="noConversion"/>
  </si>
  <si>
    <t>AK. 창호공사</t>
    <phoneticPr fontId="2" type="noConversion"/>
  </si>
  <si>
    <t>AL. 유리 공사</t>
    <phoneticPr fontId="2" type="noConversion"/>
  </si>
  <si>
    <t>AM. 도장 공사</t>
    <phoneticPr fontId="2" type="noConversion"/>
  </si>
  <si>
    <t>AN. 단열뿜칠공사</t>
    <phoneticPr fontId="2" type="noConversion"/>
  </si>
  <si>
    <t>AS. 잡공사</t>
    <phoneticPr fontId="2" type="noConversion"/>
  </si>
  <si>
    <t>건 축 공 사</t>
    <phoneticPr fontId="2" type="noConversion"/>
  </si>
  <si>
    <t>설 비 공 사</t>
    <phoneticPr fontId="2" type="noConversion"/>
  </si>
  <si>
    <t>전 기 공 사</t>
    <phoneticPr fontId="2" type="noConversion"/>
  </si>
  <si>
    <t>구   분</t>
    <phoneticPr fontId="2" type="noConversion"/>
  </si>
  <si>
    <t>송도동 21-4 근린생활시설 신축공사</t>
    <phoneticPr fontId="2" type="noConversion"/>
  </si>
  <si>
    <t xml:space="preserve"> 현장명 : 송도동 21-4 근린생활시설 신축공사</t>
    <phoneticPr fontId="2" type="noConversion"/>
  </si>
  <si>
    <t>작성일자 : 2015 .  10  .  21  .</t>
    <phoneticPr fontId="2" type="noConversion"/>
  </si>
  <si>
    <t>2015년</t>
    <phoneticPr fontId="2" type="noConversion"/>
  </si>
  <si>
    <t>2016년</t>
    <phoneticPr fontId="2" type="noConversion"/>
  </si>
  <si>
    <t>현장설명</t>
    <phoneticPr fontId="2" type="noConversion"/>
  </si>
  <si>
    <t>호이스트 설치.해체공사</t>
    <phoneticPr fontId="2" type="noConversion"/>
  </si>
  <si>
    <t>창호.금속공사</t>
    <phoneticPr fontId="2" type="noConversion"/>
  </si>
  <si>
    <t>석공사</t>
    <phoneticPr fontId="2" type="noConversion"/>
  </si>
  <si>
    <t>벽체배수판공사</t>
    <phoneticPr fontId="2" type="noConversion"/>
  </si>
  <si>
    <t>도장공사</t>
    <phoneticPr fontId="2" type="noConversion"/>
  </si>
  <si>
    <t>수장공사</t>
    <phoneticPr fontId="2" type="noConversion"/>
  </si>
  <si>
    <t>유리공사</t>
    <phoneticPr fontId="2" type="noConversion"/>
  </si>
  <si>
    <t>타일공사</t>
    <phoneticPr fontId="2" type="noConversion"/>
  </si>
  <si>
    <t>조경공사</t>
    <phoneticPr fontId="2" type="noConversion"/>
  </si>
  <si>
    <t>부대토목공사</t>
    <phoneticPr fontId="2" type="noConversion"/>
  </si>
  <si>
    <t>준공청소</t>
    <phoneticPr fontId="2" type="noConversion"/>
  </si>
  <si>
    <t>잡공사</t>
    <phoneticPr fontId="2" type="noConversion"/>
  </si>
  <si>
    <t>사인물공사</t>
    <phoneticPr fontId="2" type="noConversion"/>
  </si>
  <si>
    <t>예 정 공 정 표</t>
    <phoneticPr fontId="2" type="noConversion"/>
  </si>
  <si>
    <t xml:space="preserve"> 현 장 명 : 감일지구 문화시설 신축공사</t>
    <phoneticPr fontId="2" type="noConversion"/>
  </si>
  <si>
    <t>2022년</t>
    <phoneticPr fontId="2" type="noConversion"/>
  </si>
  <si>
    <t>2023년</t>
    <phoneticPr fontId="2" type="noConversion"/>
  </si>
  <si>
    <t>1월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</si>
  <si>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</si>
  <si>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</si>
  <si>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</si>
  <si>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</si>
  <si>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</si>
  <si>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</si>
  <si>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</si>
  <si>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1월</t>
    <phoneticPr fontId="2" type="noConversion"/>
  </si>
  <si>
    <t>2월</t>
    <phoneticPr fontId="2" type="noConversion"/>
  </si>
  <si>
    <t>작성일자 : 2022 .  03 .  10 .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</si>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</sst>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.0_ "/>
    <numFmt numFmtId="177" formatCode="0.00_ "/>
    <numFmt numFmtId="178" formatCode="0.0%"/>
    <numFmt numFmtId="179" formatCode="0.000%"/>
  </numFmts>
  <fonts count="3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굴림체"/>
      <family val="3"/>
      <charset val="129"/>
    </font>
    <font>
      <sz val="11"/>
      <name val="굴림체"/>
      <family val="3"/>
      <charset val="129"/>
    </font>
    <font>
      <b/>
      <sz val="14"/>
      <name val="굴림체"/>
      <family val="3"/>
      <charset val="129"/>
    </font>
    <font>
      <sz val="9"/>
      <name val="굴림체"/>
      <family val="3"/>
      <charset val="129"/>
    </font>
    <font>
      <sz val="8"/>
      <name val="굴림체"/>
      <family val="3"/>
      <charset val="129"/>
    </font>
    <font>
      <sz val="7"/>
      <name val="굴림체"/>
      <family val="3"/>
      <charset val="129"/>
    </font>
    <font>
      <sz val="7"/>
      <color indexed="8"/>
      <name val="굴림체"/>
      <family val="3"/>
      <charset val="129"/>
    </font>
    <font>
      <b/>
      <sz val="10"/>
      <name val="굴림체"/>
      <family val="3"/>
      <charset val="129"/>
    </font>
    <font>
      <sz val="11"/>
      <color indexed="8"/>
      <name val="굴림체"/>
      <family val="3"/>
      <charset val="129"/>
    </font>
    <font>
      <b/>
      <sz val="9"/>
      <name val="굴림체"/>
      <family val="3"/>
      <charset val="129"/>
    </font>
    <font>
      <b/>
      <sz val="6"/>
      <name val="굴림체"/>
      <family val="3"/>
      <charset val="129"/>
    </font>
    <font>
      <b/>
      <sz val="8"/>
      <name val="굴림체"/>
      <family val="3"/>
      <charset val="129"/>
    </font>
    <font>
      <b/>
      <sz val="7"/>
      <name val="굴림체"/>
      <family val="3"/>
      <charset val="129"/>
    </font>
    <font>
      <b/>
      <sz val="12"/>
      <name val="굴림체"/>
      <family val="3"/>
      <charset val="129"/>
    </font>
    <font>
      <b/>
      <sz val="36"/>
      <name val="굴림체"/>
      <family val="3"/>
      <charset val="129"/>
    </font>
    <font>
      <b/>
      <sz val="8"/>
      <color theme="0"/>
      <name val="굴림체"/>
      <family val="3"/>
      <charset val="129"/>
    </font>
    <font>
      <sz val="7"/>
      <color theme="0"/>
      <name val="굴림체"/>
      <family val="3"/>
      <charset val="129"/>
    </font>
    <font>
      <sz val="8"/>
      <color theme="0"/>
      <name val="굴림체"/>
      <family val="3"/>
      <charset val="129"/>
    </font>
    <font>
      <b/>
      <sz val="7"/>
      <color theme="0"/>
      <name val="굴림체"/>
      <family val="3"/>
      <charset val="129"/>
    </font>
    <font>
      <sz val="10"/>
      <color theme="0"/>
      <name val="굴림체"/>
      <family val="3"/>
      <charset val="129"/>
    </font>
    <font>
      <sz val="14"/>
      <name val="굴림체"/>
      <family val="3"/>
      <charset val="129"/>
    </font>
    <font>
      <sz val="12"/>
      <color indexed="8"/>
      <name val="굴림체"/>
      <family val="3"/>
      <charset val="129"/>
    </font>
    <font>
      <b/>
      <sz val="16"/>
      <name val="굴림체"/>
      <family val="3"/>
      <charset val="129"/>
    </font>
    <font>
      <sz val="16"/>
      <name val="굴림체"/>
      <family val="3"/>
      <charset val="129"/>
    </font>
    <font>
      <b/>
      <sz val="50"/>
      <name val="HY헤드라인M"/>
      <family val="1"/>
      <charset val="129"/>
    </font>
    <font>
      <sz val="12"/>
      <name val="굴림체"/>
      <family val="3"/>
      <charset val="129"/>
    </font>
    <font>
      <b/>
      <sz val="15"/>
      <name val="굴림체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10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/>
  </cellStyleXfs>
  <cellXfs count="581">
    <xf numFmtId="0" fontId="0" fillId="0" borderId="0" xfId="0">
      <alignment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176" fontId="7" fillId="0" borderId="0" xfId="3" applyNumberFormat="1" applyFont="1" applyAlignment="1">
      <alignment vertical="center"/>
    </xf>
    <xf numFmtId="0" fontId="6" fillId="0" borderId="0" xfId="3" applyFont="1" applyAlignment="1">
      <alignment vertical="center"/>
    </xf>
    <xf numFmtId="176" fontId="6" fillId="0" borderId="0" xfId="3" applyNumberFormat="1" applyFont="1" applyAlignment="1">
      <alignment vertical="center"/>
    </xf>
    <xf numFmtId="0" fontId="8" fillId="0" borderId="1" xfId="3" applyFont="1" applyBorder="1" applyAlignment="1">
      <alignment vertical="center"/>
    </xf>
    <xf numFmtId="41" fontId="3" fillId="0" borderId="0" xfId="2" applyFont="1" applyAlignment="1">
      <alignment vertical="center"/>
    </xf>
    <xf numFmtId="0" fontId="8" fillId="0" borderId="8" xfId="3" applyFont="1" applyBorder="1" applyAlignment="1">
      <alignment vertical="center"/>
    </xf>
    <xf numFmtId="0" fontId="8" fillId="0" borderId="10" xfId="3" applyFont="1" applyBorder="1" applyAlignment="1">
      <alignment vertical="center"/>
    </xf>
    <xf numFmtId="41" fontId="5" fillId="0" borderId="15" xfId="2" applyFont="1" applyBorder="1" applyAlignment="1">
      <alignment vertical="center"/>
    </xf>
    <xf numFmtId="0" fontId="8" fillId="0" borderId="14" xfId="3" applyFont="1" applyBorder="1" applyAlignment="1"/>
    <xf numFmtId="0" fontId="8" fillId="0" borderId="17" xfId="3" applyFont="1" applyBorder="1" applyAlignment="1"/>
    <xf numFmtId="0" fontId="15" fillId="0" borderId="17" xfId="3" applyFont="1" applyBorder="1" applyAlignment="1"/>
    <xf numFmtId="0" fontId="8" fillId="0" borderId="24" xfId="3" applyFont="1" applyBorder="1" applyAlignment="1"/>
    <xf numFmtId="0" fontId="8" fillId="0" borderId="25" xfId="3" applyFont="1" applyBorder="1" applyAlignment="1"/>
    <xf numFmtId="0" fontId="8" fillId="0" borderId="27" xfId="3" applyFont="1" applyBorder="1" applyAlignment="1">
      <alignment vertical="center"/>
    </xf>
    <xf numFmtId="0" fontId="9" fillId="0" borderId="11" xfId="3" applyFont="1" applyFill="1" applyBorder="1" applyAlignment="1">
      <alignment vertical="center"/>
    </xf>
    <xf numFmtId="0" fontId="7" fillId="0" borderId="17" xfId="3" applyFont="1" applyBorder="1" applyAlignment="1">
      <alignment horizontal="center"/>
    </xf>
    <xf numFmtId="0" fontId="7" fillId="0" borderId="17" xfId="3" applyFont="1" applyBorder="1" applyAlignment="1">
      <alignment horizontal="center" vertical="top"/>
    </xf>
    <xf numFmtId="0" fontId="4" fillId="0" borderId="0" xfId="3" applyFont="1" applyFill="1" applyAlignment="1">
      <alignment vertical="center"/>
    </xf>
    <xf numFmtId="0" fontId="7" fillId="0" borderId="0" xfId="3" applyFont="1" applyFill="1" applyAlignment="1">
      <alignment vertical="center"/>
    </xf>
    <xf numFmtId="176" fontId="6" fillId="0" borderId="0" xfId="3" applyNumberFormat="1" applyFont="1" applyFill="1" applyAlignment="1">
      <alignment vertical="center"/>
    </xf>
    <xf numFmtId="0" fontId="6" fillId="0" borderId="0" xfId="3" applyFont="1" applyFill="1" applyAlignment="1">
      <alignment vertical="center"/>
    </xf>
    <xf numFmtId="0" fontId="3" fillId="0" borderId="20" xfId="3" applyFont="1" applyBorder="1" applyAlignment="1">
      <alignment horizontal="center" vertical="center"/>
    </xf>
    <xf numFmtId="0" fontId="14" fillId="0" borderId="14" xfId="3" applyFont="1" applyBorder="1" applyAlignment="1">
      <alignment horizontal="center" shrinkToFit="1"/>
    </xf>
    <xf numFmtId="0" fontId="8" fillId="0" borderId="43" xfId="3" applyFont="1" applyBorder="1" applyAlignment="1"/>
    <xf numFmtId="10" fontId="18" fillId="0" borderId="19" xfId="1" applyNumberFormat="1" applyFont="1" applyBorder="1" applyAlignment="1">
      <alignment horizontal="center" shrinkToFit="1"/>
    </xf>
    <xf numFmtId="0" fontId="18" fillId="0" borderId="20" xfId="3" applyFont="1" applyBorder="1" applyAlignment="1">
      <alignment horizontal="center" shrinkToFit="1"/>
    </xf>
    <xf numFmtId="0" fontId="19" fillId="0" borderId="3" xfId="3" applyFont="1" applyBorder="1" applyAlignment="1"/>
    <xf numFmtId="0" fontId="19" fillId="0" borderId="1" xfId="3" applyFont="1" applyBorder="1" applyAlignment="1"/>
    <xf numFmtId="0" fontId="19" fillId="0" borderId="4" xfId="3" applyFont="1" applyBorder="1" applyAlignment="1"/>
    <xf numFmtId="0" fontId="19" fillId="0" borderId="23" xfId="3" applyFont="1" applyBorder="1" applyAlignment="1"/>
    <xf numFmtId="0" fontId="19" fillId="0" borderId="17" xfId="3" applyFont="1" applyBorder="1" applyAlignment="1"/>
    <xf numFmtId="0" fontId="20" fillId="0" borderId="4" xfId="3" applyFont="1" applyBorder="1" applyAlignment="1">
      <alignment horizontal="center"/>
    </xf>
    <xf numFmtId="0" fontId="20" fillId="0" borderId="23" xfId="3" applyFont="1" applyBorder="1" applyAlignment="1">
      <alignment horizontal="center"/>
    </xf>
    <xf numFmtId="0" fontId="20" fillId="0" borderId="1" xfId="3" applyFont="1" applyBorder="1" applyAlignment="1">
      <alignment horizontal="center"/>
    </xf>
    <xf numFmtId="0" fontId="20" fillId="0" borderId="17" xfId="3" applyFont="1" applyBorder="1" applyAlignment="1">
      <alignment horizontal="center"/>
    </xf>
    <xf numFmtId="0" fontId="20" fillId="0" borderId="3" xfId="3" applyFont="1" applyBorder="1" applyAlignment="1">
      <alignment horizontal="center"/>
    </xf>
    <xf numFmtId="0" fontId="20" fillId="0" borderId="1" xfId="3" applyFont="1" applyBorder="1" applyAlignment="1"/>
    <xf numFmtId="0" fontId="20" fillId="0" borderId="17" xfId="3" applyFont="1" applyBorder="1" applyAlignment="1"/>
    <xf numFmtId="0" fontId="20" fillId="0" borderId="1" xfId="3" applyFont="1" applyFill="1" applyBorder="1" applyAlignment="1"/>
    <xf numFmtId="0" fontId="21" fillId="0" borderId="1" xfId="3" applyFont="1" applyBorder="1" applyAlignment="1"/>
    <xf numFmtId="0" fontId="20" fillId="0" borderId="4" xfId="3" applyFont="1" applyBorder="1" applyAlignment="1"/>
    <xf numFmtId="0" fontId="20" fillId="0" borderId="1" xfId="3" applyFont="1" applyFill="1" applyBorder="1" applyAlignment="1">
      <alignment horizontal="center"/>
    </xf>
    <xf numFmtId="0" fontId="20" fillId="0" borderId="1" xfId="3" applyFont="1" applyBorder="1" applyAlignment="1">
      <alignment horizontal="left"/>
    </xf>
    <xf numFmtId="0" fontId="20" fillId="0" borderId="23" xfId="3" applyFont="1" applyBorder="1" applyAlignment="1"/>
    <xf numFmtId="0" fontId="20" fillId="0" borderId="1" xfId="3" applyFont="1" applyBorder="1" applyAlignment="1">
      <alignment horizontal="center" vertical="top"/>
    </xf>
    <xf numFmtId="0" fontId="20" fillId="2" borderId="17" xfId="3" applyFont="1" applyFill="1" applyBorder="1" applyAlignment="1">
      <alignment horizontal="center"/>
    </xf>
    <xf numFmtId="0" fontId="19" fillId="0" borderId="7" xfId="3" applyFont="1" applyBorder="1" applyAlignment="1"/>
    <xf numFmtId="0" fontId="19" fillId="0" borderId="8" xfId="3" applyFont="1" applyBorder="1" applyAlignment="1"/>
    <xf numFmtId="0" fontId="19" fillId="0" borderId="9" xfId="3" applyFont="1" applyBorder="1" applyAlignment="1"/>
    <xf numFmtId="0" fontId="19" fillId="0" borderId="40" xfId="3" applyFont="1" applyBorder="1" applyAlignment="1"/>
    <xf numFmtId="0" fontId="19" fillId="0" borderId="25" xfId="3" applyFont="1" applyBorder="1" applyAlignment="1"/>
    <xf numFmtId="0" fontId="19" fillId="0" borderId="8" xfId="3" applyFont="1" applyFill="1" applyBorder="1" applyAlignment="1"/>
    <xf numFmtId="0" fontId="19" fillId="3" borderId="8" xfId="3" applyFont="1" applyFill="1" applyBorder="1" applyAlignment="1"/>
    <xf numFmtId="0" fontId="19" fillId="0" borderId="12" xfId="3" applyFont="1" applyBorder="1" applyAlignment="1"/>
    <xf numFmtId="0" fontId="19" fillId="0" borderId="10" xfId="3" applyFont="1" applyBorder="1" applyAlignment="1"/>
    <xf numFmtId="0" fontId="19" fillId="0" borderId="13" xfId="3" applyFont="1" applyBorder="1" applyAlignment="1"/>
    <xf numFmtId="0" fontId="19" fillId="0" borderId="41" xfId="3" applyFont="1" applyBorder="1" applyAlignment="1"/>
    <xf numFmtId="0" fontId="19" fillId="0" borderId="24" xfId="3" applyFont="1" applyBorder="1" applyAlignment="1"/>
    <xf numFmtId="0" fontId="20" fillId="0" borderId="10" xfId="3" applyFont="1" applyBorder="1" applyAlignment="1"/>
    <xf numFmtId="0" fontId="20" fillId="0" borderId="3" xfId="3" applyFont="1" applyBorder="1" applyAlignment="1"/>
    <xf numFmtId="0" fontId="20" fillId="3" borderId="1" xfId="3" applyFont="1" applyFill="1" applyBorder="1" applyAlignment="1"/>
    <xf numFmtId="0" fontId="19" fillId="0" borderId="18" xfId="3" applyFont="1" applyBorder="1" applyAlignment="1"/>
    <xf numFmtId="0" fontId="19" fillId="0" borderId="27" xfId="3" applyFont="1" applyBorder="1" applyAlignment="1"/>
    <xf numFmtId="0" fontId="19" fillId="0" borderId="28" xfId="3" applyFont="1" applyBorder="1" applyAlignment="1"/>
    <xf numFmtId="0" fontId="19" fillId="0" borderId="42" xfId="3" applyFont="1" applyBorder="1" applyAlignment="1"/>
    <xf numFmtId="0" fontId="19" fillId="0" borderId="43" xfId="3" applyFont="1" applyBorder="1" applyAlignment="1"/>
    <xf numFmtId="0" fontId="19" fillId="0" borderId="19" xfId="3" applyFont="1" applyBorder="1" applyAlignment="1"/>
    <xf numFmtId="0" fontId="19" fillId="0" borderId="20" xfId="3" applyFont="1" applyBorder="1" applyAlignment="1"/>
    <xf numFmtId="0" fontId="19" fillId="0" borderId="21" xfId="3" applyFont="1" applyBorder="1" applyAlignment="1"/>
    <xf numFmtId="0" fontId="19" fillId="0" borderId="22" xfId="3" applyFont="1" applyBorder="1" applyAlignment="1"/>
    <xf numFmtId="0" fontId="19" fillId="0" borderId="14" xfId="3" applyFont="1" applyBorder="1" applyAlignment="1"/>
    <xf numFmtId="0" fontId="20" fillId="0" borderId="14" xfId="3" applyFont="1" applyBorder="1" applyAlignment="1"/>
    <xf numFmtId="0" fontId="20" fillId="0" borderId="19" xfId="3" applyFont="1" applyBorder="1" applyAlignment="1"/>
    <xf numFmtId="0" fontId="20" fillId="0" borderId="20" xfId="3" applyFont="1" applyBorder="1" applyAlignment="1"/>
    <xf numFmtId="0" fontId="20" fillId="0" borderId="22" xfId="3" applyFont="1" applyBorder="1" applyAlignment="1"/>
    <xf numFmtId="0" fontId="20" fillId="0" borderId="20" xfId="3" applyFont="1" applyBorder="1" applyAlignment="1">
      <alignment horizontal="center"/>
    </xf>
    <xf numFmtId="0" fontId="20" fillId="0" borderId="20" xfId="3" applyFont="1" applyFill="1" applyBorder="1" applyAlignment="1">
      <alignment horizontal="center"/>
    </xf>
    <xf numFmtId="0" fontId="20" fillId="0" borderId="20" xfId="3" applyFont="1" applyFill="1" applyBorder="1" applyAlignment="1"/>
    <xf numFmtId="0" fontId="20" fillId="0" borderId="21" xfId="3" applyFont="1" applyBorder="1" applyAlignment="1"/>
    <xf numFmtId="0" fontId="20" fillId="3" borderId="20" xfId="3" applyFont="1" applyFill="1" applyBorder="1" applyAlignment="1"/>
    <xf numFmtId="0" fontId="20" fillId="0" borderId="14" xfId="3" applyFont="1" applyBorder="1" applyAlignment="1">
      <alignment horizontal="center"/>
    </xf>
    <xf numFmtId="0" fontId="20" fillId="0" borderId="21" xfId="3" applyFont="1" applyBorder="1" applyAlignment="1">
      <alignment horizontal="center"/>
    </xf>
    <xf numFmtId="10" fontId="18" fillId="0" borderId="1" xfId="1" applyNumberFormat="1" applyFont="1" applyBorder="1" applyAlignment="1">
      <alignment horizontal="center" shrinkToFit="1"/>
    </xf>
    <xf numFmtId="10" fontId="18" fillId="0" borderId="3" xfId="1" applyNumberFormat="1" applyFont="1" applyBorder="1" applyAlignment="1">
      <alignment horizontal="center" shrinkToFit="1"/>
    </xf>
    <xf numFmtId="0" fontId="19" fillId="3" borderId="3" xfId="3" applyFont="1" applyFill="1" applyBorder="1" applyAlignment="1"/>
    <xf numFmtId="0" fontId="20" fillId="2" borderId="17" xfId="3" applyFont="1" applyFill="1" applyBorder="1" applyAlignment="1"/>
    <xf numFmtId="0" fontId="20" fillId="0" borderId="4" xfId="3" applyFont="1" applyFill="1" applyBorder="1" applyAlignment="1"/>
    <xf numFmtId="0" fontId="20" fillId="0" borderId="23" xfId="3" applyFont="1" applyFill="1" applyBorder="1" applyAlignment="1"/>
    <xf numFmtId="0" fontId="20" fillId="0" borderId="23" xfId="3" applyFont="1" applyFill="1" applyBorder="1" applyAlignment="1">
      <alignment horizontal="center"/>
    </xf>
    <xf numFmtId="0" fontId="20" fillId="0" borderId="4" xfId="3" applyFont="1" applyBorder="1" applyAlignment="1">
      <alignment horizontal="center" vertical="top"/>
    </xf>
    <xf numFmtId="10" fontId="3" fillId="0" borderId="11" xfId="3" applyNumberFormat="1" applyFont="1" applyBorder="1" applyAlignment="1">
      <alignment horizontal="center" vertical="center"/>
    </xf>
    <xf numFmtId="10" fontId="18" fillId="0" borderId="20" xfId="1" applyNumberFormat="1" applyFont="1" applyBorder="1" applyAlignment="1">
      <alignment horizontal="center" shrinkToFit="1"/>
    </xf>
    <xf numFmtId="10" fontId="3" fillId="0" borderId="44" xfId="3" applyNumberFormat="1" applyFont="1" applyBorder="1" applyAlignment="1">
      <alignment horizontal="center" vertical="center"/>
    </xf>
    <xf numFmtId="0" fontId="19" fillId="3" borderId="7" xfId="3" applyFont="1" applyFill="1" applyBorder="1" applyAlignment="1"/>
    <xf numFmtId="0" fontId="20" fillId="0" borderId="9" xfId="3" applyFont="1" applyBorder="1" applyAlignment="1"/>
    <xf numFmtId="10" fontId="18" fillId="0" borderId="40" xfId="1" applyNumberFormat="1" applyFont="1" applyBorder="1" applyAlignment="1">
      <alignment horizontal="center" shrinkToFit="1"/>
    </xf>
    <xf numFmtId="10" fontId="18" fillId="0" borderId="8" xfId="1" applyNumberFormat="1" applyFont="1" applyBorder="1" applyAlignment="1">
      <alignment horizontal="center" shrinkToFit="1"/>
    </xf>
    <xf numFmtId="10" fontId="18" fillId="0" borderId="25" xfId="1" applyNumberFormat="1" applyFont="1" applyBorder="1" applyAlignment="1">
      <alignment horizontal="center" shrinkToFit="1"/>
    </xf>
    <xf numFmtId="10" fontId="18" fillId="0" borderId="7" xfId="1" applyNumberFormat="1" applyFont="1" applyBorder="1" applyAlignment="1">
      <alignment horizontal="center" shrinkToFit="1"/>
    </xf>
    <xf numFmtId="10" fontId="18" fillId="0" borderId="9" xfId="1" applyNumberFormat="1" applyFont="1" applyBorder="1" applyAlignment="1">
      <alignment horizontal="center" shrinkToFit="1"/>
    </xf>
    <xf numFmtId="10" fontId="3" fillId="0" borderId="45" xfId="3" applyNumberFormat="1" applyFont="1" applyBorder="1" applyAlignment="1">
      <alignment horizontal="center" vertical="center"/>
    </xf>
    <xf numFmtId="10" fontId="10" fillId="0" borderId="10" xfId="3" applyNumberFormat="1" applyFont="1" applyBorder="1" applyAlignment="1">
      <alignment vertical="center" shrinkToFit="1"/>
    </xf>
    <xf numFmtId="10" fontId="10" fillId="0" borderId="12" xfId="3" applyNumberFormat="1" applyFont="1" applyBorder="1" applyAlignment="1">
      <alignment vertical="center" shrinkToFit="1"/>
    </xf>
    <xf numFmtId="0" fontId="10" fillId="0" borderId="10" xfId="3" applyFont="1" applyBorder="1" applyAlignment="1">
      <alignment vertical="center"/>
    </xf>
    <xf numFmtId="0" fontId="10" fillId="0" borderId="24" xfId="3" applyFont="1" applyBorder="1" applyAlignment="1">
      <alignment vertical="center"/>
    </xf>
    <xf numFmtId="10" fontId="3" fillId="0" borderId="46" xfId="3" applyNumberFormat="1" applyFont="1" applyBorder="1" applyAlignment="1">
      <alignment horizontal="center" vertical="center"/>
    </xf>
    <xf numFmtId="0" fontId="12" fillId="0" borderId="22" xfId="3" applyFont="1" applyBorder="1" applyAlignment="1">
      <alignment horizontal="center" vertical="center" textRotation="255"/>
    </xf>
    <xf numFmtId="0" fontId="7" fillId="0" borderId="23" xfId="3" applyFont="1" applyBorder="1" applyAlignment="1">
      <alignment vertical="center"/>
    </xf>
    <xf numFmtId="0" fontId="7" fillId="0" borderId="40" xfId="3" applyFont="1" applyBorder="1" applyAlignment="1">
      <alignment vertical="center"/>
    </xf>
    <xf numFmtId="0" fontId="6" fillId="0" borderId="41" xfId="3" applyFont="1" applyBorder="1" applyAlignment="1">
      <alignment vertical="center"/>
    </xf>
    <xf numFmtId="0" fontId="19" fillId="2" borderId="25" xfId="3" applyFont="1" applyFill="1" applyBorder="1" applyAlignment="1"/>
    <xf numFmtId="0" fontId="19" fillId="0" borderId="9" xfId="3" applyFont="1" applyFill="1" applyBorder="1" applyAlignment="1"/>
    <xf numFmtId="0" fontId="19" fillId="0" borderId="40" xfId="3" applyFont="1" applyFill="1" applyBorder="1" applyAlignment="1"/>
    <xf numFmtId="0" fontId="7" fillId="0" borderId="22" xfId="3" applyFont="1" applyBorder="1" applyAlignment="1">
      <alignment vertical="center"/>
    </xf>
    <xf numFmtId="0" fontId="8" fillId="0" borderId="20" xfId="3" applyFont="1" applyBorder="1" applyAlignment="1">
      <alignment vertical="center"/>
    </xf>
    <xf numFmtId="0" fontId="19" fillId="3" borderId="19" xfId="3" applyFont="1" applyFill="1" applyBorder="1" applyAlignment="1"/>
    <xf numFmtId="0" fontId="20" fillId="2" borderId="14" xfId="3" applyFont="1" applyFill="1" applyBorder="1" applyAlignment="1"/>
    <xf numFmtId="0" fontId="20" fillId="0" borderId="21" xfId="3" applyFont="1" applyFill="1" applyBorder="1" applyAlignment="1"/>
    <xf numFmtId="0" fontId="20" fillId="0" borderId="22" xfId="3" applyFont="1" applyFill="1" applyBorder="1" applyAlignment="1">
      <alignment horizontal="center"/>
    </xf>
    <xf numFmtId="0" fontId="20" fillId="0" borderId="19" xfId="3" applyFont="1" applyBorder="1" applyAlignment="1">
      <alignment horizontal="center"/>
    </xf>
    <xf numFmtId="0" fontId="9" fillId="0" borderId="44" xfId="3" applyFont="1" applyFill="1" applyBorder="1" applyAlignment="1">
      <alignment vertical="center"/>
    </xf>
    <xf numFmtId="0" fontId="7" fillId="0" borderId="41" xfId="3" applyFont="1" applyBorder="1" applyAlignment="1">
      <alignment vertical="center"/>
    </xf>
    <xf numFmtId="0" fontId="19" fillId="3" borderId="12" xfId="3" applyFont="1" applyFill="1" applyBorder="1" applyAlignment="1"/>
    <xf numFmtId="0" fontId="20" fillId="0" borderId="13" xfId="3" applyFont="1" applyBorder="1" applyAlignment="1"/>
    <xf numFmtId="0" fontId="20" fillId="0" borderId="12" xfId="3" applyFont="1" applyBorder="1" applyAlignment="1"/>
    <xf numFmtId="0" fontId="7" fillId="0" borderId="42" xfId="3" applyFont="1" applyBorder="1" applyAlignment="1">
      <alignment vertical="center"/>
    </xf>
    <xf numFmtId="0" fontId="19" fillId="3" borderId="18" xfId="3" applyFont="1" applyFill="1" applyBorder="1" applyAlignment="1"/>
    <xf numFmtId="0" fontId="20" fillId="0" borderId="28" xfId="3" applyFont="1" applyBorder="1" applyAlignment="1"/>
    <xf numFmtId="10" fontId="18" fillId="0" borderId="42" xfId="1" applyNumberFormat="1" applyFont="1" applyBorder="1" applyAlignment="1">
      <alignment horizontal="center" shrinkToFit="1"/>
    </xf>
    <xf numFmtId="10" fontId="18" fillId="0" borderId="27" xfId="1" applyNumberFormat="1" applyFont="1" applyBorder="1" applyAlignment="1">
      <alignment horizontal="center" shrinkToFit="1"/>
    </xf>
    <xf numFmtId="10" fontId="18" fillId="0" borderId="43" xfId="1" applyNumberFormat="1" applyFont="1" applyBorder="1" applyAlignment="1">
      <alignment horizontal="center" shrinkToFit="1"/>
    </xf>
    <xf numFmtId="10" fontId="18" fillId="0" borderId="18" xfId="1" applyNumberFormat="1" applyFont="1" applyBorder="1" applyAlignment="1">
      <alignment horizontal="center" shrinkToFit="1"/>
    </xf>
    <xf numFmtId="10" fontId="18" fillId="0" borderId="28" xfId="1" applyNumberFormat="1" applyFont="1" applyBorder="1" applyAlignment="1">
      <alignment horizontal="center" shrinkToFit="1"/>
    </xf>
    <xf numFmtId="10" fontId="3" fillId="0" borderId="47" xfId="3" applyNumberFormat="1" applyFont="1" applyBorder="1" applyAlignment="1">
      <alignment horizontal="center" vertical="center"/>
    </xf>
    <xf numFmtId="0" fontId="13" fillId="0" borderId="14" xfId="3" applyFont="1" applyBorder="1" applyAlignment="1">
      <alignment horizontal="center" vertical="center"/>
    </xf>
    <xf numFmtId="0" fontId="8" fillId="0" borderId="17" xfId="3" applyFont="1" applyBorder="1" applyAlignment="1">
      <alignment vertical="center"/>
    </xf>
    <xf numFmtId="0" fontId="8" fillId="0" borderId="25" xfId="3" applyFont="1" applyBorder="1" applyAlignment="1">
      <alignment vertical="center"/>
    </xf>
    <xf numFmtId="0" fontId="8" fillId="0" borderId="24" xfId="3" applyFont="1" applyBorder="1" applyAlignment="1">
      <alignment vertical="center"/>
    </xf>
    <xf numFmtId="0" fontId="8" fillId="0" borderId="43" xfId="3" applyFont="1" applyBorder="1" applyAlignment="1">
      <alignment vertical="center"/>
    </xf>
    <xf numFmtId="0" fontId="8" fillId="0" borderId="14" xfId="3" applyFont="1" applyBorder="1" applyAlignment="1">
      <alignment vertical="center"/>
    </xf>
    <xf numFmtId="10" fontId="18" fillId="0" borderId="27" xfId="1" applyNumberFormat="1" applyFont="1" applyFill="1" applyBorder="1" applyAlignment="1">
      <alignment horizontal="center" shrinkToFit="1"/>
    </xf>
    <xf numFmtId="10" fontId="18" fillId="0" borderId="8" xfId="1" applyNumberFormat="1" applyFont="1" applyFill="1" applyBorder="1" applyAlignment="1">
      <alignment horizontal="center" shrinkToFit="1"/>
    </xf>
    <xf numFmtId="0" fontId="8" fillId="4" borderId="1" xfId="3" applyFont="1" applyFill="1" applyBorder="1" applyAlignment="1"/>
    <xf numFmtId="0" fontId="7" fillId="4" borderId="1" xfId="3" applyFont="1" applyFill="1" applyBorder="1" applyAlignment="1">
      <alignment horizontal="center"/>
    </xf>
    <xf numFmtId="0" fontId="8" fillId="4" borderId="8" xfId="3" applyFont="1" applyFill="1" applyBorder="1" applyAlignment="1"/>
    <xf numFmtId="0" fontId="8" fillId="4" borderId="10" xfId="3" applyFont="1" applyFill="1" applyBorder="1" applyAlignment="1"/>
    <xf numFmtId="0" fontId="8" fillId="4" borderId="27" xfId="3" applyFont="1" applyFill="1" applyBorder="1" applyAlignment="1"/>
    <xf numFmtId="0" fontId="8" fillId="4" borderId="20" xfId="3" applyFont="1" applyFill="1" applyBorder="1" applyAlignment="1"/>
    <xf numFmtId="0" fontId="21" fillId="0" borderId="3" xfId="3" applyFont="1" applyBorder="1" applyAlignment="1"/>
    <xf numFmtId="0" fontId="20" fillId="0" borderId="3" xfId="3" applyFont="1" applyBorder="1" applyAlignment="1">
      <alignment horizontal="center" vertical="top"/>
    </xf>
    <xf numFmtId="0" fontId="20" fillId="0" borderId="17" xfId="3" applyFont="1" applyBorder="1" applyAlignment="1">
      <alignment horizontal="center" vertical="top"/>
    </xf>
    <xf numFmtId="0" fontId="16" fillId="3" borderId="3" xfId="3" applyFont="1" applyFill="1" applyBorder="1" applyAlignment="1">
      <alignment horizontal="center" vertical="center" shrinkToFit="1"/>
    </xf>
    <xf numFmtId="0" fontId="22" fillId="0" borderId="1" xfId="3" applyFont="1" applyBorder="1" applyAlignment="1"/>
    <xf numFmtId="0" fontId="22" fillId="0" borderId="4" xfId="3" applyFont="1" applyBorder="1" applyAlignment="1"/>
    <xf numFmtId="0" fontId="22" fillId="0" borderId="23" xfId="3" applyFont="1" applyBorder="1" applyAlignment="1"/>
    <xf numFmtId="0" fontId="22" fillId="2" borderId="17" xfId="3" applyFont="1" applyFill="1" applyBorder="1" applyAlignment="1"/>
    <xf numFmtId="0" fontId="22" fillId="0" borderId="3" xfId="3" applyFont="1" applyBorder="1" applyAlignment="1"/>
    <xf numFmtId="0" fontId="22" fillId="0" borderId="1" xfId="3" applyFont="1" applyFill="1" applyBorder="1" applyAlignment="1"/>
    <xf numFmtId="0" fontId="22" fillId="0" borderId="4" xfId="3" applyFont="1" applyFill="1" applyBorder="1" applyAlignment="1"/>
    <xf numFmtId="0" fontId="22" fillId="0" borderId="1" xfId="3" applyFont="1" applyFill="1" applyBorder="1" applyAlignment="1">
      <alignment horizontal="center"/>
    </xf>
    <xf numFmtId="0" fontId="22" fillId="0" borderId="17" xfId="3" applyFont="1" applyBorder="1" applyAlignment="1"/>
    <xf numFmtId="0" fontId="22" fillId="3" borderId="1" xfId="3" applyFont="1" applyFill="1" applyBorder="1" applyAlignment="1"/>
    <xf numFmtId="0" fontId="22" fillId="0" borderId="4" xfId="3" applyFont="1" applyBorder="1" applyAlignment="1">
      <alignment horizontal="center"/>
    </xf>
    <xf numFmtId="0" fontId="22" fillId="0" borderId="23" xfId="3" applyFont="1" applyBorder="1" applyAlignment="1">
      <alignment horizontal="center"/>
    </xf>
    <xf numFmtId="0" fontId="22" fillId="0" borderId="1" xfId="3" applyFont="1" applyBorder="1" applyAlignment="1">
      <alignment horizontal="center"/>
    </xf>
    <xf numFmtId="0" fontId="22" fillId="0" borderId="23" xfId="3" applyFont="1" applyFill="1" applyBorder="1" applyAlignment="1"/>
    <xf numFmtId="0" fontId="22" fillId="0" borderId="3" xfId="3" applyFont="1" applyBorder="1" applyAlignment="1">
      <alignment horizontal="center"/>
    </xf>
    <xf numFmtId="0" fontId="22" fillId="0" borderId="4" xfId="3" applyFont="1" applyFill="1" applyBorder="1" applyAlignment="1">
      <alignment horizontal="center"/>
    </xf>
    <xf numFmtId="0" fontId="22" fillId="0" borderId="1" xfId="3" applyFont="1" applyFill="1" applyBorder="1" applyAlignment="1">
      <alignment horizontal="left"/>
    </xf>
    <xf numFmtId="0" fontId="22" fillId="0" borderId="4" xfId="3" applyFont="1" applyBorder="1" applyAlignment="1">
      <alignment horizontal="left"/>
    </xf>
    <xf numFmtId="0" fontId="22" fillId="0" borderId="23" xfId="3" applyFont="1" applyFill="1" applyBorder="1" applyAlignment="1">
      <alignment horizontal="left"/>
    </xf>
    <xf numFmtId="0" fontId="22" fillId="2" borderId="1" xfId="3" applyFont="1" applyFill="1" applyBorder="1" applyAlignment="1"/>
    <xf numFmtId="0" fontId="22" fillId="2" borderId="1" xfId="3" applyFont="1" applyFill="1" applyBorder="1" applyAlignment="1">
      <alignment horizontal="center"/>
    </xf>
    <xf numFmtId="0" fontId="22" fillId="0" borderId="4" xfId="3" applyFont="1" applyBorder="1" applyAlignment="1">
      <alignment horizontal="right"/>
    </xf>
    <xf numFmtId="0" fontId="22" fillId="0" borderId="23" xfId="3" applyFont="1" applyFill="1" applyBorder="1" applyAlignment="1">
      <alignment horizontal="right"/>
    </xf>
    <xf numFmtId="0" fontId="22" fillId="0" borderId="1" xfId="3" applyFont="1" applyFill="1" applyBorder="1" applyAlignment="1">
      <alignment horizontal="right"/>
    </xf>
    <xf numFmtId="0" fontId="22" fillId="2" borderId="4" xfId="3" applyFont="1" applyFill="1" applyBorder="1" applyAlignment="1">
      <alignment horizontal="center"/>
    </xf>
    <xf numFmtId="0" fontId="22" fillId="0" borderId="23" xfId="3" applyFont="1" applyFill="1" applyBorder="1" applyAlignment="1">
      <alignment horizontal="center"/>
    </xf>
    <xf numFmtId="10" fontId="20" fillId="0" borderId="19" xfId="1" applyNumberFormat="1" applyFont="1" applyBorder="1" applyAlignment="1">
      <alignment horizontal="center" shrinkToFit="1"/>
    </xf>
    <xf numFmtId="10" fontId="20" fillId="0" borderId="20" xfId="1" applyNumberFormat="1" applyFont="1" applyBorder="1" applyAlignment="1">
      <alignment horizontal="center" shrinkToFit="1"/>
    </xf>
    <xf numFmtId="10" fontId="20" fillId="0" borderId="21" xfId="1" applyNumberFormat="1" applyFont="1" applyBorder="1" applyAlignment="1">
      <alignment horizontal="center" shrinkToFit="1"/>
    </xf>
    <xf numFmtId="10" fontId="20" fillId="0" borderId="22" xfId="1" applyNumberFormat="1" applyFont="1" applyBorder="1" applyAlignment="1">
      <alignment horizontal="center" shrinkToFit="1"/>
    </xf>
    <xf numFmtId="10" fontId="7" fillId="4" borderId="20" xfId="1" applyNumberFormat="1" applyFont="1" applyFill="1" applyBorder="1" applyAlignment="1">
      <alignment horizontal="center" shrinkToFit="1"/>
    </xf>
    <xf numFmtId="10" fontId="20" fillId="0" borderId="14" xfId="1" applyNumberFormat="1" applyFont="1" applyBorder="1" applyAlignment="1">
      <alignment horizontal="center" shrinkToFit="1"/>
    </xf>
    <xf numFmtId="10" fontId="20" fillId="0" borderId="20" xfId="1" applyNumberFormat="1" applyFont="1" applyFill="1" applyBorder="1" applyAlignment="1">
      <alignment horizontal="center" shrinkToFit="1"/>
    </xf>
    <xf numFmtId="10" fontId="20" fillId="0" borderId="3" xfId="1" applyNumberFormat="1" applyFont="1" applyBorder="1" applyAlignment="1">
      <alignment horizontal="center" shrinkToFit="1"/>
    </xf>
    <xf numFmtId="10" fontId="20" fillId="0" borderId="1" xfId="1" applyNumberFormat="1" applyFont="1" applyBorder="1" applyAlignment="1">
      <alignment horizontal="center" shrinkToFit="1"/>
    </xf>
    <xf numFmtId="10" fontId="22" fillId="0" borderId="4" xfId="1" applyNumberFormat="1" applyFont="1" applyBorder="1" applyAlignment="1">
      <alignment horizontal="center" shrinkToFit="1"/>
    </xf>
    <xf numFmtId="10" fontId="22" fillId="0" borderId="23" xfId="1" applyNumberFormat="1" applyFont="1" applyBorder="1" applyAlignment="1">
      <alignment horizontal="center" shrinkToFit="1"/>
    </xf>
    <xf numFmtId="10" fontId="22" fillId="0" borderId="1" xfId="1" applyNumberFormat="1" applyFont="1" applyBorder="1" applyAlignment="1">
      <alignment horizontal="center" shrinkToFit="1"/>
    </xf>
    <xf numFmtId="10" fontId="22" fillId="0" borderId="17" xfId="1" applyNumberFormat="1" applyFont="1" applyBorder="1" applyAlignment="1">
      <alignment horizontal="center" shrinkToFit="1"/>
    </xf>
    <xf numFmtId="10" fontId="22" fillId="0" borderId="3" xfId="1" applyNumberFormat="1" applyFont="1" applyBorder="1" applyAlignment="1">
      <alignment horizontal="center" shrinkToFit="1"/>
    </xf>
    <xf numFmtId="10" fontId="22" fillId="0" borderId="1" xfId="1" applyNumberFormat="1" applyFont="1" applyFill="1" applyBorder="1" applyAlignment="1">
      <alignment horizontal="center" shrinkToFit="1"/>
    </xf>
    <xf numFmtId="0" fontId="22" fillId="0" borderId="1" xfId="3" applyFont="1" applyBorder="1" applyAlignment="1">
      <alignment horizontal="left"/>
    </xf>
    <xf numFmtId="0" fontId="22" fillId="0" borderId="17" xfId="3" applyFont="1" applyBorder="1" applyAlignment="1">
      <alignment horizontal="left"/>
    </xf>
    <xf numFmtId="10" fontId="20" fillId="0" borderId="17" xfId="1" applyNumberFormat="1" applyFont="1" applyBorder="1" applyAlignment="1">
      <alignment horizontal="center" shrinkToFit="1"/>
    </xf>
    <xf numFmtId="10" fontId="20" fillId="0" borderId="4" xfId="1" applyNumberFormat="1" applyFont="1" applyBorder="1" applyAlignment="1">
      <alignment horizontal="center" shrinkToFit="1"/>
    </xf>
    <xf numFmtId="10" fontId="20" fillId="0" borderId="8" xfId="1" applyNumberFormat="1" applyFont="1" applyBorder="1" applyAlignment="1">
      <alignment horizontal="center" shrinkToFit="1"/>
    </xf>
    <xf numFmtId="10" fontId="20" fillId="0" borderId="25" xfId="1" applyNumberFormat="1" applyFont="1" applyBorder="1" applyAlignment="1">
      <alignment horizontal="center" shrinkToFit="1"/>
    </xf>
    <xf numFmtId="10" fontId="20" fillId="0" borderId="7" xfId="1" applyNumberFormat="1" applyFont="1" applyBorder="1" applyAlignment="1">
      <alignment horizontal="center" shrinkToFit="1"/>
    </xf>
    <xf numFmtId="10" fontId="20" fillId="0" borderId="41" xfId="1" applyNumberFormat="1" applyFont="1" applyBorder="1" applyAlignment="1">
      <alignment horizontal="center" shrinkToFit="1"/>
    </xf>
    <xf numFmtId="10" fontId="20" fillId="0" borderId="10" xfId="1" applyNumberFormat="1" applyFont="1" applyBorder="1" applyAlignment="1">
      <alignment horizontal="center" shrinkToFit="1"/>
    </xf>
    <xf numFmtId="10" fontId="20" fillId="0" borderId="24" xfId="1" applyNumberFormat="1" applyFont="1" applyBorder="1" applyAlignment="1">
      <alignment horizontal="center" shrinkToFit="1"/>
    </xf>
    <xf numFmtId="10" fontId="20" fillId="0" borderId="12" xfId="1" applyNumberFormat="1" applyFont="1" applyBorder="1" applyAlignment="1">
      <alignment horizontal="center" shrinkToFit="1"/>
    </xf>
    <xf numFmtId="10" fontId="20" fillId="0" borderId="10" xfId="1" applyNumberFormat="1" applyFont="1" applyFill="1" applyBorder="1" applyAlignment="1">
      <alignment horizontal="center" shrinkToFit="1"/>
    </xf>
    <xf numFmtId="10" fontId="20" fillId="0" borderId="13" xfId="1" applyNumberFormat="1" applyFont="1" applyBorder="1" applyAlignment="1">
      <alignment horizontal="center" shrinkToFit="1"/>
    </xf>
    <xf numFmtId="0" fontId="18" fillId="0" borderId="3" xfId="3" applyFont="1" applyBorder="1" applyAlignment="1">
      <alignment horizontal="center"/>
    </xf>
    <xf numFmtId="0" fontId="18" fillId="0" borderId="1" xfId="3" applyFont="1" applyBorder="1" applyAlignment="1">
      <alignment horizontal="center"/>
    </xf>
    <xf numFmtId="0" fontId="21" fillId="0" borderId="7" xfId="3" applyFont="1" applyBorder="1" applyAlignment="1"/>
    <xf numFmtId="0" fontId="21" fillId="0" borderId="8" xfId="3" applyFont="1" applyBorder="1" applyAlignment="1"/>
    <xf numFmtId="0" fontId="21" fillId="0" borderId="12" xfId="3" applyFont="1" applyBorder="1" applyAlignment="1"/>
    <xf numFmtId="0" fontId="21" fillId="0" borderId="10" xfId="3" applyFont="1" applyBorder="1" applyAlignment="1"/>
    <xf numFmtId="0" fontId="20" fillId="0" borderId="20" xfId="3" applyFont="1" applyBorder="1" applyAlignment="1">
      <alignment horizontal="center" shrinkToFit="1"/>
    </xf>
    <xf numFmtId="0" fontId="16" fillId="0" borderId="64" xfId="3" applyFont="1" applyBorder="1" applyAlignment="1">
      <alignment horizontal="center" vertical="center" textRotation="255"/>
    </xf>
    <xf numFmtId="0" fontId="16" fillId="0" borderId="30" xfId="3" applyFont="1" applyBorder="1" applyAlignment="1">
      <alignment horizontal="center" vertical="center"/>
    </xf>
    <xf numFmtId="0" fontId="16" fillId="0" borderId="65" xfId="3" applyFont="1" applyBorder="1" applyAlignment="1">
      <alignment horizontal="center" vertical="center"/>
    </xf>
    <xf numFmtId="0" fontId="16" fillId="0" borderId="29" xfId="3" applyFont="1" applyBorder="1" applyAlignment="1">
      <alignment horizontal="center" vertical="center" shrinkToFit="1"/>
    </xf>
    <xf numFmtId="0" fontId="16" fillId="0" borderId="30" xfId="3" applyFont="1" applyBorder="1" applyAlignment="1">
      <alignment horizontal="center" vertical="center" shrinkToFit="1"/>
    </xf>
    <xf numFmtId="0" fontId="16" fillId="0" borderId="31" xfId="3" applyFont="1" applyBorder="1" applyAlignment="1">
      <alignment horizontal="center" vertical="center" shrinkToFit="1"/>
    </xf>
    <xf numFmtId="0" fontId="16" fillId="0" borderId="64" xfId="3" applyFont="1" applyBorder="1" applyAlignment="1">
      <alignment horizontal="center" vertical="center" shrinkToFit="1"/>
    </xf>
    <xf numFmtId="0" fontId="16" fillId="4" borderId="30" xfId="3" applyFont="1" applyFill="1" applyBorder="1" applyAlignment="1">
      <alignment horizontal="center" vertical="center" shrinkToFit="1"/>
    </xf>
    <xf numFmtId="0" fontId="16" fillId="0" borderId="65" xfId="3" applyFont="1" applyBorder="1" applyAlignment="1">
      <alignment horizontal="center" vertical="center" shrinkToFit="1"/>
    </xf>
    <xf numFmtId="0" fontId="16" fillId="3" borderId="29" xfId="3" applyFont="1" applyFill="1" applyBorder="1" applyAlignment="1">
      <alignment horizontal="center" vertical="center" shrinkToFit="1"/>
    </xf>
    <xf numFmtId="0" fontId="16" fillId="0" borderId="30" xfId="3" applyFont="1" applyFill="1" applyBorder="1" applyAlignment="1">
      <alignment horizontal="center" vertical="center" shrinkToFit="1"/>
    </xf>
    <xf numFmtId="0" fontId="16" fillId="0" borderId="31" xfId="3" applyFont="1" applyFill="1" applyBorder="1" applyAlignment="1">
      <alignment horizontal="center" vertical="center" shrinkToFit="1"/>
    </xf>
    <xf numFmtId="0" fontId="16" fillId="0" borderId="66" xfId="3" applyFont="1" applyBorder="1" applyAlignment="1">
      <alignment horizontal="center" vertical="center"/>
    </xf>
    <xf numFmtId="0" fontId="16" fillId="0" borderId="3" xfId="3" applyFont="1" applyBorder="1" applyAlignment="1">
      <alignment horizontal="center" vertical="center" shrinkToFit="1"/>
    </xf>
    <xf numFmtId="0" fontId="16" fillId="0" borderId="1" xfId="3" applyFont="1" applyBorder="1" applyAlignment="1">
      <alignment horizontal="center" vertical="center" shrinkToFit="1"/>
    </xf>
    <xf numFmtId="0" fontId="16" fillId="0" borderId="4" xfId="3" applyFont="1" applyBorder="1" applyAlignment="1">
      <alignment horizontal="center" vertical="center" shrinkToFit="1"/>
    </xf>
    <xf numFmtId="0" fontId="16" fillId="0" borderId="23" xfId="3" applyFont="1" applyBorder="1" applyAlignment="1">
      <alignment horizontal="center" vertical="center" shrinkToFit="1"/>
    </xf>
    <xf numFmtId="0" fontId="16" fillId="4" borderId="1" xfId="3" applyFont="1" applyFill="1" applyBorder="1" applyAlignment="1">
      <alignment horizontal="center" vertical="center" shrinkToFit="1"/>
    </xf>
    <xf numFmtId="0" fontId="16" fillId="0" borderId="17" xfId="3" applyFont="1" applyBorder="1" applyAlignment="1">
      <alignment horizontal="center" vertical="center" shrinkToFit="1"/>
    </xf>
    <xf numFmtId="0" fontId="16" fillId="0" borderId="1" xfId="3" applyFont="1" applyFill="1" applyBorder="1" applyAlignment="1">
      <alignment horizontal="center" vertical="center" shrinkToFit="1"/>
    </xf>
    <xf numFmtId="0" fontId="16" fillId="0" borderId="4" xfId="3" applyFont="1" applyFill="1" applyBorder="1" applyAlignment="1">
      <alignment horizontal="center" vertical="center" shrinkToFit="1"/>
    </xf>
    <xf numFmtId="0" fontId="4" fillId="0" borderId="0" xfId="3" applyFont="1" applyBorder="1" applyAlignment="1">
      <alignment vertical="center"/>
    </xf>
    <xf numFmtId="0" fontId="23" fillId="0" borderId="0" xfId="3" applyFont="1" applyAlignment="1">
      <alignment vertical="center"/>
    </xf>
    <xf numFmtId="41" fontId="23" fillId="0" borderId="0" xfId="2" applyFont="1" applyAlignment="1">
      <alignment vertical="center"/>
    </xf>
    <xf numFmtId="179" fontId="23" fillId="0" borderId="0" xfId="1" applyNumberFormat="1" applyFont="1" applyAlignment="1">
      <alignment vertical="center"/>
    </xf>
    <xf numFmtId="10" fontId="23" fillId="0" borderId="0" xfId="3" applyNumberFormat="1" applyFont="1" applyAlignment="1">
      <alignment vertical="center"/>
    </xf>
    <xf numFmtId="41" fontId="23" fillId="0" borderId="0" xfId="3" applyNumberFormat="1" applyFont="1" applyAlignment="1">
      <alignment vertical="center"/>
    </xf>
    <xf numFmtId="10" fontId="23" fillId="0" borderId="0" xfId="1" applyNumberFormat="1" applyFont="1" applyAlignment="1">
      <alignment vertical="center"/>
    </xf>
    <xf numFmtId="179" fontId="23" fillId="0" borderId="0" xfId="3" applyNumberFormat="1" applyFont="1" applyAlignment="1">
      <alignment vertical="center"/>
    </xf>
    <xf numFmtId="41" fontId="5" fillId="0" borderId="31" xfId="2" applyFont="1" applyBorder="1" applyAlignment="1">
      <alignment horizontal="center" vertical="center"/>
    </xf>
    <xf numFmtId="41" fontId="5" fillId="0" borderId="21" xfId="2" applyFont="1" applyBorder="1" applyAlignment="1">
      <alignment horizontal="left" vertical="center"/>
    </xf>
    <xf numFmtId="178" fontId="10" fillId="0" borderId="68" xfId="3" applyNumberFormat="1" applyFont="1" applyBorder="1" applyAlignment="1">
      <alignment vertical="center" shrinkToFit="1"/>
    </xf>
    <xf numFmtId="10" fontId="10" fillId="0" borderId="69" xfId="3" applyNumberFormat="1" applyFont="1" applyBorder="1" applyAlignment="1">
      <alignment vertical="center" shrinkToFit="1"/>
    </xf>
    <xf numFmtId="10" fontId="10" fillId="0" borderId="70" xfId="3" applyNumberFormat="1" applyFont="1" applyBorder="1" applyAlignment="1">
      <alignment vertical="center" shrinkToFit="1"/>
    </xf>
    <xf numFmtId="0" fontId="16" fillId="0" borderId="0" xfId="3" applyFont="1" applyAlignment="1">
      <alignment horizontal="right" vertical="center"/>
    </xf>
    <xf numFmtId="0" fontId="16" fillId="6" borderId="34" xfId="3" applyFont="1" applyFill="1" applyBorder="1" applyAlignment="1">
      <alignment horizontal="center" vertical="center"/>
    </xf>
    <xf numFmtId="0" fontId="16" fillId="6" borderId="35" xfId="3" applyFont="1" applyFill="1" applyBorder="1" applyAlignment="1">
      <alignment horizontal="center" vertical="center"/>
    </xf>
    <xf numFmtId="0" fontId="16" fillId="6" borderId="1" xfId="3" applyFont="1" applyFill="1" applyBorder="1" applyAlignment="1">
      <alignment horizontal="center" vertical="center"/>
    </xf>
    <xf numFmtId="0" fontId="16" fillId="6" borderId="17" xfId="3" applyFont="1" applyFill="1" applyBorder="1" applyAlignment="1">
      <alignment horizontal="center" vertical="center"/>
    </xf>
    <xf numFmtId="0" fontId="16" fillId="6" borderId="27" xfId="3" applyFont="1" applyFill="1" applyBorder="1" applyAlignment="1">
      <alignment horizontal="center" vertical="center"/>
    </xf>
    <xf numFmtId="0" fontId="16" fillId="6" borderId="43" xfId="3" applyFont="1" applyFill="1" applyBorder="1" applyAlignment="1">
      <alignment horizontal="center" vertical="center"/>
    </xf>
    <xf numFmtId="0" fontId="16" fillId="6" borderId="18" xfId="3" applyFont="1" applyFill="1" applyBorder="1" applyAlignment="1">
      <alignment horizontal="center" vertical="center" shrinkToFit="1"/>
    </xf>
    <xf numFmtId="0" fontId="16" fillId="6" borderId="27" xfId="3" applyFont="1" applyFill="1" applyBorder="1" applyAlignment="1">
      <alignment horizontal="center" vertical="center" shrinkToFit="1"/>
    </xf>
    <xf numFmtId="0" fontId="16" fillId="6" borderId="28" xfId="3" applyFont="1" applyFill="1" applyBorder="1" applyAlignment="1">
      <alignment horizontal="center" vertical="center" shrinkToFit="1"/>
    </xf>
    <xf numFmtId="0" fontId="16" fillId="6" borderId="42" xfId="3" applyFont="1" applyFill="1" applyBorder="1" applyAlignment="1">
      <alignment horizontal="center" vertical="center" shrinkToFit="1"/>
    </xf>
    <xf numFmtId="0" fontId="16" fillId="6" borderId="43" xfId="3" applyFont="1" applyFill="1" applyBorder="1" applyAlignment="1">
      <alignment horizontal="center" vertical="center" shrinkToFit="1"/>
    </xf>
    <xf numFmtId="0" fontId="7" fillId="5" borderId="23" xfId="3" applyFont="1" applyFill="1" applyBorder="1" applyAlignment="1">
      <alignment vertical="center"/>
    </xf>
    <xf numFmtId="0" fontId="8" fillId="5" borderId="1" xfId="3" applyFont="1" applyFill="1" applyBorder="1" applyAlignment="1">
      <alignment vertical="center"/>
    </xf>
    <xf numFmtId="0" fontId="8" fillId="5" borderId="17" xfId="3" applyFont="1" applyFill="1" applyBorder="1" applyAlignment="1">
      <alignment vertical="center"/>
    </xf>
    <xf numFmtId="10" fontId="16" fillId="5" borderId="3" xfId="2" applyNumberFormat="1" applyFont="1" applyFill="1" applyBorder="1" applyAlignment="1">
      <alignment horizontal="center" vertical="center"/>
    </xf>
    <xf numFmtId="10" fontId="16" fillId="5" borderId="1" xfId="2" applyNumberFormat="1" applyFont="1" applyFill="1" applyBorder="1" applyAlignment="1">
      <alignment horizontal="center" vertical="center"/>
    </xf>
    <xf numFmtId="10" fontId="16" fillId="5" borderId="1" xfId="2" applyNumberFormat="1" applyFont="1" applyFill="1" applyBorder="1" applyAlignment="1">
      <alignment vertical="center"/>
    </xf>
    <xf numFmtId="10" fontId="16" fillId="5" borderId="17" xfId="2" applyNumberFormat="1" applyFont="1" applyFill="1" applyBorder="1" applyAlignment="1">
      <alignment vertical="center"/>
    </xf>
    <xf numFmtId="10" fontId="24" fillId="5" borderId="11" xfId="2" applyNumberFormat="1" applyFont="1" applyFill="1" applyBorder="1" applyAlignment="1">
      <alignment horizontal="right" vertical="center"/>
    </xf>
    <xf numFmtId="0" fontId="7" fillId="5" borderId="32" xfId="3" applyFont="1" applyFill="1" applyBorder="1" applyAlignment="1">
      <alignment vertical="center"/>
    </xf>
    <xf numFmtId="0" fontId="8" fillId="5" borderId="2" xfId="3" applyFont="1" applyFill="1" applyBorder="1" applyAlignment="1">
      <alignment vertical="center"/>
    </xf>
    <xf numFmtId="0" fontId="8" fillId="5" borderId="33" xfId="3" applyFont="1" applyFill="1" applyBorder="1" applyAlignment="1">
      <alignment vertical="center"/>
    </xf>
    <xf numFmtId="10" fontId="16" fillId="5" borderId="5" xfId="2" applyNumberFormat="1" applyFont="1" applyFill="1" applyBorder="1" applyAlignment="1">
      <alignment horizontal="center" vertical="center"/>
    </xf>
    <xf numFmtId="10" fontId="16" fillId="5" borderId="2" xfId="2" applyNumberFormat="1" applyFont="1" applyFill="1" applyBorder="1" applyAlignment="1">
      <alignment horizontal="center" vertical="center"/>
    </xf>
    <xf numFmtId="10" fontId="16" fillId="5" borderId="2" xfId="2" applyNumberFormat="1" applyFont="1" applyFill="1" applyBorder="1" applyAlignment="1">
      <alignment vertical="center"/>
    </xf>
    <xf numFmtId="10" fontId="16" fillId="5" borderId="33" xfId="2" applyNumberFormat="1" applyFont="1" applyFill="1" applyBorder="1" applyAlignment="1">
      <alignment vertical="center"/>
    </xf>
    <xf numFmtId="10" fontId="24" fillId="5" borderId="39" xfId="2" applyNumberFormat="1" applyFont="1" applyFill="1" applyBorder="1" applyAlignment="1">
      <alignment vertical="center"/>
    </xf>
    <xf numFmtId="0" fontId="5" fillId="6" borderId="50" xfId="3" applyFont="1" applyFill="1" applyBorder="1" applyAlignment="1">
      <alignment vertical="center"/>
    </xf>
    <xf numFmtId="0" fontId="5" fillId="6" borderId="51" xfId="3" applyFont="1" applyFill="1" applyBorder="1" applyAlignment="1">
      <alignment vertical="center"/>
    </xf>
    <xf numFmtId="10" fontId="18" fillId="0" borderId="22" xfId="1" applyNumberFormat="1" applyFont="1" applyBorder="1" applyAlignment="1">
      <alignment horizontal="center" shrinkToFit="1"/>
    </xf>
    <xf numFmtId="10" fontId="18" fillId="0" borderId="23" xfId="1" applyNumberFormat="1" applyFont="1" applyBorder="1" applyAlignment="1">
      <alignment horizontal="center" shrinkToFit="1"/>
    </xf>
    <xf numFmtId="0" fontId="21" fillId="0" borderId="23" xfId="3" applyFont="1" applyBorder="1" applyAlignment="1"/>
    <xf numFmtId="0" fontId="18" fillId="0" borderId="23" xfId="3" applyFont="1" applyBorder="1" applyAlignment="1">
      <alignment horizontal="center"/>
    </xf>
    <xf numFmtId="0" fontId="21" fillId="0" borderId="40" xfId="3" applyFont="1" applyBorder="1" applyAlignment="1"/>
    <xf numFmtId="0" fontId="21" fillId="0" borderId="41" xfId="3" applyFont="1" applyBorder="1" applyAlignment="1"/>
    <xf numFmtId="0" fontId="16" fillId="6" borderId="72" xfId="3" applyFont="1" applyFill="1" applyBorder="1" applyAlignment="1">
      <alignment horizontal="center" vertical="center" shrinkToFit="1"/>
    </xf>
    <xf numFmtId="0" fontId="16" fillId="0" borderId="26" xfId="3" applyFont="1" applyBorder="1" applyAlignment="1">
      <alignment horizontal="center" vertical="center" shrinkToFit="1"/>
    </xf>
    <xf numFmtId="0" fontId="16" fillId="0" borderId="49" xfId="3" applyFont="1" applyBorder="1" applyAlignment="1">
      <alignment horizontal="center" vertical="center" shrinkToFit="1"/>
    </xf>
    <xf numFmtId="10" fontId="18" fillId="0" borderId="73" xfId="1" applyNumberFormat="1" applyFont="1" applyBorder="1" applyAlignment="1">
      <alignment horizontal="center" shrinkToFit="1"/>
    </xf>
    <xf numFmtId="10" fontId="18" fillId="0" borderId="49" xfId="1" applyNumberFormat="1" applyFont="1" applyBorder="1" applyAlignment="1">
      <alignment horizontal="center" shrinkToFit="1"/>
    </xf>
    <xf numFmtId="0" fontId="21" fillId="0" borderId="49" xfId="3" applyFont="1" applyBorder="1" applyAlignment="1"/>
    <xf numFmtId="0" fontId="18" fillId="0" borderId="49" xfId="3" applyFont="1" applyBorder="1" applyAlignment="1">
      <alignment horizontal="center"/>
    </xf>
    <xf numFmtId="0" fontId="21" fillId="0" borderId="74" xfId="3" applyFont="1" applyBorder="1" applyAlignment="1"/>
    <xf numFmtId="0" fontId="21" fillId="0" borderId="75" xfId="3" applyFont="1" applyBorder="1" applyAlignment="1"/>
    <xf numFmtId="0" fontId="19" fillId="0" borderId="49" xfId="3" applyFont="1" applyBorder="1" applyAlignment="1"/>
    <xf numFmtId="0" fontId="19" fillId="0" borderId="72" xfId="3" applyFont="1" applyBorder="1" applyAlignment="1"/>
    <xf numFmtId="0" fontId="19" fillId="0" borderId="73" xfId="3" applyFont="1" applyBorder="1" applyAlignment="1"/>
    <xf numFmtId="0" fontId="19" fillId="0" borderId="74" xfId="3" applyFont="1" applyBorder="1" applyAlignment="1"/>
    <xf numFmtId="9" fontId="10" fillId="0" borderId="16" xfId="3" applyNumberFormat="1" applyFont="1" applyBorder="1" applyAlignment="1">
      <alignment vertical="center" shrinkToFit="1"/>
    </xf>
    <xf numFmtId="41" fontId="5" fillId="0" borderId="4" xfId="2" applyFont="1" applyBorder="1" applyAlignment="1">
      <alignment horizontal="center" vertical="center"/>
    </xf>
    <xf numFmtId="41" fontId="5" fillId="0" borderId="9" xfId="2" applyFont="1" applyBorder="1" applyAlignment="1">
      <alignment horizontal="center" vertical="center"/>
    </xf>
    <xf numFmtId="41" fontId="25" fillId="0" borderId="15" xfId="2" applyFont="1" applyBorder="1" applyAlignment="1">
      <alignment vertical="center"/>
    </xf>
    <xf numFmtId="0" fontId="26" fillId="0" borderId="0" xfId="3" applyFont="1" applyAlignment="1">
      <alignment vertical="center"/>
    </xf>
    <xf numFmtId="0" fontId="26" fillId="0" borderId="0" xfId="3" applyFont="1" applyFill="1" applyAlignment="1">
      <alignment vertical="center"/>
    </xf>
    <xf numFmtId="0" fontId="25" fillId="0" borderId="0" xfId="3" applyFont="1" applyAlignment="1">
      <alignment horizontal="right" vertical="center"/>
    </xf>
    <xf numFmtId="0" fontId="5" fillId="0" borderId="29" xfId="3" applyFont="1" applyBorder="1" applyAlignment="1">
      <alignment horizontal="center" vertical="center" shrinkToFit="1"/>
    </xf>
    <xf numFmtId="0" fontId="5" fillId="0" borderId="30" xfId="3" applyFont="1" applyBorder="1" applyAlignment="1">
      <alignment horizontal="center" vertical="center" shrinkToFit="1"/>
    </xf>
    <xf numFmtId="0" fontId="5" fillId="0" borderId="31" xfId="3" applyFont="1" applyBorder="1" applyAlignment="1">
      <alignment horizontal="center" vertical="center" shrinkToFit="1"/>
    </xf>
    <xf numFmtId="0" fontId="5" fillId="0" borderId="64" xfId="3" applyFont="1" applyBorder="1" applyAlignment="1">
      <alignment horizontal="center" vertical="center" shrinkToFit="1"/>
    </xf>
    <xf numFmtId="0" fontId="5" fillId="0" borderId="65" xfId="3" applyFont="1" applyBorder="1" applyAlignment="1">
      <alignment horizontal="center" vertical="center" shrinkToFit="1"/>
    </xf>
    <xf numFmtId="0" fontId="5" fillId="0" borderId="30" xfId="3" applyFont="1" applyFill="1" applyBorder="1" applyAlignment="1">
      <alignment horizontal="center" vertical="center" shrinkToFit="1"/>
    </xf>
    <xf numFmtId="0" fontId="5" fillId="0" borderId="31" xfId="3" applyFont="1" applyFill="1" applyBorder="1" applyAlignment="1">
      <alignment horizontal="center" vertical="center" shrinkToFit="1"/>
    </xf>
    <xf numFmtId="0" fontId="5" fillId="0" borderId="64" xfId="3" applyFont="1" applyFill="1" applyBorder="1" applyAlignment="1">
      <alignment horizontal="center" vertical="center" shrinkToFit="1"/>
    </xf>
    <xf numFmtId="0" fontId="5" fillId="0" borderId="3" xfId="3" applyFont="1" applyBorder="1" applyAlignment="1">
      <alignment horizontal="center" vertical="center" shrinkToFit="1"/>
    </xf>
    <xf numFmtId="0" fontId="5" fillId="0" borderId="1" xfId="3" applyFont="1" applyBorder="1" applyAlignment="1">
      <alignment horizontal="center" vertical="center" shrinkToFit="1"/>
    </xf>
    <xf numFmtId="0" fontId="5" fillId="0" borderId="4" xfId="3" applyFont="1" applyBorder="1" applyAlignment="1">
      <alignment horizontal="center" vertical="center" shrinkToFit="1"/>
    </xf>
    <xf numFmtId="0" fontId="5" fillId="0" borderId="23" xfId="3" applyFont="1" applyBorder="1" applyAlignment="1">
      <alignment horizontal="center" vertical="center" shrinkToFit="1"/>
    </xf>
    <xf numFmtId="0" fontId="5" fillId="0" borderId="17" xfId="3" applyFont="1" applyBorder="1" applyAlignment="1">
      <alignment horizontal="center" vertical="center" shrinkToFit="1"/>
    </xf>
    <xf numFmtId="0" fontId="5" fillId="0" borderId="1" xfId="3" applyFont="1" applyFill="1" applyBorder="1" applyAlignment="1">
      <alignment horizontal="center" vertical="center" shrinkToFit="1"/>
    </xf>
    <xf numFmtId="0" fontId="5" fillId="0" borderId="4" xfId="3" applyFont="1" applyFill="1" applyBorder="1" applyAlignment="1">
      <alignment horizontal="center" vertical="center" shrinkToFit="1"/>
    </xf>
    <xf numFmtId="0" fontId="5" fillId="0" borderId="23" xfId="3" applyFont="1" applyFill="1" applyBorder="1" applyAlignment="1">
      <alignment horizontal="center" vertical="center" shrinkToFit="1"/>
    </xf>
    <xf numFmtId="0" fontId="5" fillId="0" borderId="1" xfId="3" applyFont="1" applyFill="1" applyBorder="1" applyAlignment="1">
      <alignment horizontal="center" vertical="center"/>
    </xf>
    <xf numFmtId="0" fontId="8" fillId="0" borderId="44" xfId="3" applyFont="1" applyFill="1" applyBorder="1" applyAlignment="1">
      <alignment vertical="center"/>
    </xf>
    <xf numFmtId="0" fontId="8" fillId="0" borderId="11" xfId="3" applyFont="1" applyFill="1" applyBorder="1" applyAlignment="1">
      <alignment vertical="center"/>
    </xf>
    <xf numFmtId="10" fontId="23" fillId="0" borderId="20" xfId="1" applyNumberFormat="1" applyFont="1" applyBorder="1" applyAlignment="1">
      <alignment horizontal="center" vertical="center" shrinkToFit="1"/>
    </xf>
    <xf numFmtId="10" fontId="23" fillId="0" borderId="21" xfId="1" applyNumberFormat="1" applyFont="1" applyBorder="1" applyAlignment="1">
      <alignment horizontal="center" vertical="center" shrinkToFit="1"/>
    </xf>
    <xf numFmtId="10" fontId="23" fillId="0" borderId="22" xfId="1" applyNumberFormat="1" applyFont="1" applyBorder="1" applyAlignment="1">
      <alignment horizontal="center" vertical="center" shrinkToFit="1"/>
    </xf>
    <xf numFmtId="10" fontId="23" fillId="0" borderId="14" xfId="1" applyNumberFormat="1" applyFont="1" applyBorder="1" applyAlignment="1">
      <alignment horizontal="center" vertical="center" shrinkToFit="1"/>
    </xf>
    <xf numFmtId="10" fontId="23" fillId="0" borderId="19" xfId="1" applyNumberFormat="1" applyFont="1" applyBorder="1" applyAlignment="1">
      <alignment horizontal="center" vertical="center" shrinkToFit="1"/>
    </xf>
    <xf numFmtId="10" fontId="23" fillId="0" borderId="20" xfId="1" applyNumberFormat="1" applyFont="1" applyFill="1" applyBorder="1" applyAlignment="1">
      <alignment horizontal="center" vertical="center" shrinkToFit="1"/>
    </xf>
    <xf numFmtId="10" fontId="23" fillId="0" borderId="21" xfId="1" applyNumberFormat="1" applyFont="1" applyFill="1" applyBorder="1" applyAlignment="1">
      <alignment horizontal="center" vertical="center" shrinkToFit="1"/>
    </xf>
    <xf numFmtId="10" fontId="23" fillId="0" borderId="1" xfId="1" applyNumberFormat="1" applyFont="1" applyBorder="1" applyAlignment="1">
      <alignment horizontal="center" vertical="center" shrinkToFit="1"/>
    </xf>
    <xf numFmtId="0" fontId="23" fillId="0" borderId="4" xfId="3" applyFont="1" applyBorder="1" applyAlignment="1">
      <alignment horizontal="center" vertical="center"/>
    </xf>
    <xf numFmtId="0" fontId="23" fillId="0" borderId="23" xfId="3" applyFont="1" applyBorder="1" applyAlignment="1">
      <alignment horizontal="center" vertical="center"/>
    </xf>
    <xf numFmtId="0" fontId="23" fillId="0" borderId="1" xfId="3" applyFont="1" applyBorder="1" applyAlignment="1">
      <alignment horizontal="center" vertical="center"/>
    </xf>
    <xf numFmtId="0" fontId="23" fillId="0" borderId="17" xfId="3" applyFont="1" applyBorder="1" applyAlignment="1">
      <alignment horizontal="center" vertical="center"/>
    </xf>
    <xf numFmtId="0" fontId="23" fillId="0" borderId="1" xfId="3" applyFont="1" applyFill="1" applyBorder="1" applyAlignment="1">
      <alignment horizontal="center" vertical="center"/>
    </xf>
    <xf numFmtId="0" fontId="23" fillId="0" borderId="4" xfId="3" applyFont="1" applyFill="1" applyBorder="1" applyAlignment="1">
      <alignment horizontal="center" vertical="center"/>
    </xf>
    <xf numFmtId="0" fontId="23" fillId="0" borderId="23" xfId="3" applyFont="1" applyFill="1" applyBorder="1" applyAlignment="1">
      <alignment horizontal="center" vertical="center"/>
    </xf>
    <xf numFmtId="0" fontId="23" fillId="2" borderId="17" xfId="3" applyFont="1" applyFill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23" fillId="3" borderId="1" xfId="3" applyFont="1" applyFill="1" applyBorder="1" applyAlignment="1">
      <alignment horizontal="center" vertical="center"/>
    </xf>
    <xf numFmtId="0" fontId="23" fillId="0" borderId="3" xfId="3" applyFont="1" applyFill="1" applyBorder="1" applyAlignment="1">
      <alignment horizontal="center" vertical="center"/>
    </xf>
    <xf numFmtId="10" fontId="23" fillId="0" borderId="4" xfId="1" applyNumberFormat="1" applyFont="1" applyFill="1" applyBorder="1" applyAlignment="1">
      <alignment horizontal="center" vertical="center" shrinkToFit="1"/>
    </xf>
    <xf numFmtId="10" fontId="23" fillId="0" borderId="1" xfId="1" applyNumberFormat="1" applyFont="1" applyFill="1" applyBorder="1" applyAlignment="1">
      <alignment horizontal="center" vertical="center" shrinkToFit="1"/>
    </xf>
    <xf numFmtId="10" fontId="23" fillId="0" borderId="17" xfId="1" applyNumberFormat="1" applyFont="1" applyBorder="1" applyAlignment="1">
      <alignment horizontal="center" vertical="center" shrinkToFit="1"/>
    </xf>
    <xf numFmtId="10" fontId="23" fillId="0" borderId="3" xfId="1" applyNumberFormat="1" applyFont="1" applyBorder="1" applyAlignment="1">
      <alignment horizontal="center" vertical="center" shrinkToFit="1"/>
    </xf>
    <xf numFmtId="10" fontId="23" fillId="0" borderId="4" xfId="1" applyNumberFormat="1" applyFont="1" applyBorder="1" applyAlignment="1">
      <alignment horizontal="center" vertical="center" shrinkToFit="1"/>
    </xf>
    <xf numFmtId="10" fontId="23" fillId="0" borderId="23" xfId="1" applyNumberFormat="1" applyFont="1" applyBorder="1" applyAlignment="1">
      <alignment horizontal="center" vertical="center" shrinkToFit="1"/>
    </xf>
    <xf numFmtId="0" fontId="23" fillId="2" borderId="1" xfId="3" applyFont="1" applyFill="1" applyBorder="1" applyAlignment="1">
      <alignment horizontal="center" vertical="center"/>
    </xf>
    <xf numFmtId="0" fontId="23" fillId="2" borderId="4" xfId="3" applyFont="1" applyFill="1" applyBorder="1" applyAlignment="1">
      <alignment horizontal="center" vertical="center"/>
    </xf>
    <xf numFmtId="0" fontId="23" fillId="0" borderId="8" xfId="3" applyFont="1" applyBorder="1" applyAlignment="1">
      <alignment horizontal="center" vertical="center"/>
    </xf>
    <xf numFmtId="0" fontId="23" fillId="0" borderId="9" xfId="3" applyFont="1" applyBorder="1" applyAlignment="1">
      <alignment horizontal="center" vertical="center"/>
    </xf>
    <xf numFmtId="0" fontId="23" fillId="0" borderId="40" xfId="3" applyFont="1" applyBorder="1" applyAlignment="1">
      <alignment horizontal="center" vertical="center"/>
    </xf>
    <xf numFmtId="0" fontId="23" fillId="0" borderId="8" xfId="3" applyFont="1" applyFill="1" applyBorder="1" applyAlignment="1">
      <alignment horizontal="center" vertical="center"/>
    </xf>
    <xf numFmtId="0" fontId="23" fillId="0" borderId="9" xfId="3" applyFont="1" applyFill="1" applyBorder="1" applyAlignment="1">
      <alignment horizontal="center" vertical="center"/>
    </xf>
    <xf numFmtId="0" fontId="23" fillId="0" borderId="40" xfId="3" applyFont="1" applyFill="1" applyBorder="1" applyAlignment="1">
      <alignment horizontal="center" vertical="center"/>
    </xf>
    <xf numFmtId="0" fontId="23" fillId="0" borderId="7" xfId="3" applyFont="1" applyBorder="1" applyAlignment="1">
      <alignment horizontal="center" vertical="center"/>
    </xf>
    <xf numFmtId="0" fontId="23" fillId="3" borderId="8" xfId="3" applyFont="1" applyFill="1" applyBorder="1" applyAlignment="1">
      <alignment horizontal="center" vertical="center"/>
    </xf>
    <xf numFmtId="0" fontId="23" fillId="0" borderId="7" xfId="3" applyFont="1" applyFill="1" applyBorder="1" applyAlignment="1">
      <alignment horizontal="center" vertical="center"/>
    </xf>
    <xf numFmtId="10" fontId="23" fillId="0" borderId="8" xfId="1" applyNumberFormat="1" applyFont="1" applyBorder="1" applyAlignment="1">
      <alignment horizontal="center" vertical="center" shrinkToFit="1"/>
    </xf>
    <xf numFmtId="10" fontId="23" fillId="0" borderId="25" xfId="1" applyNumberFormat="1" applyFont="1" applyBorder="1" applyAlignment="1">
      <alignment horizontal="center" vertical="center" shrinkToFit="1"/>
    </xf>
    <xf numFmtId="0" fontId="23" fillId="0" borderId="10" xfId="3" applyFont="1" applyBorder="1" applyAlignment="1">
      <alignment horizontal="center" vertical="center"/>
    </xf>
    <xf numFmtId="0" fontId="23" fillId="0" borderId="10" xfId="3" applyFont="1" applyFill="1" applyBorder="1" applyAlignment="1">
      <alignment horizontal="center" vertical="center"/>
    </xf>
    <xf numFmtId="0" fontId="23" fillId="0" borderId="13" xfId="3" applyFont="1" applyFill="1" applyBorder="1" applyAlignment="1">
      <alignment horizontal="center" vertical="center"/>
    </xf>
    <xf numFmtId="10" fontId="23" fillId="0" borderId="41" xfId="1" applyNumberFormat="1" applyFont="1" applyFill="1" applyBorder="1" applyAlignment="1">
      <alignment horizontal="center" vertical="center" shrinkToFit="1"/>
    </xf>
    <xf numFmtId="10" fontId="23" fillId="0" borderId="10" xfId="1" applyNumberFormat="1" applyFont="1" applyFill="1" applyBorder="1" applyAlignment="1">
      <alignment horizontal="center" vertical="center" shrinkToFit="1"/>
    </xf>
    <xf numFmtId="10" fontId="23" fillId="0" borderId="10" xfId="1" applyNumberFormat="1" applyFont="1" applyBorder="1" applyAlignment="1">
      <alignment horizontal="center" vertical="center" shrinkToFit="1"/>
    </xf>
    <xf numFmtId="10" fontId="23" fillId="0" borderId="24" xfId="1" applyNumberFormat="1" applyFont="1" applyBorder="1" applyAlignment="1">
      <alignment horizontal="center" vertical="center" shrinkToFit="1"/>
    </xf>
    <xf numFmtId="10" fontId="23" fillId="0" borderId="12" xfId="1" applyNumberFormat="1" applyFont="1" applyBorder="1" applyAlignment="1">
      <alignment horizontal="center" vertical="center" shrinkToFit="1"/>
    </xf>
    <xf numFmtId="10" fontId="23" fillId="0" borderId="13" xfId="1" applyNumberFormat="1" applyFont="1" applyBorder="1" applyAlignment="1">
      <alignment horizontal="center" vertical="center" shrinkToFit="1"/>
    </xf>
    <xf numFmtId="10" fontId="23" fillId="0" borderId="41" xfId="1" applyNumberFormat="1" applyFont="1" applyBorder="1" applyAlignment="1">
      <alignment horizontal="center" vertical="center" shrinkToFit="1"/>
    </xf>
    <xf numFmtId="0" fontId="23" fillId="0" borderId="27" xfId="3" applyFont="1" applyBorder="1" applyAlignment="1">
      <alignment horizontal="center" vertical="center"/>
    </xf>
    <xf numFmtId="0" fontId="23" fillId="0" borderId="27" xfId="3" applyFont="1" applyFill="1" applyBorder="1" applyAlignment="1">
      <alignment horizontal="center" vertical="center"/>
    </xf>
    <xf numFmtId="0" fontId="23" fillId="0" borderId="28" xfId="3" applyFont="1" applyFill="1" applyBorder="1" applyAlignment="1">
      <alignment horizontal="center" vertical="center"/>
    </xf>
    <xf numFmtId="10" fontId="5" fillId="0" borderId="42" xfId="1" applyNumberFormat="1" applyFont="1" applyFill="1" applyBorder="1" applyAlignment="1">
      <alignment horizontal="center" vertical="center" shrinkToFit="1"/>
    </xf>
    <xf numFmtId="10" fontId="5" fillId="0" borderId="27" xfId="1" applyNumberFormat="1" applyFont="1" applyFill="1" applyBorder="1" applyAlignment="1">
      <alignment horizontal="center" vertical="center" shrinkToFit="1"/>
    </xf>
    <xf numFmtId="10" fontId="5" fillId="0" borderId="27" xfId="1" applyNumberFormat="1" applyFont="1" applyBorder="1" applyAlignment="1">
      <alignment horizontal="center" vertical="center" shrinkToFit="1"/>
    </xf>
    <xf numFmtId="10" fontId="5" fillId="0" borderId="43" xfId="1" applyNumberFormat="1" applyFont="1" applyBorder="1" applyAlignment="1">
      <alignment horizontal="center" vertical="center" shrinkToFit="1"/>
    </xf>
    <xf numFmtId="10" fontId="5" fillId="0" borderId="18" xfId="1" applyNumberFormat="1" applyFont="1" applyBorder="1" applyAlignment="1">
      <alignment horizontal="center" vertical="center" shrinkToFit="1"/>
    </xf>
    <xf numFmtId="10" fontId="5" fillId="0" borderId="28" xfId="1" applyNumberFormat="1" applyFont="1" applyBorder="1" applyAlignment="1">
      <alignment horizontal="center" vertical="center" shrinkToFit="1"/>
    </xf>
    <xf numFmtId="10" fontId="5" fillId="0" borderId="42" xfId="1" applyNumberFormat="1" applyFont="1" applyBorder="1" applyAlignment="1">
      <alignment horizontal="center" vertical="center" shrinkToFit="1"/>
    </xf>
    <xf numFmtId="0" fontId="23" fillId="0" borderId="19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3" fillId="0" borderId="21" xfId="3" applyFont="1" applyBorder="1" applyAlignment="1">
      <alignment horizontal="center" vertical="center"/>
    </xf>
    <xf numFmtId="0" fontId="23" fillId="0" borderId="22" xfId="3" applyFont="1" applyBorder="1" applyAlignment="1">
      <alignment horizontal="center" vertical="center"/>
    </xf>
    <xf numFmtId="0" fontId="23" fillId="0" borderId="14" xfId="3" applyFont="1" applyBorder="1" applyAlignment="1">
      <alignment horizontal="center" vertical="center"/>
    </xf>
    <xf numFmtId="0" fontId="23" fillId="0" borderId="20" xfId="3" applyFont="1" applyFill="1" applyBorder="1" applyAlignment="1">
      <alignment horizontal="center" vertical="center"/>
    </xf>
    <xf numFmtId="0" fontId="23" fillId="0" borderId="21" xfId="3" applyFont="1" applyFill="1" applyBorder="1" applyAlignment="1">
      <alignment horizontal="center" vertical="center"/>
    </xf>
    <xf numFmtId="0" fontId="23" fillId="0" borderId="22" xfId="3" applyFont="1" applyFill="1" applyBorder="1" applyAlignment="1">
      <alignment horizontal="center" vertical="center"/>
    </xf>
    <xf numFmtId="0" fontId="23" fillId="3" borderId="20" xfId="3" applyFont="1" applyFill="1" applyBorder="1" applyAlignment="1">
      <alignment horizontal="center" vertical="center"/>
    </xf>
    <xf numFmtId="0" fontId="23" fillId="0" borderId="19" xfId="3" applyFont="1" applyFill="1" applyBorder="1" applyAlignment="1">
      <alignment horizontal="center" vertical="center"/>
    </xf>
    <xf numFmtId="10" fontId="5" fillId="0" borderId="40" xfId="1" applyNumberFormat="1" applyFont="1" applyFill="1" applyBorder="1" applyAlignment="1">
      <alignment horizontal="center" vertical="center" shrinkToFit="1"/>
    </xf>
    <xf numFmtId="10" fontId="5" fillId="0" borderId="8" xfId="1" applyNumberFormat="1" applyFont="1" applyFill="1" applyBorder="1" applyAlignment="1">
      <alignment horizontal="center" vertical="center" shrinkToFit="1"/>
    </xf>
    <xf numFmtId="10" fontId="5" fillId="0" borderId="8" xfId="1" applyNumberFormat="1" applyFont="1" applyBorder="1" applyAlignment="1">
      <alignment horizontal="center" vertical="center" shrinkToFit="1"/>
    </xf>
    <xf numFmtId="10" fontId="5" fillId="0" borderId="25" xfId="1" applyNumberFormat="1" applyFont="1" applyBorder="1" applyAlignment="1">
      <alignment horizontal="center" vertical="center" shrinkToFit="1"/>
    </xf>
    <xf numFmtId="10" fontId="5" fillId="0" borderId="7" xfId="1" applyNumberFormat="1" applyFont="1" applyBorder="1" applyAlignment="1">
      <alignment horizontal="center" vertical="center" shrinkToFit="1"/>
    </xf>
    <xf numFmtId="10" fontId="5" fillId="0" borderId="9" xfId="1" applyNumberFormat="1" applyFont="1" applyBorder="1" applyAlignment="1">
      <alignment horizontal="center" vertical="center" shrinkToFit="1"/>
    </xf>
    <xf numFmtId="10" fontId="5" fillId="0" borderId="40" xfId="1" applyNumberFormat="1" applyFont="1" applyBorder="1" applyAlignment="1">
      <alignment horizontal="center" vertical="center" shrinkToFit="1"/>
    </xf>
    <xf numFmtId="41" fontId="29" fillId="0" borderId="60" xfId="2" applyFont="1" applyBorder="1" applyAlignment="1">
      <alignment horizontal="center" vertical="center"/>
    </xf>
    <xf numFmtId="10" fontId="28" fillId="5" borderId="11" xfId="2" applyNumberFormat="1" applyFont="1" applyFill="1" applyBorder="1" applyAlignment="1">
      <alignment horizontal="right" vertical="center"/>
    </xf>
    <xf numFmtId="10" fontId="28" fillId="5" borderId="39" xfId="2" applyNumberFormat="1" applyFont="1" applyFill="1" applyBorder="1" applyAlignment="1">
      <alignment vertical="center"/>
    </xf>
    <xf numFmtId="0" fontId="4" fillId="7" borderId="89" xfId="3" applyFont="1" applyFill="1" applyBorder="1" applyAlignment="1">
      <alignment vertical="center"/>
    </xf>
    <xf numFmtId="0" fontId="4" fillId="7" borderId="66" xfId="3" applyFont="1" applyFill="1" applyBorder="1" applyAlignment="1">
      <alignment vertical="center"/>
    </xf>
    <xf numFmtId="0" fontId="4" fillId="7" borderId="90" xfId="3" applyFont="1" applyFill="1" applyBorder="1" applyAlignment="1">
      <alignment vertical="center"/>
    </xf>
    <xf numFmtId="0" fontId="5" fillId="0" borderId="29" xfId="3" applyFont="1" applyFill="1" applyBorder="1" applyAlignment="1">
      <alignment horizontal="center" vertical="center" shrinkToFit="1"/>
    </xf>
    <xf numFmtId="0" fontId="5" fillId="0" borderId="3" xfId="3" applyFont="1" applyFill="1" applyBorder="1" applyAlignment="1">
      <alignment horizontal="center" vertical="center" shrinkToFit="1"/>
    </xf>
    <xf numFmtId="0" fontId="25" fillId="0" borderId="3" xfId="3" applyFont="1" applyFill="1" applyBorder="1" applyAlignment="1">
      <alignment horizontal="center" vertical="center"/>
    </xf>
    <xf numFmtId="10" fontId="23" fillId="0" borderId="12" xfId="1" applyNumberFormat="1" applyFont="1" applyFill="1" applyBorder="1" applyAlignment="1">
      <alignment horizontal="center" vertical="center" shrinkToFit="1"/>
    </xf>
    <xf numFmtId="10" fontId="5" fillId="0" borderId="18" xfId="1" applyNumberFormat="1" applyFont="1" applyFill="1" applyBorder="1" applyAlignment="1">
      <alignment horizontal="center" vertical="center" shrinkToFit="1"/>
    </xf>
    <xf numFmtId="10" fontId="5" fillId="0" borderId="7" xfId="1" applyNumberFormat="1" applyFont="1" applyFill="1" applyBorder="1" applyAlignment="1">
      <alignment horizontal="center" vertical="center" shrinkToFit="1"/>
    </xf>
    <xf numFmtId="10" fontId="23" fillId="0" borderId="19" xfId="1" applyNumberFormat="1" applyFont="1" applyFill="1" applyBorder="1" applyAlignment="1">
      <alignment horizontal="center" vertical="center" shrinkToFit="1"/>
    </xf>
    <xf numFmtId="10" fontId="23" fillId="0" borderId="3" xfId="1" applyNumberFormat="1" applyFont="1" applyFill="1" applyBorder="1" applyAlignment="1">
      <alignment horizontal="center" vertical="center" shrinkToFit="1"/>
    </xf>
    <xf numFmtId="0" fontId="5" fillId="0" borderId="65" xfId="3" applyFont="1" applyFill="1" applyBorder="1" applyAlignment="1">
      <alignment horizontal="center" vertical="center" shrinkToFit="1"/>
    </xf>
    <xf numFmtId="0" fontId="5" fillId="0" borderId="17" xfId="3" applyFont="1" applyFill="1" applyBorder="1" applyAlignment="1">
      <alignment horizontal="center" vertical="center" shrinkToFit="1"/>
    </xf>
    <xf numFmtId="0" fontId="25" fillId="0" borderId="1" xfId="3" applyFont="1" applyFill="1" applyBorder="1" applyAlignment="1">
      <alignment horizontal="center" vertical="center"/>
    </xf>
    <xf numFmtId="0" fontId="23" fillId="0" borderId="17" xfId="3" applyFont="1" applyFill="1" applyBorder="1" applyAlignment="1">
      <alignment horizontal="center" vertical="center"/>
    </xf>
    <xf numFmtId="0" fontId="23" fillId="0" borderId="25" xfId="3" applyFont="1" applyFill="1" applyBorder="1" applyAlignment="1">
      <alignment horizontal="center" vertical="center"/>
    </xf>
    <xf numFmtId="0" fontId="23" fillId="0" borderId="24" xfId="3" applyFont="1" applyFill="1" applyBorder="1" applyAlignment="1">
      <alignment horizontal="center" vertical="center"/>
    </xf>
    <xf numFmtId="0" fontId="23" fillId="0" borderId="43" xfId="3" applyFont="1" applyFill="1" applyBorder="1" applyAlignment="1">
      <alignment horizontal="center" vertical="center"/>
    </xf>
    <xf numFmtId="0" fontId="23" fillId="0" borderId="14" xfId="3" applyFont="1" applyFill="1" applyBorder="1" applyAlignment="1">
      <alignment horizontal="center" vertical="center"/>
    </xf>
    <xf numFmtId="10" fontId="23" fillId="0" borderId="13" xfId="1" applyNumberFormat="1" applyFont="1" applyFill="1" applyBorder="1" applyAlignment="1">
      <alignment horizontal="center" vertical="center" shrinkToFit="1"/>
    </xf>
    <xf numFmtId="10" fontId="5" fillId="0" borderId="28" xfId="1" applyNumberFormat="1" applyFont="1" applyFill="1" applyBorder="1" applyAlignment="1">
      <alignment horizontal="center" vertical="center" shrinkToFit="1"/>
    </xf>
    <xf numFmtId="10" fontId="5" fillId="0" borderId="9" xfId="1" applyNumberFormat="1" applyFont="1" applyFill="1" applyBorder="1" applyAlignment="1">
      <alignment horizontal="center" vertical="center" shrinkToFit="1"/>
    </xf>
    <xf numFmtId="10" fontId="5" fillId="0" borderId="20" xfId="1" applyNumberFormat="1" applyFont="1" applyFill="1" applyBorder="1" applyAlignment="1">
      <alignment horizontal="center" vertical="center" shrinkToFit="1"/>
    </xf>
    <xf numFmtId="10" fontId="5" fillId="0" borderId="1" xfId="1" applyNumberFormat="1" applyFont="1" applyFill="1" applyBorder="1" applyAlignment="1">
      <alignment horizontal="center" vertical="center" shrinkToFit="1"/>
    </xf>
    <xf numFmtId="10" fontId="23" fillId="0" borderId="8" xfId="1" applyNumberFormat="1" applyFont="1" applyFill="1" applyBorder="1" applyAlignment="1">
      <alignment horizontal="center" vertical="center" shrinkToFit="1"/>
    </xf>
    <xf numFmtId="0" fontId="5" fillId="0" borderId="8" xfId="3" applyFont="1" applyFill="1" applyBorder="1" applyAlignment="1">
      <alignment horizontal="center" vertical="center"/>
    </xf>
    <xf numFmtId="0" fontId="5" fillId="0" borderId="10" xfId="3" applyFont="1" applyFill="1" applyBorder="1" applyAlignment="1">
      <alignment horizontal="center" vertical="center"/>
    </xf>
    <xf numFmtId="0" fontId="23" fillId="0" borderId="41" xfId="3" applyFont="1" applyFill="1" applyBorder="1" applyAlignment="1">
      <alignment horizontal="center" vertical="center"/>
    </xf>
    <xf numFmtId="0" fontId="23" fillId="0" borderId="42" xfId="3" applyFont="1" applyFill="1" applyBorder="1" applyAlignment="1">
      <alignment horizontal="center" vertical="center"/>
    </xf>
    <xf numFmtId="178" fontId="10" fillId="0" borderId="91" xfId="3" applyNumberFormat="1" applyFont="1" applyFill="1" applyBorder="1" applyAlignment="1">
      <alignment vertical="center" shrinkToFit="1"/>
    </xf>
    <xf numFmtId="0" fontId="23" fillId="0" borderId="18" xfId="3" applyFont="1" applyFill="1" applyBorder="1" applyAlignment="1">
      <alignment horizontal="center" vertical="center"/>
    </xf>
    <xf numFmtId="0" fontId="25" fillId="0" borderId="23" xfId="3" applyFont="1" applyFill="1" applyBorder="1" applyAlignment="1">
      <alignment horizontal="center" vertical="center"/>
    </xf>
    <xf numFmtId="0" fontId="23" fillId="0" borderId="12" xfId="3" applyFont="1" applyFill="1" applyBorder="1" applyAlignment="1">
      <alignment horizontal="center" vertical="center"/>
    </xf>
    <xf numFmtId="178" fontId="10" fillId="0" borderId="16" xfId="3" applyNumberFormat="1" applyFont="1" applyBorder="1" applyAlignment="1">
      <alignment vertical="center" shrinkToFit="1"/>
    </xf>
    <xf numFmtId="0" fontId="23" fillId="2" borderId="23" xfId="3" applyFont="1" applyFill="1" applyBorder="1" applyAlignment="1">
      <alignment horizontal="center" vertical="center"/>
    </xf>
    <xf numFmtId="10" fontId="25" fillId="0" borderId="1" xfId="1" applyNumberFormat="1" applyFont="1" applyFill="1" applyBorder="1" applyAlignment="1">
      <alignment horizontal="center" vertical="center" shrinkToFit="1"/>
    </xf>
    <xf numFmtId="0" fontId="23" fillId="2" borderId="3" xfId="3" applyFont="1" applyFill="1" applyBorder="1" applyAlignment="1">
      <alignment horizontal="center" vertical="center"/>
    </xf>
    <xf numFmtId="178" fontId="10" fillId="0" borderId="16" xfId="3" applyNumberFormat="1" applyFont="1" applyFill="1" applyBorder="1" applyAlignment="1">
      <alignment vertical="center" shrinkToFit="1"/>
    </xf>
    <xf numFmtId="178" fontId="10" fillId="0" borderId="100" xfId="3" applyNumberFormat="1" applyFont="1" applyFill="1" applyBorder="1" applyAlignment="1">
      <alignment vertical="center" shrinkToFit="1"/>
    </xf>
    <xf numFmtId="178" fontId="10" fillId="0" borderId="101" xfId="3" applyNumberFormat="1" applyFont="1" applyFill="1" applyBorder="1" applyAlignment="1">
      <alignment vertical="center" shrinkToFit="1"/>
    </xf>
    <xf numFmtId="178" fontId="10" fillId="0" borderId="100" xfId="3" applyNumberFormat="1" applyFont="1" applyBorder="1" applyAlignment="1">
      <alignment vertical="center" shrinkToFit="1"/>
    </xf>
    <xf numFmtId="178" fontId="10" fillId="0" borderId="101" xfId="3" applyNumberFormat="1" applyFont="1" applyBorder="1" applyAlignment="1">
      <alignment vertical="center" shrinkToFit="1"/>
    </xf>
    <xf numFmtId="0" fontId="23" fillId="3" borderId="4" xfId="3" applyFont="1" applyFill="1" applyBorder="1" applyAlignment="1">
      <alignment horizontal="center" vertical="center"/>
    </xf>
    <xf numFmtId="0" fontId="23" fillId="0" borderId="31" xfId="3" applyFont="1" applyBorder="1" applyAlignment="1">
      <alignment horizontal="center" vertical="center"/>
    </xf>
    <xf numFmtId="0" fontId="23" fillId="3" borderId="9" xfId="3" applyFont="1" applyFill="1" applyBorder="1" applyAlignment="1">
      <alignment horizontal="center" vertical="center"/>
    </xf>
    <xf numFmtId="0" fontId="23" fillId="3" borderId="21" xfId="3" applyFont="1" applyFill="1" applyBorder="1" applyAlignment="1">
      <alignment horizontal="center" vertical="center"/>
    </xf>
    <xf numFmtId="10" fontId="23" fillId="0" borderId="17" xfId="1" applyNumberFormat="1" applyFont="1" applyFill="1" applyBorder="1" applyAlignment="1">
      <alignment horizontal="center" vertical="center" shrinkToFit="1"/>
    </xf>
    <xf numFmtId="10" fontId="23" fillId="0" borderId="24" xfId="1" applyNumberFormat="1" applyFont="1" applyFill="1" applyBorder="1" applyAlignment="1">
      <alignment horizontal="center" vertical="center" shrinkToFit="1"/>
    </xf>
    <xf numFmtId="10" fontId="5" fillId="0" borderId="43" xfId="1" applyNumberFormat="1" applyFont="1" applyFill="1" applyBorder="1" applyAlignment="1">
      <alignment horizontal="center" vertical="center" shrinkToFit="1"/>
    </xf>
    <xf numFmtId="10" fontId="5" fillId="0" borderId="25" xfId="1" applyNumberFormat="1" applyFont="1" applyFill="1" applyBorder="1" applyAlignment="1">
      <alignment horizontal="center" vertical="center" shrinkToFit="1"/>
    </xf>
    <xf numFmtId="0" fontId="23" fillId="2" borderId="8" xfId="3" applyFont="1" applyFill="1" applyBorder="1" applyAlignment="1">
      <alignment horizontal="center" vertical="center"/>
    </xf>
    <xf numFmtId="0" fontId="23" fillId="2" borderId="20" xfId="3" applyFont="1" applyFill="1" applyBorder="1" applyAlignment="1">
      <alignment horizontal="center" vertical="center"/>
    </xf>
    <xf numFmtId="178" fontId="10" fillId="0" borderId="102" xfId="3" applyNumberFormat="1" applyFont="1" applyFill="1" applyBorder="1" applyAlignment="1">
      <alignment vertical="center" shrinkToFit="1"/>
    </xf>
    <xf numFmtId="0" fontId="5" fillId="3" borderId="30" xfId="3" applyFont="1" applyFill="1" applyBorder="1" applyAlignment="1">
      <alignment horizontal="center" vertical="center" shrinkToFit="1"/>
    </xf>
    <xf numFmtId="0" fontId="5" fillId="3" borderId="1" xfId="3" applyFont="1" applyFill="1" applyBorder="1" applyAlignment="1">
      <alignment horizontal="center" vertical="center" shrinkToFit="1"/>
    </xf>
    <xf numFmtId="0" fontId="23" fillId="3" borderId="10" xfId="3" applyFont="1" applyFill="1" applyBorder="1" applyAlignment="1">
      <alignment horizontal="center" vertical="center"/>
    </xf>
    <xf numFmtId="0" fontId="23" fillId="0" borderId="13" xfId="3" applyFont="1" applyBorder="1" applyAlignment="1">
      <alignment horizontal="center" vertical="center"/>
    </xf>
    <xf numFmtId="0" fontId="23" fillId="3" borderId="27" xfId="3" applyFont="1" applyFill="1" applyBorder="1" applyAlignment="1">
      <alignment horizontal="center" vertical="center"/>
    </xf>
    <xf numFmtId="0" fontId="23" fillId="0" borderId="28" xfId="3" applyFont="1" applyBorder="1" applyAlignment="1">
      <alignment horizontal="center" vertical="center"/>
    </xf>
    <xf numFmtId="0" fontId="5" fillId="0" borderId="68" xfId="3" applyFont="1" applyFill="1" applyBorder="1" applyAlignment="1">
      <alignment horizontal="center" vertical="center" shrinkToFit="1"/>
    </xf>
    <xf numFmtId="0" fontId="5" fillId="0" borderId="69" xfId="3" applyFont="1" applyFill="1" applyBorder="1" applyAlignment="1">
      <alignment horizontal="center" vertical="center" shrinkToFit="1"/>
    </xf>
    <xf numFmtId="0" fontId="5" fillId="0" borderId="70" xfId="3" applyFont="1" applyFill="1" applyBorder="1" applyAlignment="1">
      <alignment horizontal="center" vertical="center" shrinkToFit="1"/>
    </xf>
    <xf numFmtId="0" fontId="5" fillId="0" borderId="0" xfId="3" applyFont="1" applyBorder="1" applyAlignment="1">
      <alignment horizontal="center" vertical="center" shrinkToFit="1"/>
    </xf>
    <xf numFmtId="0" fontId="5" fillId="0" borderId="52" xfId="3" applyFont="1" applyBorder="1" applyAlignment="1">
      <alignment horizontal="center" vertical="center" shrinkToFit="1"/>
    </xf>
    <xf numFmtId="10" fontId="23" fillId="0" borderId="92" xfId="1" applyNumberFormat="1" applyFont="1" applyBorder="1" applyAlignment="1">
      <alignment horizontal="center" vertical="center" shrinkToFit="1"/>
    </xf>
    <xf numFmtId="0" fontId="23" fillId="0" borderId="52" xfId="3" applyFont="1" applyBorder="1" applyAlignment="1">
      <alignment horizontal="center" vertical="center"/>
    </xf>
    <xf numFmtId="0" fontId="23" fillId="0" borderId="103" xfId="3" applyFont="1" applyBorder="1" applyAlignment="1">
      <alignment horizontal="center" vertical="center"/>
    </xf>
    <xf numFmtId="0" fontId="23" fillId="0" borderId="97" xfId="3" applyFont="1" applyBorder="1" applyAlignment="1">
      <alignment horizontal="center" vertical="center"/>
    </xf>
    <xf numFmtId="0" fontId="23" fillId="0" borderId="104" xfId="3" applyFont="1" applyBorder="1" applyAlignment="1">
      <alignment horizontal="center" vertical="center"/>
    </xf>
    <xf numFmtId="0" fontId="23" fillId="0" borderId="92" xfId="3" applyFont="1" applyBorder="1" applyAlignment="1">
      <alignment horizontal="center" vertical="center"/>
    </xf>
    <xf numFmtId="178" fontId="10" fillId="0" borderId="102" xfId="3" applyNumberFormat="1" applyFont="1" applyBorder="1" applyAlignment="1">
      <alignment vertical="center" shrinkToFit="1"/>
    </xf>
    <xf numFmtId="0" fontId="5" fillId="0" borderId="0" xfId="3" applyFont="1" applyFill="1" applyBorder="1" applyAlignment="1">
      <alignment horizontal="center" vertical="center" shrinkToFit="1"/>
    </xf>
    <xf numFmtId="0" fontId="5" fillId="0" borderId="52" xfId="3" applyFont="1" applyFill="1" applyBorder="1" applyAlignment="1">
      <alignment horizontal="center" vertical="center" shrinkToFit="1"/>
    </xf>
    <xf numFmtId="10" fontId="23" fillId="0" borderId="92" xfId="1" applyNumberFormat="1" applyFont="1" applyFill="1" applyBorder="1" applyAlignment="1">
      <alignment horizontal="center" vertical="center" shrinkToFit="1"/>
    </xf>
    <xf numFmtId="0" fontId="23" fillId="0" borderId="52" xfId="3" applyFont="1" applyFill="1" applyBorder="1" applyAlignment="1">
      <alignment horizontal="center" vertical="center"/>
    </xf>
    <xf numFmtId="10" fontId="23" fillId="0" borderId="52" xfId="1" applyNumberFormat="1" applyFont="1" applyFill="1" applyBorder="1" applyAlignment="1">
      <alignment horizontal="center" vertical="center" shrinkToFit="1"/>
    </xf>
    <xf numFmtId="0" fontId="23" fillId="0" borderId="103" xfId="3" applyFont="1" applyFill="1" applyBorder="1" applyAlignment="1">
      <alignment horizontal="center" vertical="center"/>
    </xf>
    <xf numFmtId="10" fontId="23" fillId="0" borderId="97" xfId="1" applyNumberFormat="1" applyFont="1" applyFill="1" applyBorder="1" applyAlignment="1">
      <alignment horizontal="center" vertical="center" shrinkToFit="1"/>
    </xf>
    <xf numFmtId="10" fontId="5" fillId="0" borderId="104" xfId="1" applyNumberFormat="1" applyFont="1" applyFill="1" applyBorder="1" applyAlignment="1">
      <alignment horizontal="center" vertical="center" shrinkToFit="1"/>
    </xf>
    <xf numFmtId="0" fontId="23" fillId="0" borderId="92" xfId="3" applyFont="1" applyFill="1" applyBorder="1" applyAlignment="1">
      <alignment horizontal="center" vertical="center"/>
    </xf>
    <xf numFmtId="10" fontId="5" fillId="0" borderId="103" xfId="1" applyNumberFormat="1" applyFont="1" applyFill="1" applyBorder="1" applyAlignment="1">
      <alignment horizontal="center" vertical="center" shrinkToFit="1"/>
    </xf>
    <xf numFmtId="0" fontId="5" fillId="0" borderId="69" xfId="3" applyFont="1" applyBorder="1" applyAlignment="1">
      <alignment horizontal="center" vertical="center" shrinkToFit="1"/>
    </xf>
    <xf numFmtId="0" fontId="25" fillId="0" borderId="17" xfId="3" applyFont="1" applyFill="1" applyBorder="1" applyAlignment="1">
      <alignment horizontal="center" vertical="center"/>
    </xf>
    <xf numFmtId="0" fontId="23" fillId="2" borderId="52" xfId="3" applyFont="1" applyFill="1" applyBorder="1" applyAlignment="1">
      <alignment horizontal="center" vertical="center"/>
    </xf>
    <xf numFmtId="10" fontId="23" fillId="0" borderId="52" xfId="1" applyNumberFormat="1" applyFont="1" applyBorder="1" applyAlignment="1">
      <alignment horizontal="center" vertical="center" shrinkToFit="1"/>
    </xf>
    <xf numFmtId="10" fontId="23" fillId="0" borderId="97" xfId="1" applyNumberFormat="1" applyFont="1" applyBorder="1" applyAlignment="1">
      <alignment horizontal="center" vertical="center" shrinkToFit="1"/>
    </xf>
    <xf numFmtId="10" fontId="5" fillId="0" borderId="104" xfId="1" applyNumberFormat="1" applyFont="1" applyBorder="1" applyAlignment="1">
      <alignment horizontal="center" vertical="center" shrinkToFit="1"/>
    </xf>
    <xf numFmtId="10" fontId="5" fillId="0" borderId="103" xfId="1" applyNumberFormat="1" applyFont="1" applyBorder="1" applyAlignment="1">
      <alignment horizontal="center" vertical="center" shrinkToFit="1"/>
    </xf>
    <xf numFmtId="0" fontId="5" fillId="0" borderId="68" xfId="3" applyFont="1" applyBorder="1" applyAlignment="1">
      <alignment horizontal="center" vertical="center" shrinkToFit="1"/>
    </xf>
    <xf numFmtId="0" fontId="5" fillId="0" borderId="70" xfId="3" applyFont="1" applyBorder="1" applyAlignment="1">
      <alignment horizontal="center" vertical="center" shrinkToFit="1"/>
    </xf>
    <xf numFmtId="10" fontId="16" fillId="5" borderId="79" xfId="2" applyNumberFormat="1" applyFont="1" applyFill="1" applyBorder="1" applyAlignment="1">
      <alignment horizontal="center" vertical="center"/>
    </xf>
    <xf numFmtId="10" fontId="16" fillId="5" borderId="80" xfId="2" applyNumberFormat="1" applyFont="1" applyFill="1" applyBorder="1" applyAlignment="1">
      <alignment horizontal="center" vertical="center"/>
    </xf>
    <xf numFmtId="10" fontId="16" fillId="5" borderId="81" xfId="2" applyNumberFormat="1" applyFont="1" applyFill="1" applyBorder="1" applyAlignment="1">
      <alignment horizontal="center" vertical="center"/>
    </xf>
    <xf numFmtId="10" fontId="16" fillId="5" borderId="76" xfId="2" applyNumberFormat="1" applyFont="1" applyFill="1" applyBorder="1" applyAlignment="1">
      <alignment horizontal="center" vertical="center"/>
    </xf>
    <xf numFmtId="10" fontId="16" fillId="5" borderId="77" xfId="2" applyNumberFormat="1" applyFont="1" applyFill="1" applyBorder="1" applyAlignment="1">
      <alignment horizontal="center" vertical="center"/>
    </xf>
    <xf numFmtId="10" fontId="16" fillId="5" borderId="78" xfId="2" applyNumberFormat="1" applyFont="1" applyFill="1" applyBorder="1" applyAlignment="1">
      <alignment horizontal="center" vertical="center"/>
    </xf>
    <xf numFmtId="0" fontId="5" fillId="6" borderId="12" xfId="3" applyFont="1" applyFill="1" applyBorder="1" applyAlignment="1">
      <alignment horizontal="center" vertical="center"/>
    </xf>
    <xf numFmtId="0" fontId="5" fillId="6" borderId="10" xfId="3" applyFont="1" applyFill="1" applyBorder="1" applyAlignment="1">
      <alignment horizontal="center" vertical="center"/>
    </xf>
    <xf numFmtId="0" fontId="5" fillId="6" borderId="13" xfId="3" applyFont="1" applyFill="1" applyBorder="1" applyAlignment="1">
      <alignment horizontal="center" vertical="center"/>
    </xf>
    <xf numFmtId="0" fontId="5" fillId="6" borderId="75" xfId="3" applyFont="1" applyFill="1" applyBorder="1" applyAlignment="1">
      <alignment horizontal="center" vertical="center"/>
    </xf>
    <xf numFmtId="0" fontId="5" fillId="6" borderId="99" xfId="3" applyFont="1" applyFill="1" applyBorder="1" applyAlignment="1">
      <alignment horizontal="center" vertical="center"/>
    </xf>
    <xf numFmtId="0" fontId="5" fillId="6" borderId="98" xfId="3" applyFont="1" applyFill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41" fontId="5" fillId="7" borderId="87" xfId="3" applyNumberFormat="1" applyFont="1" applyFill="1" applyBorder="1" applyAlignment="1">
      <alignment horizontal="left" vertical="center" shrinkToFit="1"/>
    </xf>
    <xf numFmtId="41" fontId="5" fillId="7" borderId="88" xfId="3" applyNumberFormat="1" applyFont="1" applyFill="1" applyBorder="1" applyAlignment="1">
      <alignment horizontal="left" vertical="center" shrinkToFit="1"/>
    </xf>
    <xf numFmtId="41" fontId="5" fillId="7" borderId="86" xfId="3" applyNumberFormat="1" applyFont="1" applyFill="1" applyBorder="1" applyAlignment="1">
      <alignment horizontal="left" vertical="center" shrinkToFit="1"/>
    </xf>
    <xf numFmtId="41" fontId="5" fillId="7" borderId="63" xfId="3" applyNumberFormat="1" applyFont="1" applyFill="1" applyBorder="1" applyAlignment="1">
      <alignment horizontal="left" vertical="center" shrinkToFit="1"/>
    </xf>
    <xf numFmtId="41" fontId="5" fillId="7" borderId="50" xfId="3" applyNumberFormat="1" applyFont="1" applyFill="1" applyBorder="1" applyAlignment="1">
      <alignment horizontal="left" vertical="center" shrinkToFit="1"/>
    </xf>
    <xf numFmtId="41" fontId="5" fillId="7" borderId="51" xfId="3" applyNumberFormat="1" applyFont="1" applyFill="1" applyBorder="1" applyAlignment="1">
      <alignment horizontal="left" vertical="center" shrinkToFit="1"/>
    </xf>
    <xf numFmtId="41" fontId="5" fillId="7" borderId="85" xfId="3" applyNumberFormat="1" applyFont="1" applyFill="1" applyBorder="1" applyAlignment="1">
      <alignment horizontal="left" vertical="center" shrinkToFit="1"/>
    </xf>
    <xf numFmtId="41" fontId="5" fillId="7" borderId="48" xfId="3" applyNumberFormat="1" applyFont="1" applyFill="1" applyBorder="1" applyAlignment="1">
      <alignment horizontal="left" vertical="center" shrinkToFit="1"/>
    </xf>
    <xf numFmtId="41" fontId="29" fillId="7" borderId="82" xfId="2" applyFont="1" applyFill="1" applyBorder="1" applyAlignment="1">
      <alignment horizontal="center" vertical="center"/>
    </xf>
    <xf numFmtId="41" fontId="29" fillId="7" borderId="83" xfId="2" applyFont="1" applyFill="1" applyBorder="1" applyAlignment="1">
      <alignment horizontal="center" vertical="center"/>
    </xf>
    <xf numFmtId="41" fontId="29" fillId="7" borderId="84" xfId="2" applyFont="1" applyFill="1" applyBorder="1" applyAlignment="1">
      <alignment horizontal="center" vertical="center"/>
    </xf>
    <xf numFmtId="41" fontId="29" fillId="5" borderId="53" xfId="2" applyFont="1" applyFill="1" applyBorder="1" applyAlignment="1">
      <alignment horizontal="center" vertical="center"/>
    </xf>
    <xf numFmtId="41" fontId="29" fillId="5" borderId="54" xfId="2" applyFont="1" applyFill="1" applyBorder="1" applyAlignment="1">
      <alignment horizontal="center" vertical="center"/>
    </xf>
    <xf numFmtId="41" fontId="29" fillId="0" borderId="59" xfId="2" applyFont="1" applyBorder="1" applyAlignment="1">
      <alignment horizontal="center" vertical="center"/>
    </xf>
    <xf numFmtId="41" fontId="29" fillId="0" borderId="57" xfId="2" applyFont="1" applyBorder="1" applyAlignment="1">
      <alignment horizontal="center" vertical="center"/>
    </xf>
    <xf numFmtId="41" fontId="29" fillId="0" borderId="55" xfId="2" applyFont="1" applyBorder="1" applyAlignment="1">
      <alignment horizontal="center" vertical="center"/>
    </xf>
    <xf numFmtId="41" fontId="29" fillId="0" borderId="60" xfId="2" applyFont="1" applyBorder="1" applyAlignment="1">
      <alignment horizontal="center" vertical="center"/>
    </xf>
    <xf numFmtId="41" fontId="29" fillId="0" borderId="61" xfId="2" applyFont="1" applyBorder="1" applyAlignment="1">
      <alignment horizontal="center" vertical="center"/>
    </xf>
    <xf numFmtId="41" fontId="29" fillId="0" borderId="62" xfId="2" applyFont="1" applyBorder="1" applyAlignment="1">
      <alignment horizontal="center" vertical="center"/>
    </xf>
    <xf numFmtId="41" fontId="29" fillId="0" borderId="53" xfId="2" applyFont="1" applyBorder="1" applyAlignment="1">
      <alignment horizontal="center" vertical="center"/>
    </xf>
    <xf numFmtId="41" fontId="29" fillId="0" borderId="58" xfId="2" applyFont="1" applyBorder="1" applyAlignment="1">
      <alignment horizontal="center" vertical="center"/>
    </xf>
    <xf numFmtId="41" fontId="27" fillId="0" borderId="0" xfId="2" applyFont="1" applyAlignment="1">
      <alignment horizontal="center" vertical="center"/>
    </xf>
    <xf numFmtId="41" fontId="5" fillId="6" borderId="56" xfId="2" applyFont="1" applyFill="1" applyBorder="1" applyAlignment="1">
      <alignment horizontal="center" vertical="center"/>
    </xf>
    <xf numFmtId="41" fontId="5" fillId="6" borderId="57" xfId="2" applyFont="1" applyFill="1" applyBorder="1" applyAlignment="1">
      <alignment horizontal="center" vertical="center"/>
    </xf>
    <xf numFmtId="41" fontId="5" fillId="6" borderId="58" xfId="2" applyFont="1" applyFill="1" applyBorder="1" applyAlignment="1">
      <alignment horizontal="center" vertical="center"/>
    </xf>
    <xf numFmtId="0" fontId="5" fillId="6" borderId="38" xfId="3" applyFont="1" applyFill="1" applyBorder="1" applyAlignment="1">
      <alignment horizontal="center" vertical="center"/>
    </xf>
    <xf numFmtId="0" fontId="5" fillId="6" borderId="11" xfId="3" applyFont="1" applyFill="1" applyBorder="1" applyAlignment="1">
      <alignment horizontal="center" vertical="center"/>
    </xf>
    <xf numFmtId="0" fontId="5" fillId="6" borderId="47" xfId="3" applyFont="1" applyFill="1" applyBorder="1" applyAlignment="1">
      <alignment horizontal="center" vertical="center"/>
    </xf>
    <xf numFmtId="0" fontId="5" fillId="6" borderId="96" xfId="3" applyFont="1" applyFill="1" applyBorder="1" applyAlignment="1">
      <alignment horizontal="center" vertical="center"/>
    </xf>
    <xf numFmtId="0" fontId="5" fillId="6" borderId="94" xfId="3" applyFont="1" applyFill="1" applyBorder="1" applyAlignment="1">
      <alignment horizontal="center" vertical="center"/>
    </xf>
    <xf numFmtId="0" fontId="5" fillId="6" borderId="95" xfId="3" applyFont="1" applyFill="1" applyBorder="1" applyAlignment="1">
      <alignment horizontal="center" vertical="center"/>
    </xf>
    <xf numFmtId="0" fontId="5" fillId="6" borderId="93" xfId="3" applyFont="1" applyFill="1" applyBorder="1" applyAlignment="1">
      <alignment horizontal="center" vertical="center"/>
    </xf>
    <xf numFmtId="41" fontId="17" fillId="0" borderId="0" xfId="2" applyFont="1" applyAlignment="1">
      <alignment horizontal="center" vertical="center"/>
    </xf>
    <xf numFmtId="41" fontId="5" fillId="6" borderId="37" xfId="2" applyFont="1" applyFill="1" applyBorder="1" applyAlignment="1">
      <alignment horizontal="center" vertical="center"/>
    </xf>
    <xf numFmtId="41" fontId="5" fillId="6" borderId="4" xfId="2" applyFont="1" applyFill="1" applyBorder="1" applyAlignment="1">
      <alignment horizontal="center" vertical="center"/>
    </xf>
    <xf numFmtId="41" fontId="5" fillId="6" borderId="28" xfId="2" applyFont="1" applyFill="1" applyBorder="1" applyAlignment="1">
      <alignment horizontal="center" vertical="center"/>
    </xf>
    <xf numFmtId="0" fontId="16" fillId="6" borderId="36" xfId="3" applyFont="1" applyFill="1" applyBorder="1" applyAlignment="1">
      <alignment horizontal="center" vertical="center" textRotation="255"/>
    </xf>
    <xf numFmtId="0" fontId="16" fillId="6" borderId="23" xfId="3" applyFont="1" applyFill="1" applyBorder="1" applyAlignment="1">
      <alignment horizontal="center" vertical="center" textRotation="255"/>
    </xf>
    <xf numFmtId="0" fontId="16" fillId="6" borderId="42" xfId="3" applyFont="1" applyFill="1" applyBorder="1" applyAlignment="1">
      <alignment horizontal="center" vertical="center" textRotation="255"/>
    </xf>
    <xf numFmtId="0" fontId="5" fillId="6" borderId="63" xfId="3" applyFont="1" applyFill="1" applyBorder="1" applyAlignment="1">
      <alignment horizontal="center" vertical="center"/>
    </xf>
    <xf numFmtId="0" fontId="5" fillId="6" borderId="50" xfId="3" applyFont="1" applyFill="1" applyBorder="1" applyAlignment="1">
      <alignment horizontal="center" vertical="center"/>
    </xf>
    <xf numFmtId="0" fontId="5" fillId="6" borderId="51" xfId="3" applyFont="1" applyFill="1" applyBorder="1" applyAlignment="1">
      <alignment horizontal="center" vertical="center"/>
    </xf>
    <xf numFmtId="0" fontId="5" fillId="6" borderId="48" xfId="3" applyFont="1" applyFill="1" applyBorder="1" applyAlignment="1">
      <alignment horizontal="center" vertical="center"/>
    </xf>
    <xf numFmtId="0" fontId="5" fillId="6" borderId="49" xfId="3" applyFont="1" applyFill="1" applyBorder="1" applyAlignment="1">
      <alignment horizontal="center" vertical="center"/>
    </xf>
    <xf numFmtId="0" fontId="5" fillId="6" borderId="52" xfId="3" applyFont="1" applyFill="1" applyBorder="1" applyAlignment="1">
      <alignment horizontal="center" vertical="center"/>
    </xf>
    <xf numFmtId="0" fontId="5" fillId="6" borderId="23" xfId="3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 vertical="center"/>
    </xf>
    <xf numFmtId="0" fontId="5" fillId="6" borderId="17" xfId="3" applyFont="1" applyFill="1" applyBorder="1" applyAlignment="1">
      <alignment horizontal="center" vertical="center"/>
    </xf>
    <xf numFmtId="0" fontId="5" fillId="6" borderId="3" xfId="3" applyFont="1" applyFill="1" applyBorder="1" applyAlignment="1">
      <alignment horizontal="center" vertical="center"/>
    </xf>
    <xf numFmtId="0" fontId="5" fillId="6" borderId="4" xfId="3" applyFont="1" applyFill="1" applyBorder="1" applyAlignment="1">
      <alignment horizontal="center" vertical="center"/>
    </xf>
    <xf numFmtId="10" fontId="16" fillId="5" borderId="71" xfId="2" applyNumberFormat="1" applyFont="1" applyFill="1" applyBorder="1" applyAlignment="1">
      <alignment horizontal="center" vertical="center"/>
    </xf>
    <xf numFmtId="41" fontId="5" fillId="0" borderId="60" xfId="2" applyFont="1" applyBorder="1" applyAlignment="1">
      <alignment horizontal="center" vertical="center"/>
    </xf>
    <xf numFmtId="41" fontId="5" fillId="0" borderId="61" xfId="2" applyFont="1" applyBorder="1" applyAlignment="1">
      <alignment horizontal="center" vertical="center"/>
    </xf>
    <xf numFmtId="41" fontId="5" fillId="0" borderId="62" xfId="2" applyFont="1" applyBorder="1" applyAlignment="1">
      <alignment horizontal="center" vertical="center"/>
    </xf>
    <xf numFmtId="41" fontId="5" fillId="0" borderId="53" xfId="2" applyFont="1" applyBorder="1" applyAlignment="1">
      <alignment horizontal="center" vertical="center"/>
    </xf>
    <xf numFmtId="41" fontId="5" fillId="0" borderId="13" xfId="2" applyFont="1" applyBorder="1" applyAlignment="1">
      <alignment horizontal="center" vertical="center"/>
    </xf>
    <xf numFmtId="41" fontId="5" fillId="0" borderId="57" xfId="2" applyFont="1" applyBorder="1" applyAlignment="1">
      <alignment horizontal="center" vertical="center"/>
    </xf>
    <xf numFmtId="41" fontId="5" fillId="0" borderId="4" xfId="2" applyFont="1" applyBorder="1" applyAlignment="1">
      <alignment horizontal="center" vertical="center"/>
    </xf>
    <xf numFmtId="41" fontId="5" fillId="0" borderId="58" xfId="2" applyFont="1" applyBorder="1" applyAlignment="1">
      <alignment horizontal="center" vertical="center"/>
    </xf>
    <xf numFmtId="41" fontId="5" fillId="0" borderId="28" xfId="2" applyFont="1" applyBorder="1" applyAlignment="1">
      <alignment horizontal="center" vertical="center"/>
    </xf>
    <xf numFmtId="41" fontId="5" fillId="0" borderId="59" xfId="2" applyFont="1" applyBorder="1" applyAlignment="1">
      <alignment horizontal="center" vertical="center"/>
    </xf>
    <xf numFmtId="41" fontId="5" fillId="0" borderId="21" xfId="2" applyFont="1" applyBorder="1" applyAlignment="1">
      <alignment horizontal="center" vertical="center"/>
    </xf>
    <xf numFmtId="41" fontId="5" fillId="0" borderId="55" xfId="2" applyFont="1" applyBorder="1" applyAlignment="1">
      <alignment horizontal="center" vertical="center"/>
    </xf>
    <xf numFmtId="41" fontId="5" fillId="0" borderId="9" xfId="2" applyFont="1" applyBorder="1" applyAlignment="1">
      <alignment horizontal="center" vertical="center"/>
    </xf>
    <xf numFmtId="41" fontId="5" fillId="0" borderId="70" xfId="2" applyFont="1" applyBorder="1" applyAlignment="1">
      <alignment horizontal="center" vertical="center"/>
    </xf>
    <xf numFmtId="41" fontId="5" fillId="5" borderId="53" xfId="2" applyFont="1" applyFill="1" applyBorder="1" applyAlignment="1">
      <alignment horizontal="center" vertical="center"/>
    </xf>
    <xf numFmtId="41" fontId="5" fillId="5" borderId="13" xfId="2" applyFont="1" applyFill="1" applyBorder="1" applyAlignment="1">
      <alignment horizontal="center" vertical="center"/>
    </xf>
    <xf numFmtId="41" fontId="5" fillId="5" borderId="54" xfId="2" applyFont="1" applyFill="1" applyBorder="1" applyAlignment="1">
      <alignment horizontal="center" vertical="center"/>
    </xf>
    <xf numFmtId="41" fontId="5" fillId="5" borderId="6" xfId="2" applyFont="1" applyFill="1" applyBorder="1" applyAlignment="1">
      <alignment horizontal="center" vertical="center"/>
    </xf>
    <xf numFmtId="10" fontId="16" fillId="5" borderId="67" xfId="2" applyNumberFormat="1" applyFont="1" applyFill="1" applyBorder="1" applyAlignment="1">
      <alignment horizontal="center" vertical="center"/>
    </xf>
    <xf numFmtId="177" fontId="7" fillId="0" borderId="0" xfId="3" applyNumberFormat="1" applyFont="1" applyAlignment="1">
      <alignment horizontal="center" vertical="center"/>
    </xf>
    <xf numFmtId="178" fontId="10" fillId="3" borderId="100" xfId="3" applyNumberFormat="1" applyFont="1" applyFill="1" applyBorder="1" applyAlignment="1">
      <alignment vertical="center" shrinkToFit="1"/>
    </xf>
    <xf numFmtId="178" fontId="10" fillId="8" borderId="100" xfId="3" applyNumberFormat="1" applyFont="1" applyFill="1" applyBorder="1" applyAlignment="1">
      <alignment vertical="center" shrinkToFit="1"/>
    </xf>
  </cellXfs>
  <cellStyles count="4">
    <cellStyle name="백분율" xfId="1" builtinId="5"/>
    <cellStyle name="쉼표 [0]" xfId="2" builtinId="6"/>
    <cellStyle name="표준" xfId="0" builtinId="0"/>
    <cellStyle name="표준_공정표-1_예정공정표(CPM)" xfId="3" xr:uid="{00000000-0005-0000-0000-000003000000}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0</xdr:rowOff>
    </xdr:from>
    <xdr:to>
      <xdr:col>4</xdr:col>
      <xdr:colOff>0</xdr:colOff>
      <xdr:row>16</xdr:row>
      <xdr:rowOff>1</xdr:rowOff>
    </xdr:to>
    <xdr:cxnSp macro="">
      <xdr:nvCxnSpPr>
        <xdr:cNvPr id="181" name="직선 연결선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CxnSpPr/>
      </xdr:nvCxnSpPr>
      <xdr:spPr>
        <a:xfrm>
          <a:off x="16783050" y="6400800"/>
          <a:ext cx="0" cy="1"/>
        </a:xfrm>
        <a:prstGeom prst="line">
          <a:avLst/>
        </a:prstGeom>
        <a:ln w="25400" cmpd="sng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272143</xdr:colOff>
      <xdr:row>26</xdr:row>
      <xdr:rowOff>0</xdr:rowOff>
    </xdr:from>
    <xdr:to>
      <xdr:col>49</xdr:col>
      <xdr:colOff>272143</xdr:colOff>
      <xdr:row>26</xdr:row>
      <xdr:rowOff>0</xdr:rowOff>
    </xdr:to>
    <xdr:cxnSp macro="">
      <xdr:nvCxnSpPr>
        <xdr:cNvPr id="245" name="직선 연결선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/>
      </xdr:nvCxnSpPr>
      <xdr:spPr>
        <a:xfrm>
          <a:off x="10637584" y="9827559"/>
          <a:ext cx="0" cy="0"/>
        </a:xfrm>
        <a:prstGeom prst="line">
          <a:avLst/>
        </a:prstGeom>
        <a:ln w="22225" cmpd="sng">
          <a:solidFill>
            <a:sysClr val="windowText" lastClr="000000"/>
          </a:solidFill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0</xdr:colOff>
      <xdr:row>16</xdr:row>
      <xdr:rowOff>0</xdr:rowOff>
    </xdr:from>
    <xdr:to>
      <xdr:col>70</xdr:col>
      <xdr:colOff>0</xdr:colOff>
      <xdr:row>16</xdr:row>
      <xdr:rowOff>1</xdr:rowOff>
    </xdr:to>
    <xdr:cxnSp macro="">
      <xdr:nvCxnSpPr>
        <xdr:cNvPr id="253" name="직선 연결선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CxnSpPr/>
      </xdr:nvCxnSpPr>
      <xdr:spPr>
        <a:xfrm>
          <a:off x="16483853" y="6353735"/>
          <a:ext cx="0" cy="1"/>
        </a:xfrm>
        <a:prstGeom prst="line">
          <a:avLst/>
        </a:prstGeom>
        <a:ln w="25400" cmpd="sng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130926</xdr:colOff>
      <xdr:row>17</xdr:row>
      <xdr:rowOff>189767</xdr:rowOff>
    </xdr:from>
    <xdr:ext cx="1280101" cy="315024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/>
      </xdr:nvSpPr>
      <xdr:spPr>
        <a:xfrm>
          <a:off x="13953792" y="9099127"/>
          <a:ext cx="1280101" cy="315024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S.C.W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 공사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24</xdr:col>
      <xdr:colOff>154731</xdr:colOff>
      <xdr:row>6</xdr:row>
      <xdr:rowOff>9525</xdr:rowOff>
    </xdr:from>
    <xdr:to>
      <xdr:col>25</xdr:col>
      <xdr:colOff>120094</xdr:colOff>
      <xdr:row>6</xdr:row>
      <xdr:rowOff>514350</xdr:rowOff>
    </xdr:to>
    <xdr:sp macro="" textlink="">
      <xdr:nvSpPr>
        <xdr:cNvPr id="508" name="아래쪽 화살표 507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/>
      </xdr:nvSpPr>
      <xdr:spPr>
        <a:xfrm>
          <a:off x="18887231" y="3129308"/>
          <a:ext cx="255254" cy="504825"/>
        </a:xfrm>
        <a:prstGeom prst="downArrow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23</xdr:col>
      <xdr:colOff>151423</xdr:colOff>
      <xdr:row>5</xdr:row>
      <xdr:rowOff>189968</xdr:rowOff>
    </xdr:from>
    <xdr:ext cx="1013522" cy="305182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 txBox="1"/>
      </xdr:nvSpPr>
      <xdr:spPr>
        <a:xfrm>
          <a:off x="18594032" y="2785185"/>
          <a:ext cx="1013522" cy="305182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T/C 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설치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6</xdr:col>
      <xdr:colOff>282678</xdr:colOff>
      <xdr:row>16</xdr:row>
      <xdr:rowOff>462698</xdr:rowOff>
    </xdr:from>
    <xdr:to>
      <xdr:col>7</xdr:col>
      <xdr:colOff>140417</xdr:colOff>
      <xdr:row>17</xdr:row>
      <xdr:rowOff>78112</xdr:rowOff>
    </xdr:to>
    <xdr:sp macro="" textlink="">
      <xdr:nvSpPr>
        <xdr:cNvPr id="326" name="타원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/>
      </xdr:nvSpPr>
      <xdr:spPr>
        <a:xfrm flipV="1">
          <a:off x="13815148" y="8849344"/>
          <a:ext cx="148135" cy="138128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11</xdr:col>
      <xdr:colOff>248447</xdr:colOff>
      <xdr:row>16</xdr:row>
      <xdr:rowOff>466408</xdr:rowOff>
    </xdr:from>
    <xdr:to>
      <xdr:col>12</xdr:col>
      <xdr:colOff>100246</xdr:colOff>
      <xdr:row>17</xdr:row>
      <xdr:rowOff>81822</xdr:rowOff>
    </xdr:to>
    <xdr:sp macro="" textlink="">
      <xdr:nvSpPr>
        <xdr:cNvPr id="336" name="타원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/>
      </xdr:nvSpPr>
      <xdr:spPr>
        <a:xfrm flipV="1">
          <a:off x="15232898" y="8853054"/>
          <a:ext cx="142196" cy="138128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</xdr:col>
      <xdr:colOff>118483</xdr:colOff>
      <xdr:row>16</xdr:row>
      <xdr:rowOff>453851</xdr:rowOff>
    </xdr:from>
    <xdr:to>
      <xdr:col>11</xdr:col>
      <xdr:colOff>236629</xdr:colOff>
      <xdr:row>17</xdr:row>
      <xdr:rowOff>86456</xdr:rowOff>
    </xdr:to>
    <xdr:sp macro="" textlink="">
      <xdr:nvSpPr>
        <xdr:cNvPr id="349" name="줄무늬가 있는 오른쪽 화살표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/>
      </xdr:nvSpPr>
      <xdr:spPr>
        <a:xfrm>
          <a:off x="13941349" y="8840497"/>
          <a:ext cx="1279731" cy="155319"/>
        </a:xfrm>
        <a:prstGeom prst="stripedRightArrow">
          <a:avLst/>
        </a:prstGeom>
        <a:solidFill>
          <a:srgbClr val="FF0000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220250</xdr:colOff>
      <xdr:row>16</xdr:row>
      <xdr:rowOff>449980</xdr:rowOff>
    </xdr:from>
    <xdr:to>
      <xdr:col>16</xdr:col>
      <xdr:colOff>69328</xdr:colOff>
      <xdr:row>17</xdr:row>
      <xdr:rowOff>65394</xdr:rowOff>
    </xdr:to>
    <xdr:sp macro="" textlink="">
      <xdr:nvSpPr>
        <xdr:cNvPr id="377" name="타원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/>
      </xdr:nvSpPr>
      <xdr:spPr>
        <a:xfrm flipV="1">
          <a:off x="5901232" y="8546230"/>
          <a:ext cx="138230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</xdr:col>
      <xdr:colOff>143703</xdr:colOff>
      <xdr:row>16</xdr:row>
      <xdr:rowOff>450736</xdr:rowOff>
    </xdr:from>
    <xdr:to>
      <xdr:col>15</xdr:col>
      <xdr:colOff>195603</xdr:colOff>
      <xdr:row>17</xdr:row>
      <xdr:rowOff>101430</xdr:rowOff>
    </xdr:to>
    <xdr:sp macro="" textlink="">
      <xdr:nvSpPr>
        <xdr:cNvPr id="415" name="줄무늬가 있는 오른쪽 화살표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/>
      </xdr:nvSpPr>
      <xdr:spPr>
        <a:xfrm flipV="1">
          <a:off x="4957230" y="8546986"/>
          <a:ext cx="919355" cy="177971"/>
        </a:xfrm>
        <a:prstGeom prst="stripedRightArrow">
          <a:avLst/>
        </a:prstGeom>
        <a:solidFill>
          <a:srgbClr val="FF0000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10</xdr:col>
      <xdr:colOff>285684</xdr:colOff>
      <xdr:row>16</xdr:row>
      <xdr:rowOff>26128</xdr:rowOff>
    </xdr:from>
    <xdr:ext cx="2349001" cy="387221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/>
      </xdr:nvSpPr>
      <xdr:spPr>
        <a:xfrm>
          <a:off x="4509033" y="8382968"/>
          <a:ext cx="2349001" cy="387221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터파기 및 가시설 설치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20</xdr:col>
      <xdr:colOff>209326</xdr:colOff>
      <xdr:row>16</xdr:row>
      <xdr:rowOff>458195</xdr:rowOff>
    </xdr:from>
    <xdr:to>
      <xdr:col>21</xdr:col>
      <xdr:colOff>55684</xdr:colOff>
      <xdr:row>17</xdr:row>
      <xdr:rowOff>73609</xdr:rowOff>
    </xdr:to>
    <xdr:sp macro="" textlink="">
      <xdr:nvSpPr>
        <xdr:cNvPr id="469" name="타원 468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/>
      </xdr:nvSpPr>
      <xdr:spPr>
        <a:xfrm flipV="1">
          <a:off x="7344572" y="8554445"/>
          <a:ext cx="135509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</xdr:col>
      <xdr:colOff>96424</xdr:colOff>
      <xdr:row>16</xdr:row>
      <xdr:rowOff>440372</xdr:rowOff>
    </xdr:from>
    <xdr:to>
      <xdr:col>23</xdr:col>
      <xdr:colOff>76540</xdr:colOff>
      <xdr:row>17</xdr:row>
      <xdr:rowOff>76541</xdr:rowOff>
    </xdr:to>
    <xdr:sp macro="" textlink="">
      <xdr:nvSpPr>
        <xdr:cNvPr id="470" name="줄무늬가 있는 오른쪽 화살표 46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/>
      </xdr:nvSpPr>
      <xdr:spPr>
        <a:xfrm flipV="1">
          <a:off x="7520821" y="8536622"/>
          <a:ext cx="558420" cy="163446"/>
        </a:xfrm>
        <a:prstGeom prst="stripedRightArrow">
          <a:avLst/>
        </a:prstGeom>
        <a:solidFill>
          <a:srgbClr val="FF0000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21</xdr:col>
      <xdr:colOff>5623</xdr:colOff>
      <xdr:row>16</xdr:row>
      <xdr:rowOff>50650</xdr:rowOff>
    </xdr:from>
    <xdr:ext cx="653400" cy="336222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/>
      </xdr:nvSpPr>
      <xdr:spPr>
        <a:xfrm>
          <a:off x="7430020" y="8146900"/>
          <a:ext cx="653400" cy="336222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기초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23</xdr:col>
      <xdr:colOff>249712</xdr:colOff>
      <xdr:row>16</xdr:row>
      <xdr:rowOff>441402</xdr:rowOff>
    </xdr:from>
    <xdr:to>
      <xdr:col>29</xdr:col>
      <xdr:colOff>44526</xdr:colOff>
      <xdr:row>17</xdr:row>
      <xdr:rowOff>92924</xdr:rowOff>
    </xdr:to>
    <xdr:sp macro="" textlink="">
      <xdr:nvSpPr>
        <xdr:cNvPr id="480" name="줄무늬가 있는 오른쪽 화살표 479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/>
      </xdr:nvSpPr>
      <xdr:spPr>
        <a:xfrm flipV="1">
          <a:off x="8252413" y="8537652"/>
          <a:ext cx="1529725" cy="178799"/>
        </a:xfrm>
        <a:prstGeom prst="stripedRightArrow">
          <a:avLst/>
        </a:prstGeom>
        <a:solidFill>
          <a:srgbClr val="FF0000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24</xdr:col>
      <xdr:colOff>177618</xdr:colOff>
      <xdr:row>16</xdr:row>
      <xdr:rowOff>59532</xdr:rowOff>
    </xdr:from>
    <xdr:ext cx="910954" cy="340178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/>
      </xdr:nvSpPr>
      <xdr:spPr>
        <a:xfrm>
          <a:off x="8469471" y="8155782"/>
          <a:ext cx="910954" cy="340178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지하</a:t>
          </a: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2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층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29</xdr:col>
      <xdr:colOff>64983</xdr:colOff>
      <xdr:row>16</xdr:row>
      <xdr:rowOff>461596</xdr:rowOff>
    </xdr:from>
    <xdr:to>
      <xdr:col>29</xdr:col>
      <xdr:colOff>203213</xdr:colOff>
      <xdr:row>17</xdr:row>
      <xdr:rowOff>77010</xdr:rowOff>
    </xdr:to>
    <xdr:sp macro="" textlink="">
      <xdr:nvSpPr>
        <xdr:cNvPr id="483" name="타원 48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/>
      </xdr:nvSpPr>
      <xdr:spPr>
        <a:xfrm flipV="1">
          <a:off x="9802595" y="8557846"/>
          <a:ext cx="138230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238126</xdr:colOff>
      <xdr:row>16</xdr:row>
      <xdr:rowOff>442232</xdr:rowOff>
    </xdr:from>
    <xdr:to>
      <xdr:col>35</xdr:col>
      <xdr:colOff>204108</xdr:colOff>
      <xdr:row>17</xdr:row>
      <xdr:rowOff>93547</xdr:rowOff>
    </xdr:to>
    <xdr:sp macro="" textlink="">
      <xdr:nvSpPr>
        <xdr:cNvPr id="484" name="줄무늬가 있는 오른쪽 화살표 48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/>
      </xdr:nvSpPr>
      <xdr:spPr>
        <a:xfrm flipV="1">
          <a:off x="9975738" y="8538482"/>
          <a:ext cx="1700892" cy="178592"/>
        </a:xfrm>
        <a:prstGeom prst="stripedRightArrow">
          <a:avLst/>
        </a:prstGeom>
        <a:solidFill>
          <a:srgbClr val="FF0000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114112</xdr:colOff>
      <xdr:row>16</xdr:row>
      <xdr:rowOff>434016</xdr:rowOff>
    </xdr:from>
    <xdr:to>
      <xdr:col>39</xdr:col>
      <xdr:colOff>212612</xdr:colOff>
      <xdr:row>17</xdr:row>
      <xdr:rowOff>85044</xdr:rowOff>
    </xdr:to>
    <xdr:sp macro="" textlink="">
      <xdr:nvSpPr>
        <xdr:cNvPr id="489" name="줄무늬가 있는 오른쪽 화살표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/>
      </xdr:nvSpPr>
      <xdr:spPr>
        <a:xfrm flipV="1">
          <a:off x="11875786" y="8530266"/>
          <a:ext cx="965955" cy="178305"/>
        </a:xfrm>
        <a:prstGeom prst="stripedRightArrow">
          <a:avLst/>
        </a:prstGeom>
        <a:solidFill>
          <a:srgbClr val="FF0000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36</xdr:col>
      <xdr:colOff>175143</xdr:colOff>
      <xdr:row>16</xdr:row>
      <xdr:rowOff>19705</xdr:rowOff>
    </xdr:from>
    <xdr:ext cx="968456" cy="368130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/>
      </xdr:nvSpPr>
      <xdr:spPr>
        <a:xfrm>
          <a:off x="11936817" y="8115955"/>
          <a:ext cx="968456" cy="368130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지상</a:t>
          </a: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1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층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40</xdr:col>
      <xdr:colOff>24782</xdr:colOff>
      <xdr:row>16</xdr:row>
      <xdr:rowOff>18971</xdr:rowOff>
    </xdr:from>
    <xdr:ext cx="928607" cy="358434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 txBox="1"/>
      </xdr:nvSpPr>
      <xdr:spPr>
        <a:xfrm>
          <a:off x="12943063" y="8115221"/>
          <a:ext cx="928607" cy="358434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지상</a:t>
          </a: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2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층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42</xdr:col>
      <xdr:colOff>153703</xdr:colOff>
      <xdr:row>17</xdr:row>
      <xdr:rowOff>202532</xdr:rowOff>
    </xdr:from>
    <xdr:ext cx="968456" cy="286571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 txBox="1"/>
      </xdr:nvSpPr>
      <xdr:spPr>
        <a:xfrm>
          <a:off x="13650288" y="8826059"/>
          <a:ext cx="968456" cy="286571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지상</a:t>
          </a: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3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층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35</xdr:col>
      <xdr:colOff>219270</xdr:colOff>
      <xdr:row>16</xdr:row>
      <xdr:rowOff>453092</xdr:rowOff>
    </xdr:from>
    <xdr:to>
      <xdr:col>36</xdr:col>
      <xdr:colOff>68348</xdr:colOff>
      <xdr:row>17</xdr:row>
      <xdr:rowOff>68506</xdr:rowOff>
    </xdr:to>
    <xdr:sp macro="" textlink="">
      <xdr:nvSpPr>
        <xdr:cNvPr id="533" name="타원 532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/>
      </xdr:nvSpPr>
      <xdr:spPr>
        <a:xfrm flipV="1">
          <a:off x="11691792" y="8549342"/>
          <a:ext cx="138230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oneCellAnchor>
    <xdr:from>
      <xdr:col>45</xdr:col>
      <xdr:colOff>106533</xdr:colOff>
      <xdr:row>16</xdr:row>
      <xdr:rowOff>14199</xdr:rowOff>
    </xdr:from>
    <xdr:ext cx="928607" cy="389681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 txBox="1"/>
      </xdr:nvSpPr>
      <xdr:spPr>
        <a:xfrm>
          <a:off x="14470573" y="8110449"/>
          <a:ext cx="928607" cy="389681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지상</a:t>
          </a: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4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층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39</xdr:col>
      <xdr:colOff>223067</xdr:colOff>
      <xdr:row>16</xdr:row>
      <xdr:rowOff>449691</xdr:rowOff>
    </xdr:from>
    <xdr:to>
      <xdr:col>40</xdr:col>
      <xdr:colOff>72145</xdr:colOff>
      <xdr:row>17</xdr:row>
      <xdr:rowOff>65105</xdr:rowOff>
    </xdr:to>
    <xdr:sp macro="" textlink="">
      <xdr:nvSpPr>
        <xdr:cNvPr id="564" name="타원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/>
      </xdr:nvSpPr>
      <xdr:spPr>
        <a:xfrm flipV="1">
          <a:off x="12852196" y="8545941"/>
          <a:ext cx="138230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42</xdr:col>
      <xdr:colOff>216903</xdr:colOff>
      <xdr:row>16</xdr:row>
      <xdr:rowOff>453092</xdr:rowOff>
    </xdr:from>
    <xdr:to>
      <xdr:col>43</xdr:col>
      <xdr:colOff>65981</xdr:colOff>
      <xdr:row>17</xdr:row>
      <xdr:rowOff>68506</xdr:rowOff>
    </xdr:to>
    <xdr:sp macro="" textlink="">
      <xdr:nvSpPr>
        <xdr:cNvPr id="570" name="타원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/>
      </xdr:nvSpPr>
      <xdr:spPr>
        <a:xfrm flipV="1">
          <a:off x="13713488" y="8549342"/>
          <a:ext cx="138230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40</xdr:col>
      <xdr:colOff>102056</xdr:colOff>
      <xdr:row>16</xdr:row>
      <xdr:rowOff>430449</xdr:rowOff>
    </xdr:from>
    <xdr:to>
      <xdr:col>42</xdr:col>
      <xdr:colOff>187098</xdr:colOff>
      <xdr:row>17</xdr:row>
      <xdr:rowOff>93548</xdr:rowOff>
    </xdr:to>
    <xdr:sp macro="" textlink="">
      <xdr:nvSpPr>
        <xdr:cNvPr id="571" name="줄무늬가 있는 오른쪽 화살표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/>
      </xdr:nvSpPr>
      <xdr:spPr>
        <a:xfrm flipV="1">
          <a:off x="13020337" y="8526699"/>
          <a:ext cx="663346" cy="190376"/>
        </a:xfrm>
        <a:prstGeom prst="stripedRightArrow">
          <a:avLst/>
        </a:prstGeom>
        <a:solidFill>
          <a:srgbClr val="FF0000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221097</xdr:colOff>
      <xdr:row>16</xdr:row>
      <xdr:rowOff>458195</xdr:rowOff>
    </xdr:from>
    <xdr:to>
      <xdr:col>46</xdr:col>
      <xdr:colOff>70174</xdr:colOff>
      <xdr:row>17</xdr:row>
      <xdr:rowOff>73609</xdr:rowOff>
    </xdr:to>
    <xdr:sp macro="" textlink="">
      <xdr:nvSpPr>
        <xdr:cNvPr id="573" name="타원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/>
      </xdr:nvSpPr>
      <xdr:spPr>
        <a:xfrm flipV="1">
          <a:off x="14585137" y="8554445"/>
          <a:ext cx="138229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43</xdr:col>
      <xdr:colOff>93564</xdr:colOff>
      <xdr:row>16</xdr:row>
      <xdr:rowOff>445755</xdr:rowOff>
    </xdr:from>
    <xdr:to>
      <xdr:col>45</xdr:col>
      <xdr:colOff>204105</xdr:colOff>
      <xdr:row>17</xdr:row>
      <xdr:rowOff>85043</xdr:rowOff>
    </xdr:to>
    <xdr:sp macro="" textlink="">
      <xdr:nvSpPr>
        <xdr:cNvPr id="574" name="줄무늬가 있는 오른쪽 화살표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/>
      </xdr:nvSpPr>
      <xdr:spPr>
        <a:xfrm flipV="1">
          <a:off x="13879301" y="8542005"/>
          <a:ext cx="688844" cy="166565"/>
        </a:xfrm>
        <a:prstGeom prst="stripedRightArrow">
          <a:avLst/>
        </a:prstGeom>
        <a:solidFill>
          <a:srgbClr val="FF0000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220968</xdr:colOff>
      <xdr:row>16</xdr:row>
      <xdr:rowOff>453092</xdr:rowOff>
    </xdr:from>
    <xdr:to>
      <xdr:col>49</xdr:col>
      <xdr:colOff>70047</xdr:colOff>
      <xdr:row>17</xdr:row>
      <xdr:rowOff>68506</xdr:rowOff>
    </xdr:to>
    <xdr:sp macro="" textlink="">
      <xdr:nvSpPr>
        <xdr:cNvPr id="576" name="타원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/>
      </xdr:nvSpPr>
      <xdr:spPr>
        <a:xfrm flipV="1">
          <a:off x="15452464" y="8549342"/>
          <a:ext cx="138230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</xdr:col>
      <xdr:colOff>108596</xdr:colOff>
      <xdr:row>16</xdr:row>
      <xdr:rowOff>433727</xdr:rowOff>
    </xdr:from>
    <xdr:to>
      <xdr:col>48</xdr:col>
      <xdr:colOff>178592</xdr:colOff>
      <xdr:row>17</xdr:row>
      <xdr:rowOff>85044</xdr:rowOff>
    </xdr:to>
    <xdr:sp macro="" textlink="">
      <xdr:nvSpPr>
        <xdr:cNvPr id="577" name="줄무늬가 있는 오른쪽 화살표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/>
      </xdr:nvSpPr>
      <xdr:spPr>
        <a:xfrm flipV="1">
          <a:off x="14761788" y="8529977"/>
          <a:ext cx="648300" cy="178594"/>
        </a:xfrm>
        <a:prstGeom prst="stripedRightArrow">
          <a:avLst/>
        </a:prstGeom>
        <a:solidFill>
          <a:srgbClr val="FF0000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231687</xdr:colOff>
      <xdr:row>16</xdr:row>
      <xdr:rowOff>449691</xdr:rowOff>
    </xdr:from>
    <xdr:to>
      <xdr:col>52</xdr:col>
      <xdr:colOff>71240</xdr:colOff>
      <xdr:row>17</xdr:row>
      <xdr:rowOff>65105</xdr:rowOff>
    </xdr:to>
    <xdr:sp macro="" textlink="">
      <xdr:nvSpPr>
        <xdr:cNvPr id="579" name="타원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/>
      </xdr:nvSpPr>
      <xdr:spPr>
        <a:xfrm flipV="1">
          <a:off x="16330638" y="8545941"/>
          <a:ext cx="128705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49</xdr:col>
      <xdr:colOff>135673</xdr:colOff>
      <xdr:row>16</xdr:row>
      <xdr:rowOff>442231</xdr:rowOff>
    </xdr:from>
    <xdr:to>
      <xdr:col>51</xdr:col>
      <xdr:colOff>204106</xdr:colOff>
      <xdr:row>17</xdr:row>
      <xdr:rowOff>93546</xdr:rowOff>
    </xdr:to>
    <xdr:sp macro="" textlink="">
      <xdr:nvSpPr>
        <xdr:cNvPr id="580" name="줄무늬가 있는 오른쪽 화살표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/>
      </xdr:nvSpPr>
      <xdr:spPr>
        <a:xfrm flipV="1">
          <a:off x="15656320" y="8538481"/>
          <a:ext cx="646737" cy="178592"/>
        </a:xfrm>
        <a:prstGeom prst="stripedRightArrow">
          <a:avLst/>
        </a:prstGeom>
        <a:solidFill>
          <a:srgbClr val="FF0000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63</xdr:col>
      <xdr:colOff>229174</xdr:colOff>
      <xdr:row>16</xdr:row>
      <xdr:rowOff>444390</xdr:rowOff>
    </xdr:from>
    <xdr:to>
      <xdr:col>64</xdr:col>
      <xdr:colOff>70956</xdr:colOff>
      <xdr:row>17</xdr:row>
      <xdr:rowOff>66953</xdr:rowOff>
    </xdr:to>
    <xdr:sp macro="" textlink="">
      <xdr:nvSpPr>
        <xdr:cNvPr id="582" name="타원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/>
      </xdr:nvSpPr>
      <xdr:spPr>
        <a:xfrm flipV="1">
          <a:off x="19797946" y="8540640"/>
          <a:ext cx="130934" cy="149840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52</xdr:col>
      <xdr:colOff>93563</xdr:colOff>
      <xdr:row>16</xdr:row>
      <xdr:rowOff>452433</xdr:rowOff>
    </xdr:from>
    <xdr:to>
      <xdr:col>63</xdr:col>
      <xdr:colOff>221116</xdr:colOff>
      <xdr:row>17</xdr:row>
      <xdr:rowOff>68035</xdr:rowOff>
    </xdr:to>
    <xdr:sp macro="" textlink="">
      <xdr:nvSpPr>
        <xdr:cNvPr id="583" name="줄무늬가 있는 오른쪽 화살표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/>
      </xdr:nvSpPr>
      <xdr:spPr>
        <a:xfrm flipV="1">
          <a:off x="16481666" y="8548683"/>
          <a:ext cx="3308222" cy="142879"/>
        </a:xfrm>
        <a:prstGeom prst="stripedRightArrow">
          <a:avLst/>
        </a:prstGeom>
        <a:solidFill>
          <a:srgbClr val="FF0000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79</xdr:col>
      <xdr:colOff>97342</xdr:colOff>
      <xdr:row>16</xdr:row>
      <xdr:rowOff>418170</xdr:rowOff>
    </xdr:from>
    <xdr:to>
      <xdr:col>81</xdr:col>
      <xdr:colOff>185855</xdr:colOff>
      <xdr:row>17</xdr:row>
      <xdr:rowOff>89905</xdr:rowOff>
    </xdr:to>
    <xdr:sp macro="" textlink="">
      <xdr:nvSpPr>
        <xdr:cNvPr id="587" name="줄무늬가 있는 오른쪽 화살표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/>
      </xdr:nvSpPr>
      <xdr:spPr>
        <a:xfrm flipV="1">
          <a:off x="24374476" y="8491188"/>
          <a:ext cx="669306" cy="194449"/>
        </a:xfrm>
        <a:prstGeom prst="stripedRightArrow">
          <a:avLst/>
        </a:prstGeom>
        <a:solidFill>
          <a:srgbClr val="FF0000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53</xdr:col>
      <xdr:colOff>100770</xdr:colOff>
      <xdr:row>16</xdr:row>
      <xdr:rowOff>23472</xdr:rowOff>
    </xdr:from>
    <xdr:ext cx="2797894" cy="360589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/>
      </xdr:nvSpPr>
      <xdr:spPr>
        <a:xfrm>
          <a:off x="16778024" y="8119722"/>
          <a:ext cx="2797894" cy="360589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외부 커튼월 및 유리설치공사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39</xdr:col>
      <xdr:colOff>277726</xdr:colOff>
      <xdr:row>17</xdr:row>
      <xdr:rowOff>56113</xdr:rowOff>
    </xdr:from>
    <xdr:to>
      <xdr:col>42</xdr:col>
      <xdr:colOff>0</xdr:colOff>
      <xdr:row>19</xdr:row>
      <xdr:rowOff>8505</xdr:rowOff>
    </xdr:to>
    <xdr:cxnSp macro="">
      <xdr:nvCxnSpPr>
        <xdr:cNvPr id="592" name="직선 연결선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CxnSpPr/>
      </xdr:nvCxnSpPr>
      <xdr:spPr>
        <a:xfrm>
          <a:off x="12906855" y="8679640"/>
          <a:ext cx="589730" cy="1006945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19</xdr:row>
      <xdr:rowOff>0</xdr:rowOff>
    </xdr:from>
    <xdr:to>
      <xdr:col>45</xdr:col>
      <xdr:colOff>210908</xdr:colOff>
      <xdr:row>19</xdr:row>
      <xdr:rowOff>8505</xdr:rowOff>
    </xdr:to>
    <xdr:cxnSp macro="">
      <xdr:nvCxnSpPr>
        <xdr:cNvPr id="593" name="직선 연결선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CxnSpPr/>
      </xdr:nvCxnSpPr>
      <xdr:spPr>
        <a:xfrm flipV="1">
          <a:off x="13496585" y="9678080"/>
          <a:ext cx="1078363" cy="8505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41</xdr:col>
      <xdr:colOff>76026</xdr:colOff>
      <xdr:row>19</xdr:row>
      <xdr:rowOff>105962</xdr:rowOff>
    </xdr:from>
    <xdr:ext cx="1298169" cy="286571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 txBox="1"/>
      </xdr:nvSpPr>
      <xdr:spPr>
        <a:xfrm>
          <a:off x="13283459" y="9784042"/>
          <a:ext cx="1298169" cy="286571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지하층 방수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55</xdr:col>
      <xdr:colOff>213486</xdr:colOff>
      <xdr:row>18</xdr:row>
      <xdr:rowOff>460072</xdr:rowOff>
    </xdr:from>
    <xdr:to>
      <xdr:col>56</xdr:col>
      <xdr:colOff>64765</xdr:colOff>
      <xdr:row>19</xdr:row>
      <xdr:rowOff>75486</xdr:rowOff>
    </xdr:to>
    <xdr:sp macro="" textlink="">
      <xdr:nvSpPr>
        <xdr:cNvPr id="597" name="타원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/>
      </xdr:nvSpPr>
      <xdr:spPr>
        <a:xfrm flipV="1">
          <a:off x="17469044" y="9610876"/>
          <a:ext cx="140431" cy="142690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</xdr:col>
      <xdr:colOff>68036</xdr:colOff>
      <xdr:row>19</xdr:row>
      <xdr:rowOff>4141</xdr:rowOff>
    </xdr:from>
    <xdr:to>
      <xdr:col>55</xdr:col>
      <xdr:colOff>213486</xdr:colOff>
      <xdr:row>19</xdr:row>
      <xdr:rowOff>8505</xdr:rowOff>
    </xdr:to>
    <xdr:cxnSp macro="">
      <xdr:nvCxnSpPr>
        <xdr:cNvPr id="598" name="직선 연결선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CxnSpPr>
          <a:endCxn id="597" idx="2"/>
        </xdr:cNvCxnSpPr>
      </xdr:nvCxnSpPr>
      <xdr:spPr>
        <a:xfrm flipV="1">
          <a:off x="14721228" y="9682221"/>
          <a:ext cx="2747816" cy="4364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15862</xdr:colOff>
      <xdr:row>19</xdr:row>
      <xdr:rowOff>124974</xdr:rowOff>
    </xdr:from>
    <xdr:ext cx="1298169" cy="286571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 txBox="1"/>
      </xdr:nvSpPr>
      <xdr:spPr>
        <a:xfrm>
          <a:off x="15247358" y="9803054"/>
          <a:ext cx="1298169" cy="286571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지상층 방수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60</xdr:col>
      <xdr:colOff>211170</xdr:colOff>
      <xdr:row>18</xdr:row>
      <xdr:rowOff>464998</xdr:rowOff>
    </xdr:from>
    <xdr:to>
      <xdr:col>61</xdr:col>
      <xdr:colOff>65851</xdr:colOff>
      <xdr:row>19</xdr:row>
      <xdr:rowOff>80412</xdr:rowOff>
    </xdr:to>
    <xdr:sp macro="" textlink="">
      <xdr:nvSpPr>
        <xdr:cNvPr id="601" name="타원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/>
      </xdr:nvSpPr>
      <xdr:spPr>
        <a:xfrm flipV="1">
          <a:off x="18912487" y="9615802"/>
          <a:ext cx="143833" cy="142690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56</xdr:col>
      <xdr:colOff>64765</xdr:colOff>
      <xdr:row>19</xdr:row>
      <xdr:rowOff>4141</xdr:rowOff>
    </xdr:from>
    <xdr:to>
      <xdr:col>60</xdr:col>
      <xdr:colOff>211170</xdr:colOff>
      <xdr:row>19</xdr:row>
      <xdr:rowOff>9067</xdr:rowOff>
    </xdr:to>
    <xdr:cxnSp macro="">
      <xdr:nvCxnSpPr>
        <xdr:cNvPr id="603" name="직선 연결선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CxnSpPr>
          <a:stCxn id="597" idx="6"/>
          <a:endCxn id="601" idx="2"/>
        </xdr:cNvCxnSpPr>
      </xdr:nvCxnSpPr>
      <xdr:spPr>
        <a:xfrm>
          <a:off x="17609475" y="9682221"/>
          <a:ext cx="1303012" cy="4926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281085</xdr:colOff>
      <xdr:row>17</xdr:row>
      <xdr:rowOff>53303</xdr:rowOff>
    </xdr:from>
    <xdr:to>
      <xdr:col>78</xdr:col>
      <xdr:colOff>244550</xdr:colOff>
      <xdr:row>19</xdr:row>
      <xdr:rowOff>37907</xdr:rowOff>
    </xdr:to>
    <xdr:cxnSp macro="">
      <xdr:nvCxnSpPr>
        <xdr:cNvPr id="604" name="직선 연결선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CxnSpPr>
          <a:endCxn id="292" idx="1"/>
        </xdr:cNvCxnSpPr>
      </xdr:nvCxnSpPr>
      <xdr:spPr>
        <a:xfrm flipV="1">
          <a:off x="32884771" y="8965982"/>
          <a:ext cx="1397075" cy="1034297"/>
        </a:xfrm>
        <a:prstGeom prst="line">
          <a:avLst/>
        </a:prstGeom>
        <a:ln w="22225" cmpd="sng">
          <a:solidFill>
            <a:sysClr val="windowText" lastClr="000000"/>
          </a:solidFill>
          <a:prstDash val="sysDash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213298</xdr:colOff>
      <xdr:row>19</xdr:row>
      <xdr:rowOff>181104</xdr:rowOff>
    </xdr:from>
    <xdr:ext cx="1942940" cy="286571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 txBox="1"/>
      </xdr:nvSpPr>
      <xdr:spPr>
        <a:xfrm>
          <a:off x="17179704" y="9859184"/>
          <a:ext cx="1942940" cy="286571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지붕층 및 외부방수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42</xdr:col>
      <xdr:colOff>0</xdr:colOff>
      <xdr:row>21</xdr:row>
      <xdr:rowOff>0</xdr:rowOff>
    </xdr:from>
    <xdr:to>
      <xdr:col>45</xdr:col>
      <xdr:colOff>224926</xdr:colOff>
      <xdr:row>21</xdr:row>
      <xdr:rowOff>2264</xdr:rowOff>
    </xdr:to>
    <xdr:cxnSp macro="">
      <xdr:nvCxnSpPr>
        <xdr:cNvPr id="610" name="직선 연결선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CxnSpPr>
          <a:endCxn id="612" idx="2"/>
        </xdr:cNvCxnSpPr>
      </xdr:nvCxnSpPr>
      <xdr:spPr>
        <a:xfrm>
          <a:off x="13496585" y="10732634"/>
          <a:ext cx="1092381" cy="2264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41</xdr:col>
      <xdr:colOff>161330</xdr:colOff>
      <xdr:row>21</xdr:row>
      <xdr:rowOff>126675</xdr:rowOff>
    </xdr:from>
    <xdr:ext cx="1298169" cy="368028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 txBox="1"/>
      </xdr:nvSpPr>
      <xdr:spPr>
        <a:xfrm>
          <a:off x="13368763" y="10859309"/>
          <a:ext cx="1298169" cy="368028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지하층 조적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45</xdr:col>
      <xdr:colOff>224926</xdr:colOff>
      <xdr:row>20</xdr:row>
      <xdr:rowOff>458196</xdr:rowOff>
    </xdr:from>
    <xdr:to>
      <xdr:col>46</xdr:col>
      <xdr:colOff>79606</xdr:colOff>
      <xdr:row>21</xdr:row>
      <xdr:rowOff>73609</xdr:rowOff>
    </xdr:to>
    <xdr:sp macro="" textlink="">
      <xdr:nvSpPr>
        <xdr:cNvPr id="612" name="타원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/>
      </xdr:nvSpPr>
      <xdr:spPr>
        <a:xfrm flipV="1">
          <a:off x="14588966" y="10663553"/>
          <a:ext cx="143832" cy="142690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55</xdr:col>
      <xdr:colOff>228963</xdr:colOff>
      <xdr:row>20</xdr:row>
      <xdr:rowOff>461597</xdr:rowOff>
    </xdr:from>
    <xdr:to>
      <xdr:col>56</xdr:col>
      <xdr:colOff>80242</xdr:colOff>
      <xdr:row>21</xdr:row>
      <xdr:rowOff>77010</xdr:rowOff>
    </xdr:to>
    <xdr:sp macro="" textlink="">
      <xdr:nvSpPr>
        <xdr:cNvPr id="613" name="타원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/>
      </xdr:nvSpPr>
      <xdr:spPr>
        <a:xfrm flipV="1">
          <a:off x="17484521" y="10666954"/>
          <a:ext cx="140431" cy="142690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60</xdr:col>
      <xdr:colOff>219292</xdr:colOff>
      <xdr:row>20</xdr:row>
      <xdr:rowOff>461597</xdr:rowOff>
    </xdr:from>
    <xdr:to>
      <xdr:col>61</xdr:col>
      <xdr:colOff>70571</xdr:colOff>
      <xdr:row>21</xdr:row>
      <xdr:rowOff>77010</xdr:rowOff>
    </xdr:to>
    <xdr:sp macro="" textlink="">
      <xdr:nvSpPr>
        <xdr:cNvPr id="614" name="타원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/>
      </xdr:nvSpPr>
      <xdr:spPr>
        <a:xfrm flipV="1">
          <a:off x="18920609" y="10666954"/>
          <a:ext cx="140431" cy="142690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46</xdr:col>
      <xdr:colOff>79606</xdr:colOff>
      <xdr:row>21</xdr:row>
      <xdr:rowOff>2264</xdr:rowOff>
    </xdr:from>
    <xdr:to>
      <xdr:col>55</xdr:col>
      <xdr:colOff>228963</xdr:colOff>
      <xdr:row>21</xdr:row>
      <xdr:rowOff>5665</xdr:rowOff>
    </xdr:to>
    <xdr:cxnSp macro="">
      <xdr:nvCxnSpPr>
        <xdr:cNvPr id="616" name="직선 연결선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CxnSpPr>
          <a:stCxn id="612" idx="6"/>
          <a:endCxn id="613" idx="2"/>
        </xdr:cNvCxnSpPr>
      </xdr:nvCxnSpPr>
      <xdr:spPr>
        <a:xfrm>
          <a:off x="14732798" y="10734898"/>
          <a:ext cx="2751723" cy="3401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80242</xdr:colOff>
      <xdr:row>21</xdr:row>
      <xdr:rowOff>5665</xdr:rowOff>
    </xdr:from>
    <xdr:to>
      <xdr:col>60</xdr:col>
      <xdr:colOff>219292</xdr:colOff>
      <xdr:row>21</xdr:row>
      <xdr:rowOff>5665</xdr:rowOff>
    </xdr:to>
    <xdr:cxnSp macro="">
      <xdr:nvCxnSpPr>
        <xdr:cNvPr id="617" name="직선 연결선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CxnSpPr>
          <a:stCxn id="613" idx="6"/>
          <a:endCxn id="614" idx="2"/>
        </xdr:cNvCxnSpPr>
      </xdr:nvCxnSpPr>
      <xdr:spPr>
        <a:xfrm>
          <a:off x="17624952" y="10738299"/>
          <a:ext cx="1295657" cy="0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49</xdr:col>
      <xdr:colOff>27423</xdr:colOff>
      <xdr:row>21</xdr:row>
      <xdr:rowOff>112619</xdr:rowOff>
    </xdr:from>
    <xdr:ext cx="1298169" cy="364113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 txBox="1"/>
      </xdr:nvSpPr>
      <xdr:spPr>
        <a:xfrm>
          <a:off x="15548070" y="10845253"/>
          <a:ext cx="1298169" cy="364113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지상층 조적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56</xdr:col>
      <xdr:colOff>264062</xdr:colOff>
      <xdr:row>21</xdr:row>
      <xdr:rowOff>150487</xdr:rowOff>
    </xdr:from>
    <xdr:ext cx="1003103" cy="342772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 txBox="1"/>
      </xdr:nvSpPr>
      <xdr:spPr>
        <a:xfrm>
          <a:off x="17808772" y="10883121"/>
          <a:ext cx="1003103" cy="342772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타일공사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74</xdr:col>
      <xdr:colOff>5301</xdr:colOff>
      <xdr:row>17</xdr:row>
      <xdr:rowOff>52947</xdr:rowOff>
    </xdr:from>
    <xdr:to>
      <xdr:col>78</xdr:col>
      <xdr:colOff>244906</xdr:colOff>
      <xdr:row>22</xdr:row>
      <xdr:rowOff>523974</xdr:rowOff>
    </xdr:to>
    <xdr:cxnSp macro="">
      <xdr:nvCxnSpPr>
        <xdr:cNvPr id="620" name="직선 연결선 619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CxnSpPr>
          <a:endCxn id="292" idx="1"/>
        </xdr:cNvCxnSpPr>
      </xdr:nvCxnSpPr>
      <xdr:spPr>
        <a:xfrm flipV="1">
          <a:off x="22754743" y="8676474"/>
          <a:ext cx="1396212" cy="3107411"/>
        </a:xfrm>
        <a:prstGeom prst="line">
          <a:avLst/>
        </a:prstGeom>
        <a:ln w="22225" cmpd="sng">
          <a:solidFill>
            <a:sysClr val="windowText" lastClr="000000"/>
          </a:solidFill>
          <a:prstDash val="sysDash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70571</xdr:colOff>
      <xdr:row>22</xdr:row>
      <xdr:rowOff>510268</xdr:rowOff>
    </xdr:from>
    <xdr:to>
      <xdr:col>74</xdr:col>
      <xdr:colOff>8504</xdr:colOff>
      <xdr:row>23</xdr:row>
      <xdr:rowOff>5665</xdr:rowOff>
    </xdr:to>
    <xdr:cxnSp macro="">
      <xdr:nvCxnSpPr>
        <xdr:cNvPr id="621" name="직선 연결선 620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CxnSpPr/>
      </xdr:nvCxnSpPr>
      <xdr:spPr>
        <a:xfrm flipV="1">
          <a:off x="19928495" y="11770179"/>
          <a:ext cx="2829451" cy="22674"/>
        </a:xfrm>
        <a:prstGeom prst="line">
          <a:avLst/>
        </a:prstGeom>
        <a:ln w="22225" cmpd="sng">
          <a:solidFill>
            <a:sysClr val="windowText" lastClr="000000"/>
          </a:solidFill>
          <a:prstDash val="sysDash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220240</xdr:colOff>
      <xdr:row>22</xdr:row>
      <xdr:rowOff>456992</xdr:rowOff>
    </xdr:from>
    <xdr:to>
      <xdr:col>43</xdr:col>
      <xdr:colOff>69317</xdr:colOff>
      <xdr:row>23</xdr:row>
      <xdr:rowOff>72405</xdr:rowOff>
    </xdr:to>
    <xdr:sp macro="" textlink="">
      <xdr:nvSpPr>
        <xdr:cNvPr id="623" name="타원 622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/>
      </xdr:nvSpPr>
      <xdr:spPr>
        <a:xfrm flipV="1">
          <a:off x="13716825" y="11716903"/>
          <a:ext cx="138229" cy="142690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43</xdr:col>
      <xdr:colOff>69317</xdr:colOff>
      <xdr:row>22</xdr:row>
      <xdr:rowOff>526636</xdr:rowOff>
    </xdr:from>
    <xdr:to>
      <xdr:col>48</xdr:col>
      <xdr:colOff>215463</xdr:colOff>
      <xdr:row>23</xdr:row>
      <xdr:rowOff>1060</xdr:rowOff>
    </xdr:to>
    <xdr:cxnSp macro="">
      <xdr:nvCxnSpPr>
        <xdr:cNvPr id="625" name="직선 연결선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CxnSpPr>
          <a:stCxn id="623" idx="6"/>
          <a:endCxn id="627" idx="2"/>
        </xdr:cNvCxnSpPr>
      </xdr:nvCxnSpPr>
      <xdr:spPr>
        <a:xfrm flipV="1">
          <a:off x="13855054" y="11786547"/>
          <a:ext cx="1591905" cy="1701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108601</xdr:colOff>
      <xdr:row>23</xdr:row>
      <xdr:rowOff>96439</xdr:rowOff>
    </xdr:from>
    <xdr:ext cx="1298169" cy="390448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>
        <a:xfrm>
          <a:off x="13894338" y="11883627"/>
          <a:ext cx="1298169" cy="390448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지하층 미장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48</xdr:col>
      <xdr:colOff>215463</xdr:colOff>
      <xdr:row>22</xdr:row>
      <xdr:rowOff>455291</xdr:rowOff>
    </xdr:from>
    <xdr:to>
      <xdr:col>49</xdr:col>
      <xdr:colOff>70145</xdr:colOff>
      <xdr:row>23</xdr:row>
      <xdr:rowOff>70704</xdr:rowOff>
    </xdr:to>
    <xdr:sp macro="" textlink="">
      <xdr:nvSpPr>
        <xdr:cNvPr id="627" name="타원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/>
      </xdr:nvSpPr>
      <xdr:spPr>
        <a:xfrm flipV="1">
          <a:off x="15446959" y="11715202"/>
          <a:ext cx="143833" cy="142690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63</xdr:col>
      <xdr:colOff>217336</xdr:colOff>
      <xdr:row>22</xdr:row>
      <xdr:rowOff>454270</xdr:rowOff>
    </xdr:from>
    <xdr:to>
      <xdr:col>64</xdr:col>
      <xdr:colOff>68615</xdr:colOff>
      <xdr:row>23</xdr:row>
      <xdr:rowOff>69683</xdr:rowOff>
    </xdr:to>
    <xdr:sp macro="" textlink="">
      <xdr:nvSpPr>
        <xdr:cNvPr id="628" name="타원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/>
      </xdr:nvSpPr>
      <xdr:spPr>
        <a:xfrm flipV="1">
          <a:off x="19786108" y="11714181"/>
          <a:ext cx="140431" cy="142690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0000</a:t>
          </a:r>
          <a:endParaRPr lang="ko-KR" altLang="en-US" sz="1100"/>
        </a:p>
      </xdr:txBody>
    </xdr:sp>
    <xdr:clientData/>
  </xdr:twoCellAnchor>
  <xdr:twoCellAnchor>
    <xdr:from>
      <xdr:col>49</xdr:col>
      <xdr:colOff>70145</xdr:colOff>
      <xdr:row>22</xdr:row>
      <xdr:rowOff>525615</xdr:rowOff>
    </xdr:from>
    <xdr:to>
      <xdr:col>63</xdr:col>
      <xdr:colOff>217336</xdr:colOff>
      <xdr:row>22</xdr:row>
      <xdr:rowOff>526636</xdr:rowOff>
    </xdr:to>
    <xdr:cxnSp macro="">
      <xdr:nvCxnSpPr>
        <xdr:cNvPr id="630" name="직선 연결선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CxnSpPr>
          <a:stCxn id="627" idx="6"/>
          <a:endCxn id="628" idx="2"/>
        </xdr:cNvCxnSpPr>
      </xdr:nvCxnSpPr>
      <xdr:spPr>
        <a:xfrm flipV="1">
          <a:off x="15590792" y="11785526"/>
          <a:ext cx="4195316" cy="1021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68614</xdr:colOff>
      <xdr:row>21</xdr:row>
      <xdr:rowOff>0</xdr:rowOff>
    </xdr:from>
    <xdr:to>
      <xdr:col>74</xdr:col>
      <xdr:colOff>8504</xdr:colOff>
      <xdr:row>21</xdr:row>
      <xdr:rowOff>9061</xdr:rowOff>
    </xdr:to>
    <xdr:cxnSp macro="">
      <xdr:nvCxnSpPr>
        <xdr:cNvPr id="633" name="직선 연결선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CxnSpPr/>
      </xdr:nvCxnSpPr>
      <xdr:spPr>
        <a:xfrm flipV="1">
          <a:off x="19059083" y="10732634"/>
          <a:ext cx="3698863" cy="9061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8504</xdr:colOff>
      <xdr:row>17</xdr:row>
      <xdr:rowOff>53597</xdr:rowOff>
    </xdr:from>
    <xdr:to>
      <xdr:col>78</xdr:col>
      <xdr:colOff>252761</xdr:colOff>
      <xdr:row>21</xdr:row>
      <xdr:rowOff>25513</xdr:rowOff>
    </xdr:to>
    <xdr:cxnSp macro="">
      <xdr:nvCxnSpPr>
        <xdr:cNvPr id="634" name="직선 연결선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CxnSpPr/>
      </xdr:nvCxnSpPr>
      <xdr:spPr>
        <a:xfrm flipV="1">
          <a:off x="22757946" y="8677124"/>
          <a:ext cx="1400864" cy="2081023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52</xdr:col>
      <xdr:colOff>282252</xdr:colOff>
      <xdr:row>23</xdr:row>
      <xdr:rowOff>141983</xdr:rowOff>
    </xdr:from>
    <xdr:ext cx="1298169" cy="286571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 txBox="1"/>
      </xdr:nvSpPr>
      <xdr:spPr>
        <a:xfrm>
          <a:off x="16670355" y="11929171"/>
          <a:ext cx="1298169" cy="286571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지상층 미장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66</xdr:col>
      <xdr:colOff>107958</xdr:colOff>
      <xdr:row>19</xdr:row>
      <xdr:rowOff>516047</xdr:rowOff>
    </xdr:from>
    <xdr:ext cx="983113" cy="371750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 txBox="1"/>
      </xdr:nvSpPr>
      <xdr:spPr>
        <a:xfrm>
          <a:off x="20544186" y="10194127"/>
          <a:ext cx="983113" cy="371750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수장공사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63</xdr:col>
      <xdr:colOff>229896</xdr:colOff>
      <xdr:row>24</xdr:row>
      <xdr:rowOff>452493</xdr:rowOff>
    </xdr:from>
    <xdr:to>
      <xdr:col>64</xdr:col>
      <xdr:colOff>78974</xdr:colOff>
      <xdr:row>25</xdr:row>
      <xdr:rowOff>67906</xdr:rowOff>
    </xdr:to>
    <xdr:sp macro="" textlink="">
      <xdr:nvSpPr>
        <xdr:cNvPr id="637" name="타원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/>
      </xdr:nvSpPr>
      <xdr:spPr>
        <a:xfrm flipV="1">
          <a:off x="19798668" y="12766957"/>
          <a:ext cx="138230" cy="142690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71</xdr:col>
      <xdr:colOff>223139</xdr:colOff>
      <xdr:row>24</xdr:row>
      <xdr:rowOff>463952</xdr:rowOff>
    </xdr:from>
    <xdr:to>
      <xdr:col>72</xdr:col>
      <xdr:colOff>74419</xdr:colOff>
      <xdr:row>25</xdr:row>
      <xdr:rowOff>79365</xdr:rowOff>
    </xdr:to>
    <xdr:sp macro="" textlink="">
      <xdr:nvSpPr>
        <xdr:cNvPr id="638" name="타원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/>
      </xdr:nvSpPr>
      <xdr:spPr>
        <a:xfrm flipV="1">
          <a:off x="22105126" y="12778416"/>
          <a:ext cx="140431" cy="142690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43</xdr:col>
      <xdr:colOff>13334</xdr:colOff>
      <xdr:row>23</xdr:row>
      <xdr:rowOff>68505</xdr:rowOff>
    </xdr:from>
    <xdr:to>
      <xdr:col>45</xdr:col>
      <xdr:colOff>8505</xdr:colOff>
      <xdr:row>25</xdr:row>
      <xdr:rowOff>0</xdr:rowOff>
    </xdr:to>
    <xdr:cxnSp macro="">
      <xdr:nvCxnSpPr>
        <xdr:cNvPr id="639" name="직선 연결선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CxnSpPr/>
      </xdr:nvCxnSpPr>
      <xdr:spPr>
        <a:xfrm>
          <a:off x="13799071" y="11855693"/>
          <a:ext cx="573474" cy="986048"/>
        </a:xfrm>
        <a:prstGeom prst="line">
          <a:avLst/>
        </a:prstGeom>
        <a:ln w="22225" cmpd="sng">
          <a:solidFill>
            <a:sysClr val="windowText" lastClr="000000"/>
          </a:solidFill>
          <a:prstDash val="sysDash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24</xdr:row>
      <xdr:rowOff>523838</xdr:rowOff>
    </xdr:from>
    <xdr:to>
      <xdr:col>63</xdr:col>
      <xdr:colOff>229896</xdr:colOff>
      <xdr:row>25</xdr:row>
      <xdr:rowOff>8505</xdr:rowOff>
    </xdr:to>
    <xdr:cxnSp macro="">
      <xdr:nvCxnSpPr>
        <xdr:cNvPr id="640" name="직선 연결선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CxnSpPr>
          <a:endCxn id="637" idx="2"/>
        </xdr:cNvCxnSpPr>
      </xdr:nvCxnSpPr>
      <xdr:spPr>
        <a:xfrm flipV="1">
          <a:off x="14364040" y="12838302"/>
          <a:ext cx="5434628" cy="11944"/>
        </a:xfrm>
        <a:prstGeom prst="line">
          <a:avLst/>
        </a:prstGeom>
        <a:ln w="22225" cmpd="sng">
          <a:solidFill>
            <a:sysClr val="windowText" lastClr="000000"/>
          </a:solidFill>
          <a:prstDash val="sysDash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102054</xdr:colOff>
      <xdr:row>25</xdr:row>
      <xdr:rowOff>0</xdr:rowOff>
    </xdr:from>
    <xdr:to>
      <xdr:col>71</xdr:col>
      <xdr:colOff>223139</xdr:colOff>
      <xdr:row>25</xdr:row>
      <xdr:rowOff>8020</xdr:rowOff>
    </xdr:to>
    <xdr:cxnSp macro="">
      <xdr:nvCxnSpPr>
        <xdr:cNvPr id="641" name="직선 연결선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CxnSpPr>
          <a:endCxn id="638" idx="2"/>
        </xdr:cNvCxnSpPr>
      </xdr:nvCxnSpPr>
      <xdr:spPr>
        <a:xfrm>
          <a:off x="19959978" y="12841741"/>
          <a:ext cx="2145148" cy="8020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74419</xdr:colOff>
      <xdr:row>25</xdr:row>
      <xdr:rowOff>1</xdr:rowOff>
    </xdr:from>
    <xdr:to>
      <xdr:col>73</xdr:col>
      <xdr:colOff>284714</xdr:colOff>
      <xdr:row>25</xdr:row>
      <xdr:rowOff>8020</xdr:rowOff>
    </xdr:to>
    <xdr:cxnSp macro="">
      <xdr:nvCxnSpPr>
        <xdr:cNvPr id="642" name="직선 연결선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CxnSpPr>
          <a:stCxn id="638" idx="6"/>
        </xdr:cNvCxnSpPr>
      </xdr:nvCxnSpPr>
      <xdr:spPr>
        <a:xfrm flipV="1">
          <a:off x="22245557" y="12841742"/>
          <a:ext cx="499447" cy="8019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279538</xdr:colOff>
      <xdr:row>17</xdr:row>
      <xdr:rowOff>53597</xdr:rowOff>
    </xdr:from>
    <xdr:to>
      <xdr:col>78</xdr:col>
      <xdr:colOff>244256</xdr:colOff>
      <xdr:row>25</xdr:row>
      <xdr:rowOff>0</xdr:rowOff>
    </xdr:to>
    <xdr:cxnSp macro="">
      <xdr:nvCxnSpPr>
        <xdr:cNvPr id="643" name="직선 연결선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CxnSpPr>
          <a:endCxn id="292" idx="1"/>
        </xdr:cNvCxnSpPr>
      </xdr:nvCxnSpPr>
      <xdr:spPr>
        <a:xfrm flipV="1">
          <a:off x="32669715" y="8941871"/>
          <a:ext cx="1388291" cy="4129121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83946</xdr:colOff>
      <xdr:row>17</xdr:row>
      <xdr:rowOff>216462</xdr:rowOff>
    </xdr:from>
    <xdr:ext cx="968459" cy="413349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 txBox="1"/>
      </xdr:nvSpPr>
      <xdr:spPr>
        <a:xfrm>
          <a:off x="20809325" y="8839989"/>
          <a:ext cx="968459" cy="413349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도장공사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7</xdr:col>
      <xdr:colOff>67436</xdr:colOff>
      <xdr:row>17</xdr:row>
      <xdr:rowOff>82847</xdr:rowOff>
    </xdr:from>
    <xdr:to>
      <xdr:col>11</xdr:col>
      <xdr:colOff>8504</xdr:colOff>
      <xdr:row>23</xdr:row>
      <xdr:rowOff>17008</xdr:rowOff>
    </xdr:to>
    <xdr:cxnSp macro="">
      <xdr:nvCxnSpPr>
        <xdr:cNvPr id="648" name="직선 연결선 647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CxnSpPr/>
      </xdr:nvCxnSpPr>
      <xdr:spPr>
        <a:xfrm>
          <a:off x="3435204" y="8706374"/>
          <a:ext cx="1097675" cy="3097822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218214</xdr:colOff>
      <xdr:row>22</xdr:row>
      <xdr:rowOff>457460</xdr:rowOff>
    </xdr:from>
    <xdr:to>
      <xdr:col>22</xdr:col>
      <xdr:colOff>67292</xdr:colOff>
      <xdr:row>23</xdr:row>
      <xdr:rowOff>72873</xdr:rowOff>
    </xdr:to>
    <xdr:sp macro="" textlink="">
      <xdr:nvSpPr>
        <xdr:cNvPr id="649" name="타원 648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/>
      </xdr:nvSpPr>
      <xdr:spPr>
        <a:xfrm flipV="1">
          <a:off x="7642611" y="11717371"/>
          <a:ext cx="138230" cy="142690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11</xdr:col>
      <xdr:colOff>0</xdr:colOff>
      <xdr:row>23</xdr:row>
      <xdr:rowOff>3747</xdr:rowOff>
    </xdr:from>
    <xdr:to>
      <xdr:col>21</xdr:col>
      <xdr:colOff>226719</xdr:colOff>
      <xdr:row>23</xdr:row>
      <xdr:rowOff>8504</xdr:rowOff>
    </xdr:to>
    <xdr:cxnSp macro="">
      <xdr:nvCxnSpPr>
        <xdr:cNvPr id="650" name="직선 연결선 649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CxnSpPr/>
      </xdr:nvCxnSpPr>
      <xdr:spPr>
        <a:xfrm flipV="1">
          <a:off x="4524375" y="11790935"/>
          <a:ext cx="3126741" cy="4757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194706</xdr:colOff>
      <xdr:row>22</xdr:row>
      <xdr:rowOff>86841</xdr:rowOff>
    </xdr:from>
    <xdr:ext cx="968456" cy="286571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 txBox="1"/>
      </xdr:nvSpPr>
      <xdr:spPr>
        <a:xfrm>
          <a:off x="5586536" y="11346752"/>
          <a:ext cx="968456" cy="286571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계측관리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22</xdr:col>
      <xdr:colOff>67292</xdr:colOff>
      <xdr:row>23</xdr:row>
      <xdr:rowOff>1060</xdr:rowOff>
    </xdr:from>
    <xdr:to>
      <xdr:col>42</xdr:col>
      <xdr:colOff>220240</xdr:colOff>
      <xdr:row>23</xdr:row>
      <xdr:rowOff>1528</xdr:rowOff>
    </xdr:to>
    <xdr:cxnSp macro="">
      <xdr:nvCxnSpPr>
        <xdr:cNvPr id="654" name="직선 연결선 65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CxnSpPr>
          <a:stCxn id="649" idx="6"/>
          <a:endCxn id="623" idx="2"/>
        </xdr:cNvCxnSpPr>
      </xdr:nvCxnSpPr>
      <xdr:spPr>
        <a:xfrm flipV="1">
          <a:off x="7780841" y="11788248"/>
          <a:ext cx="5935984" cy="468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28</xdr:col>
      <xdr:colOff>131920</xdr:colOff>
      <xdr:row>22</xdr:row>
      <xdr:rowOff>72324</xdr:rowOff>
    </xdr:from>
    <xdr:ext cx="1819588" cy="305182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 txBox="1"/>
      </xdr:nvSpPr>
      <xdr:spPr>
        <a:xfrm>
          <a:off x="9580380" y="11332235"/>
          <a:ext cx="1819588" cy="305182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빔 인발 및 반출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54</xdr:col>
      <xdr:colOff>65765</xdr:colOff>
      <xdr:row>28</xdr:row>
      <xdr:rowOff>852</xdr:rowOff>
    </xdr:from>
    <xdr:to>
      <xdr:col>66</xdr:col>
      <xdr:colOff>209447</xdr:colOff>
      <xdr:row>28</xdr:row>
      <xdr:rowOff>21188</xdr:rowOff>
    </xdr:to>
    <xdr:cxnSp macro="">
      <xdr:nvCxnSpPr>
        <xdr:cNvPr id="661" name="직선 연결선 660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CxnSpPr>
          <a:stCxn id="727" idx="6"/>
          <a:endCxn id="728" idx="2"/>
        </xdr:cNvCxnSpPr>
      </xdr:nvCxnSpPr>
      <xdr:spPr>
        <a:xfrm>
          <a:off x="17032171" y="14424423"/>
          <a:ext cx="3613504" cy="20336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33</xdr:col>
      <xdr:colOff>58337</xdr:colOff>
      <xdr:row>5</xdr:row>
      <xdr:rowOff>165762</xdr:rowOff>
    </xdr:from>
    <xdr:ext cx="1634052" cy="280886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 txBox="1"/>
      </xdr:nvSpPr>
      <xdr:spPr>
        <a:xfrm>
          <a:off x="10952556" y="2461967"/>
          <a:ext cx="1634052" cy="280886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지하층 골조완료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51</xdr:col>
      <xdr:colOff>176931</xdr:colOff>
      <xdr:row>5</xdr:row>
      <xdr:rowOff>512989</xdr:rowOff>
    </xdr:from>
    <xdr:to>
      <xdr:col>52</xdr:col>
      <xdr:colOff>142294</xdr:colOff>
      <xdr:row>6</xdr:row>
      <xdr:rowOff>487136</xdr:rowOff>
    </xdr:to>
    <xdr:sp macro="" textlink="">
      <xdr:nvSpPr>
        <xdr:cNvPr id="670" name="아래쪽 화살표 669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/>
      </xdr:nvSpPr>
      <xdr:spPr>
        <a:xfrm>
          <a:off x="16275882" y="2809194"/>
          <a:ext cx="254515" cy="501424"/>
        </a:xfrm>
        <a:prstGeom prst="downArrow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50</xdr:col>
      <xdr:colOff>187743</xdr:colOff>
      <xdr:row>5</xdr:row>
      <xdr:rowOff>148358</xdr:rowOff>
    </xdr:from>
    <xdr:ext cx="1013522" cy="305182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/>
      </xdr:nvSpPr>
      <xdr:spPr>
        <a:xfrm>
          <a:off x="15997542" y="2444563"/>
          <a:ext cx="1013522" cy="305182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골조완료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55</xdr:col>
      <xdr:colOff>46580</xdr:colOff>
      <xdr:row>6</xdr:row>
      <xdr:rowOff>9526</xdr:rowOff>
    </xdr:from>
    <xdr:to>
      <xdr:col>56</xdr:col>
      <xdr:colOff>11943</xdr:colOff>
      <xdr:row>6</xdr:row>
      <xdr:rowOff>514351</xdr:rowOff>
    </xdr:to>
    <xdr:sp macro="" textlink="">
      <xdr:nvSpPr>
        <xdr:cNvPr id="672" name="아래쪽 화살표 67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/>
      </xdr:nvSpPr>
      <xdr:spPr>
        <a:xfrm>
          <a:off x="17302138" y="2833008"/>
          <a:ext cx="254515" cy="504825"/>
        </a:xfrm>
        <a:prstGeom prst="downArrow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53</xdr:col>
      <xdr:colOff>229186</xdr:colOff>
      <xdr:row>5</xdr:row>
      <xdr:rowOff>143255</xdr:rowOff>
    </xdr:from>
    <xdr:ext cx="1259100" cy="305182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 txBox="1"/>
      </xdr:nvSpPr>
      <xdr:spPr>
        <a:xfrm>
          <a:off x="16906440" y="2439460"/>
          <a:ext cx="1259100" cy="305182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T/C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해체완료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63</xdr:col>
      <xdr:colOff>174143</xdr:colOff>
      <xdr:row>6</xdr:row>
      <xdr:rowOff>14627</xdr:rowOff>
    </xdr:from>
    <xdr:to>
      <xdr:col>64</xdr:col>
      <xdr:colOff>139506</xdr:colOff>
      <xdr:row>6</xdr:row>
      <xdr:rowOff>519452</xdr:rowOff>
    </xdr:to>
    <xdr:sp macro="" textlink="">
      <xdr:nvSpPr>
        <xdr:cNvPr id="674" name="아래쪽 화살표 673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/>
      </xdr:nvSpPr>
      <xdr:spPr>
        <a:xfrm>
          <a:off x="19742915" y="2838109"/>
          <a:ext cx="254515" cy="504825"/>
        </a:xfrm>
        <a:prstGeom prst="downArrow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62</xdr:col>
      <xdr:colOff>93108</xdr:colOff>
      <xdr:row>5</xdr:row>
      <xdr:rowOff>161965</xdr:rowOff>
    </xdr:from>
    <xdr:ext cx="1013522" cy="305182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 txBox="1"/>
      </xdr:nvSpPr>
      <xdr:spPr>
        <a:xfrm>
          <a:off x="19372729" y="2458170"/>
          <a:ext cx="1013522" cy="305182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비계해체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47</xdr:col>
      <xdr:colOff>210086</xdr:colOff>
      <xdr:row>14</xdr:row>
      <xdr:rowOff>454269</xdr:rowOff>
    </xdr:from>
    <xdr:to>
      <xdr:col>48</xdr:col>
      <xdr:colOff>57702</xdr:colOff>
      <xdr:row>15</xdr:row>
      <xdr:rowOff>69683</xdr:rowOff>
    </xdr:to>
    <xdr:sp macro="" textlink="">
      <xdr:nvSpPr>
        <xdr:cNvPr id="679" name="타원 678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/>
      </xdr:nvSpPr>
      <xdr:spPr>
        <a:xfrm flipV="1">
          <a:off x="22229645" y="7816534"/>
          <a:ext cx="138969" cy="142090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48</xdr:col>
      <xdr:colOff>210085</xdr:colOff>
      <xdr:row>14</xdr:row>
      <xdr:rowOff>465475</xdr:rowOff>
    </xdr:from>
    <xdr:to>
      <xdr:col>49</xdr:col>
      <xdr:colOff>57702</xdr:colOff>
      <xdr:row>15</xdr:row>
      <xdr:rowOff>80889</xdr:rowOff>
    </xdr:to>
    <xdr:sp macro="" textlink="">
      <xdr:nvSpPr>
        <xdr:cNvPr id="680" name="타원 679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/>
      </xdr:nvSpPr>
      <xdr:spPr>
        <a:xfrm flipV="1">
          <a:off x="22520997" y="7827740"/>
          <a:ext cx="138970" cy="142090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51</xdr:col>
      <xdr:colOff>234177</xdr:colOff>
      <xdr:row>14</xdr:row>
      <xdr:rowOff>465475</xdr:rowOff>
    </xdr:from>
    <xdr:to>
      <xdr:col>52</xdr:col>
      <xdr:colOff>81793</xdr:colOff>
      <xdr:row>15</xdr:row>
      <xdr:rowOff>80889</xdr:rowOff>
    </xdr:to>
    <xdr:sp macro="" textlink="">
      <xdr:nvSpPr>
        <xdr:cNvPr id="681" name="타원 680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/>
      </xdr:nvSpPr>
      <xdr:spPr>
        <a:xfrm flipV="1">
          <a:off x="23419148" y="7827740"/>
          <a:ext cx="138969" cy="142090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57</xdr:col>
      <xdr:colOff>221459</xdr:colOff>
      <xdr:row>14</xdr:row>
      <xdr:rowOff>456971</xdr:rowOff>
    </xdr:from>
    <xdr:to>
      <xdr:col>58</xdr:col>
      <xdr:colOff>71278</xdr:colOff>
      <xdr:row>15</xdr:row>
      <xdr:rowOff>72385</xdr:rowOff>
    </xdr:to>
    <xdr:sp macro="" textlink="">
      <xdr:nvSpPr>
        <xdr:cNvPr id="682" name="타원 681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/>
      </xdr:nvSpPr>
      <xdr:spPr>
        <a:xfrm flipV="1">
          <a:off x="18055321" y="7498667"/>
          <a:ext cx="138970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60</xdr:col>
      <xdr:colOff>229987</xdr:colOff>
      <xdr:row>14</xdr:row>
      <xdr:rowOff>448467</xdr:rowOff>
    </xdr:from>
    <xdr:to>
      <xdr:col>61</xdr:col>
      <xdr:colOff>79804</xdr:colOff>
      <xdr:row>15</xdr:row>
      <xdr:rowOff>63881</xdr:rowOff>
    </xdr:to>
    <xdr:sp macro="" textlink="">
      <xdr:nvSpPr>
        <xdr:cNvPr id="683" name="타원 68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/>
      </xdr:nvSpPr>
      <xdr:spPr>
        <a:xfrm flipV="1">
          <a:off x="18931304" y="7490163"/>
          <a:ext cx="138969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73</xdr:col>
      <xdr:colOff>215523</xdr:colOff>
      <xdr:row>14</xdr:row>
      <xdr:rowOff>448467</xdr:rowOff>
    </xdr:from>
    <xdr:to>
      <xdr:col>74</xdr:col>
      <xdr:colOff>65341</xdr:colOff>
      <xdr:row>15</xdr:row>
      <xdr:rowOff>63881</xdr:rowOff>
    </xdr:to>
    <xdr:sp macro="" textlink="">
      <xdr:nvSpPr>
        <xdr:cNvPr id="685" name="타원 684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/>
      </xdr:nvSpPr>
      <xdr:spPr>
        <a:xfrm flipV="1">
          <a:off x="22675813" y="7490163"/>
          <a:ext cx="138970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</xdr:col>
      <xdr:colOff>17009</xdr:colOff>
      <xdr:row>14</xdr:row>
      <xdr:rowOff>525614</xdr:rowOff>
    </xdr:from>
    <xdr:to>
      <xdr:col>47</xdr:col>
      <xdr:colOff>210086</xdr:colOff>
      <xdr:row>15</xdr:row>
      <xdr:rowOff>8505</xdr:rowOff>
    </xdr:to>
    <xdr:cxnSp macro="">
      <xdr:nvCxnSpPr>
        <xdr:cNvPr id="688" name="직선 연결선 687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CxnSpPr>
          <a:endCxn id="679" idx="2"/>
        </xdr:cNvCxnSpPr>
      </xdr:nvCxnSpPr>
      <xdr:spPr>
        <a:xfrm flipV="1">
          <a:off x="14381049" y="7567310"/>
          <a:ext cx="771381" cy="10168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35688</xdr:colOff>
      <xdr:row>15</xdr:row>
      <xdr:rowOff>1340</xdr:rowOff>
    </xdr:from>
    <xdr:to>
      <xdr:col>48</xdr:col>
      <xdr:colOff>210483</xdr:colOff>
      <xdr:row>15</xdr:row>
      <xdr:rowOff>1340</xdr:rowOff>
    </xdr:to>
    <xdr:cxnSp macro="">
      <xdr:nvCxnSpPr>
        <xdr:cNvPr id="689" name="직선 연결선 688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CxnSpPr/>
      </xdr:nvCxnSpPr>
      <xdr:spPr>
        <a:xfrm>
          <a:off x="15267184" y="7570313"/>
          <a:ext cx="174795" cy="0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81793</xdr:colOff>
      <xdr:row>15</xdr:row>
      <xdr:rowOff>1039</xdr:rowOff>
    </xdr:from>
    <xdr:to>
      <xdr:col>57</xdr:col>
      <xdr:colOff>221459</xdr:colOff>
      <xdr:row>15</xdr:row>
      <xdr:rowOff>9543</xdr:rowOff>
    </xdr:to>
    <xdr:cxnSp macro="">
      <xdr:nvCxnSpPr>
        <xdr:cNvPr id="690" name="직선 연결선 689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CxnSpPr>
          <a:stCxn id="681" idx="6"/>
          <a:endCxn id="682" idx="2"/>
        </xdr:cNvCxnSpPr>
      </xdr:nvCxnSpPr>
      <xdr:spPr>
        <a:xfrm flipV="1">
          <a:off x="16469896" y="7570012"/>
          <a:ext cx="1585425" cy="8504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73289</xdr:colOff>
      <xdr:row>15</xdr:row>
      <xdr:rowOff>9543</xdr:rowOff>
    </xdr:from>
    <xdr:to>
      <xdr:col>51</xdr:col>
      <xdr:colOff>234177</xdr:colOff>
      <xdr:row>15</xdr:row>
      <xdr:rowOff>18048</xdr:rowOff>
    </xdr:to>
    <xdr:cxnSp macro="">
      <xdr:nvCxnSpPr>
        <xdr:cNvPr id="691" name="직선 연결선 690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CxnSpPr>
          <a:endCxn id="681" idx="2"/>
        </xdr:cNvCxnSpPr>
      </xdr:nvCxnSpPr>
      <xdr:spPr>
        <a:xfrm flipV="1">
          <a:off x="15593936" y="7578516"/>
          <a:ext cx="739192" cy="8505"/>
        </a:xfrm>
        <a:prstGeom prst="line">
          <a:avLst/>
        </a:prstGeom>
        <a:ln w="22225" cmpd="sng">
          <a:solidFill>
            <a:sysClr val="windowText" lastClr="000000"/>
          </a:solidFill>
          <a:prstDash val="sysDash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71278</xdr:colOff>
      <xdr:row>14</xdr:row>
      <xdr:rowOff>519812</xdr:rowOff>
    </xdr:from>
    <xdr:to>
      <xdr:col>60</xdr:col>
      <xdr:colOff>229987</xdr:colOff>
      <xdr:row>15</xdr:row>
      <xdr:rowOff>1039</xdr:rowOff>
    </xdr:to>
    <xdr:cxnSp macro="">
      <xdr:nvCxnSpPr>
        <xdr:cNvPr id="692" name="직선 연결선 691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CxnSpPr>
          <a:stCxn id="682" idx="6"/>
          <a:endCxn id="683" idx="2"/>
        </xdr:cNvCxnSpPr>
      </xdr:nvCxnSpPr>
      <xdr:spPr>
        <a:xfrm flipV="1">
          <a:off x="18194291" y="7561508"/>
          <a:ext cx="737013" cy="8504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61232</xdr:colOff>
      <xdr:row>14</xdr:row>
      <xdr:rowOff>518773</xdr:rowOff>
    </xdr:from>
    <xdr:to>
      <xdr:col>76</xdr:col>
      <xdr:colOff>8504</xdr:colOff>
      <xdr:row>15</xdr:row>
      <xdr:rowOff>0</xdr:rowOff>
    </xdr:to>
    <xdr:cxnSp macro="">
      <xdr:nvCxnSpPr>
        <xdr:cNvPr id="694" name="직선 연결선 693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CxnSpPr/>
      </xdr:nvCxnSpPr>
      <xdr:spPr>
        <a:xfrm flipV="1">
          <a:off x="22810674" y="7560469"/>
          <a:ext cx="525576" cy="8504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72990</xdr:colOff>
      <xdr:row>14</xdr:row>
      <xdr:rowOff>519812</xdr:rowOff>
    </xdr:from>
    <xdr:to>
      <xdr:col>73</xdr:col>
      <xdr:colOff>215523</xdr:colOff>
      <xdr:row>14</xdr:row>
      <xdr:rowOff>526392</xdr:rowOff>
    </xdr:to>
    <xdr:cxnSp macro="">
      <xdr:nvCxnSpPr>
        <xdr:cNvPr id="695" name="직선 연결선 694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CxnSpPr>
          <a:stCxn id="305" idx="6"/>
          <a:endCxn id="685" idx="2"/>
        </xdr:cNvCxnSpPr>
      </xdr:nvCxnSpPr>
      <xdr:spPr>
        <a:xfrm flipV="1">
          <a:off x="19641762" y="7561508"/>
          <a:ext cx="3034051" cy="6580"/>
        </a:xfrm>
        <a:prstGeom prst="line">
          <a:avLst/>
        </a:prstGeom>
        <a:ln w="22225" cmpd="sng">
          <a:solidFill>
            <a:sysClr val="windowText" lastClr="000000"/>
          </a:solidFill>
          <a:prstDash val="sysDash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41</xdr:col>
      <xdr:colOff>268639</xdr:colOff>
      <xdr:row>14</xdr:row>
      <xdr:rowOff>25515</xdr:rowOff>
    </xdr:from>
    <xdr:ext cx="1814429" cy="317084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 txBox="1"/>
      </xdr:nvSpPr>
      <xdr:spPr>
        <a:xfrm>
          <a:off x="13476072" y="7067211"/>
          <a:ext cx="1814429" cy="317084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지하층 무근 </a:t>
          </a: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CON'C</a:t>
          </a:r>
        </a:p>
      </xdr:txBody>
    </xdr:sp>
    <xdr:clientData/>
  </xdr:oneCellAnchor>
  <xdr:oneCellAnchor>
    <xdr:from>
      <xdr:col>45</xdr:col>
      <xdr:colOff>139942</xdr:colOff>
      <xdr:row>15</xdr:row>
      <xdr:rowOff>138793</xdr:rowOff>
    </xdr:from>
    <xdr:ext cx="1670821" cy="269919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 txBox="1"/>
      </xdr:nvSpPr>
      <xdr:spPr>
        <a:xfrm>
          <a:off x="21576795" y="8027734"/>
          <a:ext cx="1670821" cy="269919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지하층 바닥컷팅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52</xdr:col>
      <xdr:colOff>66873</xdr:colOff>
      <xdr:row>14</xdr:row>
      <xdr:rowOff>50267</xdr:rowOff>
    </xdr:from>
    <xdr:ext cx="1531966" cy="357948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 txBox="1"/>
      </xdr:nvSpPr>
      <xdr:spPr>
        <a:xfrm>
          <a:off x="16454976" y="7091963"/>
          <a:ext cx="1531966" cy="357948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지하층천정뿜칠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57</xdr:col>
      <xdr:colOff>55406</xdr:colOff>
      <xdr:row>15</xdr:row>
      <xdr:rowOff>148919</xdr:rowOff>
    </xdr:from>
    <xdr:ext cx="1339325" cy="269919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 txBox="1"/>
      </xdr:nvSpPr>
      <xdr:spPr>
        <a:xfrm>
          <a:off x="17889268" y="7717892"/>
          <a:ext cx="1339325" cy="269919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지상바닥몰탈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71</xdr:col>
      <xdr:colOff>36356</xdr:colOff>
      <xdr:row>14</xdr:row>
      <xdr:rowOff>40821</xdr:rowOff>
    </xdr:from>
    <xdr:ext cx="2870469" cy="285751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 txBox="1"/>
      </xdr:nvSpPr>
      <xdr:spPr>
        <a:xfrm>
          <a:off x="21918343" y="7082517"/>
          <a:ext cx="2870469" cy="285751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지하층 바닥 에폭시</a:t>
          </a: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/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라인마킹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51</xdr:col>
      <xdr:colOff>225453</xdr:colOff>
      <xdr:row>12</xdr:row>
      <xdr:rowOff>462053</xdr:rowOff>
    </xdr:from>
    <xdr:to>
      <xdr:col>52</xdr:col>
      <xdr:colOff>73069</xdr:colOff>
      <xdr:row>13</xdr:row>
      <xdr:rowOff>77467</xdr:rowOff>
    </xdr:to>
    <xdr:sp macro="" textlink="">
      <xdr:nvSpPr>
        <xdr:cNvPr id="701" name="타원 700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/>
      </xdr:nvSpPr>
      <xdr:spPr>
        <a:xfrm flipV="1">
          <a:off x="16324404" y="6449196"/>
          <a:ext cx="136768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63</xdr:col>
      <xdr:colOff>224624</xdr:colOff>
      <xdr:row>12</xdr:row>
      <xdr:rowOff>459277</xdr:rowOff>
    </xdr:from>
    <xdr:to>
      <xdr:col>64</xdr:col>
      <xdr:colOff>74441</xdr:colOff>
      <xdr:row>13</xdr:row>
      <xdr:rowOff>74691</xdr:rowOff>
    </xdr:to>
    <xdr:sp macro="" textlink="">
      <xdr:nvSpPr>
        <xdr:cNvPr id="702" name="타원 701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/>
      </xdr:nvSpPr>
      <xdr:spPr>
        <a:xfrm flipV="1">
          <a:off x="19793396" y="6446420"/>
          <a:ext cx="138969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43</xdr:col>
      <xdr:colOff>17154</xdr:colOff>
      <xdr:row>15</xdr:row>
      <xdr:rowOff>0</xdr:rowOff>
    </xdr:from>
    <xdr:to>
      <xdr:col>45</xdr:col>
      <xdr:colOff>8505</xdr:colOff>
      <xdr:row>16</xdr:row>
      <xdr:rowOff>475602</xdr:rowOff>
    </xdr:to>
    <xdr:cxnSp macro="">
      <xdr:nvCxnSpPr>
        <xdr:cNvPr id="703" name="직선 연결선 702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CxnSpPr/>
      </xdr:nvCxnSpPr>
      <xdr:spPr>
        <a:xfrm flipV="1">
          <a:off x="13802891" y="7568973"/>
          <a:ext cx="569654" cy="1002879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17009</xdr:colOff>
      <xdr:row>13</xdr:row>
      <xdr:rowOff>6121</xdr:rowOff>
    </xdr:from>
    <xdr:to>
      <xdr:col>51</xdr:col>
      <xdr:colOff>225453</xdr:colOff>
      <xdr:row>13</xdr:row>
      <xdr:rowOff>17009</xdr:rowOff>
    </xdr:to>
    <xdr:cxnSp macro="">
      <xdr:nvCxnSpPr>
        <xdr:cNvPr id="704" name="직선 연결선 703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CxnSpPr>
          <a:endCxn id="701" idx="2"/>
        </xdr:cNvCxnSpPr>
      </xdr:nvCxnSpPr>
      <xdr:spPr>
        <a:xfrm flipV="1">
          <a:off x="13513594" y="6520541"/>
          <a:ext cx="2810810" cy="10888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79375</xdr:colOff>
      <xdr:row>13</xdr:row>
      <xdr:rowOff>3345</xdr:rowOff>
    </xdr:from>
    <xdr:to>
      <xdr:col>63</xdr:col>
      <xdr:colOff>224624</xdr:colOff>
      <xdr:row>13</xdr:row>
      <xdr:rowOff>8628</xdr:rowOff>
    </xdr:to>
    <xdr:cxnSp macro="">
      <xdr:nvCxnSpPr>
        <xdr:cNvPr id="705" name="직선 연결선 704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CxnSpPr>
          <a:endCxn id="702" idx="2"/>
        </xdr:cNvCxnSpPr>
      </xdr:nvCxnSpPr>
      <xdr:spPr>
        <a:xfrm flipV="1">
          <a:off x="16467478" y="6517765"/>
          <a:ext cx="3325918" cy="5283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74441</xdr:colOff>
      <xdr:row>12</xdr:row>
      <xdr:rowOff>517664</xdr:rowOff>
    </xdr:from>
    <xdr:to>
      <xdr:col>73</xdr:col>
      <xdr:colOff>284714</xdr:colOff>
      <xdr:row>13</xdr:row>
      <xdr:rowOff>3345</xdr:rowOff>
    </xdr:to>
    <xdr:cxnSp macro="">
      <xdr:nvCxnSpPr>
        <xdr:cNvPr id="707" name="직선 연결선 706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CxnSpPr>
          <a:stCxn id="702" idx="6"/>
        </xdr:cNvCxnSpPr>
      </xdr:nvCxnSpPr>
      <xdr:spPr>
        <a:xfrm flipV="1">
          <a:off x="19932365" y="6504807"/>
          <a:ext cx="2812639" cy="12958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5177</xdr:colOff>
      <xdr:row>12</xdr:row>
      <xdr:rowOff>517663</xdr:rowOff>
    </xdr:from>
    <xdr:to>
      <xdr:col>78</xdr:col>
      <xdr:colOff>244256</xdr:colOff>
      <xdr:row>16</xdr:row>
      <xdr:rowOff>473622</xdr:rowOff>
    </xdr:to>
    <xdr:cxnSp macro="">
      <xdr:nvCxnSpPr>
        <xdr:cNvPr id="708" name="직선 연결선 707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CxnSpPr>
          <a:endCxn id="292" idx="3"/>
        </xdr:cNvCxnSpPr>
      </xdr:nvCxnSpPr>
      <xdr:spPr>
        <a:xfrm>
          <a:off x="32680068" y="6791739"/>
          <a:ext cx="1377938" cy="2047318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52</xdr:col>
      <xdr:colOff>275936</xdr:colOff>
      <xdr:row>12</xdr:row>
      <xdr:rowOff>28016</xdr:rowOff>
    </xdr:from>
    <xdr:ext cx="3024105" cy="349389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 txBox="1"/>
      </xdr:nvSpPr>
      <xdr:spPr>
        <a:xfrm>
          <a:off x="16576266" y="6300139"/>
          <a:ext cx="3024105" cy="349389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지상층 및 외부 창호</a:t>
          </a: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,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금속공사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53</xdr:col>
      <xdr:colOff>220833</xdr:colOff>
      <xdr:row>10</xdr:row>
      <xdr:rowOff>455950</xdr:rowOff>
    </xdr:from>
    <xdr:to>
      <xdr:col>54</xdr:col>
      <xdr:colOff>68450</xdr:colOff>
      <xdr:row>11</xdr:row>
      <xdr:rowOff>71364</xdr:rowOff>
    </xdr:to>
    <xdr:sp macro="" textlink="">
      <xdr:nvSpPr>
        <xdr:cNvPr id="711" name="타원 710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/>
      </xdr:nvSpPr>
      <xdr:spPr>
        <a:xfrm flipV="1">
          <a:off x="16898087" y="5388539"/>
          <a:ext cx="136769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69</xdr:col>
      <xdr:colOff>212177</xdr:colOff>
      <xdr:row>10</xdr:row>
      <xdr:rowOff>464652</xdr:rowOff>
    </xdr:from>
    <xdr:to>
      <xdr:col>70</xdr:col>
      <xdr:colOff>65395</xdr:colOff>
      <xdr:row>11</xdr:row>
      <xdr:rowOff>80066</xdr:rowOff>
    </xdr:to>
    <xdr:sp macro="" textlink="">
      <xdr:nvSpPr>
        <xdr:cNvPr id="712" name="타원 711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/>
      </xdr:nvSpPr>
      <xdr:spPr>
        <a:xfrm flipV="1">
          <a:off x="21515860" y="5397241"/>
          <a:ext cx="142370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35</xdr:col>
      <xdr:colOff>288385</xdr:colOff>
      <xdr:row>10</xdr:row>
      <xdr:rowOff>496957</xdr:rowOff>
    </xdr:from>
    <xdr:to>
      <xdr:col>43</xdr:col>
      <xdr:colOff>27608</xdr:colOff>
      <xdr:row>16</xdr:row>
      <xdr:rowOff>453092</xdr:rowOff>
    </xdr:to>
    <xdr:cxnSp macro="">
      <xdr:nvCxnSpPr>
        <xdr:cNvPr id="713" name="직선 연결선 712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CxnSpPr>
          <a:stCxn id="533" idx="4"/>
        </xdr:cNvCxnSpPr>
      </xdr:nvCxnSpPr>
      <xdr:spPr>
        <a:xfrm flipV="1">
          <a:off x="11760907" y="5429546"/>
          <a:ext cx="2052438" cy="3119796"/>
        </a:xfrm>
        <a:prstGeom prst="line">
          <a:avLst/>
        </a:prstGeom>
        <a:ln w="22225" cmpd="sng">
          <a:solidFill>
            <a:sysClr val="windowText" lastClr="000000"/>
          </a:solidFill>
          <a:prstDash val="sysDash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27608</xdr:colOff>
      <xdr:row>10</xdr:row>
      <xdr:rowOff>518773</xdr:rowOff>
    </xdr:from>
    <xdr:to>
      <xdr:col>53</xdr:col>
      <xdr:colOff>220833</xdr:colOff>
      <xdr:row>11</xdr:row>
      <xdr:rowOff>18</xdr:rowOff>
    </xdr:to>
    <xdr:cxnSp macro="">
      <xdr:nvCxnSpPr>
        <xdr:cNvPr id="714" name="직선 연결선 713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CxnSpPr>
          <a:endCxn id="711" idx="2"/>
        </xdr:cNvCxnSpPr>
      </xdr:nvCxnSpPr>
      <xdr:spPr>
        <a:xfrm>
          <a:off x="13813345" y="5451362"/>
          <a:ext cx="3084742" cy="8522"/>
        </a:xfrm>
        <a:prstGeom prst="line">
          <a:avLst/>
        </a:prstGeom>
        <a:ln w="22225" cmpd="sng">
          <a:solidFill>
            <a:sysClr val="windowText" lastClr="000000"/>
          </a:solidFill>
          <a:prstDash val="sysDash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68449</xdr:colOff>
      <xdr:row>10</xdr:row>
      <xdr:rowOff>518791</xdr:rowOff>
    </xdr:from>
    <xdr:to>
      <xdr:col>69</xdr:col>
      <xdr:colOff>212177</xdr:colOff>
      <xdr:row>11</xdr:row>
      <xdr:rowOff>8720</xdr:rowOff>
    </xdr:to>
    <xdr:cxnSp macro="">
      <xdr:nvCxnSpPr>
        <xdr:cNvPr id="715" name="직선 연결선 714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CxnSpPr>
          <a:endCxn id="712" idx="2"/>
        </xdr:cNvCxnSpPr>
      </xdr:nvCxnSpPr>
      <xdr:spPr>
        <a:xfrm>
          <a:off x="17034855" y="5451380"/>
          <a:ext cx="4481005" cy="17206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93549</xdr:colOff>
      <xdr:row>11</xdr:row>
      <xdr:rowOff>8505</xdr:rowOff>
    </xdr:from>
    <xdr:to>
      <xdr:col>73</xdr:col>
      <xdr:colOff>272143</xdr:colOff>
      <xdr:row>11</xdr:row>
      <xdr:rowOff>10354</xdr:rowOff>
    </xdr:to>
    <xdr:cxnSp macro="">
      <xdr:nvCxnSpPr>
        <xdr:cNvPr id="716" name="직선 연결선 715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CxnSpPr/>
      </xdr:nvCxnSpPr>
      <xdr:spPr>
        <a:xfrm>
          <a:off x="21686384" y="5468371"/>
          <a:ext cx="1046049" cy="1849"/>
        </a:xfrm>
        <a:prstGeom prst="line">
          <a:avLst/>
        </a:prstGeom>
        <a:ln w="22225" cmpd="sng">
          <a:solidFill>
            <a:sysClr val="windowText" lastClr="000000"/>
          </a:solidFill>
          <a:prstDash val="sysDash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284714</xdr:colOff>
      <xdr:row>11</xdr:row>
      <xdr:rowOff>5177</xdr:rowOff>
    </xdr:from>
    <xdr:to>
      <xdr:col>78</xdr:col>
      <xdr:colOff>244256</xdr:colOff>
      <xdr:row>16</xdr:row>
      <xdr:rowOff>473622</xdr:rowOff>
    </xdr:to>
    <xdr:cxnSp macro="">
      <xdr:nvCxnSpPr>
        <xdr:cNvPr id="717" name="직선 연결선 716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CxnSpPr>
          <a:endCxn id="292" idx="3"/>
        </xdr:cNvCxnSpPr>
      </xdr:nvCxnSpPr>
      <xdr:spPr>
        <a:xfrm>
          <a:off x="32674891" y="5756413"/>
          <a:ext cx="1383115" cy="3082644"/>
        </a:xfrm>
        <a:prstGeom prst="line">
          <a:avLst/>
        </a:prstGeom>
        <a:ln w="22225" cmpd="sng">
          <a:solidFill>
            <a:sysClr val="windowText" lastClr="000000"/>
          </a:solidFill>
          <a:prstDash val="sysDash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61</xdr:col>
      <xdr:colOff>262914</xdr:colOff>
      <xdr:row>7</xdr:row>
      <xdr:rowOff>502258</xdr:rowOff>
    </xdr:from>
    <xdr:ext cx="1614404" cy="361008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 txBox="1"/>
      </xdr:nvSpPr>
      <xdr:spPr>
        <a:xfrm>
          <a:off x="19253383" y="3853017"/>
          <a:ext cx="1614404" cy="361008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E/V 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설치공사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54</xdr:col>
      <xdr:colOff>223223</xdr:colOff>
      <xdr:row>8</xdr:row>
      <xdr:rowOff>451867</xdr:rowOff>
    </xdr:from>
    <xdr:to>
      <xdr:col>55</xdr:col>
      <xdr:colOff>76443</xdr:colOff>
      <xdr:row>9</xdr:row>
      <xdr:rowOff>67281</xdr:rowOff>
    </xdr:to>
    <xdr:sp macro="" textlink="">
      <xdr:nvSpPr>
        <xdr:cNvPr id="719" name="타원 718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/>
      </xdr:nvSpPr>
      <xdr:spPr>
        <a:xfrm flipV="1">
          <a:off x="17189629" y="4329903"/>
          <a:ext cx="142372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35</xdr:col>
      <xdr:colOff>288385</xdr:colOff>
      <xdr:row>8</xdr:row>
      <xdr:rowOff>527276</xdr:rowOff>
    </xdr:from>
    <xdr:to>
      <xdr:col>43</xdr:col>
      <xdr:colOff>0</xdr:colOff>
      <xdr:row>16</xdr:row>
      <xdr:rowOff>453092</xdr:rowOff>
    </xdr:to>
    <xdr:cxnSp macro="">
      <xdr:nvCxnSpPr>
        <xdr:cNvPr id="720" name="직선 연결선 719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CxnSpPr>
          <a:stCxn id="533" idx="4"/>
        </xdr:cNvCxnSpPr>
      </xdr:nvCxnSpPr>
      <xdr:spPr>
        <a:xfrm flipV="1">
          <a:off x="11760907" y="4405312"/>
          <a:ext cx="2024830" cy="4144030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263638</xdr:colOff>
      <xdr:row>8</xdr:row>
      <xdr:rowOff>523212</xdr:rowOff>
    </xdr:from>
    <xdr:to>
      <xdr:col>54</xdr:col>
      <xdr:colOff>223223</xdr:colOff>
      <xdr:row>9</xdr:row>
      <xdr:rowOff>17009</xdr:rowOff>
    </xdr:to>
    <xdr:cxnSp macro="">
      <xdr:nvCxnSpPr>
        <xdr:cNvPr id="721" name="직선 연결선 720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CxnSpPr>
          <a:endCxn id="719" idx="2"/>
        </xdr:cNvCxnSpPr>
      </xdr:nvCxnSpPr>
      <xdr:spPr>
        <a:xfrm flipV="1">
          <a:off x="13760223" y="4401248"/>
          <a:ext cx="3429406" cy="21074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76443</xdr:colOff>
      <xdr:row>8</xdr:row>
      <xdr:rowOff>523212</xdr:rowOff>
    </xdr:from>
    <xdr:to>
      <xdr:col>75</xdr:col>
      <xdr:colOff>0</xdr:colOff>
      <xdr:row>9</xdr:row>
      <xdr:rowOff>17008</xdr:rowOff>
    </xdr:to>
    <xdr:cxnSp macro="">
      <xdr:nvCxnSpPr>
        <xdr:cNvPr id="722" name="직선 연결선 721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CxnSpPr>
          <a:stCxn id="719" idx="6"/>
        </xdr:cNvCxnSpPr>
      </xdr:nvCxnSpPr>
      <xdr:spPr>
        <a:xfrm>
          <a:off x="17332001" y="4401248"/>
          <a:ext cx="5706593" cy="21073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280647</xdr:colOff>
      <xdr:row>9</xdr:row>
      <xdr:rowOff>8504</xdr:rowOff>
    </xdr:from>
    <xdr:to>
      <xdr:col>79</xdr:col>
      <xdr:colOff>2046</xdr:colOff>
      <xdr:row>16</xdr:row>
      <xdr:rowOff>452328</xdr:rowOff>
    </xdr:to>
    <xdr:cxnSp macro="">
      <xdr:nvCxnSpPr>
        <xdr:cNvPr id="723" name="직선 연결선 722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CxnSpPr>
          <a:endCxn id="292" idx="4"/>
        </xdr:cNvCxnSpPr>
      </xdr:nvCxnSpPr>
      <xdr:spPr>
        <a:xfrm>
          <a:off x="23030089" y="4413817"/>
          <a:ext cx="1167158" cy="4134761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45</xdr:col>
      <xdr:colOff>182057</xdr:colOff>
      <xdr:row>8</xdr:row>
      <xdr:rowOff>54232</xdr:rowOff>
    </xdr:from>
    <xdr:ext cx="2166853" cy="387508"/>
    <xdr:sp macro="" textlink="">
      <xdr:nvSpPr>
        <xdr:cNvPr id="724" name="TextBox 723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 txBox="1"/>
      </xdr:nvSpPr>
      <xdr:spPr>
        <a:xfrm>
          <a:off x="25002274" y="4223145"/>
          <a:ext cx="2166853" cy="387508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거푸집 정리 및 반출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57</xdr:col>
      <xdr:colOff>7786</xdr:colOff>
      <xdr:row>9</xdr:row>
      <xdr:rowOff>525103</xdr:rowOff>
    </xdr:from>
    <xdr:ext cx="1981939" cy="373782"/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 txBox="1"/>
      </xdr:nvSpPr>
      <xdr:spPr>
        <a:xfrm>
          <a:off x="17841648" y="4930416"/>
          <a:ext cx="1981939" cy="373782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내</a:t>
          </a: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, 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외부 석공사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21</xdr:col>
      <xdr:colOff>224431</xdr:colOff>
      <xdr:row>27</xdr:row>
      <xdr:rowOff>463683</xdr:rowOff>
    </xdr:from>
    <xdr:to>
      <xdr:col>22</xdr:col>
      <xdr:colOff>73510</xdr:colOff>
      <xdr:row>28</xdr:row>
      <xdr:rowOff>79098</xdr:rowOff>
    </xdr:to>
    <xdr:sp macro="" textlink="">
      <xdr:nvSpPr>
        <xdr:cNvPr id="726" name="타원 725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/>
      </xdr:nvSpPr>
      <xdr:spPr>
        <a:xfrm flipV="1">
          <a:off x="7648828" y="14359978"/>
          <a:ext cx="138231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</xdr:col>
      <xdr:colOff>215652</xdr:colOff>
      <xdr:row>27</xdr:row>
      <xdr:rowOff>456783</xdr:rowOff>
    </xdr:from>
    <xdr:to>
      <xdr:col>54</xdr:col>
      <xdr:colOff>65765</xdr:colOff>
      <xdr:row>28</xdr:row>
      <xdr:rowOff>72198</xdr:rowOff>
    </xdr:to>
    <xdr:sp macro="" textlink="">
      <xdr:nvSpPr>
        <xdr:cNvPr id="727" name="타원 726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/>
      </xdr:nvSpPr>
      <xdr:spPr>
        <a:xfrm flipV="1">
          <a:off x="16892906" y="14353078"/>
          <a:ext cx="139265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66</xdr:col>
      <xdr:colOff>209447</xdr:colOff>
      <xdr:row>27</xdr:row>
      <xdr:rowOff>477119</xdr:rowOff>
    </xdr:from>
    <xdr:to>
      <xdr:col>67</xdr:col>
      <xdr:colOff>49866</xdr:colOff>
      <xdr:row>28</xdr:row>
      <xdr:rowOff>92534</xdr:rowOff>
    </xdr:to>
    <xdr:sp macro="" textlink="">
      <xdr:nvSpPr>
        <xdr:cNvPr id="728" name="타원 727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/>
      </xdr:nvSpPr>
      <xdr:spPr>
        <a:xfrm flipV="1">
          <a:off x="20645675" y="14373414"/>
          <a:ext cx="129570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oneCellAnchor>
    <xdr:from>
      <xdr:col>29</xdr:col>
      <xdr:colOff>146185</xdr:colOff>
      <xdr:row>26</xdr:row>
      <xdr:rowOff>515560</xdr:rowOff>
    </xdr:from>
    <xdr:ext cx="4229412" cy="305182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 txBox="1"/>
      </xdr:nvSpPr>
      <xdr:spPr>
        <a:xfrm>
          <a:off x="9883797" y="13884578"/>
          <a:ext cx="4229412" cy="305182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골조 스리브 배관</a:t>
          </a: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 / 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위생 및 우</a:t>
          </a: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.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오수 배관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22</xdr:col>
      <xdr:colOff>65006</xdr:colOff>
      <xdr:row>27</xdr:row>
      <xdr:rowOff>515556</xdr:rowOff>
    </xdr:from>
    <xdr:to>
      <xdr:col>53</xdr:col>
      <xdr:colOff>215653</xdr:colOff>
      <xdr:row>28</xdr:row>
      <xdr:rowOff>15149</xdr:rowOff>
    </xdr:to>
    <xdr:cxnSp macro="">
      <xdr:nvCxnSpPr>
        <xdr:cNvPr id="732" name="직선 연결선 731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CxnSpPr/>
      </xdr:nvCxnSpPr>
      <xdr:spPr>
        <a:xfrm flipV="1">
          <a:off x="7778555" y="14411851"/>
          <a:ext cx="9114352" cy="26869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54175</xdr:colOff>
      <xdr:row>17</xdr:row>
      <xdr:rowOff>72829</xdr:rowOff>
    </xdr:from>
    <xdr:to>
      <xdr:col>13</xdr:col>
      <xdr:colOff>25513</xdr:colOff>
      <xdr:row>28</xdr:row>
      <xdr:rowOff>0</xdr:rowOff>
    </xdr:to>
    <xdr:cxnSp macro="">
      <xdr:nvCxnSpPr>
        <xdr:cNvPr id="733" name="직선 연결선 732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CxnSpPr/>
      </xdr:nvCxnSpPr>
      <xdr:spPr>
        <a:xfrm>
          <a:off x="3421943" y="8696356"/>
          <a:ext cx="1706249" cy="5727215"/>
        </a:xfrm>
        <a:prstGeom prst="line">
          <a:avLst/>
        </a:prstGeom>
        <a:ln w="22225" cmpd="sng">
          <a:solidFill>
            <a:sysClr val="windowText" lastClr="000000"/>
          </a:solidFill>
          <a:prstDash val="sysDash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22186</xdr:colOff>
      <xdr:row>27</xdr:row>
      <xdr:rowOff>522839</xdr:rowOff>
    </xdr:from>
    <xdr:to>
      <xdr:col>21</xdr:col>
      <xdr:colOff>241440</xdr:colOff>
      <xdr:row>28</xdr:row>
      <xdr:rowOff>9972</xdr:rowOff>
    </xdr:to>
    <xdr:cxnSp macro="">
      <xdr:nvCxnSpPr>
        <xdr:cNvPr id="734" name="직선 연결선 733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CxnSpPr/>
      </xdr:nvCxnSpPr>
      <xdr:spPr>
        <a:xfrm>
          <a:off x="5124865" y="14419134"/>
          <a:ext cx="2540972" cy="14409"/>
        </a:xfrm>
        <a:prstGeom prst="line">
          <a:avLst/>
        </a:prstGeom>
        <a:ln w="22225" cmpd="sng">
          <a:solidFill>
            <a:sysClr val="windowText" lastClr="000000"/>
          </a:solidFill>
          <a:prstDash val="sysDash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58</xdr:col>
      <xdr:colOff>188356</xdr:colOff>
      <xdr:row>27</xdr:row>
      <xdr:rowOff>4289</xdr:rowOff>
    </xdr:from>
    <xdr:ext cx="1022172" cy="305182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 txBox="1"/>
      </xdr:nvSpPr>
      <xdr:spPr>
        <a:xfrm>
          <a:off x="18311369" y="13900584"/>
          <a:ext cx="1022172" cy="305182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소방배관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62</xdr:col>
      <xdr:colOff>111015</xdr:colOff>
      <xdr:row>28</xdr:row>
      <xdr:rowOff>140361</xdr:rowOff>
    </xdr:from>
    <xdr:ext cx="1918642" cy="305182"/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 txBox="1"/>
      </xdr:nvSpPr>
      <xdr:spPr>
        <a:xfrm>
          <a:off x="19390636" y="14563932"/>
          <a:ext cx="1918642" cy="305182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물탱크</a:t>
          </a: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,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펌프설치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56</xdr:col>
      <xdr:colOff>45379</xdr:colOff>
      <xdr:row>28</xdr:row>
      <xdr:rowOff>148867</xdr:rowOff>
    </xdr:from>
    <xdr:ext cx="1022172" cy="305182"/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 txBox="1"/>
      </xdr:nvSpPr>
      <xdr:spPr>
        <a:xfrm>
          <a:off x="17590089" y="14572438"/>
          <a:ext cx="1022172" cy="305182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닥트설치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67</xdr:col>
      <xdr:colOff>49866</xdr:colOff>
      <xdr:row>28</xdr:row>
      <xdr:rowOff>15900</xdr:rowOff>
    </xdr:from>
    <xdr:to>
      <xdr:col>74</xdr:col>
      <xdr:colOff>280647</xdr:colOff>
      <xdr:row>28</xdr:row>
      <xdr:rowOff>18970</xdr:rowOff>
    </xdr:to>
    <xdr:cxnSp macro="">
      <xdr:nvCxnSpPr>
        <xdr:cNvPr id="739" name="직선 연결선 738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CxnSpPr>
          <a:stCxn id="728" idx="6"/>
        </xdr:cNvCxnSpPr>
      </xdr:nvCxnSpPr>
      <xdr:spPr>
        <a:xfrm flipV="1">
          <a:off x="20775245" y="14439471"/>
          <a:ext cx="2254844" cy="3070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17</xdr:row>
      <xdr:rowOff>52947</xdr:rowOff>
    </xdr:from>
    <xdr:to>
      <xdr:col>78</xdr:col>
      <xdr:colOff>244906</xdr:colOff>
      <xdr:row>28</xdr:row>
      <xdr:rowOff>17009</xdr:rowOff>
    </xdr:to>
    <xdr:cxnSp macro="">
      <xdr:nvCxnSpPr>
        <xdr:cNvPr id="740" name="직선 연결선 739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CxnSpPr>
          <a:endCxn id="292" idx="1"/>
        </xdr:cNvCxnSpPr>
      </xdr:nvCxnSpPr>
      <xdr:spPr>
        <a:xfrm flipV="1">
          <a:off x="23038594" y="8676474"/>
          <a:ext cx="1112361" cy="5764106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218047</xdr:colOff>
      <xdr:row>30</xdr:row>
      <xdr:rowOff>463240</xdr:rowOff>
    </xdr:from>
    <xdr:to>
      <xdr:col>22</xdr:col>
      <xdr:colOff>67126</xdr:colOff>
      <xdr:row>31</xdr:row>
      <xdr:rowOff>78654</xdr:rowOff>
    </xdr:to>
    <xdr:sp macro="" textlink="">
      <xdr:nvSpPr>
        <xdr:cNvPr id="743" name="타원 742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/>
      </xdr:nvSpPr>
      <xdr:spPr>
        <a:xfrm flipV="1">
          <a:off x="7642444" y="15941365"/>
          <a:ext cx="138231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</xdr:col>
      <xdr:colOff>222831</xdr:colOff>
      <xdr:row>30</xdr:row>
      <xdr:rowOff>458186</xdr:rowOff>
    </xdr:from>
    <xdr:to>
      <xdr:col>54</xdr:col>
      <xdr:colOff>72944</xdr:colOff>
      <xdr:row>31</xdr:row>
      <xdr:rowOff>73600</xdr:rowOff>
    </xdr:to>
    <xdr:sp macro="" textlink="">
      <xdr:nvSpPr>
        <xdr:cNvPr id="744" name="타원 743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/>
      </xdr:nvSpPr>
      <xdr:spPr>
        <a:xfrm flipV="1">
          <a:off x="16900085" y="15936311"/>
          <a:ext cx="139265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</xdr:col>
      <xdr:colOff>67126</xdr:colOff>
      <xdr:row>31</xdr:row>
      <xdr:rowOff>2254</xdr:rowOff>
    </xdr:from>
    <xdr:to>
      <xdr:col>53</xdr:col>
      <xdr:colOff>222831</xdr:colOff>
      <xdr:row>31</xdr:row>
      <xdr:rowOff>7308</xdr:rowOff>
    </xdr:to>
    <xdr:cxnSp macro="">
      <xdr:nvCxnSpPr>
        <xdr:cNvPr id="745" name="직선 연결선 744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CxnSpPr>
          <a:stCxn id="743" idx="6"/>
          <a:endCxn id="744" idx="2"/>
        </xdr:cNvCxnSpPr>
      </xdr:nvCxnSpPr>
      <xdr:spPr>
        <a:xfrm flipV="1">
          <a:off x="7780675" y="16007656"/>
          <a:ext cx="9119410" cy="5054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66972</xdr:colOff>
      <xdr:row>17</xdr:row>
      <xdr:rowOff>78112</xdr:rowOff>
    </xdr:from>
    <xdr:to>
      <xdr:col>13</xdr:col>
      <xdr:colOff>25513</xdr:colOff>
      <xdr:row>31</xdr:row>
      <xdr:rowOff>17009</xdr:rowOff>
    </xdr:to>
    <xdr:cxnSp macro="">
      <xdr:nvCxnSpPr>
        <xdr:cNvPr id="748" name="직선 연결선 747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CxnSpPr>
          <a:stCxn id="326" idx="0"/>
        </xdr:cNvCxnSpPr>
      </xdr:nvCxnSpPr>
      <xdr:spPr>
        <a:xfrm>
          <a:off x="3434740" y="8701639"/>
          <a:ext cx="1693452" cy="7320772"/>
        </a:xfrm>
        <a:prstGeom prst="line">
          <a:avLst/>
        </a:prstGeom>
        <a:ln w="22225" cmpd="sng">
          <a:solidFill>
            <a:sysClr val="windowText" lastClr="000000"/>
          </a:solidFill>
          <a:prstDash val="sysDash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7025</xdr:colOff>
      <xdr:row>31</xdr:row>
      <xdr:rowOff>9527</xdr:rowOff>
    </xdr:from>
    <xdr:to>
      <xdr:col>21</xdr:col>
      <xdr:colOff>218047</xdr:colOff>
      <xdr:row>31</xdr:row>
      <xdr:rowOff>10353</xdr:rowOff>
    </xdr:to>
    <xdr:cxnSp macro="">
      <xdr:nvCxnSpPr>
        <xdr:cNvPr id="749" name="직선 연결선 748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CxnSpPr>
          <a:endCxn id="743" idx="2"/>
        </xdr:cNvCxnSpPr>
      </xdr:nvCxnSpPr>
      <xdr:spPr>
        <a:xfrm flipV="1">
          <a:off x="5109704" y="16014929"/>
          <a:ext cx="2532740" cy="826"/>
        </a:xfrm>
        <a:prstGeom prst="line">
          <a:avLst/>
        </a:prstGeom>
        <a:ln w="22225" cmpd="sng">
          <a:solidFill>
            <a:sysClr val="windowText" lastClr="000000"/>
          </a:solidFill>
          <a:prstDash val="sysDash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844</xdr:colOff>
      <xdr:row>30</xdr:row>
      <xdr:rowOff>88851</xdr:rowOff>
    </xdr:from>
    <xdr:ext cx="3495987" cy="305182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 txBox="1"/>
      </xdr:nvSpPr>
      <xdr:spPr>
        <a:xfrm>
          <a:off x="10027607" y="15566976"/>
          <a:ext cx="3495987" cy="305182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골조 전선관 배관작업 및 입선작업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43</xdr:col>
      <xdr:colOff>180766</xdr:colOff>
      <xdr:row>31</xdr:row>
      <xdr:rowOff>165389</xdr:rowOff>
    </xdr:from>
    <xdr:ext cx="2351558" cy="305182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 txBox="1"/>
      </xdr:nvSpPr>
      <xdr:spPr>
        <a:xfrm>
          <a:off x="13966503" y="16170791"/>
          <a:ext cx="2351558" cy="305182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전력간선 및 동력설비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54</xdr:col>
      <xdr:colOff>72944</xdr:colOff>
      <xdr:row>31</xdr:row>
      <xdr:rowOff>1020</xdr:rowOff>
    </xdr:from>
    <xdr:to>
      <xdr:col>76</xdr:col>
      <xdr:colOff>9525</xdr:colOff>
      <xdr:row>31</xdr:row>
      <xdr:rowOff>3955</xdr:rowOff>
    </xdr:to>
    <xdr:cxnSp macro="">
      <xdr:nvCxnSpPr>
        <xdr:cNvPr id="752" name="직선 연결선 751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CxnSpPr>
          <a:stCxn id="744" idx="6"/>
        </xdr:cNvCxnSpPr>
      </xdr:nvCxnSpPr>
      <xdr:spPr>
        <a:xfrm flipV="1">
          <a:off x="17039350" y="16006422"/>
          <a:ext cx="6297921" cy="2935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17008</xdr:colOff>
      <xdr:row>17</xdr:row>
      <xdr:rowOff>52947</xdr:rowOff>
    </xdr:from>
    <xdr:to>
      <xdr:col>78</xdr:col>
      <xdr:colOff>244906</xdr:colOff>
      <xdr:row>30</xdr:row>
      <xdr:rowOff>518772</xdr:rowOff>
    </xdr:to>
    <xdr:cxnSp macro="">
      <xdr:nvCxnSpPr>
        <xdr:cNvPr id="753" name="직선 연결선 752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CxnSpPr>
          <a:endCxn id="292" idx="1"/>
        </xdr:cNvCxnSpPr>
      </xdr:nvCxnSpPr>
      <xdr:spPr>
        <a:xfrm flipV="1">
          <a:off x="23344754" y="8676474"/>
          <a:ext cx="806201" cy="7320423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56</xdr:col>
      <xdr:colOff>249426</xdr:colOff>
      <xdr:row>31</xdr:row>
      <xdr:rowOff>168089</xdr:rowOff>
    </xdr:from>
    <xdr:ext cx="2419661" cy="305182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 txBox="1"/>
      </xdr:nvSpPr>
      <xdr:spPr>
        <a:xfrm>
          <a:off x="17794136" y="16173491"/>
          <a:ext cx="2419661" cy="305182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전화</a:t>
          </a: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, TV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공청</a:t>
          </a: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, CCTV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설비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70</xdr:col>
      <xdr:colOff>83539</xdr:colOff>
      <xdr:row>31</xdr:row>
      <xdr:rowOff>182396</xdr:rowOff>
    </xdr:from>
    <xdr:ext cx="1619562" cy="305182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 txBox="1"/>
      </xdr:nvSpPr>
      <xdr:spPr>
        <a:xfrm>
          <a:off x="21676374" y="16187798"/>
          <a:ext cx="1619562" cy="305182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각종기구부착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52</xdr:col>
      <xdr:colOff>96951</xdr:colOff>
      <xdr:row>30</xdr:row>
      <xdr:rowOff>19310</xdr:rowOff>
    </xdr:from>
    <xdr:ext cx="1619562" cy="305182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 txBox="1"/>
      </xdr:nvSpPr>
      <xdr:spPr>
        <a:xfrm>
          <a:off x="16485054" y="15497435"/>
          <a:ext cx="1619562" cy="305182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수배전</a:t>
          </a: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, 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발전기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58</xdr:col>
      <xdr:colOff>74139</xdr:colOff>
      <xdr:row>30</xdr:row>
      <xdr:rowOff>8104</xdr:rowOff>
    </xdr:from>
    <xdr:ext cx="2364441" cy="305182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 txBox="1"/>
      </xdr:nvSpPr>
      <xdr:spPr>
        <a:xfrm>
          <a:off x="18197152" y="15486229"/>
          <a:ext cx="2364441" cy="305182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전열</a:t>
          </a: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,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전등</a:t>
          </a: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,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유도등 설비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67</xdr:col>
      <xdr:colOff>83225</xdr:colOff>
      <xdr:row>30</xdr:row>
      <xdr:rowOff>10806</xdr:rowOff>
    </xdr:from>
    <xdr:ext cx="2364441" cy="305182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 txBox="1"/>
      </xdr:nvSpPr>
      <xdr:spPr>
        <a:xfrm>
          <a:off x="20808604" y="15488931"/>
          <a:ext cx="2364441" cy="305182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시운전 및 사용전검사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65</xdr:col>
      <xdr:colOff>117537</xdr:colOff>
      <xdr:row>12</xdr:row>
      <xdr:rowOff>59792</xdr:rowOff>
    </xdr:from>
    <xdr:ext cx="3024105" cy="335585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 txBox="1"/>
      </xdr:nvSpPr>
      <xdr:spPr>
        <a:xfrm>
          <a:off x="20155980" y="6331915"/>
          <a:ext cx="3024105" cy="335585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창호철물 및 잡철물 설치공사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65</xdr:col>
      <xdr:colOff>187958</xdr:colOff>
      <xdr:row>24</xdr:row>
      <xdr:rowOff>102313</xdr:rowOff>
    </xdr:from>
    <xdr:ext cx="1448815" cy="269919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/>
      </xdr:nvSpPr>
      <xdr:spPr>
        <a:xfrm>
          <a:off x="20335034" y="12416777"/>
          <a:ext cx="1448815" cy="269919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부대토목공사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77</xdr:col>
      <xdr:colOff>73008</xdr:colOff>
      <xdr:row>17</xdr:row>
      <xdr:rowOff>231738</xdr:rowOff>
    </xdr:from>
    <xdr:ext cx="2177398" cy="286571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/>
      </xdr:nvSpPr>
      <xdr:spPr>
        <a:xfrm>
          <a:off x="30294472" y="9226059"/>
          <a:ext cx="2177398" cy="286571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준공청소 및 잔손보기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46</xdr:col>
      <xdr:colOff>235465</xdr:colOff>
      <xdr:row>26</xdr:row>
      <xdr:rowOff>431537</xdr:rowOff>
    </xdr:from>
    <xdr:ext cx="1447995" cy="433587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 txBox="1"/>
      </xdr:nvSpPr>
      <xdr:spPr>
        <a:xfrm>
          <a:off x="14888657" y="13800555"/>
          <a:ext cx="1447995" cy="433587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도시가스공사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66</xdr:col>
      <xdr:colOff>72884</xdr:colOff>
      <xdr:row>26</xdr:row>
      <xdr:rowOff>491043</xdr:rowOff>
    </xdr:from>
    <xdr:ext cx="3397818" cy="419382"/>
    <xdr:sp macro="" textlink="">
      <xdr:nvSpPr>
        <xdr:cNvPr id="741" name="TextBox 740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 txBox="1"/>
      </xdr:nvSpPr>
      <xdr:spPr>
        <a:xfrm>
          <a:off x="20509112" y="13860061"/>
          <a:ext cx="3397818" cy="419382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각종 기구부착</a:t>
          </a: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, 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시운전 및 소방검사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70</xdr:col>
      <xdr:colOff>196316</xdr:colOff>
      <xdr:row>25</xdr:row>
      <xdr:rowOff>258986</xdr:rowOff>
    </xdr:from>
    <xdr:ext cx="968459" cy="407694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 txBox="1"/>
      </xdr:nvSpPr>
      <xdr:spPr>
        <a:xfrm>
          <a:off x="21789151" y="13100727"/>
          <a:ext cx="968459" cy="407694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조경공사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43</xdr:col>
      <xdr:colOff>47638</xdr:colOff>
      <xdr:row>12</xdr:row>
      <xdr:rowOff>21286</xdr:rowOff>
    </xdr:from>
    <xdr:ext cx="2300204" cy="366549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 txBox="1"/>
      </xdr:nvSpPr>
      <xdr:spPr>
        <a:xfrm>
          <a:off x="13833375" y="6008429"/>
          <a:ext cx="2300204" cy="366549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지하층 창호</a:t>
          </a: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,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금속공사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30</xdr:col>
      <xdr:colOff>230653</xdr:colOff>
      <xdr:row>16</xdr:row>
      <xdr:rowOff>21254</xdr:rowOff>
    </xdr:from>
    <xdr:ext cx="928607" cy="367544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/>
      </xdr:nvSpPr>
      <xdr:spPr>
        <a:xfrm>
          <a:off x="10257416" y="8117504"/>
          <a:ext cx="928607" cy="367544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지하</a:t>
          </a: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1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층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4</xdr:col>
      <xdr:colOff>254000</xdr:colOff>
      <xdr:row>36</xdr:row>
      <xdr:rowOff>80211</xdr:rowOff>
    </xdr:from>
    <xdr:to>
      <xdr:col>10</xdr:col>
      <xdr:colOff>5013</xdr:colOff>
      <xdr:row>37</xdr:row>
      <xdr:rowOff>15875</xdr:rowOff>
    </xdr:to>
    <xdr:cxnSp macro="">
      <xdr:nvCxnSpPr>
        <xdr:cNvPr id="772" name="직선 연결선 77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CxnSpPr/>
      </xdr:nvCxnSpPr>
      <xdr:spPr>
        <a:xfrm flipV="1">
          <a:off x="2740526" y="18699079"/>
          <a:ext cx="1465513" cy="462046"/>
        </a:xfrm>
        <a:prstGeom prst="line">
          <a:avLst/>
        </a:prstGeom>
        <a:ln w="38100" cmpd="sng">
          <a:solidFill>
            <a:srgbClr val="FF0000"/>
          </a:solidFill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5013</xdr:colOff>
      <xdr:row>32</xdr:row>
      <xdr:rowOff>381001</xdr:rowOff>
    </xdr:from>
    <xdr:to>
      <xdr:col>22</xdr:col>
      <xdr:colOff>0</xdr:colOff>
      <xdr:row>34</xdr:row>
      <xdr:rowOff>360948</xdr:rowOff>
    </xdr:to>
    <xdr:cxnSp macro="">
      <xdr:nvCxnSpPr>
        <xdr:cNvPr id="773" name="직선 연결선 772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CxnSpPr/>
      </xdr:nvCxnSpPr>
      <xdr:spPr>
        <a:xfrm flipV="1">
          <a:off x="5920539" y="16894343"/>
          <a:ext cx="1719514" cy="1032710"/>
        </a:xfrm>
        <a:prstGeom prst="line">
          <a:avLst/>
        </a:prstGeom>
        <a:ln w="38100" cmpd="sng">
          <a:solidFill>
            <a:srgbClr val="FF0000"/>
          </a:solidFill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28</xdr:row>
      <xdr:rowOff>80210</xdr:rowOff>
    </xdr:from>
    <xdr:to>
      <xdr:col>34</xdr:col>
      <xdr:colOff>5013</xdr:colOff>
      <xdr:row>30</xdr:row>
      <xdr:rowOff>290764</xdr:rowOff>
    </xdr:to>
    <xdr:cxnSp macro="">
      <xdr:nvCxnSpPr>
        <xdr:cNvPr id="774" name="직선 연결선 773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CxnSpPr/>
      </xdr:nvCxnSpPr>
      <xdr:spPr>
        <a:xfrm flipV="1">
          <a:off x="9354553" y="14488026"/>
          <a:ext cx="1719513" cy="1263317"/>
        </a:xfrm>
        <a:prstGeom prst="line">
          <a:avLst/>
        </a:prstGeom>
        <a:ln w="38100" cmpd="sng">
          <a:solidFill>
            <a:srgbClr val="FF0000"/>
          </a:solidFill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209552</xdr:rowOff>
    </xdr:from>
    <xdr:to>
      <xdr:col>40</xdr:col>
      <xdr:colOff>0</xdr:colOff>
      <xdr:row>28</xdr:row>
      <xdr:rowOff>85223</xdr:rowOff>
    </xdr:to>
    <xdr:cxnSp macro="">
      <xdr:nvCxnSpPr>
        <xdr:cNvPr id="775" name="직선 연결선 774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CxnSpPr/>
      </xdr:nvCxnSpPr>
      <xdr:spPr>
        <a:xfrm flipV="1">
          <a:off x="11069053" y="13038223"/>
          <a:ext cx="1714500" cy="1454816"/>
        </a:xfrm>
        <a:prstGeom prst="line">
          <a:avLst/>
        </a:prstGeom>
        <a:ln w="38100" cmpd="sng">
          <a:solidFill>
            <a:srgbClr val="FF0000"/>
          </a:solidFill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22</xdr:row>
      <xdr:rowOff>228601</xdr:rowOff>
    </xdr:from>
    <xdr:to>
      <xdr:col>46</xdr:col>
      <xdr:colOff>9525</xdr:colOff>
      <xdr:row>25</xdr:row>
      <xdr:rowOff>210553</xdr:rowOff>
    </xdr:to>
    <xdr:cxnSp macro="">
      <xdr:nvCxnSpPr>
        <xdr:cNvPr id="776" name="직선 연결선 77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CxnSpPr/>
      </xdr:nvCxnSpPr>
      <xdr:spPr>
        <a:xfrm flipV="1">
          <a:off x="12783553" y="11478127"/>
          <a:ext cx="1724025" cy="1561097"/>
        </a:xfrm>
        <a:prstGeom prst="line">
          <a:avLst/>
        </a:prstGeom>
        <a:ln w="38100" cmpd="sng">
          <a:solidFill>
            <a:srgbClr val="FF0000"/>
          </a:solidFill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5013</xdr:colOff>
      <xdr:row>19</xdr:row>
      <xdr:rowOff>76202</xdr:rowOff>
    </xdr:from>
    <xdr:to>
      <xdr:col>52</xdr:col>
      <xdr:colOff>0</xdr:colOff>
      <xdr:row>22</xdr:row>
      <xdr:rowOff>230606</xdr:rowOff>
    </xdr:to>
    <xdr:cxnSp macro="">
      <xdr:nvCxnSpPr>
        <xdr:cNvPr id="777" name="직선 연결선 776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CxnSpPr/>
      </xdr:nvCxnSpPr>
      <xdr:spPr>
        <a:xfrm flipV="1">
          <a:off x="14503066" y="9746584"/>
          <a:ext cx="1709487" cy="1733548"/>
        </a:xfrm>
        <a:prstGeom prst="line">
          <a:avLst/>
        </a:prstGeom>
        <a:ln w="38100" cmpd="sng">
          <a:solidFill>
            <a:srgbClr val="FF0000"/>
          </a:solidFill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276225</xdr:colOff>
      <xdr:row>15</xdr:row>
      <xdr:rowOff>133350</xdr:rowOff>
    </xdr:from>
    <xdr:to>
      <xdr:col>58</xdr:col>
      <xdr:colOff>0</xdr:colOff>
      <xdr:row>19</xdr:row>
      <xdr:rowOff>85725</xdr:rowOff>
    </xdr:to>
    <xdr:cxnSp macro="">
      <xdr:nvCxnSpPr>
        <xdr:cNvPr id="778" name="직선 연결선 777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CxnSpPr/>
      </xdr:nvCxnSpPr>
      <xdr:spPr>
        <a:xfrm flipV="1">
          <a:off x="16202025" y="7677150"/>
          <a:ext cx="1724025" cy="2047875"/>
        </a:xfrm>
        <a:prstGeom prst="line">
          <a:avLst/>
        </a:prstGeom>
        <a:ln w="38100" cmpd="sng">
          <a:solidFill>
            <a:srgbClr val="FF0000"/>
          </a:solidFill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276225</xdr:colOff>
      <xdr:row>11</xdr:row>
      <xdr:rowOff>400050</xdr:rowOff>
    </xdr:from>
    <xdr:to>
      <xdr:col>64</xdr:col>
      <xdr:colOff>0</xdr:colOff>
      <xdr:row>15</xdr:row>
      <xdr:rowOff>142875</xdr:rowOff>
    </xdr:to>
    <xdr:cxnSp macro="">
      <xdr:nvCxnSpPr>
        <xdr:cNvPr id="779" name="직선 연결선 778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CxnSpPr/>
      </xdr:nvCxnSpPr>
      <xdr:spPr>
        <a:xfrm flipV="1">
          <a:off x="17916525" y="5848350"/>
          <a:ext cx="1724025" cy="1838325"/>
        </a:xfrm>
        <a:prstGeom prst="line">
          <a:avLst/>
        </a:prstGeom>
        <a:ln w="38100" cmpd="sng">
          <a:solidFill>
            <a:srgbClr val="FF0000"/>
          </a:solidFill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0</xdr:colOff>
      <xdr:row>8</xdr:row>
      <xdr:rowOff>100263</xdr:rowOff>
    </xdr:from>
    <xdr:to>
      <xdr:col>70</xdr:col>
      <xdr:colOff>5013</xdr:colOff>
      <xdr:row>11</xdr:row>
      <xdr:rowOff>401053</xdr:rowOff>
    </xdr:to>
    <xdr:cxnSp macro="">
      <xdr:nvCxnSpPr>
        <xdr:cNvPr id="780" name="직선 연결선 779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CxnSpPr/>
      </xdr:nvCxnSpPr>
      <xdr:spPr>
        <a:xfrm flipV="1">
          <a:off x="19641553" y="3980447"/>
          <a:ext cx="1719513" cy="1879935"/>
        </a:xfrm>
        <a:prstGeom prst="line">
          <a:avLst/>
        </a:prstGeom>
        <a:ln w="38100" cmpd="sng">
          <a:solidFill>
            <a:srgbClr val="FF0000"/>
          </a:solidFill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0</xdr:colOff>
      <xdr:row>5</xdr:row>
      <xdr:rowOff>506329</xdr:rowOff>
    </xdr:from>
    <xdr:to>
      <xdr:col>76</xdr:col>
      <xdr:colOff>5013</xdr:colOff>
      <xdr:row>8</xdr:row>
      <xdr:rowOff>100263</xdr:rowOff>
    </xdr:to>
    <xdr:cxnSp macro="">
      <xdr:nvCxnSpPr>
        <xdr:cNvPr id="781" name="직선 연결선 780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CxnSpPr/>
      </xdr:nvCxnSpPr>
      <xdr:spPr>
        <a:xfrm flipV="1">
          <a:off x="21356053" y="2807368"/>
          <a:ext cx="1719513" cy="1173079"/>
        </a:xfrm>
        <a:prstGeom prst="line">
          <a:avLst/>
        </a:prstGeom>
        <a:ln w="38100" cmpd="sng">
          <a:solidFill>
            <a:srgbClr val="FF0000"/>
          </a:solidFill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0</xdr:colOff>
      <xdr:row>5</xdr:row>
      <xdr:rowOff>75198</xdr:rowOff>
    </xdr:from>
    <xdr:to>
      <xdr:col>82</xdr:col>
      <xdr:colOff>10026</xdr:colOff>
      <xdr:row>5</xdr:row>
      <xdr:rowOff>511343</xdr:rowOff>
    </xdr:to>
    <xdr:cxnSp macro="">
      <xdr:nvCxnSpPr>
        <xdr:cNvPr id="782" name="직선 연결선 781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CxnSpPr/>
      </xdr:nvCxnSpPr>
      <xdr:spPr>
        <a:xfrm flipV="1">
          <a:off x="23070553" y="2376237"/>
          <a:ext cx="1724526" cy="436145"/>
        </a:xfrm>
        <a:prstGeom prst="line">
          <a:avLst/>
        </a:prstGeom>
        <a:ln w="38100" cmpd="sng">
          <a:solidFill>
            <a:srgbClr val="FF0000"/>
          </a:solidFill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81311</xdr:colOff>
      <xdr:row>17</xdr:row>
      <xdr:rowOff>1</xdr:rowOff>
    </xdr:from>
    <xdr:to>
      <xdr:col>6</xdr:col>
      <xdr:colOff>282678</xdr:colOff>
      <xdr:row>17</xdr:row>
      <xdr:rowOff>8985</xdr:rowOff>
    </xdr:to>
    <xdr:cxnSp macro="">
      <xdr:nvCxnSpPr>
        <xdr:cNvPr id="312" name="직선 연결선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CxnSpPr>
          <a:endCxn id="326" idx="2"/>
        </xdr:cNvCxnSpPr>
      </xdr:nvCxnSpPr>
      <xdr:spPr>
        <a:xfrm>
          <a:off x="12815822" y="8888275"/>
          <a:ext cx="770796" cy="8984"/>
        </a:xfrm>
        <a:prstGeom prst="line">
          <a:avLst/>
        </a:prstGeom>
        <a:ln w="22225" cmpd="sng">
          <a:solidFill>
            <a:sysClr val="windowText" lastClr="000000"/>
          </a:solidFill>
          <a:prstDash val="sysDash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158430</xdr:colOff>
      <xdr:row>17</xdr:row>
      <xdr:rowOff>188839</xdr:rowOff>
    </xdr:from>
    <xdr:ext cx="968456" cy="286571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/>
      </xdr:nvSpPr>
      <xdr:spPr>
        <a:xfrm>
          <a:off x="12819710" y="9098199"/>
          <a:ext cx="968456" cy="286571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공사준비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49</xdr:col>
      <xdr:colOff>72119</xdr:colOff>
      <xdr:row>16</xdr:row>
      <xdr:rowOff>33339</xdr:rowOff>
    </xdr:from>
    <xdr:ext cx="735805" cy="332353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/>
      </xdr:nvSpPr>
      <xdr:spPr>
        <a:xfrm>
          <a:off x="15592766" y="8129589"/>
          <a:ext cx="735805" cy="332353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RF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층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82</xdr:col>
      <xdr:colOff>0</xdr:colOff>
      <xdr:row>5</xdr:row>
      <xdr:rowOff>11211</xdr:rowOff>
    </xdr:from>
    <xdr:to>
      <xdr:col>84</xdr:col>
      <xdr:colOff>280147</xdr:colOff>
      <xdr:row>5</xdr:row>
      <xdr:rowOff>76200</xdr:rowOff>
    </xdr:to>
    <xdr:cxnSp macro="">
      <xdr:nvCxnSpPr>
        <xdr:cNvPr id="281" name="직선 연결선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CxnSpPr/>
      </xdr:nvCxnSpPr>
      <xdr:spPr>
        <a:xfrm flipV="1">
          <a:off x="24784050" y="2316261"/>
          <a:ext cx="851647" cy="64989"/>
        </a:xfrm>
        <a:prstGeom prst="line">
          <a:avLst/>
        </a:prstGeom>
        <a:ln w="38100" cmpd="sng">
          <a:solidFill>
            <a:srgbClr val="FF0000"/>
          </a:solidFill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229960</xdr:colOff>
      <xdr:row>16</xdr:row>
      <xdr:rowOff>444849</xdr:rowOff>
    </xdr:from>
    <xdr:to>
      <xdr:col>82</xdr:col>
      <xdr:colOff>79038</xdr:colOff>
      <xdr:row>17</xdr:row>
      <xdr:rowOff>60263</xdr:rowOff>
    </xdr:to>
    <xdr:sp macro="" textlink="">
      <xdr:nvSpPr>
        <xdr:cNvPr id="286" name="타원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 flipV="1">
          <a:off x="25087887" y="8517867"/>
          <a:ext cx="139474" cy="138128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78</xdr:col>
      <xdr:colOff>225731</xdr:colOff>
      <xdr:row>16</xdr:row>
      <xdr:rowOff>452328</xdr:rowOff>
    </xdr:from>
    <xdr:to>
      <xdr:col>79</xdr:col>
      <xdr:colOff>67513</xdr:colOff>
      <xdr:row>17</xdr:row>
      <xdr:rowOff>74891</xdr:rowOff>
    </xdr:to>
    <xdr:sp macro="" textlink="">
      <xdr:nvSpPr>
        <xdr:cNvPr id="292" name="타원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 flipV="1">
          <a:off x="34263027" y="8840160"/>
          <a:ext cx="128504" cy="147410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64</xdr:col>
      <xdr:colOff>110558</xdr:colOff>
      <xdr:row>16</xdr:row>
      <xdr:rowOff>435033</xdr:rowOff>
    </xdr:from>
    <xdr:to>
      <xdr:col>78</xdr:col>
      <xdr:colOff>165653</xdr:colOff>
      <xdr:row>17</xdr:row>
      <xdr:rowOff>76539</xdr:rowOff>
    </xdr:to>
    <xdr:sp macro="" textlink="">
      <xdr:nvSpPr>
        <xdr:cNvPr id="319" name="줄무늬가 있는 오른쪽 화살표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/>
      </xdr:nvSpPr>
      <xdr:spPr>
        <a:xfrm flipV="1">
          <a:off x="19968482" y="8531283"/>
          <a:ext cx="4103220" cy="168783"/>
        </a:xfrm>
        <a:prstGeom prst="stripedRightArrow">
          <a:avLst/>
        </a:prstGeom>
        <a:solidFill>
          <a:srgbClr val="FF0000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229217</xdr:colOff>
      <xdr:row>16</xdr:row>
      <xdr:rowOff>457824</xdr:rowOff>
    </xdr:from>
    <xdr:to>
      <xdr:col>4</xdr:col>
      <xdr:colOff>82216</xdr:colOff>
      <xdr:row>17</xdr:row>
      <xdr:rowOff>73238</xdr:rowOff>
    </xdr:to>
    <xdr:sp macro="" textlink="">
      <xdr:nvSpPr>
        <xdr:cNvPr id="258" name="타원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 flipV="1">
          <a:off x="12890497" y="8844470"/>
          <a:ext cx="143396" cy="138128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oneCellAnchor>
    <xdr:from>
      <xdr:col>5</xdr:col>
      <xdr:colOff>200123</xdr:colOff>
      <xdr:row>15</xdr:row>
      <xdr:rowOff>482723</xdr:rowOff>
    </xdr:from>
    <xdr:ext cx="796018" cy="408214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/>
      </xdr:nvSpPr>
      <xdr:spPr>
        <a:xfrm>
          <a:off x="13442196" y="8346656"/>
          <a:ext cx="796018" cy="408214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착공</a:t>
          </a:r>
          <a:endParaRPr kumimoji="0" lang="en-US" altLang="ko-KR" sz="2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oneCellAnchor>
    <xdr:from>
      <xdr:col>79</xdr:col>
      <xdr:colOff>142433</xdr:colOff>
      <xdr:row>15</xdr:row>
      <xdr:rowOff>244929</xdr:rowOff>
    </xdr:from>
    <xdr:ext cx="1079489" cy="586591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/>
      </xdr:nvSpPr>
      <xdr:spPr>
        <a:xfrm>
          <a:off x="24069233" y="7788729"/>
          <a:ext cx="1079489" cy="586591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준공</a:t>
          </a:r>
          <a:endParaRPr kumimoji="0" lang="en-US" altLang="ko-KR" sz="2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39</xdr:col>
      <xdr:colOff>269675</xdr:colOff>
      <xdr:row>17</xdr:row>
      <xdr:rowOff>68506</xdr:rowOff>
    </xdr:from>
    <xdr:to>
      <xdr:col>42</xdr:col>
      <xdr:colOff>6811</xdr:colOff>
      <xdr:row>21</xdr:row>
      <xdr:rowOff>5103</xdr:rowOff>
    </xdr:to>
    <xdr:cxnSp macro="">
      <xdr:nvCxnSpPr>
        <xdr:cNvPr id="254" name="직선 연결선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CxnSpPr/>
      </xdr:nvCxnSpPr>
      <xdr:spPr>
        <a:xfrm>
          <a:off x="12898804" y="8692033"/>
          <a:ext cx="604592" cy="2045704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3030</xdr:colOff>
      <xdr:row>13</xdr:row>
      <xdr:rowOff>8504</xdr:rowOff>
    </xdr:from>
    <xdr:to>
      <xdr:col>42</xdr:col>
      <xdr:colOff>34018</xdr:colOff>
      <xdr:row>16</xdr:row>
      <xdr:rowOff>449691</xdr:rowOff>
    </xdr:to>
    <xdr:cxnSp macro="">
      <xdr:nvCxnSpPr>
        <xdr:cNvPr id="277" name="직선 연결선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CxnSpPr>
          <a:stCxn id="564" idx="4"/>
        </xdr:cNvCxnSpPr>
      </xdr:nvCxnSpPr>
      <xdr:spPr>
        <a:xfrm flipV="1">
          <a:off x="12921311" y="6522924"/>
          <a:ext cx="609292" cy="2023017"/>
        </a:xfrm>
        <a:prstGeom prst="line">
          <a:avLst/>
        </a:prstGeom>
        <a:ln w="22225" cmpd="sng">
          <a:solidFill>
            <a:sysClr val="windowText" lastClr="000000"/>
          </a:solidFill>
          <a:prstDash val="solid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219907</xdr:colOff>
      <xdr:row>18</xdr:row>
      <xdr:rowOff>459594</xdr:rowOff>
    </xdr:from>
    <xdr:to>
      <xdr:col>46</xdr:col>
      <xdr:colOff>68985</xdr:colOff>
      <xdr:row>19</xdr:row>
      <xdr:rowOff>75008</xdr:rowOff>
    </xdr:to>
    <xdr:sp macro="" textlink="">
      <xdr:nvSpPr>
        <xdr:cNvPr id="298" name="타원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/>
      </xdr:nvSpPr>
      <xdr:spPr>
        <a:xfrm flipV="1">
          <a:off x="14583947" y="9610398"/>
          <a:ext cx="138230" cy="142690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35</xdr:col>
      <xdr:colOff>168204</xdr:colOff>
      <xdr:row>6</xdr:row>
      <xdr:rowOff>34018</xdr:rowOff>
    </xdr:from>
    <xdr:to>
      <xdr:col>36</xdr:col>
      <xdr:colOff>102054</xdr:colOff>
      <xdr:row>6</xdr:row>
      <xdr:rowOff>514350</xdr:rowOff>
    </xdr:to>
    <xdr:sp macro="" textlink="">
      <xdr:nvSpPr>
        <xdr:cNvPr id="251" name="아래쪽 화살표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11640726" y="2857500"/>
          <a:ext cx="223002" cy="480332"/>
        </a:xfrm>
        <a:prstGeom prst="downArrow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78601</xdr:colOff>
      <xdr:row>16</xdr:row>
      <xdr:rowOff>453092</xdr:rowOff>
    </xdr:from>
    <xdr:to>
      <xdr:col>23</xdr:col>
      <xdr:colOff>216830</xdr:colOff>
      <xdr:row>17</xdr:row>
      <xdr:rowOff>68506</xdr:rowOff>
    </xdr:to>
    <xdr:sp macro="" textlink="">
      <xdr:nvSpPr>
        <xdr:cNvPr id="265" name="타원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 flipV="1">
          <a:off x="8081302" y="8549342"/>
          <a:ext cx="138229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oneCellAnchor>
    <xdr:from>
      <xdr:col>60</xdr:col>
      <xdr:colOff>227368</xdr:colOff>
      <xdr:row>14</xdr:row>
      <xdr:rowOff>16549</xdr:rowOff>
    </xdr:from>
    <xdr:ext cx="1524551" cy="321929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/>
      </xdr:nvSpPr>
      <xdr:spPr>
        <a:xfrm>
          <a:off x="18928685" y="7058245"/>
          <a:ext cx="1524551" cy="321929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옥상 무근</a:t>
          </a: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CON'C</a:t>
          </a:r>
        </a:p>
      </xdr:txBody>
    </xdr:sp>
    <xdr:clientData/>
  </xdr:oneCellAnchor>
  <xdr:twoCellAnchor>
    <xdr:from>
      <xdr:col>62</xdr:col>
      <xdr:colOff>219770</xdr:colOff>
      <xdr:row>14</xdr:row>
      <xdr:rowOff>455047</xdr:rowOff>
    </xdr:from>
    <xdr:to>
      <xdr:col>63</xdr:col>
      <xdr:colOff>72990</xdr:colOff>
      <xdr:row>15</xdr:row>
      <xdr:rowOff>70461</xdr:rowOff>
    </xdr:to>
    <xdr:sp macro="" textlink="">
      <xdr:nvSpPr>
        <xdr:cNvPr id="305" name="타원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/>
      </xdr:nvSpPr>
      <xdr:spPr>
        <a:xfrm flipV="1">
          <a:off x="19499391" y="7496743"/>
          <a:ext cx="142371" cy="142691"/>
        </a:xfrm>
        <a:prstGeom prst="ellipse">
          <a:avLst/>
        </a:prstGeom>
        <a:noFill/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61</xdr:col>
      <xdr:colOff>59531</xdr:colOff>
      <xdr:row>15</xdr:row>
      <xdr:rowOff>0</xdr:rowOff>
    </xdr:from>
    <xdr:to>
      <xdr:col>62</xdr:col>
      <xdr:colOff>206492</xdr:colOff>
      <xdr:row>15</xdr:row>
      <xdr:rowOff>2164</xdr:rowOff>
    </xdr:to>
    <xdr:cxnSp macro="">
      <xdr:nvCxnSpPr>
        <xdr:cNvPr id="308" name="직선 연결선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CxnSpPr/>
      </xdr:nvCxnSpPr>
      <xdr:spPr>
        <a:xfrm>
          <a:off x="19050000" y="7568973"/>
          <a:ext cx="436113" cy="2164"/>
        </a:xfrm>
        <a:prstGeom prst="line">
          <a:avLst/>
        </a:prstGeom>
        <a:ln w="22225" cmpd="sng">
          <a:solidFill>
            <a:sysClr val="windowText" lastClr="000000"/>
          </a:solidFill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5013</xdr:colOff>
      <xdr:row>30</xdr:row>
      <xdr:rowOff>285750</xdr:rowOff>
    </xdr:from>
    <xdr:to>
      <xdr:col>28</xdr:col>
      <xdr:colOff>5013</xdr:colOff>
      <xdr:row>32</xdr:row>
      <xdr:rowOff>386013</xdr:rowOff>
    </xdr:to>
    <xdr:cxnSp macro="">
      <xdr:nvCxnSpPr>
        <xdr:cNvPr id="327" name="직선 연결선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CxnSpPr/>
      </xdr:nvCxnSpPr>
      <xdr:spPr>
        <a:xfrm flipV="1">
          <a:off x="7645066" y="15746329"/>
          <a:ext cx="1714500" cy="1153026"/>
        </a:xfrm>
        <a:prstGeom prst="line">
          <a:avLst/>
        </a:prstGeom>
        <a:ln w="38100" cmpd="sng">
          <a:solidFill>
            <a:srgbClr val="FF0000"/>
          </a:solidFill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85</xdr:col>
          <xdr:colOff>9525</xdr:colOff>
          <xdr:row>5</xdr:row>
          <xdr:rowOff>9525</xdr:rowOff>
        </xdr:from>
        <xdr:to>
          <xdr:col>86</xdr:col>
          <xdr:colOff>1</xdr:colOff>
          <xdr:row>37</xdr:row>
          <xdr:rowOff>9525</xdr:rowOff>
        </xdr:to>
        <xdr:pic>
          <xdr:nvPicPr>
            <xdr:cNvPr id="176243" name="Picture 1975">
              <a:extLst>
                <a:ext uri="{FF2B5EF4-FFF2-40B4-BE49-F238E27FC236}">
                  <a16:creationId xmlns:a16="http://schemas.microsoft.com/office/drawing/2014/main" id="{00000000-0008-0000-0000-000073B002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손대지마세요!'!$A$1:$C$50" spid="_x0000_s176285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 r="5826"/>
            <a:stretch>
              <a:fillRect/>
            </a:stretch>
          </xdr:blipFill>
          <xdr:spPr bwMode="auto">
            <a:xfrm>
              <a:off x="35937825" y="2628900"/>
              <a:ext cx="819150" cy="16764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16</xdr:col>
      <xdr:colOff>104555</xdr:colOff>
      <xdr:row>16</xdr:row>
      <xdr:rowOff>429788</xdr:rowOff>
    </xdr:from>
    <xdr:to>
      <xdr:col>20</xdr:col>
      <xdr:colOff>185864</xdr:colOff>
      <xdr:row>17</xdr:row>
      <xdr:rowOff>92927</xdr:rowOff>
    </xdr:to>
    <xdr:sp macro="" textlink="">
      <xdr:nvSpPr>
        <xdr:cNvPr id="246" name="줄무늬가 있는 오른쪽 화살표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6074689" y="8526038"/>
          <a:ext cx="1246421" cy="190416"/>
        </a:xfrm>
        <a:prstGeom prst="stripedRightArrow">
          <a:avLst/>
        </a:prstGeom>
        <a:solidFill>
          <a:srgbClr val="FF0000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17</xdr:col>
      <xdr:colOff>104552</xdr:colOff>
      <xdr:row>17</xdr:row>
      <xdr:rowOff>185852</xdr:rowOff>
    </xdr:from>
    <xdr:ext cx="1280101" cy="315024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6377113" y="8781584"/>
          <a:ext cx="1280101" cy="315024"/>
        </a:xfrm>
        <a:prstGeom prst="rect">
          <a:avLst/>
        </a:prstGeom>
        <a:solidFill>
          <a:sysClr val="window" lastClr="FFFFFF"/>
        </a:solidFill>
        <a:ln>
          <a:solidFill>
            <a:srgbClr val="4F81BD"/>
          </a:solidFill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RAKER </a:t>
          </a: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공사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61</xdr:col>
      <xdr:colOff>65851</xdr:colOff>
      <xdr:row>19</xdr:row>
      <xdr:rowOff>0</xdr:rowOff>
    </xdr:from>
    <xdr:to>
      <xdr:col>74</xdr:col>
      <xdr:colOff>25513</xdr:colOff>
      <xdr:row>19</xdr:row>
      <xdr:rowOff>9067</xdr:rowOff>
    </xdr:to>
    <xdr:cxnSp macro="">
      <xdr:nvCxnSpPr>
        <xdr:cNvPr id="289" name="직선 연결선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CxnSpPr>
          <a:stCxn id="601" idx="6"/>
        </xdr:cNvCxnSpPr>
      </xdr:nvCxnSpPr>
      <xdr:spPr>
        <a:xfrm flipV="1">
          <a:off x="19056320" y="9678080"/>
          <a:ext cx="3718635" cy="9067"/>
        </a:xfrm>
        <a:prstGeom prst="line">
          <a:avLst/>
        </a:prstGeom>
        <a:ln w="22225" cmpd="sng">
          <a:solidFill>
            <a:sysClr val="windowText" lastClr="000000"/>
          </a:solidFill>
          <a:prstDash val="sysDash"/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34</xdr:row>
      <xdr:rowOff>361950</xdr:rowOff>
    </xdr:from>
    <xdr:to>
      <xdr:col>16</xdr:col>
      <xdr:colOff>9525</xdr:colOff>
      <xdr:row>36</xdr:row>
      <xdr:rowOff>85726</xdr:rowOff>
    </xdr:to>
    <xdr:cxnSp macro="">
      <xdr:nvCxnSpPr>
        <xdr:cNvPr id="222" name="직선 연결선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CxnSpPr/>
      </xdr:nvCxnSpPr>
      <xdr:spPr>
        <a:xfrm flipV="1">
          <a:off x="4200525" y="17859375"/>
          <a:ext cx="1724025" cy="771526"/>
        </a:xfrm>
        <a:prstGeom prst="line">
          <a:avLst/>
        </a:prstGeom>
        <a:ln w="38100" cmpd="sng">
          <a:solidFill>
            <a:srgbClr val="FF0000"/>
          </a:solidFill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161599</xdr:colOff>
      <xdr:row>6</xdr:row>
      <xdr:rowOff>0</xdr:rowOff>
    </xdr:from>
    <xdr:to>
      <xdr:col>46</xdr:col>
      <xdr:colOff>121889</xdr:colOff>
      <xdr:row>6</xdr:row>
      <xdr:rowOff>492173</xdr:rowOff>
    </xdr:to>
    <xdr:sp macro="" textlink="">
      <xdr:nvSpPr>
        <xdr:cNvPr id="279" name="아래쪽 화살표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14525639" y="2823482"/>
          <a:ext cx="249442" cy="492173"/>
        </a:xfrm>
        <a:prstGeom prst="downArrow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42</xdr:col>
      <xdr:colOff>141588</xdr:colOff>
      <xdr:row>5</xdr:row>
      <xdr:rowOff>91464</xdr:rowOff>
    </xdr:from>
    <xdr:ext cx="2155657" cy="334206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>
        <a:xfrm>
          <a:off x="13638173" y="2387669"/>
          <a:ext cx="2155657" cy="334206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ctr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5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가스및 오우수 인입</a:t>
          </a:r>
          <a:endParaRPr kumimoji="0" lang="en-US" altLang="ko-KR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굴림체" panose="020B0609000101010101" pitchFamily="49" charset="-127"/>
            <a:ea typeface="굴림체" panose="020B0609000101010101" pitchFamily="49" charset="-127"/>
            <a:cs typeface="+mn-cs"/>
          </a:endParaRPr>
        </a:p>
      </xdr:txBody>
    </xdr:sp>
    <xdr:clientData/>
  </xdr:oneCellAnchor>
  <xdr:twoCellAnchor>
    <xdr:from>
      <xdr:col>76</xdr:col>
      <xdr:colOff>0</xdr:colOff>
      <xdr:row>15</xdr:row>
      <xdr:rowOff>0</xdr:rowOff>
    </xdr:from>
    <xdr:to>
      <xdr:col>78</xdr:col>
      <xdr:colOff>244906</xdr:colOff>
      <xdr:row>16</xdr:row>
      <xdr:rowOff>474272</xdr:rowOff>
    </xdr:to>
    <xdr:cxnSp macro="">
      <xdr:nvCxnSpPr>
        <xdr:cNvPr id="234" name="직선 연결선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CxnSpPr>
          <a:endCxn id="292" idx="3"/>
        </xdr:cNvCxnSpPr>
      </xdr:nvCxnSpPr>
      <xdr:spPr>
        <a:xfrm>
          <a:off x="23327746" y="7568973"/>
          <a:ext cx="823209" cy="1001549"/>
        </a:xfrm>
        <a:prstGeom prst="line">
          <a:avLst/>
        </a:prstGeom>
        <a:ln w="22225" cmpd="sng">
          <a:solidFill>
            <a:sysClr val="windowText" lastClr="000000"/>
          </a:solidFill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272143</xdr:colOff>
      <xdr:row>26</xdr:row>
      <xdr:rowOff>0</xdr:rowOff>
    </xdr:from>
    <xdr:to>
      <xdr:col>37</xdr:col>
      <xdr:colOff>272143</xdr:colOff>
      <xdr:row>26</xdr:row>
      <xdr:rowOff>0</xdr:rowOff>
    </xdr:to>
    <xdr:cxnSp macro="">
      <xdr:nvCxnSpPr>
        <xdr:cNvPr id="88" name="직선 연결선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CxnSpPr/>
      </xdr:nvCxnSpPr>
      <xdr:spPr>
        <a:xfrm>
          <a:off x="11054443" y="9925050"/>
          <a:ext cx="0" cy="0"/>
        </a:xfrm>
        <a:prstGeom prst="line">
          <a:avLst/>
        </a:prstGeom>
        <a:ln w="22225" cmpd="sng">
          <a:solidFill>
            <a:sysClr val="windowText" lastClr="000000"/>
          </a:solidFill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16</xdr:row>
      <xdr:rowOff>0</xdr:rowOff>
    </xdr:from>
    <xdr:to>
      <xdr:col>58</xdr:col>
      <xdr:colOff>0</xdr:colOff>
      <xdr:row>16</xdr:row>
      <xdr:rowOff>1</xdr:rowOff>
    </xdr:to>
    <xdr:cxnSp macro="">
      <xdr:nvCxnSpPr>
        <xdr:cNvPr id="159" name="직선 연결선 15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CxnSpPr/>
      </xdr:nvCxnSpPr>
      <xdr:spPr>
        <a:xfrm>
          <a:off x="16783050" y="6400800"/>
          <a:ext cx="0" cy="1"/>
        </a:xfrm>
        <a:prstGeom prst="line">
          <a:avLst/>
        </a:prstGeom>
        <a:ln w="25400" cmpd="sng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9525</xdr:colOff>
          <xdr:row>5</xdr:row>
          <xdr:rowOff>9525</xdr:rowOff>
        </xdr:from>
        <xdr:to>
          <xdr:col>80</xdr:col>
          <xdr:colOff>0</xdr:colOff>
          <xdr:row>37</xdr:row>
          <xdr:rowOff>0</xdr:rowOff>
        </xdr:to>
        <xdr:pic>
          <xdr:nvPicPr>
            <xdr:cNvPr id="180327" name="Picture 1975">
              <a:extLst>
                <a:ext uri="{FF2B5EF4-FFF2-40B4-BE49-F238E27FC236}">
                  <a16:creationId xmlns:a16="http://schemas.microsoft.com/office/drawing/2014/main" id="{00000000-0008-0000-0100-000067C002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손대지마세요!'!$A$1:$C$50" spid="_x0000_s180369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 r="5826"/>
            <a:stretch>
              <a:fillRect/>
            </a:stretch>
          </xdr:blipFill>
          <xdr:spPr bwMode="auto">
            <a:xfrm>
              <a:off x="21078825" y="2533650"/>
              <a:ext cx="819150" cy="11268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k\&#47196;&#52972;%20&#46356;&#49828;&#53356;%20(d)\&#50896;&#44305;&#44148;&#49444;\&#52488;&#51008;&#44256;&#49888;&#52629;&#44277;&#49324;\&#52265;&#44277;&#44228;(&#44032;&#51313;&#44277;&#50896;)\&#48512;&#51652;&#47564;&#54924;&#50696;&#51221;&#44277;&#51221;&#54364;(&#52992;&#51060;&#4635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손대지마세요!"/>
      <sheetName val="Sheet3"/>
      <sheetName val="착공예정공정표"/>
      <sheetName val="부진만회 예정공정표"/>
      <sheetName val="전체 예정공정표"/>
      <sheetName val="토공사 세부추진계획"/>
      <sheetName val="추진사업일정계획"/>
      <sheetName val="추진사업일정계획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22225" cmpd="sng">
          <a:solidFill>
            <a:sysClr val="windowText" lastClr="000000"/>
          </a:solidFill>
          <a:headEnd type="none"/>
          <a:tailEnd type="none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CT60"/>
  <sheetViews>
    <sheetView tabSelected="1" view="pageBreakPreview" zoomScale="70" zoomScaleNormal="70" zoomScaleSheetLayoutView="70" workbookViewId="0">
      <pane ySplit="5" topLeftCell="A27" activePane="bottomLeft" state="frozen"/>
      <selection pane="bottomLeft" activeCell="E39" sqref="E39:V39"/>
    </sheetView>
  </sheetViews>
  <sheetFormatPr defaultRowHeight="18.75" x14ac:dyDescent="0.15"/>
  <cols>
    <col min="1" max="1" width="19" style="9" customWidth="1"/>
    <col min="2" max="8" width="3.33203125" style="2" customWidth="1"/>
    <col min="9" max="9" width="3.33203125" style="22" customWidth="1"/>
    <col min="10" max="17" width="3.33203125" style="2" customWidth="1"/>
    <col min="18" max="18" width="3.44140625" style="2" customWidth="1"/>
    <col min="19" max="48" width="3.33203125" style="2" customWidth="1"/>
    <col min="49" max="49" width="3.33203125" style="22" customWidth="1"/>
    <col min="50" max="74" width="3.33203125" style="2" customWidth="1"/>
    <col min="75" max="75" width="3.33203125" style="22" customWidth="1"/>
    <col min="76" max="80" width="3.33203125" style="2" customWidth="1"/>
    <col min="81" max="81" width="3.33203125" style="22" customWidth="1"/>
    <col min="82" max="85" width="3.33203125" style="2" customWidth="1"/>
    <col min="86" max="86" width="9.6640625" style="2" customWidth="1"/>
    <col min="87" max="87" width="8.88671875" style="2"/>
    <col min="88" max="88" width="26.109375" style="240" customWidth="1"/>
    <col min="89" max="89" width="8.88671875" style="240" customWidth="1"/>
    <col min="90" max="90" width="19.77734375" style="240" customWidth="1"/>
    <col min="91" max="91" width="9.6640625" style="240" customWidth="1"/>
    <col min="92" max="92" width="8.88671875" style="240" customWidth="1"/>
    <col min="93" max="93" width="8.5546875" style="240" customWidth="1"/>
    <col min="94" max="95" width="8.88671875" style="240" customWidth="1"/>
    <col min="96" max="98" width="8.88671875" style="2"/>
    <col min="99" max="16384" width="8.88671875" style="1"/>
  </cols>
  <sheetData>
    <row r="1" spans="1:95" ht="67.5" customHeight="1" x14ac:dyDescent="0.15">
      <c r="A1" s="529" t="s">
        <v>67</v>
      </c>
      <c r="B1" s="529"/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529"/>
      <c r="S1" s="529"/>
      <c r="T1" s="529"/>
      <c r="U1" s="529"/>
      <c r="V1" s="529"/>
      <c r="W1" s="529"/>
      <c r="X1" s="529"/>
      <c r="Y1" s="529"/>
      <c r="Z1" s="529"/>
      <c r="AA1" s="529"/>
      <c r="AB1" s="529"/>
      <c r="AC1" s="529"/>
      <c r="AD1" s="529"/>
      <c r="AE1" s="529"/>
      <c r="AF1" s="529"/>
      <c r="AG1" s="529"/>
      <c r="AH1" s="529"/>
      <c r="AI1" s="529"/>
      <c r="AJ1" s="529"/>
      <c r="AK1" s="529"/>
      <c r="AL1" s="529"/>
      <c r="AM1" s="529"/>
      <c r="AN1" s="529"/>
      <c r="AO1" s="529"/>
      <c r="AP1" s="529"/>
      <c r="AQ1" s="529"/>
      <c r="AR1" s="529"/>
      <c r="AS1" s="529"/>
      <c r="AT1" s="529"/>
      <c r="AU1" s="529"/>
      <c r="AV1" s="529"/>
      <c r="AW1" s="529"/>
      <c r="AX1" s="529"/>
      <c r="AY1" s="529"/>
      <c r="AZ1" s="529"/>
      <c r="BA1" s="529"/>
      <c r="BB1" s="529"/>
      <c r="BC1" s="529"/>
      <c r="BD1" s="529"/>
      <c r="BE1" s="529"/>
      <c r="BF1" s="529"/>
      <c r="BG1" s="529"/>
      <c r="BH1" s="529"/>
      <c r="BI1" s="529"/>
      <c r="BJ1" s="529"/>
      <c r="BK1" s="529"/>
      <c r="BL1" s="529"/>
      <c r="BM1" s="529"/>
      <c r="BN1" s="529"/>
      <c r="BO1" s="529"/>
      <c r="BP1" s="529"/>
      <c r="BQ1" s="529"/>
      <c r="BR1" s="529"/>
      <c r="BS1" s="529"/>
      <c r="BT1" s="529"/>
      <c r="BU1" s="529"/>
      <c r="BV1" s="529"/>
      <c r="BW1" s="529"/>
      <c r="BX1" s="529"/>
      <c r="BY1" s="529"/>
      <c r="BZ1" s="529"/>
      <c r="CA1" s="529"/>
      <c r="CB1" s="529"/>
      <c r="CC1" s="529"/>
      <c r="CD1" s="529"/>
      <c r="CE1" s="529"/>
      <c r="CF1" s="529"/>
      <c r="CG1" s="529"/>
      <c r="CH1" s="529"/>
    </row>
    <row r="2" spans="1:95" ht="33" customHeight="1" thickBot="1" x14ac:dyDescent="0.2">
      <c r="A2" s="304" t="s">
        <v>68</v>
      </c>
      <c r="B2" s="305"/>
      <c r="C2" s="305"/>
      <c r="D2" s="305"/>
      <c r="E2" s="305"/>
      <c r="F2" s="305"/>
      <c r="G2" s="305"/>
      <c r="H2" s="305"/>
      <c r="I2" s="306"/>
      <c r="J2" s="305"/>
      <c r="K2" s="305"/>
      <c r="L2" s="305"/>
      <c r="M2" s="305"/>
      <c r="N2" s="304"/>
      <c r="O2" s="304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  <c r="AA2" s="305"/>
      <c r="AB2" s="305"/>
      <c r="AC2" s="305"/>
      <c r="AD2" s="305"/>
      <c r="AE2" s="305"/>
      <c r="AF2" s="305"/>
      <c r="AG2" s="305"/>
      <c r="AH2" s="305"/>
      <c r="AI2" s="305"/>
      <c r="AJ2" s="507"/>
      <c r="AK2" s="507"/>
      <c r="AL2" s="507"/>
      <c r="AM2" s="507"/>
      <c r="AN2" s="507"/>
      <c r="AO2" s="507"/>
      <c r="AP2" s="507"/>
      <c r="AQ2" s="507"/>
      <c r="AR2" s="507"/>
      <c r="AS2" s="507"/>
      <c r="AT2" s="507"/>
      <c r="AU2" s="507"/>
      <c r="AV2" s="507"/>
      <c r="AW2" s="306"/>
      <c r="AX2" s="305"/>
      <c r="AY2" s="305"/>
      <c r="AZ2" s="305"/>
      <c r="BA2" s="305"/>
      <c r="BB2" s="305"/>
      <c r="BC2" s="305"/>
      <c r="BD2" s="305"/>
      <c r="BE2" s="305"/>
      <c r="BF2" s="305"/>
      <c r="BG2" s="305"/>
      <c r="BH2" s="305"/>
      <c r="BI2" s="305"/>
      <c r="BJ2" s="305"/>
      <c r="BK2" s="305"/>
      <c r="BL2" s="305"/>
      <c r="BM2" s="305"/>
      <c r="BN2" s="305"/>
      <c r="BO2" s="305"/>
      <c r="BP2" s="305"/>
      <c r="BQ2" s="305"/>
      <c r="BR2" s="305"/>
      <c r="BS2" s="305"/>
      <c r="BT2" s="305"/>
      <c r="BU2" s="305"/>
      <c r="BV2" s="305"/>
      <c r="BW2" s="306"/>
      <c r="BX2" s="305"/>
      <c r="BY2" s="305"/>
      <c r="BZ2" s="305"/>
      <c r="CA2" s="305"/>
      <c r="CB2" s="305"/>
      <c r="CC2" s="306"/>
      <c r="CD2" s="305"/>
      <c r="CE2" s="305"/>
      <c r="CF2" s="305"/>
      <c r="CG2" s="305"/>
      <c r="CH2" s="307" t="s">
        <v>81</v>
      </c>
    </row>
    <row r="3" spans="1:95" ht="27" customHeight="1" x14ac:dyDescent="0.15">
      <c r="A3" s="530" t="s">
        <v>47</v>
      </c>
      <c r="B3" s="539" t="s">
        <v>69</v>
      </c>
      <c r="C3" s="537"/>
      <c r="D3" s="537"/>
      <c r="E3" s="537"/>
      <c r="F3" s="537"/>
      <c r="G3" s="537"/>
      <c r="H3" s="537"/>
      <c r="I3" s="537"/>
      <c r="J3" s="537"/>
      <c r="K3" s="537"/>
      <c r="L3" s="537"/>
      <c r="M3" s="537"/>
      <c r="N3" s="537"/>
      <c r="O3" s="537"/>
      <c r="P3" s="537"/>
      <c r="Q3" s="537"/>
      <c r="R3" s="537"/>
      <c r="S3" s="537"/>
      <c r="T3" s="537"/>
      <c r="U3" s="537"/>
      <c r="V3" s="537"/>
      <c r="W3" s="537"/>
      <c r="X3" s="537"/>
      <c r="Y3" s="537"/>
      <c r="Z3" s="537"/>
      <c r="AA3" s="537"/>
      <c r="AB3" s="537"/>
      <c r="AC3" s="537"/>
      <c r="AD3" s="537"/>
      <c r="AE3" s="537"/>
      <c r="AF3" s="537"/>
      <c r="AG3" s="537"/>
      <c r="AH3" s="537"/>
      <c r="AI3" s="537"/>
      <c r="AJ3" s="537"/>
      <c r="AK3" s="537"/>
      <c r="AL3" s="537"/>
      <c r="AM3" s="537"/>
      <c r="AN3" s="537"/>
      <c r="AO3" s="537"/>
      <c r="AP3" s="537"/>
      <c r="AQ3" s="537"/>
      <c r="AR3" s="537"/>
      <c r="AS3" s="537"/>
      <c r="AT3" s="537"/>
      <c r="AU3" s="537"/>
      <c r="AV3" s="537"/>
      <c r="AW3" s="537"/>
      <c r="AX3" s="537"/>
      <c r="AY3" s="537"/>
      <c r="AZ3" s="537"/>
      <c r="BA3" s="537"/>
      <c r="BB3" s="537"/>
      <c r="BC3" s="537"/>
      <c r="BD3" s="537"/>
      <c r="BE3" s="537"/>
      <c r="BF3" s="537"/>
      <c r="BG3" s="537"/>
      <c r="BH3" s="537"/>
      <c r="BI3" s="537"/>
      <c r="BJ3" s="537"/>
      <c r="BK3" s="537"/>
      <c r="BL3" s="538"/>
      <c r="BM3" s="536" t="s">
        <v>70</v>
      </c>
      <c r="BN3" s="537"/>
      <c r="BO3" s="537"/>
      <c r="BP3" s="537"/>
      <c r="BQ3" s="537"/>
      <c r="BR3" s="537"/>
      <c r="BS3" s="537"/>
      <c r="BT3" s="537"/>
      <c r="BU3" s="537"/>
      <c r="BV3" s="537"/>
      <c r="BW3" s="537"/>
      <c r="BX3" s="537"/>
      <c r="BY3" s="537"/>
      <c r="BZ3" s="537"/>
      <c r="CA3" s="537"/>
      <c r="CB3" s="537"/>
      <c r="CC3" s="537"/>
      <c r="CD3" s="537"/>
      <c r="CE3" s="537"/>
      <c r="CF3" s="537"/>
      <c r="CG3" s="538"/>
      <c r="CH3" s="533" t="s">
        <v>8</v>
      </c>
    </row>
    <row r="4" spans="1:95" ht="27" customHeight="1" x14ac:dyDescent="0.15">
      <c r="A4" s="531"/>
      <c r="B4" s="503" t="s">
        <v>71</v>
      </c>
      <c r="C4" s="505"/>
      <c r="D4" s="505"/>
      <c r="E4" s="501" t="s">
        <v>72</v>
      </c>
      <c r="F4" s="502"/>
      <c r="G4" s="502"/>
      <c r="H4" s="502"/>
      <c r="I4" s="502"/>
      <c r="J4" s="503"/>
      <c r="K4" s="504" t="s">
        <v>73</v>
      </c>
      <c r="L4" s="505"/>
      <c r="M4" s="505"/>
      <c r="N4" s="505"/>
      <c r="O4" s="505"/>
      <c r="P4" s="506"/>
      <c r="Q4" s="501" t="s">
        <v>74</v>
      </c>
      <c r="R4" s="502"/>
      <c r="S4" s="502"/>
      <c r="T4" s="502"/>
      <c r="U4" s="502"/>
      <c r="V4" s="503"/>
      <c r="W4" s="504" t="s">
        <v>75</v>
      </c>
      <c r="X4" s="505"/>
      <c r="Y4" s="505"/>
      <c r="Z4" s="505"/>
      <c r="AA4" s="505"/>
      <c r="AB4" s="506"/>
      <c r="AC4" s="501" t="s">
        <v>24</v>
      </c>
      <c r="AD4" s="502"/>
      <c r="AE4" s="502"/>
      <c r="AF4" s="502"/>
      <c r="AG4" s="502"/>
      <c r="AH4" s="503"/>
      <c r="AI4" s="504" t="s">
        <v>25</v>
      </c>
      <c r="AJ4" s="505"/>
      <c r="AK4" s="505"/>
      <c r="AL4" s="505"/>
      <c r="AM4" s="505"/>
      <c r="AN4" s="506"/>
      <c r="AO4" s="501" t="s">
        <v>76</v>
      </c>
      <c r="AP4" s="502"/>
      <c r="AQ4" s="502"/>
      <c r="AR4" s="502"/>
      <c r="AS4" s="502"/>
      <c r="AT4" s="503"/>
      <c r="AU4" s="504" t="s">
        <v>77</v>
      </c>
      <c r="AV4" s="505"/>
      <c r="AW4" s="505"/>
      <c r="AX4" s="505"/>
      <c r="AY4" s="505"/>
      <c r="AZ4" s="506"/>
      <c r="BA4" s="501" t="s">
        <v>78</v>
      </c>
      <c r="BB4" s="502"/>
      <c r="BC4" s="502"/>
      <c r="BD4" s="502"/>
      <c r="BE4" s="502"/>
      <c r="BF4" s="503"/>
      <c r="BG4" s="504" t="s">
        <v>29</v>
      </c>
      <c r="BH4" s="505"/>
      <c r="BI4" s="505"/>
      <c r="BJ4" s="505"/>
      <c r="BK4" s="505"/>
      <c r="BL4" s="506"/>
      <c r="BM4" s="501" t="s">
        <v>79</v>
      </c>
      <c r="BN4" s="502"/>
      <c r="BO4" s="502"/>
      <c r="BP4" s="502"/>
      <c r="BQ4" s="502"/>
      <c r="BR4" s="503"/>
      <c r="BS4" s="504" t="s">
        <v>80</v>
      </c>
      <c r="BT4" s="505"/>
      <c r="BU4" s="505"/>
      <c r="BV4" s="505"/>
      <c r="BW4" s="505"/>
      <c r="BX4" s="506"/>
      <c r="BY4" s="501" t="s">
        <v>72</v>
      </c>
      <c r="BZ4" s="502"/>
      <c r="CA4" s="502"/>
      <c r="CB4" s="502"/>
      <c r="CC4" s="502"/>
      <c r="CD4" s="503"/>
      <c r="CE4" s="504" t="s">
        <v>9</v>
      </c>
      <c r="CF4" s="505"/>
      <c r="CG4" s="505"/>
      <c r="CH4" s="534"/>
    </row>
    <row r="5" spans="1:95" ht="27" customHeight="1" x14ac:dyDescent="0.15">
      <c r="A5" s="532"/>
      <c r="B5" s="262">
        <v>20</v>
      </c>
      <c r="C5" s="260">
        <v>25</v>
      </c>
      <c r="D5" s="261">
        <v>30</v>
      </c>
      <c r="E5" s="259">
        <v>5</v>
      </c>
      <c r="F5" s="260">
        <v>10</v>
      </c>
      <c r="G5" s="260">
        <v>15</v>
      </c>
      <c r="H5" s="260">
        <v>20</v>
      </c>
      <c r="I5" s="260">
        <v>25</v>
      </c>
      <c r="J5" s="261">
        <v>30</v>
      </c>
      <c r="K5" s="262">
        <v>5</v>
      </c>
      <c r="L5" s="260">
        <v>10</v>
      </c>
      <c r="M5" s="260">
        <v>15</v>
      </c>
      <c r="N5" s="260">
        <v>20</v>
      </c>
      <c r="O5" s="260">
        <v>25</v>
      </c>
      <c r="P5" s="263">
        <v>30</v>
      </c>
      <c r="Q5" s="259">
        <v>5</v>
      </c>
      <c r="R5" s="260">
        <v>10</v>
      </c>
      <c r="S5" s="260">
        <v>15</v>
      </c>
      <c r="T5" s="260">
        <v>20</v>
      </c>
      <c r="U5" s="260">
        <v>25</v>
      </c>
      <c r="V5" s="261">
        <v>30</v>
      </c>
      <c r="W5" s="262">
        <v>5</v>
      </c>
      <c r="X5" s="260">
        <v>10</v>
      </c>
      <c r="Y5" s="260">
        <v>15</v>
      </c>
      <c r="Z5" s="260">
        <v>20</v>
      </c>
      <c r="AA5" s="260">
        <v>25</v>
      </c>
      <c r="AB5" s="263">
        <v>30</v>
      </c>
      <c r="AC5" s="259">
        <v>5</v>
      </c>
      <c r="AD5" s="260">
        <v>10</v>
      </c>
      <c r="AE5" s="260">
        <v>15</v>
      </c>
      <c r="AF5" s="260">
        <v>20</v>
      </c>
      <c r="AG5" s="260">
        <v>25</v>
      </c>
      <c r="AH5" s="261">
        <v>30</v>
      </c>
      <c r="AI5" s="262">
        <v>5</v>
      </c>
      <c r="AJ5" s="260">
        <v>10</v>
      </c>
      <c r="AK5" s="260">
        <v>15</v>
      </c>
      <c r="AL5" s="260">
        <v>20</v>
      </c>
      <c r="AM5" s="260">
        <v>25</v>
      </c>
      <c r="AN5" s="263">
        <v>30</v>
      </c>
      <c r="AO5" s="259">
        <v>5</v>
      </c>
      <c r="AP5" s="260">
        <v>10</v>
      </c>
      <c r="AQ5" s="260">
        <v>15</v>
      </c>
      <c r="AR5" s="260">
        <v>20</v>
      </c>
      <c r="AS5" s="260">
        <v>25</v>
      </c>
      <c r="AT5" s="261">
        <v>30</v>
      </c>
      <c r="AU5" s="262">
        <v>5</v>
      </c>
      <c r="AV5" s="260">
        <v>10</v>
      </c>
      <c r="AW5" s="260">
        <v>15</v>
      </c>
      <c r="AX5" s="260">
        <v>20</v>
      </c>
      <c r="AY5" s="260">
        <v>25</v>
      </c>
      <c r="AZ5" s="263">
        <v>30</v>
      </c>
      <c r="BA5" s="259">
        <v>5</v>
      </c>
      <c r="BB5" s="260">
        <v>10</v>
      </c>
      <c r="BC5" s="260">
        <v>15</v>
      </c>
      <c r="BD5" s="260">
        <v>20</v>
      </c>
      <c r="BE5" s="260">
        <v>25</v>
      </c>
      <c r="BF5" s="261">
        <v>30</v>
      </c>
      <c r="BG5" s="262">
        <v>5</v>
      </c>
      <c r="BH5" s="260">
        <v>10</v>
      </c>
      <c r="BI5" s="260">
        <v>15</v>
      </c>
      <c r="BJ5" s="260">
        <v>20</v>
      </c>
      <c r="BK5" s="260">
        <v>25</v>
      </c>
      <c r="BL5" s="263">
        <v>30</v>
      </c>
      <c r="BM5" s="259">
        <v>5</v>
      </c>
      <c r="BN5" s="260">
        <v>10</v>
      </c>
      <c r="BO5" s="260">
        <v>15</v>
      </c>
      <c r="BP5" s="260">
        <v>20</v>
      </c>
      <c r="BQ5" s="260">
        <v>25</v>
      </c>
      <c r="BR5" s="261">
        <v>30</v>
      </c>
      <c r="BS5" s="262">
        <v>5</v>
      </c>
      <c r="BT5" s="260">
        <v>10</v>
      </c>
      <c r="BU5" s="260">
        <v>15</v>
      </c>
      <c r="BV5" s="260">
        <v>20</v>
      </c>
      <c r="BW5" s="260">
        <v>25</v>
      </c>
      <c r="BX5" s="263">
        <v>30</v>
      </c>
      <c r="BY5" s="259">
        <v>5</v>
      </c>
      <c r="BZ5" s="260">
        <v>10</v>
      </c>
      <c r="CA5" s="260">
        <v>15</v>
      </c>
      <c r="CB5" s="260">
        <v>20</v>
      </c>
      <c r="CC5" s="260">
        <v>25</v>
      </c>
      <c r="CD5" s="261">
        <v>30</v>
      </c>
      <c r="CE5" s="262">
        <v>5</v>
      </c>
      <c r="CF5" s="260">
        <v>10</v>
      </c>
      <c r="CG5" s="260">
        <v>15</v>
      </c>
      <c r="CH5" s="535"/>
    </row>
    <row r="6" spans="1:95" ht="41.25" customHeight="1" x14ac:dyDescent="0.15">
      <c r="A6" s="524" t="s">
        <v>44</v>
      </c>
      <c r="B6" s="308"/>
      <c r="C6" s="309"/>
      <c r="D6" s="310"/>
      <c r="E6" s="308"/>
      <c r="F6" s="313"/>
      <c r="G6" s="309"/>
      <c r="H6" s="309"/>
      <c r="I6" s="313"/>
      <c r="J6" s="310"/>
      <c r="K6" s="464"/>
      <c r="L6" s="465"/>
      <c r="M6" s="465"/>
      <c r="N6" s="465"/>
      <c r="O6" s="465"/>
      <c r="P6" s="466"/>
      <c r="Q6" s="408"/>
      <c r="R6" s="313"/>
      <c r="S6" s="313"/>
      <c r="T6" s="313"/>
      <c r="U6" s="313"/>
      <c r="V6" s="314"/>
      <c r="W6" s="315"/>
      <c r="X6" s="313"/>
      <c r="Y6" s="313"/>
      <c r="Z6" s="313"/>
      <c r="AA6" s="313"/>
      <c r="AB6" s="416"/>
      <c r="AC6" s="408"/>
      <c r="AD6" s="313"/>
      <c r="AE6" s="313"/>
      <c r="AF6" s="458"/>
      <c r="AG6" s="309"/>
      <c r="AH6" s="310"/>
      <c r="AI6" s="467"/>
      <c r="AJ6" s="465"/>
      <c r="AK6" s="465"/>
      <c r="AL6" s="465"/>
      <c r="AM6" s="465"/>
      <c r="AN6" s="476"/>
      <c r="AO6" s="308"/>
      <c r="AP6" s="309"/>
      <c r="AQ6" s="309"/>
      <c r="AR6" s="309"/>
      <c r="AS6" s="313"/>
      <c r="AT6" s="314"/>
      <c r="AU6" s="311"/>
      <c r="AV6" s="312"/>
      <c r="AW6" s="465"/>
      <c r="AX6" s="486"/>
      <c r="AY6" s="311"/>
      <c r="AZ6" s="416"/>
      <c r="BA6" s="308"/>
      <c r="BB6" s="309"/>
      <c r="BC6" s="309"/>
      <c r="BD6" s="309"/>
      <c r="BE6" s="309"/>
      <c r="BF6" s="310"/>
      <c r="BG6" s="493"/>
      <c r="BH6" s="486"/>
      <c r="BI6" s="486"/>
      <c r="BJ6" s="486"/>
      <c r="BK6" s="486"/>
      <c r="BL6" s="494"/>
      <c r="BM6" s="308"/>
      <c r="BN6" s="309"/>
      <c r="BO6" s="309"/>
      <c r="BP6" s="309"/>
      <c r="BQ6" s="309"/>
      <c r="BR6" s="314"/>
      <c r="BS6" s="315"/>
      <c r="BT6" s="416"/>
      <c r="BU6" s="465"/>
      <c r="BV6" s="465"/>
      <c r="BW6" s="465"/>
      <c r="BX6" s="467"/>
      <c r="BY6" s="308"/>
      <c r="BZ6" s="313"/>
      <c r="CA6" s="309"/>
      <c r="CB6" s="313"/>
      <c r="CC6" s="313"/>
      <c r="CD6" s="310"/>
      <c r="CE6" s="311"/>
      <c r="CF6" s="313"/>
      <c r="CG6" s="312"/>
      <c r="CH6" s="230"/>
    </row>
    <row r="7" spans="1:95" ht="41.25" customHeight="1" x14ac:dyDescent="0.15">
      <c r="A7" s="525"/>
      <c r="B7" s="316"/>
      <c r="C7" s="317"/>
      <c r="D7" s="318"/>
      <c r="E7" s="316"/>
      <c r="F7" s="321"/>
      <c r="G7" s="317"/>
      <c r="H7" s="317"/>
      <c r="I7" s="321"/>
      <c r="J7" s="318"/>
      <c r="K7" s="409"/>
      <c r="L7" s="321"/>
      <c r="M7" s="321"/>
      <c r="N7" s="321"/>
      <c r="O7" s="321"/>
      <c r="P7" s="322"/>
      <c r="Q7" s="409"/>
      <c r="R7" s="321"/>
      <c r="S7" s="321"/>
      <c r="T7" s="321"/>
      <c r="U7" s="321"/>
      <c r="V7" s="322"/>
      <c r="W7" s="323"/>
      <c r="X7" s="321"/>
      <c r="Y7" s="321"/>
      <c r="Z7" s="321"/>
      <c r="AA7" s="321"/>
      <c r="AB7" s="417"/>
      <c r="AC7" s="409"/>
      <c r="AD7" s="321"/>
      <c r="AE7" s="321"/>
      <c r="AF7" s="459"/>
      <c r="AG7" s="317"/>
      <c r="AH7" s="318"/>
      <c r="AI7" s="468"/>
      <c r="AJ7" s="321"/>
      <c r="AK7" s="321"/>
      <c r="AL7" s="321"/>
      <c r="AM7" s="321"/>
      <c r="AN7" s="477"/>
      <c r="AO7" s="316"/>
      <c r="AP7" s="317"/>
      <c r="AQ7" s="317"/>
      <c r="AR7" s="317"/>
      <c r="AS7" s="321"/>
      <c r="AT7" s="322"/>
      <c r="AU7" s="319"/>
      <c r="AV7" s="320"/>
      <c r="AW7" s="321"/>
      <c r="AX7" s="317"/>
      <c r="AY7" s="319"/>
      <c r="AZ7" s="417"/>
      <c r="BA7" s="316"/>
      <c r="BB7" s="317"/>
      <c r="BC7" s="317"/>
      <c r="BD7" s="317"/>
      <c r="BE7" s="317"/>
      <c r="BF7" s="318"/>
      <c r="BG7" s="316"/>
      <c r="BH7" s="317"/>
      <c r="BI7" s="317"/>
      <c r="BJ7" s="317"/>
      <c r="BK7" s="317"/>
      <c r="BL7" s="318"/>
      <c r="BM7" s="316"/>
      <c r="BN7" s="317"/>
      <c r="BO7" s="317"/>
      <c r="BP7" s="317"/>
      <c r="BQ7" s="317"/>
      <c r="BR7" s="322"/>
      <c r="BS7" s="323"/>
      <c r="BT7" s="417"/>
      <c r="BU7" s="321"/>
      <c r="BV7" s="321"/>
      <c r="BW7" s="321"/>
      <c r="BX7" s="468"/>
      <c r="BY7" s="316"/>
      <c r="BZ7" s="321"/>
      <c r="CA7" s="317"/>
      <c r="CB7" s="321"/>
      <c r="CC7" s="321"/>
      <c r="CD7" s="318"/>
      <c r="CE7" s="319"/>
      <c r="CF7" s="321"/>
      <c r="CG7" s="320"/>
      <c r="CH7" s="230"/>
    </row>
    <row r="8" spans="1:95" ht="41.25" customHeight="1" x14ac:dyDescent="0.15">
      <c r="A8" s="525"/>
      <c r="B8" s="316"/>
      <c r="C8" s="317"/>
      <c r="D8" s="318"/>
      <c r="E8" s="316"/>
      <c r="F8" s="321"/>
      <c r="G8" s="317"/>
      <c r="H8" s="317"/>
      <c r="I8" s="321"/>
      <c r="J8" s="318"/>
      <c r="K8" s="409"/>
      <c r="L8" s="321"/>
      <c r="M8" s="321"/>
      <c r="N8" s="321"/>
      <c r="O8" s="321"/>
      <c r="P8" s="322"/>
      <c r="Q8" s="409"/>
      <c r="R8" s="321"/>
      <c r="S8" s="321"/>
      <c r="T8" s="321"/>
      <c r="U8" s="321"/>
      <c r="V8" s="322"/>
      <c r="W8" s="323"/>
      <c r="X8" s="321"/>
      <c r="Y8" s="321"/>
      <c r="Z8" s="321"/>
      <c r="AA8" s="321"/>
      <c r="AB8" s="417"/>
      <c r="AC8" s="409"/>
      <c r="AD8" s="321"/>
      <c r="AE8" s="321"/>
      <c r="AF8" s="459"/>
      <c r="AG8" s="317"/>
      <c r="AH8" s="318"/>
      <c r="AI8" s="468"/>
      <c r="AJ8" s="321"/>
      <c r="AK8" s="321"/>
      <c r="AL8" s="321"/>
      <c r="AM8" s="321"/>
      <c r="AN8" s="477"/>
      <c r="AO8" s="316"/>
      <c r="AP8" s="317"/>
      <c r="AQ8" s="317"/>
      <c r="AR8" s="317"/>
      <c r="AS8" s="321"/>
      <c r="AT8" s="322"/>
      <c r="AU8" s="319"/>
      <c r="AV8" s="320"/>
      <c r="AW8" s="321"/>
      <c r="AX8" s="317"/>
      <c r="AY8" s="319"/>
      <c r="AZ8" s="417"/>
      <c r="BA8" s="316"/>
      <c r="BB8" s="317"/>
      <c r="BC8" s="317"/>
      <c r="BD8" s="317"/>
      <c r="BE8" s="317"/>
      <c r="BF8" s="318"/>
      <c r="BG8" s="316"/>
      <c r="BH8" s="317"/>
      <c r="BI8" s="317"/>
      <c r="BJ8" s="317"/>
      <c r="BK8" s="317"/>
      <c r="BL8" s="318"/>
      <c r="BM8" s="316"/>
      <c r="BN8" s="317"/>
      <c r="BO8" s="317"/>
      <c r="BP8" s="317"/>
      <c r="BQ8" s="317"/>
      <c r="BR8" s="322"/>
      <c r="BS8" s="323"/>
      <c r="BT8" s="417"/>
      <c r="BU8" s="321"/>
      <c r="BV8" s="321"/>
      <c r="BW8" s="321"/>
      <c r="BX8" s="468"/>
      <c r="BY8" s="316"/>
      <c r="BZ8" s="321"/>
      <c r="CA8" s="317"/>
      <c r="CB8" s="321"/>
      <c r="CC8" s="321"/>
      <c r="CD8" s="318"/>
      <c r="CE8" s="319"/>
      <c r="CF8" s="321"/>
      <c r="CG8" s="320"/>
      <c r="CH8" s="230"/>
    </row>
    <row r="9" spans="1:95" ht="41.25" customHeight="1" x14ac:dyDescent="0.15">
      <c r="A9" s="525"/>
      <c r="B9" s="331"/>
      <c r="C9" s="327"/>
      <c r="D9" s="328"/>
      <c r="E9" s="331"/>
      <c r="F9" s="332"/>
      <c r="G9" s="327"/>
      <c r="H9" s="327"/>
      <c r="I9" s="327"/>
      <c r="J9" s="328"/>
      <c r="K9" s="414"/>
      <c r="L9" s="332"/>
      <c r="M9" s="332"/>
      <c r="N9" s="427"/>
      <c r="O9" s="427"/>
      <c r="P9" s="333"/>
      <c r="Q9" s="414"/>
      <c r="R9" s="332"/>
      <c r="S9" s="347"/>
      <c r="T9" s="332"/>
      <c r="U9" s="332"/>
      <c r="V9" s="346"/>
      <c r="W9" s="323"/>
      <c r="X9" s="347"/>
      <c r="Y9" s="347"/>
      <c r="Z9" s="332"/>
      <c r="AA9" s="332"/>
      <c r="AB9" s="451"/>
      <c r="AC9" s="409"/>
      <c r="AD9" s="347"/>
      <c r="AE9" s="347"/>
      <c r="AF9" s="327"/>
      <c r="AG9" s="327"/>
      <c r="AH9" s="328"/>
      <c r="AI9" s="469"/>
      <c r="AJ9" s="332"/>
      <c r="AK9" s="332"/>
      <c r="AL9" s="332"/>
      <c r="AM9" s="324"/>
      <c r="AN9" s="478"/>
      <c r="AO9" s="331"/>
      <c r="AP9" s="327"/>
      <c r="AQ9" s="327"/>
      <c r="AR9" s="327"/>
      <c r="AS9" s="327"/>
      <c r="AT9" s="333"/>
      <c r="AU9" s="329"/>
      <c r="AV9" s="330"/>
      <c r="AW9" s="327"/>
      <c r="AX9" s="327"/>
      <c r="AY9" s="329"/>
      <c r="AZ9" s="330"/>
      <c r="BA9" s="331"/>
      <c r="BB9" s="327"/>
      <c r="BC9" s="327"/>
      <c r="BD9" s="327"/>
      <c r="BE9" s="327"/>
      <c r="BF9" s="328"/>
      <c r="BG9" s="331"/>
      <c r="BH9" s="327"/>
      <c r="BI9" s="327"/>
      <c r="BJ9" s="327"/>
      <c r="BK9" s="327"/>
      <c r="BL9" s="328"/>
      <c r="BM9" s="331"/>
      <c r="BN9" s="327"/>
      <c r="BO9" s="327"/>
      <c r="BP9" s="327"/>
      <c r="BQ9" s="327"/>
      <c r="BR9" s="322"/>
      <c r="BS9" s="323"/>
      <c r="BT9" s="417"/>
      <c r="BU9" s="332"/>
      <c r="BV9" s="347"/>
      <c r="BW9" s="327"/>
      <c r="BX9" s="469"/>
      <c r="BY9" s="331"/>
      <c r="BZ9" s="327"/>
      <c r="CA9" s="327"/>
      <c r="CB9" s="347"/>
      <c r="CC9" s="327"/>
      <c r="CD9" s="328"/>
      <c r="CE9" s="329"/>
      <c r="CF9" s="327"/>
      <c r="CG9" s="330"/>
      <c r="CH9" s="97"/>
      <c r="CJ9" s="240" t="s">
        <v>13</v>
      </c>
      <c r="CL9" s="241">
        <v>188752000</v>
      </c>
      <c r="CM9" s="242">
        <f t="shared" ref="CM9:CM18" si="0">CL9/$CL$38</f>
        <v>0.42606094863357763</v>
      </c>
      <c r="CO9" s="243">
        <f>CM9-CH9</f>
        <v>0.42606094863357763</v>
      </c>
    </row>
    <row r="10" spans="1:95" s="2" customFormat="1" ht="41.25" customHeight="1" x14ac:dyDescent="0.15">
      <c r="A10" s="525"/>
      <c r="B10" s="343"/>
      <c r="C10" s="337"/>
      <c r="D10" s="335"/>
      <c r="E10" s="343"/>
      <c r="F10" s="339"/>
      <c r="G10" s="337"/>
      <c r="H10" s="339"/>
      <c r="I10" s="339"/>
      <c r="J10" s="335"/>
      <c r="K10" s="345"/>
      <c r="L10" s="339"/>
      <c r="M10" s="339"/>
      <c r="N10" s="428"/>
      <c r="O10" s="428"/>
      <c r="P10" s="346"/>
      <c r="Q10" s="415"/>
      <c r="R10" s="347"/>
      <c r="S10" s="418"/>
      <c r="T10" s="339"/>
      <c r="U10" s="339"/>
      <c r="V10" s="340"/>
      <c r="W10" s="323"/>
      <c r="X10" s="339"/>
      <c r="Y10" s="339"/>
      <c r="Z10" s="339"/>
      <c r="AA10" s="339"/>
      <c r="AB10" s="419"/>
      <c r="AC10" s="409"/>
      <c r="AD10" s="339"/>
      <c r="AE10" s="339"/>
      <c r="AF10" s="344"/>
      <c r="AG10" s="337"/>
      <c r="AH10" s="335"/>
      <c r="AI10" s="470"/>
      <c r="AJ10" s="339"/>
      <c r="AK10" s="339"/>
      <c r="AL10" s="339"/>
      <c r="AM10" s="324"/>
      <c r="AN10" s="479"/>
      <c r="AO10" s="343"/>
      <c r="AP10" s="337"/>
      <c r="AQ10" s="352"/>
      <c r="AR10" s="337"/>
      <c r="AS10" s="337"/>
      <c r="AT10" s="340"/>
      <c r="AU10" s="336"/>
      <c r="AV10" s="419"/>
      <c r="AW10" s="339"/>
      <c r="AX10" s="337"/>
      <c r="AY10" s="336"/>
      <c r="AZ10" s="419"/>
      <c r="BA10" s="343"/>
      <c r="BB10" s="337"/>
      <c r="BC10" s="337"/>
      <c r="BD10" s="337"/>
      <c r="BE10" s="337"/>
      <c r="BF10" s="447"/>
      <c r="BG10" s="343"/>
      <c r="BH10" s="337"/>
      <c r="BI10" s="337"/>
      <c r="BJ10" s="337"/>
      <c r="BK10" s="337"/>
      <c r="BL10" s="335"/>
      <c r="BM10" s="343"/>
      <c r="BN10" s="337"/>
      <c r="BO10" s="337"/>
      <c r="BP10" s="337"/>
      <c r="BQ10" s="337"/>
      <c r="BR10" s="322"/>
      <c r="BS10" s="323"/>
      <c r="BT10" s="417"/>
      <c r="BU10" s="339"/>
      <c r="BV10" s="418"/>
      <c r="BW10" s="339"/>
      <c r="BX10" s="470"/>
      <c r="BY10" s="343"/>
      <c r="BZ10" s="339"/>
      <c r="CA10" s="337"/>
      <c r="CB10" s="418"/>
      <c r="CC10" s="339"/>
      <c r="CD10" s="335"/>
      <c r="CE10" s="336"/>
      <c r="CF10" s="339"/>
      <c r="CG10" s="338"/>
      <c r="CH10" s="95"/>
      <c r="CJ10" s="240" t="s">
        <v>31</v>
      </c>
      <c r="CK10" s="240"/>
      <c r="CL10" s="241">
        <v>300000000</v>
      </c>
      <c r="CM10" s="242">
        <f t="shared" si="0"/>
        <v>0.67717578934301781</v>
      </c>
      <c r="CN10" s="240"/>
      <c r="CO10" s="243">
        <f t="shared" ref="CO10:CO18" si="1">CM10-CH10</f>
        <v>0.67717578934301781</v>
      </c>
      <c r="CP10" s="240"/>
      <c r="CQ10" s="240"/>
    </row>
    <row r="11" spans="1:95" s="2" customFormat="1" ht="41.25" customHeight="1" x14ac:dyDescent="0.15">
      <c r="A11" s="525"/>
      <c r="B11" s="349"/>
      <c r="C11" s="334"/>
      <c r="D11" s="350"/>
      <c r="E11" s="349"/>
      <c r="F11" s="347"/>
      <c r="G11" s="334"/>
      <c r="H11" s="334"/>
      <c r="I11" s="339"/>
      <c r="J11" s="335"/>
      <c r="K11" s="345"/>
      <c r="L11" s="339"/>
      <c r="M11" s="339"/>
      <c r="N11" s="324"/>
      <c r="O11" s="324"/>
      <c r="P11" s="340"/>
      <c r="Q11" s="345"/>
      <c r="R11" s="339"/>
      <c r="S11" s="440"/>
      <c r="T11" s="339"/>
      <c r="U11" s="339"/>
      <c r="V11" s="340"/>
      <c r="W11" s="323"/>
      <c r="X11" s="339"/>
      <c r="Y11" s="339"/>
      <c r="Z11" s="339"/>
      <c r="AA11" s="339"/>
      <c r="AB11" s="419"/>
      <c r="AC11" s="409"/>
      <c r="AD11" s="339"/>
      <c r="AE11" s="339"/>
      <c r="AF11" s="344"/>
      <c r="AG11" s="337"/>
      <c r="AH11" s="335"/>
      <c r="AI11" s="470"/>
      <c r="AJ11" s="339"/>
      <c r="AK11" s="347"/>
      <c r="AL11" s="347"/>
      <c r="AM11" s="339"/>
      <c r="AN11" s="480"/>
      <c r="AO11" s="349"/>
      <c r="AP11" s="334"/>
      <c r="AQ11" s="334"/>
      <c r="AR11" s="334"/>
      <c r="AS11" s="334"/>
      <c r="AT11" s="346"/>
      <c r="AU11" s="351"/>
      <c r="AV11" s="348"/>
      <c r="AW11" s="334"/>
      <c r="AX11" s="334"/>
      <c r="AY11" s="351"/>
      <c r="AZ11" s="348"/>
      <c r="BA11" s="349"/>
      <c r="BB11" s="334"/>
      <c r="BC11" s="334"/>
      <c r="BD11" s="334"/>
      <c r="BE11" s="334"/>
      <c r="BF11" s="350"/>
      <c r="BG11" s="349"/>
      <c r="BH11" s="334"/>
      <c r="BI11" s="334"/>
      <c r="BJ11" s="334"/>
      <c r="BK11" s="334"/>
      <c r="BL11" s="350"/>
      <c r="BM11" s="349"/>
      <c r="BN11" s="334"/>
      <c r="BO11" s="334"/>
      <c r="BP11" s="334"/>
      <c r="BQ11" s="334"/>
      <c r="BR11" s="322"/>
      <c r="BS11" s="323"/>
      <c r="BT11" s="417"/>
      <c r="BU11" s="347"/>
      <c r="BV11" s="440"/>
      <c r="BW11" s="339"/>
      <c r="BX11" s="470"/>
      <c r="BY11" s="343"/>
      <c r="BZ11" s="339"/>
      <c r="CA11" s="337"/>
      <c r="CB11" s="440"/>
      <c r="CC11" s="339"/>
      <c r="CD11" s="335"/>
      <c r="CE11" s="336"/>
      <c r="CF11" s="339"/>
      <c r="CG11" s="338"/>
      <c r="CH11" s="95"/>
      <c r="CJ11" s="240" t="s">
        <v>32</v>
      </c>
      <c r="CK11" s="240"/>
      <c r="CL11" s="241">
        <v>680000000</v>
      </c>
      <c r="CM11" s="242">
        <f t="shared" si="0"/>
        <v>1.5349317891775069</v>
      </c>
      <c r="CN11" s="240"/>
      <c r="CO11" s="243">
        <f t="shared" si="1"/>
        <v>1.5349317891775069</v>
      </c>
      <c r="CP11" s="240"/>
      <c r="CQ11" s="240"/>
    </row>
    <row r="12" spans="1:95" s="2" customFormat="1" ht="41.25" customHeight="1" x14ac:dyDescent="0.15">
      <c r="A12" s="525"/>
      <c r="B12" s="343"/>
      <c r="C12" s="337"/>
      <c r="D12" s="335"/>
      <c r="E12" s="349"/>
      <c r="F12" s="339"/>
      <c r="G12" s="337"/>
      <c r="H12" s="339"/>
      <c r="I12" s="339"/>
      <c r="J12" s="335"/>
      <c r="K12" s="345"/>
      <c r="L12" s="339"/>
      <c r="M12" s="339"/>
      <c r="N12" s="324"/>
      <c r="O12" s="324"/>
      <c r="P12" s="340"/>
      <c r="Q12" s="345"/>
      <c r="R12" s="339"/>
      <c r="S12" s="440"/>
      <c r="T12" s="339"/>
      <c r="U12" s="339"/>
      <c r="V12" s="340"/>
      <c r="W12" s="323"/>
      <c r="X12" s="339"/>
      <c r="Y12" s="339"/>
      <c r="Z12" s="339"/>
      <c r="AA12" s="339"/>
      <c r="AB12" s="419"/>
      <c r="AC12" s="409"/>
      <c r="AD12" s="339"/>
      <c r="AE12" s="339"/>
      <c r="AF12" s="344"/>
      <c r="AG12" s="337"/>
      <c r="AH12" s="335"/>
      <c r="AI12" s="470"/>
      <c r="AJ12" s="339"/>
      <c r="AK12" s="339"/>
      <c r="AL12" s="339"/>
      <c r="AM12" s="324"/>
      <c r="AN12" s="479"/>
      <c r="AO12" s="343"/>
      <c r="AP12" s="337"/>
      <c r="AQ12" s="352"/>
      <c r="AR12" s="337"/>
      <c r="AS12" s="337"/>
      <c r="AT12" s="340"/>
      <c r="AU12" s="336"/>
      <c r="AV12" s="419"/>
      <c r="AW12" s="339"/>
      <c r="AX12" s="337"/>
      <c r="AY12" s="336"/>
      <c r="AZ12" s="419"/>
      <c r="BA12" s="349"/>
      <c r="BB12" s="334"/>
      <c r="BC12" s="334"/>
      <c r="BD12" s="334"/>
      <c r="BE12" s="334"/>
      <c r="BF12" s="350"/>
      <c r="BG12" s="349"/>
      <c r="BH12" s="334"/>
      <c r="BI12" s="334"/>
      <c r="BJ12" s="334"/>
      <c r="BK12" s="334"/>
      <c r="BL12" s="350"/>
      <c r="BM12" s="349"/>
      <c r="BN12" s="337"/>
      <c r="BO12" s="337"/>
      <c r="BP12" s="337"/>
      <c r="BQ12" s="337"/>
      <c r="BR12" s="322"/>
      <c r="BS12" s="323"/>
      <c r="BT12" s="417"/>
      <c r="BU12" s="339"/>
      <c r="BV12" s="440"/>
      <c r="BW12" s="339"/>
      <c r="BX12" s="470"/>
      <c r="BY12" s="343"/>
      <c r="BZ12" s="339"/>
      <c r="CA12" s="337"/>
      <c r="CB12" s="440"/>
      <c r="CC12" s="339"/>
      <c r="CD12" s="335"/>
      <c r="CE12" s="336"/>
      <c r="CF12" s="339"/>
      <c r="CG12" s="338"/>
      <c r="CH12" s="95"/>
      <c r="CJ12" s="240" t="s">
        <v>33</v>
      </c>
      <c r="CK12" s="240"/>
      <c r="CL12" s="241">
        <v>57390940</v>
      </c>
      <c r="CM12" s="242">
        <f t="shared" si="0"/>
        <v>0.12954585031879257</v>
      </c>
      <c r="CN12" s="240"/>
      <c r="CO12" s="243">
        <f t="shared" si="1"/>
        <v>0.12954585031879257</v>
      </c>
      <c r="CP12" s="240"/>
      <c r="CQ12" s="240"/>
    </row>
    <row r="13" spans="1:95" s="2" customFormat="1" ht="41.25" customHeight="1" x14ac:dyDescent="0.15">
      <c r="A13" s="525"/>
      <c r="B13" s="349"/>
      <c r="C13" s="334"/>
      <c r="D13" s="350"/>
      <c r="E13" s="349"/>
      <c r="F13" s="339"/>
      <c r="G13" s="337"/>
      <c r="H13" s="339"/>
      <c r="I13" s="339"/>
      <c r="J13" s="353"/>
      <c r="K13" s="345"/>
      <c r="L13" s="339"/>
      <c r="M13" s="339"/>
      <c r="N13" s="324"/>
      <c r="O13" s="324"/>
      <c r="P13" s="340"/>
      <c r="Q13" s="345"/>
      <c r="R13" s="339"/>
      <c r="S13" s="440"/>
      <c r="T13" s="339"/>
      <c r="U13" s="339"/>
      <c r="V13" s="340"/>
      <c r="W13" s="323"/>
      <c r="X13" s="339"/>
      <c r="Y13" s="339"/>
      <c r="Z13" s="339"/>
      <c r="AA13" s="339"/>
      <c r="AB13" s="419"/>
      <c r="AC13" s="409"/>
      <c r="AD13" s="339"/>
      <c r="AE13" s="339"/>
      <c r="AF13" s="337"/>
      <c r="AG13" s="337"/>
      <c r="AH13" s="335"/>
      <c r="AI13" s="470"/>
      <c r="AJ13" s="339"/>
      <c r="AK13" s="339"/>
      <c r="AL13" s="339"/>
      <c r="AM13" s="339"/>
      <c r="AN13" s="479"/>
      <c r="AO13" s="343"/>
      <c r="AP13" s="337"/>
      <c r="AQ13" s="337"/>
      <c r="AR13" s="337"/>
      <c r="AS13" s="337"/>
      <c r="AT13" s="340"/>
      <c r="AU13" s="336"/>
      <c r="AV13" s="419"/>
      <c r="AW13" s="339"/>
      <c r="AX13" s="337"/>
      <c r="AY13" s="336"/>
      <c r="AZ13" s="419"/>
      <c r="BA13" s="349"/>
      <c r="BB13" s="334"/>
      <c r="BC13" s="334"/>
      <c r="BD13" s="334"/>
      <c r="BE13" s="334"/>
      <c r="BF13" s="448"/>
      <c r="BG13" s="349"/>
      <c r="BH13" s="334"/>
      <c r="BI13" s="334"/>
      <c r="BJ13" s="334"/>
      <c r="BK13" s="334"/>
      <c r="BL13" s="350"/>
      <c r="BM13" s="349"/>
      <c r="BN13" s="334"/>
      <c r="BO13" s="334"/>
      <c r="BP13" s="334"/>
      <c r="BQ13" s="334"/>
      <c r="BR13" s="322"/>
      <c r="BS13" s="323"/>
      <c r="BT13" s="417"/>
      <c r="BU13" s="339"/>
      <c r="BV13" s="440"/>
      <c r="BW13" s="339"/>
      <c r="BX13" s="488"/>
      <c r="BY13" s="441"/>
      <c r="BZ13" s="352"/>
      <c r="CA13" s="352"/>
      <c r="CB13" s="440"/>
      <c r="CC13" s="339"/>
      <c r="CD13" s="353"/>
      <c r="CE13" s="439"/>
      <c r="CF13" s="352"/>
      <c r="CG13" s="342"/>
      <c r="CH13" s="95"/>
      <c r="CJ13" s="240" t="s">
        <v>34</v>
      </c>
      <c r="CK13" s="240"/>
      <c r="CL13" s="241">
        <v>22221000</v>
      </c>
      <c r="CM13" s="242">
        <f t="shared" si="0"/>
        <v>5.0158410716637326E-2</v>
      </c>
      <c r="CN13" s="240"/>
      <c r="CO13" s="243">
        <f t="shared" si="1"/>
        <v>5.0158410716637326E-2</v>
      </c>
      <c r="CP13" s="240"/>
      <c r="CQ13" s="240"/>
    </row>
    <row r="14" spans="1:95" s="2" customFormat="1" ht="41.25" customHeight="1" x14ac:dyDescent="0.15">
      <c r="A14" s="525"/>
      <c r="B14" s="343"/>
      <c r="C14" s="337"/>
      <c r="D14" s="335"/>
      <c r="E14" s="343"/>
      <c r="F14" s="339"/>
      <c r="G14" s="337"/>
      <c r="H14" s="339"/>
      <c r="I14" s="339"/>
      <c r="J14" s="350"/>
      <c r="K14" s="415"/>
      <c r="L14" s="347"/>
      <c r="M14" s="339"/>
      <c r="N14" s="324"/>
      <c r="O14" s="324"/>
      <c r="P14" s="340"/>
      <c r="Q14" s="345"/>
      <c r="R14" s="339"/>
      <c r="S14" s="418"/>
      <c r="T14" s="339"/>
      <c r="U14" s="339"/>
      <c r="V14" s="340"/>
      <c r="W14" s="323"/>
      <c r="X14" s="339"/>
      <c r="Y14" s="339"/>
      <c r="Z14" s="339"/>
      <c r="AA14" s="339"/>
      <c r="AB14" s="419"/>
      <c r="AC14" s="409"/>
      <c r="AD14" s="339"/>
      <c r="AE14" s="339"/>
      <c r="AF14" s="344"/>
      <c r="AG14" s="337"/>
      <c r="AH14" s="335"/>
      <c r="AI14" s="470"/>
      <c r="AJ14" s="339"/>
      <c r="AK14" s="339"/>
      <c r="AL14" s="339"/>
      <c r="AM14" s="324"/>
      <c r="AN14" s="479"/>
      <c r="AO14" s="343"/>
      <c r="AP14" s="337"/>
      <c r="AQ14" s="337"/>
      <c r="AR14" s="337"/>
      <c r="AS14" s="337"/>
      <c r="AT14" s="340"/>
      <c r="AU14" s="336"/>
      <c r="AV14" s="419"/>
      <c r="AW14" s="339"/>
      <c r="AX14" s="337"/>
      <c r="AY14" s="336"/>
      <c r="AZ14" s="338"/>
      <c r="BA14" s="343"/>
      <c r="BB14" s="337"/>
      <c r="BC14" s="337"/>
      <c r="BD14" s="337"/>
      <c r="BE14" s="337"/>
      <c r="BF14" s="447"/>
      <c r="BG14" s="343"/>
      <c r="BH14" s="337"/>
      <c r="BI14" s="337"/>
      <c r="BJ14" s="337"/>
      <c r="BK14" s="337"/>
      <c r="BL14" s="335"/>
      <c r="BM14" s="343"/>
      <c r="BN14" s="337"/>
      <c r="BO14" s="337"/>
      <c r="BP14" s="337"/>
      <c r="BQ14" s="337"/>
      <c r="BR14" s="322"/>
      <c r="BS14" s="323"/>
      <c r="BT14" s="417"/>
      <c r="BU14" s="339"/>
      <c r="BV14" s="418"/>
      <c r="BW14" s="339"/>
      <c r="BX14" s="489"/>
      <c r="BY14" s="349"/>
      <c r="BZ14" s="334"/>
      <c r="CA14" s="337"/>
      <c r="CB14" s="418"/>
      <c r="CC14" s="339"/>
      <c r="CD14" s="350"/>
      <c r="CE14" s="351"/>
      <c r="CF14" s="334"/>
      <c r="CG14" s="338"/>
      <c r="CH14" s="95"/>
      <c r="CJ14" s="240" t="s">
        <v>35</v>
      </c>
      <c r="CK14" s="240"/>
      <c r="CL14" s="241">
        <v>3945000</v>
      </c>
      <c r="CM14" s="242">
        <f t="shared" si="0"/>
        <v>8.9048616298606845E-3</v>
      </c>
      <c r="CN14" s="240"/>
      <c r="CO14" s="243">
        <f t="shared" si="1"/>
        <v>8.9048616298606845E-3</v>
      </c>
      <c r="CP14" s="240"/>
      <c r="CQ14" s="240"/>
    </row>
    <row r="15" spans="1:95" s="2" customFormat="1" ht="41.25" customHeight="1" x14ac:dyDescent="0.15">
      <c r="A15" s="525"/>
      <c r="B15" s="349"/>
      <c r="C15" s="334"/>
      <c r="D15" s="350"/>
      <c r="E15" s="343"/>
      <c r="F15" s="347"/>
      <c r="G15" s="334"/>
      <c r="H15" s="334"/>
      <c r="I15" s="334"/>
      <c r="J15" s="350"/>
      <c r="K15" s="415"/>
      <c r="L15" s="347"/>
      <c r="M15" s="347"/>
      <c r="N15" s="324"/>
      <c r="O15" s="324"/>
      <c r="P15" s="340"/>
      <c r="Q15" s="345"/>
      <c r="R15" s="339"/>
      <c r="S15" s="418"/>
      <c r="T15" s="339"/>
      <c r="U15" s="339"/>
      <c r="V15" s="340"/>
      <c r="W15" s="323"/>
      <c r="X15" s="339"/>
      <c r="Y15" s="339"/>
      <c r="Z15" s="339"/>
      <c r="AA15" s="339"/>
      <c r="AB15" s="419"/>
      <c r="AC15" s="409"/>
      <c r="AD15" s="339"/>
      <c r="AE15" s="339"/>
      <c r="AF15" s="344"/>
      <c r="AG15" s="337"/>
      <c r="AH15" s="335"/>
      <c r="AI15" s="470"/>
      <c r="AJ15" s="339"/>
      <c r="AK15" s="339"/>
      <c r="AL15" s="339"/>
      <c r="AM15" s="324"/>
      <c r="AN15" s="479"/>
      <c r="AO15" s="343"/>
      <c r="AP15" s="337"/>
      <c r="AQ15" s="352"/>
      <c r="AR15" s="337"/>
      <c r="AS15" s="337"/>
      <c r="AT15" s="340"/>
      <c r="AU15" s="336"/>
      <c r="AV15" s="419"/>
      <c r="AW15" s="339"/>
      <c r="AX15" s="337"/>
      <c r="AY15" s="336"/>
      <c r="AZ15" s="419"/>
      <c r="BA15" s="343"/>
      <c r="BB15" s="337"/>
      <c r="BC15" s="337"/>
      <c r="BD15" s="337"/>
      <c r="BE15" s="337"/>
      <c r="BF15" s="447"/>
      <c r="BG15" s="343"/>
      <c r="BH15" s="337"/>
      <c r="BI15" s="337"/>
      <c r="BJ15" s="337"/>
      <c r="BK15" s="337"/>
      <c r="BL15" s="335"/>
      <c r="BM15" s="349"/>
      <c r="BN15" s="334"/>
      <c r="BO15" s="334"/>
      <c r="BP15" s="334"/>
      <c r="BQ15" s="334"/>
      <c r="BR15" s="322"/>
      <c r="BS15" s="323"/>
      <c r="BT15" s="417"/>
      <c r="BU15" s="347"/>
      <c r="BV15" s="418"/>
      <c r="BW15" s="334"/>
      <c r="BX15" s="489"/>
      <c r="BY15" s="349"/>
      <c r="BZ15" s="334"/>
      <c r="CA15" s="334"/>
      <c r="CB15" s="418"/>
      <c r="CC15" s="334"/>
      <c r="CD15" s="350"/>
      <c r="CE15" s="351"/>
      <c r="CF15" s="334"/>
      <c r="CG15" s="348"/>
      <c r="CH15" s="95"/>
      <c r="CJ15" s="240" t="s">
        <v>36</v>
      </c>
      <c r="CK15" s="240"/>
      <c r="CL15" s="241">
        <v>50256000</v>
      </c>
      <c r="CM15" s="242">
        <f t="shared" si="0"/>
        <v>0.11344048823074235</v>
      </c>
      <c r="CN15" s="240"/>
      <c r="CO15" s="243">
        <f t="shared" si="1"/>
        <v>0.11344048823074235</v>
      </c>
      <c r="CP15" s="240"/>
      <c r="CQ15" s="240"/>
    </row>
    <row r="16" spans="1:95" s="2" customFormat="1" ht="41.25" customHeight="1" x14ac:dyDescent="0.15">
      <c r="A16" s="525"/>
      <c r="B16" s="349"/>
      <c r="C16" s="334"/>
      <c r="D16" s="350"/>
      <c r="E16" s="343"/>
      <c r="F16" s="347"/>
      <c r="G16" s="334"/>
      <c r="H16" s="334"/>
      <c r="I16" s="334"/>
      <c r="J16" s="350"/>
      <c r="K16" s="415"/>
      <c r="L16" s="347"/>
      <c r="M16" s="347"/>
      <c r="N16" s="324"/>
      <c r="O16" s="324"/>
      <c r="P16" s="340"/>
      <c r="Q16" s="345"/>
      <c r="R16" s="339"/>
      <c r="S16" s="418"/>
      <c r="T16" s="339"/>
      <c r="U16" s="339"/>
      <c r="V16" s="340"/>
      <c r="W16" s="323"/>
      <c r="X16" s="339"/>
      <c r="Y16" s="339"/>
      <c r="Z16" s="339"/>
      <c r="AA16" s="339"/>
      <c r="AB16" s="419"/>
      <c r="AC16" s="409"/>
      <c r="AD16" s="339"/>
      <c r="AE16" s="339"/>
      <c r="AF16" s="344"/>
      <c r="AG16" s="337"/>
      <c r="AH16" s="335"/>
      <c r="AI16" s="470"/>
      <c r="AJ16" s="339"/>
      <c r="AK16" s="339"/>
      <c r="AL16" s="339"/>
      <c r="AM16" s="339"/>
      <c r="AN16" s="479"/>
      <c r="AO16" s="343"/>
      <c r="AP16" s="337"/>
      <c r="AQ16" s="352"/>
      <c r="AR16" s="337"/>
      <c r="AS16" s="337"/>
      <c r="AT16" s="340"/>
      <c r="AU16" s="336"/>
      <c r="AV16" s="419"/>
      <c r="AW16" s="339"/>
      <c r="AX16" s="337"/>
      <c r="AY16" s="336"/>
      <c r="AZ16" s="419"/>
      <c r="BA16" s="343"/>
      <c r="BB16" s="337"/>
      <c r="BC16" s="337"/>
      <c r="BD16" s="337"/>
      <c r="BE16" s="337"/>
      <c r="BF16" s="335"/>
      <c r="BG16" s="343"/>
      <c r="BH16" s="337"/>
      <c r="BI16" s="337"/>
      <c r="BJ16" s="337"/>
      <c r="BK16" s="337"/>
      <c r="BL16" s="335"/>
      <c r="BM16" s="349"/>
      <c r="BN16" s="334"/>
      <c r="BO16" s="334"/>
      <c r="BP16" s="334"/>
      <c r="BQ16" s="334"/>
      <c r="BR16" s="322"/>
      <c r="BS16" s="323"/>
      <c r="BT16" s="417"/>
      <c r="BU16" s="347"/>
      <c r="BV16" s="418"/>
      <c r="BW16" s="334"/>
      <c r="BX16" s="489"/>
      <c r="BY16" s="349"/>
      <c r="BZ16" s="334"/>
      <c r="CA16" s="334"/>
      <c r="CB16" s="418"/>
      <c r="CC16" s="334"/>
      <c r="CD16" s="350"/>
      <c r="CE16" s="351"/>
      <c r="CF16" s="334"/>
      <c r="CG16" s="348"/>
      <c r="CH16" s="95"/>
      <c r="CJ16" s="240" t="s">
        <v>37</v>
      </c>
      <c r="CK16" s="240"/>
      <c r="CL16" s="241">
        <v>183986178</v>
      </c>
      <c r="CM16" s="242">
        <f t="shared" si="0"/>
        <v>0.41530328438451658</v>
      </c>
      <c r="CN16" s="240"/>
      <c r="CO16" s="243">
        <f t="shared" si="1"/>
        <v>0.41530328438451658</v>
      </c>
      <c r="CP16" s="240"/>
      <c r="CQ16" s="240"/>
    </row>
    <row r="17" spans="1:95" s="2" customFormat="1" ht="41.25" customHeight="1" x14ac:dyDescent="0.15">
      <c r="A17" s="525"/>
      <c r="B17" s="349"/>
      <c r="C17" s="334"/>
      <c r="D17" s="350"/>
      <c r="E17" s="349"/>
      <c r="F17" s="347"/>
      <c r="G17" s="334"/>
      <c r="H17" s="334"/>
      <c r="I17" s="334"/>
      <c r="J17" s="335"/>
      <c r="K17" s="345"/>
      <c r="L17" s="339"/>
      <c r="M17" s="339"/>
      <c r="N17" s="324"/>
      <c r="O17" s="324"/>
      <c r="P17" s="340"/>
      <c r="Q17" s="345"/>
      <c r="R17" s="339"/>
      <c r="S17" s="418"/>
      <c r="T17" s="339"/>
      <c r="U17" s="339"/>
      <c r="V17" s="340"/>
      <c r="W17" s="323"/>
      <c r="X17" s="339"/>
      <c r="Y17" s="339"/>
      <c r="Z17" s="339"/>
      <c r="AA17" s="339"/>
      <c r="AB17" s="419"/>
      <c r="AC17" s="409"/>
      <c r="AD17" s="339"/>
      <c r="AE17" s="339"/>
      <c r="AF17" s="344"/>
      <c r="AG17" s="337"/>
      <c r="AH17" s="335"/>
      <c r="AI17" s="470"/>
      <c r="AJ17" s="339"/>
      <c r="AK17" s="339"/>
      <c r="AL17" s="339"/>
      <c r="AM17" s="339"/>
      <c r="AN17" s="479"/>
      <c r="AO17" s="343"/>
      <c r="AP17" s="337"/>
      <c r="AQ17" s="352"/>
      <c r="AR17" s="337"/>
      <c r="AS17" s="337"/>
      <c r="AT17" s="340"/>
      <c r="AU17" s="336"/>
      <c r="AV17" s="419"/>
      <c r="AW17" s="339"/>
      <c r="AX17" s="337"/>
      <c r="AY17" s="336"/>
      <c r="AZ17" s="419"/>
      <c r="BA17" s="343"/>
      <c r="BB17" s="337"/>
      <c r="BC17" s="337"/>
      <c r="BD17" s="337"/>
      <c r="BE17" s="334"/>
      <c r="BF17" s="350"/>
      <c r="BG17" s="349"/>
      <c r="BH17" s="334"/>
      <c r="BI17" s="334"/>
      <c r="BJ17" s="334"/>
      <c r="BK17" s="334"/>
      <c r="BL17" s="350"/>
      <c r="BM17" s="349"/>
      <c r="BN17" s="334"/>
      <c r="BO17" s="334"/>
      <c r="BP17" s="334"/>
      <c r="BQ17" s="334"/>
      <c r="BR17" s="322"/>
      <c r="BS17" s="323"/>
      <c r="BT17" s="417"/>
      <c r="BU17" s="347"/>
      <c r="BV17" s="418"/>
      <c r="BW17" s="334"/>
      <c r="BX17" s="470"/>
      <c r="BY17" s="343"/>
      <c r="BZ17" s="339"/>
      <c r="CA17" s="337"/>
      <c r="CB17" s="418"/>
      <c r="CC17" s="334"/>
      <c r="CD17" s="335"/>
      <c r="CE17" s="336"/>
      <c r="CF17" s="339"/>
      <c r="CG17" s="338"/>
      <c r="CH17" s="95"/>
      <c r="CJ17" s="240" t="s">
        <v>38</v>
      </c>
      <c r="CK17" s="240"/>
      <c r="CL17" s="241">
        <v>60658600</v>
      </c>
      <c r="CM17" s="242">
        <f t="shared" si="0"/>
        <v>0.1369217844514746</v>
      </c>
      <c r="CN17" s="240"/>
      <c r="CO17" s="243">
        <f t="shared" si="1"/>
        <v>0.1369217844514746</v>
      </c>
      <c r="CP17" s="240"/>
      <c r="CQ17" s="240"/>
    </row>
    <row r="18" spans="1:95" s="2" customFormat="1" ht="41.25" customHeight="1" x14ac:dyDescent="0.15">
      <c r="A18" s="525"/>
      <c r="B18" s="349"/>
      <c r="C18" s="334"/>
      <c r="D18" s="350"/>
      <c r="E18" s="349"/>
      <c r="F18" s="347"/>
      <c r="G18" s="334"/>
      <c r="H18" s="334"/>
      <c r="I18" s="334"/>
      <c r="J18" s="350"/>
      <c r="K18" s="415"/>
      <c r="L18" s="347"/>
      <c r="M18" s="347"/>
      <c r="N18" s="324"/>
      <c r="O18" s="324"/>
      <c r="P18" s="340"/>
      <c r="Q18" s="345"/>
      <c r="R18" s="339"/>
      <c r="S18" s="418"/>
      <c r="T18" s="339"/>
      <c r="U18" s="339"/>
      <c r="V18" s="340"/>
      <c r="W18" s="323"/>
      <c r="X18" s="339"/>
      <c r="Y18" s="339"/>
      <c r="Z18" s="339"/>
      <c r="AA18" s="339"/>
      <c r="AB18" s="419"/>
      <c r="AC18" s="409"/>
      <c r="AD18" s="339"/>
      <c r="AE18" s="339"/>
      <c r="AF18" s="344"/>
      <c r="AG18" s="337"/>
      <c r="AH18" s="335"/>
      <c r="AI18" s="470"/>
      <c r="AJ18" s="339"/>
      <c r="AK18" s="339"/>
      <c r="AL18" s="339"/>
      <c r="AM18" s="339"/>
      <c r="AN18" s="479"/>
      <c r="AO18" s="343"/>
      <c r="AP18" s="337"/>
      <c r="AQ18" s="352"/>
      <c r="AR18" s="337"/>
      <c r="AS18" s="337"/>
      <c r="AT18" s="340"/>
      <c r="AU18" s="336"/>
      <c r="AV18" s="419" t="s">
        <v>82</v>
      </c>
      <c r="AW18" s="339"/>
      <c r="AX18" s="337"/>
      <c r="AY18" s="336"/>
      <c r="AZ18" s="419"/>
      <c r="BA18" s="343"/>
      <c r="BB18" s="337"/>
      <c r="BC18" s="334"/>
      <c r="BD18" s="334"/>
      <c r="BE18" s="334"/>
      <c r="BF18" s="350"/>
      <c r="BG18" s="349"/>
      <c r="BH18" s="334"/>
      <c r="BI18" s="334"/>
      <c r="BJ18" s="334"/>
      <c r="BK18" s="334"/>
      <c r="BL18" s="350"/>
      <c r="BM18" s="349"/>
      <c r="BN18" s="334"/>
      <c r="BO18" s="334"/>
      <c r="BP18" s="334"/>
      <c r="BQ18" s="334"/>
      <c r="BR18" s="322"/>
      <c r="BS18" s="323"/>
      <c r="BT18" s="417"/>
      <c r="BU18" s="347"/>
      <c r="BV18" s="418"/>
      <c r="BW18" s="334"/>
      <c r="BX18" s="489"/>
      <c r="BY18" s="349"/>
      <c r="BZ18" s="334"/>
      <c r="CA18" s="334"/>
      <c r="CB18" s="418"/>
      <c r="CC18" s="334"/>
      <c r="CD18" s="350"/>
      <c r="CE18" s="351"/>
      <c r="CF18" s="334"/>
      <c r="CG18" s="348"/>
      <c r="CH18" s="95"/>
      <c r="CJ18" s="240" t="s">
        <v>39</v>
      </c>
      <c r="CK18" s="240"/>
      <c r="CL18" s="241"/>
      <c r="CM18" s="242">
        <f t="shared" si="0"/>
        <v>0</v>
      </c>
      <c r="CN18" s="240"/>
      <c r="CO18" s="243">
        <f t="shared" si="1"/>
        <v>0</v>
      </c>
      <c r="CP18" s="240"/>
      <c r="CQ18" s="240"/>
    </row>
    <row r="19" spans="1:95" s="2" customFormat="1" ht="41.25" customHeight="1" x14ac:dyDescent="0.15">
      <c r="A19" s="525"/>
      <c r="B19" s="349"/>
      <c r="C19" s="334"/>
      <c r="D19" s="350"/>
      <c r="E19" s="343"/>
      <c r="F19" s="347"/>
      <c r="G19" s="334"/>
      <c r="H19" s="334"/>
      <c r="I19" s="334"/>
      <c r="J19" s="350"/>
      <c r="K19" s="415"/>
      <c r="L19" s="347"/>
      <c r="M19" s="347"/>
      <c r="N19" s="324"/>
      <c r="O19" s="324"/>
      <c r="P19" s="340"/>
      <c r="Q19" s="345"/>
      <c r="R19" s="339"/>
      <c r="S19" s="440"/>
      <c r="T19" s="339"/>
      <c r="U19" s="339"/>
      <c r="V19" s="340"/>
      <c r="W19" s="323"/>
      <c r="X19" s="339"/>
      <c r="Y19" s="339"/>
      <c r="Z19" s="339"/>
      <c r="AA19" s="339"/>
      <c r="AB19" s="419"/>
      <c r="AC19" s="409"/>
      <c r="AD19" s="339"/>
      <c r="AE19" s="339"/>
      <c r="AF19" s="344"/>
      <c r="AG19" s="337"/>
      <c r="AH19" s="335"/>
      <c r="AI19" s="470"/>
      <c r="AJ19" s="339"/>
      <c r="AK19" s="339"/>
      <c r="AL19" s="339"/>
      <c r="AM19" s="324"/>
      <c r="AN19" s="479"/>
      <c r="AO19" s="343"/>
      <c r="AP19" s="337"/>
      <c r="AQ19" s="352"/>
      <c r="AR19" s="337"/>
      <c r="AS19" s="337"/>
      <c r="AT19" s="340"/>
      <c r="AU19" s="336"/>
      <c r="AV19" s="419"/>
      <c r="AW19" s="339"/>
      <c r="AX19" s="337"/>
      <c r="AY19" s="336"/>
      <c r="AZ19" s="419"/>
      <c r="BA19" s="343"/>
      <c r="BB19" s="337"/>
      <c r="BC19" s="337"/>
      <c r="BD19" s="337"/>
      <c r="BE19" s="337"/>
      <c r="BF19" s="447"/>
      <c r="BG19" s="343"/>
      <c r="BH19" s="337"/>
      <c r="BI19" s="337"/>
      <c r="BJ19" s="337"/>
      <c r="BK19" s="337"/>
      <c r="BL19" s="335"/>
      <c r="BM19" s="349"/>
      <c r="BN19" s="334"/>
      <c r="BO19" s="334"/>
      <c r="BP19" s="334"/>
      <c r="BQ19" s="334"/>
      <c r="BR19" s="322"/>
      <c r="BS19" s="323"/>
      <c r="BT19" s="417"/>
      <c r="BU19" s="347"/>
      <c r="BV19" s="440"/>
      <c r="BW19" s="334"/>
      <c r="BX19" s="489"/>
      <c r="BY19" s="349"/>
      <c r="BZ19" s="334"/>
      <c r="CA19" s="334"/>
      <c r="CB19" s="440"/>
      <c r="CC19" s="334"/>
      <c r="CD19" s="350"/>
      <c r="CE19" s="351"/>
      <c r="CF19" s="334"/>
      <c r="CG19" s="348"/>
      <c r="CH19" s="95"/>
      <c r="CJ19" s="240" t="s">
        <v>39</v>
      </c>
      <c r="CK19" s="240"/>
      <c r="CL19" s="241"/>
      <c r="CM19" s="242">
        <f t="shared" ref="CM19:CM39" si="2">CL19/$CL$38</f>
        <v>0</v>
      </c>
      <c r="CN19" s="240"/>
      <c r="CO19" s="243">
        <f t="shared" ref="CO19:CO39" si="3">CM19-CH19</f>
        <v>0</v>
      </c>
      <c r="CP19" s="240"/>
      <c r="CQ19" s="240"/>
    </row>
    <row r="20" spans="1:95" s="2" customFormat="1" ht="41.25" customHeight="1" x14ac:dyDescent="0.15">
      <c r="A20" s="525"/>
      <c r="B20" s="343"/>
      <c r="C20" s="337"/>
      <c r="D20" s="353"/>
      <c r="E20" s="343"/>
      <c r="F20" s="339"/>
      <c r="G20" s="352"/>
      <c r="H20" s="339"/>
      <c r="I20" s="339"/>
      <c r="J20" s="350"/>
      <c r="K20" s="415"/>
      <c r="L20" s="347"/>
      <c r="M20" s="347"/>
      <c r="N20" s="324"/>
      <c r="O20" s="324"/>
      <c r="P20" s="340"/>
      <c r="Q20" s="345"/>
      <c r="R20" s="339"/>
      <c r="S20" s="418"/>
      <c r="T20" s="339"/>
      <c r="U20" s="339"/>
      <c r="V20" s="340"/>
      <c r="W20" s="323"/>
      <c r="X20" s="339"/>
      <c r="Y20" s="339"/>
      <c r="Z20" s="339"/>
      <c r="AA20" s="339"/>
      <c r="AB20" s="419"/>
      <c r="AC20" s="409"/>
      <c r="AD20" s="339"/>
      <c r="AE20" s="339"/>
      <c r="AF20" s="344"/>
      <c r="AG20" s="337"/>
      <c r="AH20" s="335"/>
      <c r="AI20" s="470"/>
      <c r="AJ20" s="339"/>
      <c r="AK20" s="339"/>
      <c r="AL20" s="339"/>
      <c r="AM20" s="324"/>
      <c r="AN20" s="479"/>
      <c r="AO20" s="343"/>
      <c r="AP20" s="337"/>
      <c r="AQ20" s="352"/>
      <c r="AR20" s="337"/>
      <c r="AS20" s="337"/>
      <c r="AT20" s="340"/>
      <c r="AU20" s="336"/>
      <c r="AV20" s="419"/>
      <c r="AW20" s="339"/>
      <c r="AX20" s="337"/>
      <c r="AY20" s="336"/>
      <c r="AZ20" s="419"/>
      <c r="BA20" s="343"/>
      <c r="BB20" s="337"/>
      <c r="BC20" s="337"/>
      <c r="BD20" s="337"/>
      <c r="BE20" s="337"/>
      <c r="BF20" s="447"/>
      <c r="BG20" s="343"/>
      <c r="BH20" s="337"/>
      <c r="BI20" s="337"/>
      <c r="BJ20" s="337"/>
      <c r="BK20" s="337"/>
      <c r="BL20" s="335"/>
      <c r="BM20" s="343"/>
      <c r="BN20" s="337"/>
      <c r="BO20" s="337"/>
      <c r="BP20" s="337"/>
      <c r="BQ20" s="337"/>
      <c r="BR20" s="322"/>
      <c r="BS20" s="323"/>
      <c r="BT20" s="417"/>
      <c r="BU20" s="339"/>
      <c r="BV20" s="418"/>
      <c r="BW20" s="339"/>
      <c r="BX20" s="489"/>
      <c r="BY20" s="349"/>
      <c r="BZ20" s="334"/>
      <c r="CA20" s="334"/>
      <c r="CB20" s="418"/>
      <c r="CC20" s="339"/>
      <c r="CD20" s="350"/>
      <c r="CE20" s="351"/>
      <c r="CF20" s="334"/>
      <c r="CG20" s="348"/>
      <c r="CH20" s="95"/>
      <c r="CJ20" s="240" t="s">
        <v>39</v>
      </c>
      <c r="CK20" s="240"/>
      <c r="CL20" s="241"/>
      <c r="CM20" s="242">
        <f t="shared" si="2"/>
        <v>0</v>
      </c>
      <c r="CN20" s="240"/>
      <c r="CO20" s="243">
        <f t="shared" si="3"/>
        <v>0</v>
      </c>
      <c r="CP20" s="240"/>
      <c r="CQ20" s="240"/>
    </row>
    <row r="21" spans="1:95" s="2" customFormat="1" ht="41.25" customHeight="1" x14ac:dyDescent="0.15">
      <c r="A21" s="525"/>
      <c r="B21" s="349"/>
      <c r="C21" s="334"/>
      <c r="D21" s="350"/>
      <c r="E21" s="343"/>
      <c r="F21" s="339"/>
      <c r="G21" s="337"/>
      <c r="H21" s="339"/>
      <c r="I21" s="339"/>
      <c r="J21" s="335"/>
      <c r="K21" s="345"/>
      <c r="L21" s="339"/>
      <c r="M21" s="339"/>
      <c r="N21" s="324"/>
      <c r="O21" s="324"/>
      <c r="P21" s="340"/>
      <c r="Q21" s="345"/>
      <c r="R21" s="339"/>
      <c r="S21" s="418"/>
      <c r="T21" s="339"/>
      <c r="U21" s="339"/>
      <c r="V21" s="340"/>
      <c r="W21" s="323"/>
      <c r="X21" s="339"/>
      <c r="Y21" s="339"/>
      <c r="Z21" s="339"/>
      <c r="AA21" s="339"/>
      <c r="AB21" s="419"/>
      <c r="AC21" s="409"/>
      <c r="AD21" s="339"/>
      <c r="AE21" s="339"/>
      <c r="AF21" s="344"/>
      <c r="AG21" s="337"/>
      <c r="AH21" s="335"/>
      <c r="AI21" s="470"/>
      <c r="AJ21" s="339"/>
      <c r="AK21" s="339"/>
      <c r="AL21" s="339"/>
      <c r="AM21" s="339"/>
      <c r="AN21" s="479"/>
      <c r="AO21" s="343"/>
      <c r="AP21" s="337"/>
      <c r="AQ21" s="352"/>
      <c r="AR21" s="337"/>
      <c r="AS21" s="337"/>
      <c r="AT21" s="340"/>
      <c r="AU21" s="336"/>
      <c r="AV21" s="419"/>
      <c r="AW21" s="339"/>
      <c r="AX21" s="337"/>
      <c r="AY21" s="336"/>
      <c r="AZ21" s="419"/>
      <c r="BA21" s="343"/>
      <c r="BB21" s="337"/>
      <c r="BC21" s="337"/>
      <c r="BD21" s="337"/>
      <c r="BE21" s="337"/>
      <c r="BF21" s="447"/>
      <c r="BG21" s="343"/>
      <c r="BH21" s="337"/>
      <c r="BI21" s="337"/>
      <c r="BJ21" s="337"/>
      <c r="BK21" s="337"/>
      <c r="BL21" s="335"/>
      <c r="BM21" s="343"/>
      <c r="BN21" s="334"/>
      <c r="BO21" s="334"/>
      <c r="BP21" s="334"/>
      <c r="BQ21" s="334"/>
      <c r="BR21" s="322"/>
      <c r="BS21" s="323"/>
      <c r="BT21" s="417"/>
      <c r="BU21" s="339"/>
      <c r="BV21" s="418"/>
      <c r="BW21" s="339"/>
      <c r="BX21" s="470"/>
      <c r="BY21" s="343"/>
      <c r="BZ21" s="339"/>
      <c r="CA21" s="337"/>
      <c r="CB21" s="418"/>
      <c r="CC21" s="339"/>
      <c r="CD21" s="335"/>
      <c r="CE21" s="336"/>
      <c r="CF21" s="339"/>
      <c r="CG21" s="338"/>
      <c r="CH21" s="95"/>
      <c r="CJ21" s="240" t="s">
        <v>39</v>
      </c>
      <c r="CK21" s="240"/>
      <c r="CL21" s="241"/>
      <c r="CM21" s="242">
        <f t="shared" si="2"/>
        <v>0</v>
      </c>
      <c r="CN21" s="240"/>
      <c r="CO21" s="243">
        <f t="shared" si="3"/>
        <v>0</v>
      </c>
      <c r="CP21" s="240"/>
      <c r="CQ21" s="240"/>
    </row>
    <row r="22" spans="1:95" s="2" customFormat="1" ht="41.25" customHeight="1" x14ac:dyDescent="0.15">
      <c r="A22" s="525"/>
      <c r="B22" s="343"/>
      <c r="C22" s="337"/>
      <c r="D22" s="335"/>
      <c r="E22" s="343"/>
      <c r="F22" s="339"/>
      <c r="G22" s="334"/>
      <c r="H22" s="334"/>
      <c r="I22" s="339"/>
      <c r="J22" s="335"/>
      <c r="K22" s="345"/>
      <c r="L22" s="339"/>
      <c r="M22" s="339"/>
      <c r="N22" s="324"/>
      <c r="O22" s="324"/>
      <c r="P22" s="340"/>
      <c r="Q22" s="345"/>
      <c r="R22" s="339"/>
      <c r="S22" s="418"/>
      <c r="T22" s="339"/>
      <c r="U22" s="339"/>
      <c r="V22" s="340"/>
      <c r="W22" s="323"/>
      <c r="X22" s="339"/>
      <c r="Y22" s="339"/>
      <c r="Z22" s="339"/>
      <c r="AA22" s="339"/>
      <c r="AB22" s="419"/>
      <c r="AC22" s="409"/>
      <c r="AD22" s="339"/>
      <c r="AE22" s="339"/>
      <c r="AF22" s="344"/>
      <c r="AG22" s="337"/>
      <c r="AH22" s="335"/>
      <c r="AI22" s="470"/>
      <c r="AJ22" s="339"/>
      <c r="AK22" s="339"/>
      <c r="AL22" s="339"/>
      <c r="AM22" s="324"/>
      <c r="AN22" s="479"/>
      <c r="AO22" s="343"/>
      <c r="AP22" s="337"/>
      <c r="AQ22" s="352"/>
      <c r="AR22" s="337"/>
      <c r="AS22" s="337"/>
      <c r="AT22" s="340"/>
      <c r="AU22" s="336"/>
      <c r="AV22" s="419"/>
      <c r="AW22" s="339"/>
      <c r="AX22" s="337"/>
      <c r="AY22" s="336"/>
      <c r="AZ22" s="419"/>
      <c r="BA22" s="343"/>
      <c r="BB22" s="337"/>
      <c r="BC22" s="337"/>
      <c r="BD22" s="337"/>
      <c r="BE22" s="337"/>
      <c r="BF22" s="447"/>
      <c r="BG22" s="343"/>
      <c r="BH22" s="337"/>
      <c r="BI22" s="337"/>
      <c r="BJ22" s="337"/>
      <c r="BK22" s="337"/>
      <c r="BL22" s="335"/>
      <c r="BM22" s="343"/>
      <c r="BN22" s="337"/>
      <c r="BO22" s="337"/>
      <c r="BP22" s="337"/>
      <c r="BQ22" s="337"/>
      <c r="BR22" s="322"/>
      <c r="BS22" s="323"/>
      <c r="BT22" s="417"/>
      <c r="BU22" s="347"/>
      <c r="BV22" s="418"/>
      <c r="BW22" s="339"/>
      <c r="BX22" s="470"/>
      <c r="BY22" s="343"/>
      <c r="BZ22" s="339"/>
      <c r="CA22" s="337"/>
      <c r="CB22" s="418"/>
      <c r="CC22" s="339"/>
      <c r="CD22" s="335"/>
      <c r="CE22" s="336"/>
      <c r="CF22" s="339"/>
      <c r="CG22" s="338"/>
      <c r="CH22" s="95"/>
      <c r="CJ22" s="240" t="s">
        <v>39</v>
      </c>
      <c r="CK22" s="240"/>
      <c r="CL22" s="241"/>
      <c r="CM22" s="242">
        <f t="shared" si="2"/>
        <v>0</v>
      </c>
      <c r="CN22" s="240"/>
      <c r="CO22" s="243">
        <f t="shared" si="3"/>
        <v>0</v>
      </c>
      <c r="CP22" s="240"/>
      <c r="CQ22" s="240"/>
    </row>
    <row r="23" spans="1:95" s="2" customFormat="1" ht="41.25" customHeight="1" x14ac:dyDescent="0.15">
      <c r="A23" s="525"/>
      <c r="B23" s="343"/>
      <c r="C23" s="337"/>
      <c r="D23" s="335"/>
      <c r="E23" s="343"/>
      <c r="F23" s="339"/>
      <c r="G23" s="334"/>
      <c r="H23" s="334"/>
      <c r="I23" s="339"/>
      <c r="J23" s="335"/>
      <c r="K23" s="345"/>
      <c r="L23" s="339"/>
      <c r="M23" s="339"/>
      <c r="N23" s="324"/>
      <c r="O23" s="324"/>
      <c r="P23" s="340"/>
      <c r="Q23" s="345"/>
      <c r="R23" s="339"/>
      <c r="S23" s="418"/>
      <c r="T23" s="339"/>
      <c r="U23" s="339"/>
      <c r="V23" s="340"/>
      <c r="W23" s="323"/>
      <c r="X23" s="339"/>
      <c r="Y23" s="339"/>
      <c r="Z23" s="339"/>
      <c r="AA23" s="339"/>
      <c r="AB23" s="419"/>
      <c r="AC23" s="409"/>
      <c r="AD23" s="339"/>
      <c r="AE23" s="339"/>
      <c r="AF23" s="344"/>
      <c r="AG23" s="337"/>
      <c r="AH23" s="335"/>
      <c r="AI23" s="470"/>
      <c r="AJ23" s="339"/>
      <c r="AK23" s="339"/>
      <c r="AL23" s="339"/>
      <c r="AM23" s="339"/>
      <c r="AN23" s="479"/>
      <c r="AO23" s="343"/>
      <c r="AP23" s="337"/>
      <c r="AQ23" s="352"/>
      <c r="AR23" s="337"/>
      <c r="AS23" s="337"/>
      <c r="AT23" s="340"/>
      <c r="AU23" s="336"/>
      <c r="AV23" s="419"/>
      <c r="AW23" s="339"/>
      <c r="AX23" s="337"/>
      <c r="AY23" s="336"/>
      <c r="AZ23" s="419"/>
      <c r="BA23" s="343"/>
      <c r="BB23" s="337"/>
      <c r="BC23" s="337"/>
      <c r="BD23" s="337"/>
      <c r="BE23" s="337"/>
      <c r="BF23" s="447"/>
      <c r="BG23" s="343"/>
      <c r="BH23" s="337"/>
      <c r="BI23" s="337"/>
      <c r="BJ23" s="337"/>
      <c r="BK23" s="337"/>
      <c r="BL23" s="335"/>
      <c r="BM23" s="343"/>
      <c r="BN23" s="337"/>
      <c r="BO23" s="337"/>
      <c r="BP23" s="337"/>
      <c r="BQ23" s="337"/>
      <c r="BR23" s="322"/>
      <c r="BS23" s="323"/>
      <c r="BT23" s="417"/>
      <c r="BU23" s="347"/>
      <c r="BV23" s="418"/>
      <c r="BW23" s="339"/>
      <c r="BX23" s="470"/>
      <c r="BY23" s="343"/>
      <c r="BZ23" s="339"/>
      <c r="CA23" s="337"/>
      <c r="CB23" s="418"/>
      <c r="CC23" s="339"/>
      <c r="CD23" s="335"/>
      <c r="CE23" s="336"/>
      <c r="CF23" s="339"/>
      <c r="CG23" s="338"/>
      <c r="CH23" s="95"/>
      <c r="CJ23" s="240" t="s">
        <v>39</v>
      </c>
      <c r="CK23" s="240"/>
      <c r="CL23" s="241"/>
      <c r="CM23" s="242">
        <f t="shared" si="2"/>
        <v>0</v>
      </c>
      <c r="CN23" s="240"/>
      <c r="CO23" s="243">
        <f t="shared" si="3"/>
        <v>0</v>
      </c>
      <c r="CP23" s="240"/>
      <c r="CQ23" s="240"/>
    </row>
    <row r="24" spans="1:95" s="2" customFormat="1" ht="41.25" customHeight="1" x14ac:dyDescent="0.15">
      <c r="A24" s="525"/>
      <c r="B24" s="343"/>
      <c r="C24" s="337"/>
      <c r="D24" s="335"/>
      <c r="E24" s="343"/>
      <c r="F24" s="339"/>
      <c r="G24" s="334"/>
      <c r="H24" s="334"/>
      <c r="I24" s="339"/>
      <c r="J24" s="335"/>
      <c r="K24" s="345"/>
      <c r="L24" s="339"/>
      <c r="M24" s="339"/>
      <c r="N24" s="324"/>
      <c r="O24" s="324"/>
      <c r="P24" s="340"/>
      <c r="Q24" s="345"/>
      <c r="R24" s="339"/>
      <c r="S24" s="418"/>
      <c r="T24" s="339"/>
      <c r="U24" s="339"/>
      <c r="V24" s="340"/>
      <c r="W24" s="323"/>
      <c r="X24" s="339"/>
      <c r="Y24" s="339"/>
      <c r="Z24" s="339"/>
      <c r="AA24" s="339"/>
      <c r="AB24" s="419"/>
      <c r="AC24" s="409"/>
      <c r="AD24" s="339"/>
      <c r="AE24" s="339"/>
      <c r="AF24" s="344"/>
      <c r="AG24" s="337"/>
      <c r="AH24" s="335"/>
      <c r="AI24" s="470"/>
      <c r="AJ24" s="339"/>
      <c r="AK24" s="339"/>
      <c r="AL24" s="339"/>
      <c r="AM24" s="324"/>
      <c r="AN24" s="479"/>
      <c r="AO24" s="343"/>
      <c r="AP24" s="337"/>
      <c r="AQ24" s="352"/>
      <c r="AR24" s="337"/>
      <c r="AS24" s="337"/>
      <c r="AT24" s="340"/>
      <c r="AU24" s="336"/>
      <c r="AV24" s="419"/>
      <c r="AW24" s="339"/>
      <c r="AX24" s="337"/>
      <c r="AY24" s="336"/>
      <c r="AZ24" s="419"/>
      <c r="BA24" s="343"/>
      <c r="BB24" s="337"/>
      <c r="BC24" s="337"/>
      <c r="BD24" s="337"/>
      <c r="BE24" s="337"/>
      <c r="BF24" s="447"/>
      <c r="BG24" s="343"/>
      <c r="BH24" s="337"/>
      <c r="BI24" s="337"/>
      <c r="BJ24" s="337"/>
      <c r="BK24" s="337"/>
      <c r="BL24" s="335"/>
      <c r="BM24" s="343"/>
      <c r="BN24" s="337"/>
      <c r="BO24" s="337"/>
      <c r="BP24" s="337"/>
      <c r="BQ24" s="337"/>
      <c r="BR24" s="322"/>
      <c r="BS24" s="323"/>
      <c r="BT24" s="417"/>
      <c r="BU24" s="347"/>
      <c r="BV24" s="418"/>
      <c r="BW24" s="339"/>
      <c r="BX24" s="470"/>
      <c r="BY24" s="343"/>
      <c r="BZ24" s="339"/>
      <c r="CA24" s="337"/>
      <c r="CB24" s="418"/>
      <c r="CC24" s="339"/>
      <c r="CD24" s="335"/>
      <c r="CE24" s="336"/>
      <c r="CF24" s="339"/>
      <c r="CG24" s="338"/>
      <c r="CH24" s="95"/>
      <c r="CJ24" s="240" t="s">
        <v>39</v>
      </c>
      <c r="CK24" s="240"/>
      <c r="CL24" s="241"/>
      <c r="CM24" s="242">
        <f t="shared" si="2"/>
        <v>0</v>
      </c>
      <c r="CN24" s="240"/>
      <c r="CO24" s="243">
        <f t="shared" si="3"/>
        <v>0</v>
      </c>
      <c r="CP24" s="240"/>
      <c r="CQ24" s="240"/>
    </row>
    <row r="25" spans="1:95" s="2" customFormat="1" ht="41.25" customHeight="1" x14ac:dyDescent="0.15">
      <c r="A25" s="525"/>
      <c r="B25" s="343"/>
      <c r="C25" s="337"/>
      <c r="D25" s="335"/>
      <c r="E25" s="343"/>
      <c r="F25" s="339"/>
      <c r="G25" s="334"/>
      <c r="H25" s="334"/>
      <c r="I25" s="339"/>
      <c r="J25" s="335"/>
      <c r="K25" s="345"/>
      <c r="L25" s="339"/>
      <c r="M25" s="339"/>
      <c r="N25" s="324"/>
      <c r="O25" s="324"/>
      <c r="P25" s="340"/>
      <c r="Q25" s="345"/>
      <c r="R25" s="339"/>
      <c r="S25" s="418"/>
      <c r="T25" s="339"/>
      <c r="U25" s="339"/>
      <c r="V25" s="340"/>
      <c r="W25" s="436"/>
      <c r="X25" s="339"/>
      <c r="Y25" s="339"/>
      <c r="Z25" s="339"/>
      <c r="AA25" s="339"/>
      <c r="AB25" s="419"/>
      <c r="AC25" s="410"/>
      <c r="AD25" s="339"/>
      <c r="AE25" s="339"/>
      <c r="AF25" s="344"/>
      <c r="AG25" s="337"/>
      <c r="AH25" s="335"/>
      <c r="AI25" s="470"/>
      <c r="AJ25" s="339"/>
      <c r="AK25" s="339"/>
      <c r="AL25" s="339"/>
      <c r="AM25" s="324"/>
      <c r="AN25" s="479"/>
      <c r="AO25" s="343"/>
      <c r="AP25" s="337"/>
      <c r="AQ25" s="352"/>
      <c r="AR25" s="337"/>
      <c r="AS25" s="337"/>
      <c r="AT25" s="340"/>
      <c r="AU25" s="336"/>
      <c r="AV25" s="419"/>
      <c r="AW25" s="339"/>
      <c r="AX25" s="337"/>
      <c r="AY25" s="336"/>
      <c r="AZ25" s="419"/>
      <c r="BA25" s="343"/>
      <c r="BB25" s="337"/>
      <c r="BC25" s="337"/>
      <c r="BD25" s="337"/>
      <c r="BE25" s="337"/>
      <c r="BF25" s="447"/>
      <c r="BG25" s="343"/>
      <c r="BH25" s="337"/>
      <c r="BI25" s="337"/>
      <c r="BJ25" s="337"/>
      <c r="BK25" s="337"/>
      <c r="BL25" s="335"/>
      <c r="BM25" s="343"/>
      <c r="BN25" s="337"/>
      <c r="BO25" s="337"/>
      <c r="BP25" s="337"/>
      <c r="BQ25" s="337"/>
      <c r="BR25" s="340"/>
      <c r="BS25" s="341"/>
      <c r="BT25" s="487"/>
      <c r="BU25" s="347"/>
      <c r="BV25" s="418"/>
      <c r="BW25" s="339"/>
      <c r="BX25" s="470"/>
      <c r="BY25" s="343"/>
      <c r="BZ25" s="339"/>
      <c r="CA25" s="337"/>
      <c r="CB25" s="418"/>
      <c r="CC25" s="339"/>
      <c r="CD25" s="335"/>
      <c r="CE25" s="336"/>
      <c r="CF25" s="339"/>
      <c r="CG25" s="338"/>
      <c r="CH25" s="95"/>
      <c r="CJ25" s="240" t="s">
        <v>39</v>
      </c>
      <c r="CK25" s="240"/>
      <c r="CL25" s="241"/>
      <c r="CM25" s="242">
        <f t="shared" si="2"/>
        <v>0</v>
      </c>
      <c r="CN25" s="240"/>
      <c r="CO25" s="243">
        <f t="shared" si="3"/>
        <v>0</v>
      </c>
      <c r="CP25" s="240"/>
      <c r="CQ25" s="240"/>
    </row>
    <row r="26" spans="1:95" s="2" customFormat="1" ht="41.25" customHeight="1" x14ac:dyDescent="0.15">
      <c r="A26" s="525"/>
      <c r="B26" s="343"/>
      <c r="C26" s="337"/>
      <c r="D26" s="335"/>
      <c r="E26" s="343"/>
      <c r="F26" s="339"/>
      <c r="G26" s="337"/>
      <c r="H26" s="339"/>
      <c r="I26" s="334"/>
      <c r="J26" s="350"/>
      <c r="K26" s="415"/>
      <c r="L26" s="347"/>
      <c r="M26" s="347"/>
      <c r="N26" s="324"/>
      <c r="O26" s="324"/>
      <c r="P26" s="340"/>
      <c r="Q26" s="345"/>
      <c r="R26" s="339"/>
      <c r="S26" s="339"/>
      <c r="T26" s="339"/>
      <c r="U26" s="339"/>
      <c r="V26" s="340"/>
      <c r="W26" s="341"/>
      <c r="X26" s="339"/>
      <c r="Y26" s="339"/>
      <c r="Z26" s="339"/>
      <c r="AA26" s="339"/>
      <c r="AB26" s="419"/>
      <c r="AC26" s="345"/>
      <c r="AD26" s="339"/>
      <c r="AE26" s="339"/>
      <c r="AF26" s="344"/>
      <c r="AG26" s="337"/>
      <c r="AH26" s="335"/>
      <c r="AI26" s="470"/>
      <c r="AJ26" s="339"/>
      <c r="AK26" s="339"/>
      <c r="AL26" s="339"/>
      <c r="AM26" s="339"/>
      <c r="AN26" s="479"/>
      <c r="AO26" s="343"/>
      <c r="AP26" s="337"/>
      <c r="AQ26" s="352"/>
      <c r="AR26" s="337"/>
      <c r="AS26" s="337"/>
      <c r="AT26" s="340"/>
      <c r="AU26" s="336"/>
      <c r="AV26" s="419"/>
      <c r="AW26" s="339"/>
      <c r="AX26" s="337"/>
      <c r="AY26" s="336"/>
      <c r="AZ26" s="419"/>
      <c r="BA26" s="343"/>
      <c r="BB26" s="337"/>
      <c r="BC26" s="337"/>
      <c r="BD26" s="337"/>
      <c r="BE26" s="337"/>
      <c r="BF26" s="447"/>
      <c r="BG26" s="343"/>
      <c r="BH26" s="337"/>
      <c r="BI26" s="337"/>
      <c r="BJ26" s="337"/>
      <c r="BK26" s="337"/>
      <c r="BL26" s="335"/>
      <c r="BM26" s="343"/>
      <c r="BN26" s="337"/>
      <c r="BO26" s="337"/>
      <c r="BP26" s="337"/>
      <c r="BQ26" s="337"/>
      <c r="BR26" s="340"/>
      <c r="BS26" s="341"/>
      <c r="BT26" s="419"/>
      <c r="BU26" s="339"/>
      <c r="BV26" s="339"/>
      <c r="BW26" s="334"/>
      <c r="BX26" s="489"/>
      <c r="BY26" s="349"/>
      <c r="BZ26" s="334"/>
      <c r="CA26" s="334"/>
      <c r="CB26" s="339"/>
      <c r="CC26" s="334"/>
      <c r="CD26" s="350"/>
      <c r="CE26" s="351"/>
      <c r="CF26" s="334"/>
      <c r="CG26" s="348"/>
      <c r="CH26" s="95"/>
      <c r="CJ26" s="240" t="s">
        <v>39</v>
      </c>
      <c r="CK26" s="240"/>
      <c r="CL26" s="241"/>
      <c r="CM26" s="242">
        <f t="shared" si="2"/>
        <v>0</v>
      </c>
      <c r="CN26" s="240"/>
      <c r="CO26" s="243">
        <f t="shared" si="3"/>
        <v>0</v>
      </c>
      <c r="CP26" s="240"/>
      <c r="CQ26" s="240"/>
    </row>
    <row r="27" spans="1:95" s="2" customFormat="1" ht="41.25" customHeight="1" x14ac:dyDescent="0.15">
      <c r="A27" s="525"/>
      <c r="B27" s="349"/>
      <c r="C27" s="334"/>
      <c r="D27" s="350"/>
      <c r="E27" s="343"/>
      <c r="F27" s="339"/>
      <c r="G27" s="337"/>
      <c r="H27" s="339"/>
      <c r="I27" s="339"/>
      <c r="J27" s="335"/>
      <c r="K27" s="345"/>
      <c r="L27" s="339"/>
      <c r="M27" s="339"/>
      <c r="N27" s="324"/>
      <c r="O27" s="324"/>
      <c r="P27" s="340"/>
      <c r="Q27" s="345"/>
      <c r="R27" s="339"/>
      <c r="S27" s="339"/>
      <c r="T27" s="339"/>
      <c r="U27" s="339"/>
      <c r="V27" s="340"/>
      <c r="W27" s="341"/>
      <c r="X27" s="339"/>
      <c r="Y27" s="339"/>
      <c r="Z27" s="339"/>
      <c r="AA27" s="339"/>
      <c r="AB27" s="419"/>
      <c r="AC27" s="345"/>
      <c r="AD27" s="339"/>
      <c r="AE27" s="339"/>
      <c r="AF27" s="344"/>
      <c r="AG27" s="337"/>
      <c r="AH27" s="335"/>
      <c r="AI27" s="470"/>
      <c r="AJ27" s="339"/>
      <c r="AK27" s="339"/>
      <c r="AL27" s="339"/>
      <c r="AM27" s="339"/>
      <c r="AN27" s="479"/>
      <c r="AO27" s="343"/>
      <c r="AP27" s="337"/>
      <c r="AQ27" s="352"/>
      <c r="AR27" s="337"/>
      <c r="AS27" s="337"/>
      <c r="AT27" s="340"/>
      <c r="AU27" s="336"/>
      <c r="AV27" s="419"/>
      <c r="AW27" s="339"/>
      <c r="AX27" s="337"/>
      <c r="AY27" s="336"/>
      <c r="AZ27" s="419"/>
      <c r="BA27" s="343"/>
      <c r="BB27" s="337"/>
      <c r="BC27" s="337"/>
      <c r="BD27" s="337"/>
      <c r="BE27" s="337"/>
      <c r="BF27" s="447"/>
      <c r="BG27" s="343"/>
      <c r="BH27" s="337"/>
      <c r="BI27" s="337"/>
      <c r="BJ27" s="337"/>
      <c r="BK27" s="337"/>
      <c r="BL27" s="335"/>
      <c r="BM27" s="343"/>
      <c r="BN27" s="337"/>
      <c r="BO27" s="334"/>
      <c r="BP27" s="334"/>
      <c r="BQ27" s="334"/>
      <c r="BR27" s="346"/>
      <c r="BS27" s="341"/>
      <c r="BT27" s="419"/>
      <c r="BU27" s="339"/>
      <c r="BV27" s="339"/>
      <c r="BW27" s="339"/>
      <c r="BX27" s="470"/>
      <c r="BY27" s="343"/>
      <c r="BZ27" s="339"/>
      <c r="CA27" s="337"/>
      <c r="CB27" s="339"/>
      <c r="CC27" s="339"/>
      <c r="CD27" s="335"/>
      <c r="CE27" s="336"/>
      <c r="CF27" s="339"/>
      <c r="CG27" s="338"/>
      <c r="CH27" s="95"/>
      <c r="CJ27" s="240" t="s">
        <v>39</v>
      </c>
      <c r="CK27" s="240"/>
      <c r="CL27" s="241"/>
      <c r="CM27" s="242">
        <f t="shared" si="2"/>
        <v>0</v>
      </c>
      <c r="CN27" s="240"/>
      <c r="CO27" s="243">
        <f t="shared" si="3"/>
        <v>0</v>
      </c>
      <c r="CP27" s="240"/>
      <c r="CQ27" s="240"/>
    </row>
    <row r="28" spans="1:95" s="2" customFormat="1" ht="41.25" customHeight="1" x14ac:dyDescent="0.15">
      <c r="A28" s="525"/>
      <c r="B28" s="343"/>
      <c r="C28" s="337"/>
      <c r="D28" s="335"/>
      <c r="E28" s="343"/>
      <c r="F28" s="339"/>
      <c r="G28" s="337"/>
      <c r="H28" s="339"/>
      <c r="I28" s="334"/>
      <c r="J28" s="350"/>
      <c r="K28" s="415"/>
      <c r="L28" s="347"/>
      <c r="M28" s="339"/>
      <c r="N28" s="324"/>
      <c r="O28" s="324"/>
      <c r="P28" s="340"/>
      <c r="Q28" s="345"/>
      <c r="R28" s="339"/>
      <c r="S28" s="339"/>
      <c r="T28" s="339"/>
      <c r="U28" s="339"/>
      <c r="V28" s="340"/>
      <c r="W28" s="341"/>
      <c r="X28" s="339"/>
      <c r="Y28" s="339"/>
      <c r="Z28" s="339"/>
      <c r="AA28" s="339"/>
      <c r="AB28" s="419"/>
      <c r="AC28" s="345"/>
      <c r="AD28" s="339"/>
      <c r="AE28" s="339"/>
      <c r="AF28" s="344"/>
      <c r="AG28" s="337"/>
      <c r="AH28" s="335"/>
      <c r="AI28" s="470"/>
      <c r="AJ28" s="339"/>
      <c r="AK28" s="339"/>
      <c r="AL28" s="339"/>
      <c r="AM28" s="339"/>
      <c r="AN28" s="479"/>
      <c r="AO28" s="343"/>
      <c r="AP28" s="337"/>
      <c r="AQ28" s="352"/>
      <c r="AR28" s="337"/>
      <c r="AS28" s="337"/>
      <c r="AT28" s="340"/>
      <c r="AU28" s="336"/>
      <c r="AV28" s="419"/>
      <c r="AW28" s="339"/>
      <c r="AX28" s="337"/>
      <c r="AY28" s="336"/>
      <c r="AZ28" s="419"/>
      <c r="BA28" s="343"/>
      <c r="BB28" s="337"/>
      <c r="BC28" s="337"/>
      <c r="BD28" s="337"/>
      <c r="BE28" s="337"/>
      <c r="BF28" s="447"/>
      <c r="BG28" s="343"/>
      <c r="BH28" s="337"/>
      <c r="BI28" s="337"/>
      <c r="BJ28" s="337"/>
      <c r="BK28" s="337"/>
      <c r="BL28" s="335"/>
      <c r="BM28" s="343"/>
      <c r="BN28" s="337"/>
      <c r="BO28" s="337"/>
      <c r="BP28" s="337"/>
      <c r="BQ28" s="337"/>
      <c r="BR28" s="340"/>
      <c r="BS28" s="341"/>
      <c r="BT28" s="419"/>
      <c r="BU28" s="339"/>
      <c r="BV28" s="339"/>
      <c r="BW28" s="334"/>
      <c r="BX28" s="489"/>
      <c r="BY28" s="349"/>
      <c r="BZ28" s="334"/>
      <c r="CA28" s="337"/>
      <c r="CB28" s="339"/>
      <c r="CC28" s="334"/>
      <c r="CD28" s="350"/>
      <c r="CE28" s="351"/>
      <c r="CF28" s="334"/>
      <c r="CG28" s="338"/>
      <c r="CH28" s="95"/>
      <c r="CJ28" s="240" t="s">
        <v>39</v>
      </c>
      <c r="CK28" s="240"/>
      <c r="CL28" s="241"/>
      <c r="CM28" s="242">
        <f t="shared" si="2"/>
        <v>0</v>
      </c>
      <c r="CN28" s="240"/>
      <c r="CO28" s="243">
        <f t="shared" si="3"/>
        <v>0</v>
      </c>
      <c r="CP28" s="240"/>
      <c r="CQ28" s="240"/>
    </row>
    <row r="29" spans="1:95" s="2" customFormat="1" ht="41.25" customHeight="1" x14ac:dyDescent="0.15">
      <c r="A29" s="526"/>
      <c r="B29" s="360"/>
      <c r="C29" s="354"/>
      <c r="D29" s="355"/>
      <c r="E29" s="360"/>
      <c r="F29" s="357"/>
      <c r="G29" s="354"/>
      <c r="H29" s="357"/>
      <c r="I29" s="357"/>
      <c r="J29" s="355"/>
      <c r="K29" s="362"/>
      <c r="L29" s="429"/>
      <c r="M29" s="429"/>
      <c r="N29" s="430"/>
      <c r="O29" s="430"/>
      <c r="P29" s="358"/>
      <c r="Q29" s="362"/>
      <c r="R29" s="357"/>
      <c r="S29" s="357"/>
      <c r="T29" s="357"/>
      <c r="U29" s="357"/>
      <c r="V29" s="358"/>
      <c r="W29" s="359"/>
      <c r="X29" s="357"/>
      <c r="Y29" s="357"/>
      <c r="Z29" s="357"/>
      <c r="AA29" s="357"/>
      <c r="AB29" s="420"/>
      <c r="AC29" s="362"/>
      <c r="AD29" s="357"/>
      <c r="AE29" s="357"/>
      <c r="AF29" s="361"/>
      <c r="AG29" s="354"/>
      <c r="AH29" s="355"/>
      <c r="AI29" s="471"/>
      <c r="AJ29" s="357"/>
      <c r="AK29" s="357"/>
      <c r="AL29" s="357"/>
      <c r="AM29" s="357"/>
      <c r="AN29" s="481"/>
      <c r="AO29" s="360"/>
      <c r="AP29" s="354"/>
      <c r="AQ29" s="455"/>
      <c r="AR29" s="354"/>
      <c r="AS29" s="354"/>
      <c r="AT29" s="358"/>
      <c r="AU29" s="356"/>
      <c r="AV29" s="420"/>
      <c r="AW29" s="357"/>
      <c r="AX29" s="354"/>
      <c r="AY29" s="356"/>
      <c r="AZ29" s="420"/>
      <c r="BA29" s="360"/>
      <c r="BB29" s="354"/>
      <c r="BC29" s="354"/>
      <c r="BD29" s="354"/>
      <c r="BE29" s="354"/>
      <c r="BF29" s="449"/>
      <c r="BG29" s="360"/>
      <c r="BH29" s="354"/>
      <c r="BI29" s="354"/>
      <c r="BJ29" s="354"/>
      <c r="BK29" s="354"/>
      <c r="BL29" s="355"/>
      <c r="BM29" s="360"/>
      <c r="BN29" s="354"/>
      <c r="BO29" s="354"/>
      <c r="BP29" s="354"/>
      <c r="BQ29" s="354"/>
      <c r="BR29" s="358"/>
      <c r="BS29" s="359"/>
      <c r="BT29" s="420"/>
      <c r="BU29" s="357"/>
      <c r="BV29" s="357"/>
      <c r="BW29" s="357"/>
      <c r="BX29" s="471"/>
      <c r="BY29" s="360"/>
      <c r="BZ29" s="363"/>
      <c r="CA29" s="363"/>
      <c r="CB29" s="357"/>
      <c r="CC29" s="357"/>
      <c r="CD29" s="355"/>
      <c r="CE29" s="356"/>
      <c r="CF29" s="363"/>
      <c r="CG29" s="364"/>
      <c r="CH29" s="105"/>
      <c r="CJ29" s="240" t="s">
        <v>39</v>
      </c>
      <c r="CK29" s="240"/>
      <c r="CL29" s="241"/>
      <c r="CM29" s="242">
        <f t="shared" si="2"/>
        <v>0</v>
      </c>
      <c r="CN29" s="240"/>
      <c r="CO29" s="243">
        <f t="shared" si="3"/>
        <v>0</v>
      </c>
      <c r="CP29" s="240"/>
      <c r="CQ29" s="240"/>
    </row>
    <row r="30" spans="1:95" s="2" customFormat="1" ht="41.25" customHeight="1" x14ac:dyDescent="0.15">
      <c r="A30" s="527" t="s">
        <v>45</v>
      </c>
      <c r="B30" s="372"/>
      <c r="C30" s="370"/>
      <c r="D30" s="373"/>
      <c r="E30" s="372"/>
      <c r="F30" s="369"/>
      <c r="G30" s="370"/>
      <c r="H30" s="370"/>
      <c r="I30" s="370"/>
      <c r="J30" s="373"/>
      <c r="K30" s="411"/>
      <c r="L30" s="369"/>
      <c r="M30" s="369"/>
      <c r="N30" s="431"/>
      <c r="O30" s="431"/>
      <c r="P30" s="367"/>
      <c r="Q30" s="437"/>
      <c r="R30" s="366"/>
      <c r="S30" s="366"/>
      <c r="T30" s="366"/>
      <c r="U30" s="366"/>
      <c r="V30" s="367"/>
      <c r="W30" s="432"/>
      <c r="X30" s="366"/>
      <c r="Y30" s="366"/>
      <c r="Z30" s="366"/>
      <c r="AA30" s="366"/>
      <c r="AB30" s="421"/>
      <c r="AC30" s="437"/>
      <c r="AD30" s="366"/>
      <c r="AE30" s="366"/>
      <c r="AF30" s="460"/>
      <c r="AG30" s="365"/>
      <c r="AH30" s="461"/>
      <c r="AI30" s="472"/>
      <c r="AJ30" s="366"/>
      <c r="AK30" s="366"/>
      <c r="AL30" s="369"/>
      <c r="AM30" s="366"/>
      <c r="AN30" s="482"/>
      <c r="AO30" s="372"/>
      <c r="AP30" s="370"/>
      <c r="AQ30" s="370"/>
      <c r="AR30" s="370"/>
      <c r="AS30" s="370"/>
      <c r="AT30" s="424"/>
      <c r="AU30" s="374"/>
      <c r="AV30" s="371"/>
      <c r="AW30" s="370"/>
      <c r="AX30" s="370"/>
      <c r="AY30" s="374"/>
      <c r="AZ30" s="371"/>
      <c r="BA30" s="372"/>
      <c r="BB30" s="370"/>
      <c r="BC30" s="370"/>
      <c r="BD30" s="370"/>
      <c r="BE30" s="370"/>
      <c r="BF30" s="373"/>
      <c r="BG30" s="372"/>
      <c r="BH30" s="370"/>
      <c r="BI30" s="370"/>
      <c r="BJ30" s="370"/>
      <c r="BK30" s="370"/>
      <c r="BL30" s="373"/>
      <c r="BM30" s="372"/>
      <c r="BN30" s="370"/>
      <c r="BO30" s="370"/>
      <c r="BP30" s="370"/>
      <c r="BQ30" s="370"/>
      <c r="BR30" s="424"/>
      <c r="BS30" s="368"/>
      <c r="BT30" s="452"/>
      <c r="BU30" s="369"/>
      <c r="BV30" s="369"/>
      <c r="BW30" s="370"/>
      <c r="BX30" s="490"/>
      <c r="BY30" s="372"/>
      <c r="BZ30" s="370"/>
      <c r="CA30" s="370"/>
      <c r="CB30" s="369"/>
      <c r="CC30" s="370"/>
      <c r="CD30" s="373"/>
      <c r="CE30" s="374"/>
      <c r="CF30" s="370"/>
      <c r="CG30" s="371"/>
      <c r="CH30" s="110"/>
      <c r="CJ30" s="240" t="s">
        <v>39</v>
      </c>
      <c r="CK30" s="240"/>
      <c r="CL30" s="241"/>
      <c r="CM30" s="242">
        <f t="shared" si="2"/>
        <v>0</v>
      </c>
      <c r="CN30" s="240"/>
      <c r="CO30" s="243">
        <f t="shared" si="3"/>
        <v>0</v>
      </c>
      <c r="CP30" s="240"/>
      <c r="CQ30" s="240"/>
    </row>
    <row r="31" spans="1:95" s="2" customFormat="1" ht="41.25" customHeight="1" x14ac:dyDescent="0.15">
      <c r="A31" s="522"/>
      <c r="B31" s="343"/>
      <c r="C31" s="337"/>
      <c r="D31" s="335"/>
      <c r="E31" s="343"/>
      <c r="F31" s="339"/>
      <c r="G31" s="337"/>
      <c r="H31" s="339"/>
      <c r="I31" s="339"/>
      <c r="J31" s="335"/>
      <c r="K31" s="345"/>
      <c r="L31" s="339"/>
      <c r="M31" s="339"/>
      <c r="N31" s="324"/>
      <c r="O31" s="324"/>
      <c r="P31" s="340"/>
      <c r="Q31" s="345"/>
      <c r="R31" s="339"/>
      <c r="S31" s="339"/>
      <c r="T31" s="339"/>
      <c r="U31" s="339"/>
      <c r="V31" s="340"/>
      <c r="W31" s="341"/>
      <c r="X31" s="339"/>
      <c r="Y31" s="339"/>
      <c r="Z31" s="339"/>
      <c r="AA31" s="339"/>
      <c r="AB31" s="419"/>
      <c r="AC31" s="345"/>
      <c r="AD31" s="339"/>
      <c r="AE31" s="339"/>
      <c r="AF31" s="344"/>
      <c r="AG31" s="337"/>
      <c r="AH31" s="335"/>
      <c r="AI31" s="470"/>
      <c r="AJ31" s="339"/>
      <c r="AK31" s="339"/>
      <c r="AL31" s="339"/>
      <c r="AM31" s="339"/>
      <c r="AN31" s="479"/>
      <c r="AO31" s="343"/>
      <c r="AP31" s="337"/>
      <c r="AQ31" s="352"/>
      <c r="AR31" s="337"/>
      <c r="AS31" s="337"/>
      <c r="AT31" s="340"/>
      <c r="AU31" s="336"/>
      <c r="AV31" s="419"/>
      <c r="AW31" s="339"/>
      <c r="AX31" s="337"/>
      <c r="AY31" s="336"/>
      <c r="AZ31" s="419"/>
      <c r="BA31" s="343"/>
      <c r="BB31" s="337"/>
      <c r="BC31" s="337"/>
      <c r="BD31" s="337"/>
      <c r="BE31" s="337"/>
      <c r="BF31" s="447"/>
      <c r="BG31" s="343"/>
      <c r="BH31" s="337"/>
      <c r="BI31" s="337"/>
      <c r="BJ31" s="337"/>
      <c r="BK31" s="337"/>
      <c r="BL31" s="335"/>
      <c r="BM31" s="343"/>
      <c r="BN31" s="337"/>
      <c r="BO31" s="337"/>
      <c r="BP31" s="337"/>
      <c r="BQ31" s="337"/>
      <c r="BR31" s="340"/>
      <c r="BS31" s="341"/>
      <c r="BT31" s="419"/>
      <c r="BU31" s="339"/>
      <c r="BV31" s="339"/>
      <c r="BW31" s="339"/>
      <c r="BX31" s="470"/>
      <c r="BY31" s="343"/>
      <c r="BZ31" s="339"/>
      <c r="CA31" s="337"/>
      <c r="CB31" s="339"/>
      <c r="CC31" s="339"/>
      <c r="CD31" s="335"/>
      <c r="CE31" s="336"/>
      <c r="CF31" s="339"/>
      <c r="CG31" s="338"/>
      <c r="CH31" s="95"/>
      <c r="CJ31" s="240" t="s">
        <v>39</v>
      </c>
      <c r="CK31" s="240"/>
      <c r="CL31" s="241"/>
      <c r="CM31" s="242">
        <f t="shared" si="2"/>
        <v>0</v>
      </c>
      <c r="CN31" s="240"/>
      <c r="CO31" s="243">
        <f t="shared" si="3"/>
        <v>0</v>
      </c>
      <c r="CP31" s="240"/>
      <c r="CQ31" s="240"/>
    </row>
    <row r="32" spans="1:95" s="2" customFormat="1" ht="41.25" customHeight="1" x14ac:dyDescent="0.15">
      <c r="A32" s="522"/>
      <c r="B32" s="343"/>
      <c r="C32" s="337"/>
      <c r="D32" s="335"/>
      <c r="E32" s="343"/>
      <c r="F32" s="339"/>
      <c r="G32" s="337"/>
      <c r="H32" s="339"/>
      <c r="I32" s="339"/>
      <c r="J32" s="335"/>
      <c r="K32" s="345"/>
      <c r="L32" s="339"/>
      <c r="M32" s="339"/>
      <c r="N32" s="339"/>
      <c r="O32" s="339"/>
      <c r="P32" s="340"/>
      <c r="Q32" s="345"/>
      <c r="R32" s="339"/>
      <c r="S32" s="339"/>
      <c r="T32" s="339"/>
      <c r="U32" s="339"/>
      <c r="V32" s="340"/>
      <c r="W32" s="341"/>
      <c r="X32" s="339"/>
      <c r="Y32" s="339"/>
      <c r="Z32" s="339"/>
      <c r="AA32" s="339"/>
      <c r="AB32" s="419"/>
      <c r="AC32" s="345"/>
      <c r="AD32" s="339"/>
      <c r="AE32" s="339"/>
      <c r="AF32" s="344"/>
      <c r="AG32" s="337"/>
      <c r="AH32" s="335"/>
      <c r="AI32" s="470"/>
      <c r="AJ32" s="339"/>
      <c r="AK32" s="339"/>
      <c r="AL32" s="339"/>
      <c r="AM32" s="339"/>
      <c r="AN32" s="479"/>
      <c r="AO32" s="343"/>
      <c r="AP32" s="337"/>
      <c r="AQ32" s="352"/>
      <c r="AR32" s="337"/>
      <c r="AS32" s="337"/>
      <c r="AT32" s="340"/>
      <c r="AU32" s="336"/>
      <c r="AV32" s="419"/>
      <c r="AW32" s="339"/>
      <c r="AX32" s="337"/>
      <c r="AY32" s="336"/>
      <c r="AZ32" s="419"/>
      <c r="BA32" s="343"/>
      <c r="BB32" s="337"/>
      <c r="BC32" s="337"/>
      <c r="BD32" s="337"/>
      <c r="BE32" s="337"/>
      <c r="BF32" s="447"/>
      <c r="BG32" s="343"/>
      <c r="BH32" s="337"/>
      <c r="BI32" s="337"/>
      <c r="BJ32" s="337"/>
      <c r="BK32" s="337"/>
      <c r="BL32" s="335"/>
      <c r="BM32" s="343"/>
      <c r="BN32" s="337"/>
      <c r="BO32" s="337"/>
      <c r="BP32" s="337"/>
      <c r="BQ32" s="337"/>
      <c r="BR32" s="340"/>
      <c r="BS32" s="341"/>
      <c r="BT32" s="419"/>
      <c r="BU32" s="339"/>
      <c r="BV32" s="339"/>
      <c r="BW32" s="339"/>
      <c r="BX32" s="470"/>
      <c r="BY32" s="343"/>
      <c r="BZ32" s="339"/>
      <c r="CA32" s="337"/>
      <c r="CB32" s="339"/>
      <c r="CC32" s="339"/>
      <c r="CD32" s="335"/>
      <c r="CE32" s="336"/>
      <c r="CF32" s="339"/>
      <c r="CG32" s="338"/>
      <c r="CH32" s="95"/>
      <c r="CJ32" s="240" t="s">
        <v>39</v>
      </c>
      <c r="CK32" s="240"/>
      <c r="CL32" s="241"/>
      <c r="CM32" s="242">
        <f t="shared" si="2"/>
        <v>0</v>
      </c>
      <c r="CN32" s="240"/>
      <c r="CO32" s="243">
        <f t="shared" si="3"/>
        <v>0</v>
      </c>
      <c r="CP32" s="240"/>
      <c r="CQ32" s="240"/>
    </row>
    <row r="33" spans="1:95" s="2" customFormat="1" ht="41.25" customHeight="1" x14ac:dyDescent="0.15">
      <c r="A33" s="528"/>
      <c r="B33" s="382"/>
      <c r="C33" s="380"/>
      <c r="D33" s="383"/>
      <c r="E33" s="382"/>
      <c r="F33" s="379"/>
      <c r="G33" s="380"/>
      <c r="H33" s="380"/>
      <c r="I33" s="380"/>
      <c r="J33" s="383"/>
      <c r="K33" s="412"/>
      <c r="L33" s="379"/>
      <c r="M33" s="379"/>
      <c r="N33" s="376"/>
      <c r="O33" s="376"/>
      <c r="P33" s="377"/>
      <c r="Q33" s="435"/>
      <c r="R33" s="376"/>
      <c r="S33" s="376"/>
      <c r="T33" s="376"/>
      <c r="U33" s="376"/>
      <c r="V33" s="377"/>
      <c r="W33" s="433"/>
      <c r="X33" s="376"/>
      <c r="Y33" s="376"/>
      <c r="Z33" s="376"/>
      <c r="AA33" s="376"/>
      <c r="AB33" s="422"/>
      <c r="AC33" s="435"/>
      <c r="AD33" s="376"/>
      <c r="AE33" s="376"/>
      <c r="AF33" s="462"/>
      <c r="AG33" s="375"/>
      <c r="AH33" s="463"/>
      <c r="AI33" s="473"/>
      <c r="AJ33" s="376"/>
      <c r="AK33" s="376"/>
      <c r="AL33" s="379"/>
      <c r="AM33" s="376"/>
      <c r="AN33" s="483"/>
      <c r="AO33" s="382"/>
      <c r="AP33" s="380"/>
      <c r="AQ33" s="380"/>
      <c r="AR33" s="380"/>
      <c r="AS33" s="380"/>
      <c r="AT33" s="425"/>
      <c r="AU33" s="384"/>
      <c r="AV33" s="381"/>
      <c r="AW33" s="380"/>
      <c r="AX33" s="380"/>
      <c r="AY33" s="384"/>
      <c r="AZ33" s="381"/>
      <c r="BA33" s="382"/>
      <c r="BB33" s="380"/>
      <c r="BC33" s="380"/>
      <c r="BD33" s="380"/>
      <c r="BE33" s="380"/>
      <c r="BF33" s="383"/>
      <c r="BG33" s="382"/>
      <c r="BH33" s="380"/>
      <c r="BI33" s="380"/>
      <c r="BJ33" s="380"/>
      <c r="BK33" s="380"/>
      <c r="BL33" s="383"/>
      <c r="BM33" s="382"/>
      <c r="BN33" s="380"/>
      <c r="BO33" s="380"/>
      <c r="BP33" s="380"/>
      <c r="BQ33" s="380"/>
      <c r="BR33" s="425"/>
      <c r="BS33" s="378"/>
      <c r="BT33" s="453"/>
      <c r="BU33" s="379"/>
      <c r="BV33" s="379"/>
      <c r="BW33" s="380"/>
      <c r="BX33" s="491"/>
      <c r="BY33" s="382"/>
      <c r="BZ33" s="380"/>
      <c r="CA33" s="380"/>
      <c r="CB33" s="379"/>
      <c r="CC33" s="380"/>
      <c r="CD33" s="383"/>
      <c r="CE33" s="384"/>
      <c r="CF33" s="380"/>
      <c r="CG33" s="381"/>
      <c r="CH33" s="138"/>
      <c r="CJ33" s="240" t="s">
        <v>39</v>
      </c>
      <c r="CK33" s="240"/>
      <c r="CL33" s="241"/>
      <c r="CM33" s="242">
        <f t="shared" si="2"/>
        <v>0</v>
      </c>
      <c r="CN33" s="240"/>
      <c r="CO33" s="243">
        <f t="shared" si="3"/>
        <v>0</v>
      </c>
      <c r="CP33" s="240"/>
      <c r="CQ33" s="240"/>
    </row>
    <row r="34" spans="1:95" s="2" customFormat="1" ht="41.25" customHeight="1" x14ac:dyDescent="0.15">
      <c r="A34" s="521" t="s">
        <v>46</v>
      </c>
      <c r="B34" s="385"/>
      <c r="C34" s="386"/>
      <c r="D34" s="387"/>
      <c r="E34" s="385"/>
      <c r="F34" s="390"/>
      <c r="G34" s="386"/>
      <c r="H34" s="390"/>
      <c r="I34" s="390"/>
      <c r="J34" s="387"/>
      <c r="K34" s="394"/>
      <c r="L34" s="390"/>
      <c r="M34" s="390"/>
      <c r="N34" s="390"/>
      <c r="O34" s="390"/>
      <c r="P34" s="391"/>
      <c r="Q34" s="394"/>
      <c r="R34" s="390"/>
      <c r="S34" s="390"/>
      <c r="T34" s="390"/>
      <c r="U34" s="390"/>
      <c r="V34" s="391"/>
      <c r="W34" s="392"/>
      <c r="X34" s="390"/>
      <c r="Y34" s="390"/>
      <c r="Z34" s="390"/>
      <c r="AA34" s="390"/>
      <c r="AB34" s="423"/>
      <c r="AC34" s="394"/>
      <c r="AD34" s="390"/>
      <c r="AE34" s="390"/>
      <c r="AF34" s="393"/>
      <c r="AG34" s="386"/>
      <c r="AH34" s="387"/>
      <c r="AI34" s="474"/>
      <c r="AJ34" s="390"/>
      <c r="AK34" s="390"/>
      <c r="AL34" s="390"/>
      <c r="AM34" s="390"/>
      <c r="AN34" s="484"/>
      <c r="AO34" s="385"/>
      <c r="AP34" s="386"/>
      <c r="AQ34" s="456"/>
      <c r="AR34" s="386"/>
      <c r="AS34" s="386"/>
      <c r="AT34" s="391"/>
      <c r="AU34" s="388"/>
      <c r="AV34" s="423"/>
      <c r="AW34" s="390"/>
      <c r="AX34" s="386"/>
      <c r="AY34" s="388"/>
      <c r="AZ34" s="423"/>
      <c r="BA34" s="385"/>
      <c r="BB34" s="386"/>
      <c r="BC34" s="386"/>
      <c r="BD34" s="386"/>
      <c r="BE34" s="386"/>
      <c r="BF34" s="450"/>
      <c r="BG34" s="385"/>
      <c r="BH34" s="386"/>
      <c r="BI34" s="386"/>
      <c r="BJ34" s="386"/>
      <c r="BK34" s="386"/>
      <c r="BL34" s="387"/>
      <c r="BM34" s="385"/>
      <c r="BN34" s="386"/>
      <c r="BO34" s="386"/>
      <c r="BP34" s="386"/>
      <c r="BQ34" s="386"/>
      <c r="BR34" s="391"/>
      <c r="BS34" s="392"/>
      <c r="BT34" s="423"/>
      <c r="BU34" s="390"/>
      <c r="BV34" s="390"/>
      <c r="BW34" s="390"/>
      <c r="BX34" s="474"/>
      <c r="BY34" s="385"/>
      <c r="BZ34" s="386"/>
      <c r="CA34" s="386"/>
      <c r="CB34" s="390"/>
      <c r="CC34" s="390"/>
      <c r="CD34" s="387"/>
      <c r="CE34" s="388"/>
      <c r="CF34" s="386"/>
      <c r="CG34" s="389"/>
      <c r="CH34" s="325"/>
      <c r="CJ34" s="240" t="s">
        <v>39</v>
      </c>
      <c r="CK34" s="240"/>
      <c r="CL34" s="241"/>
      <c r="CM34" s="242">
        <f t="shared" si="2"/>
        <v>0</v>
      </c>
      <c r="CN34" s="240"/>
      <c r="CO34" s="243">
        <f t="shared" si="3"/>
        <v>0</v>
      </c>
      <c r="CP34" s="240"/>
      <c r="CQ34" s="240"/>
    </row>
    <row r="35" spans="1:95" s="2" customFormat="1" ht="41.25" customHeight="1" x14ac:dyDescent="0.15">
      <c r="A35" s="521"/>
      <c r="B35" s="385"/>
      <c r="C35" s="386"/>
      <c r="D35" s="387"/>
      <c r="E35" s="385"/>
      <c r="F35" s="390"/>
      <c r="G35" s="386"/>
      <c r="H35" s="390"/>
      <c r="I35" s="390"/>
      <c r="J35" s="387"/>
      <c r="K35" s="394"/>
      <c r="L35" s="390"/>
      <c r="M35" s="390"/>
      <c r="N35" s="390"/>
      <c r="O35" s="390"/>
      <c r="P35" s="391"/>
      <c r="Q35" s="394"/>
      <c r="R35" s="390"/>
      <c r="S35" s="390"/>
      <c r="T35" s="390"/>
      <c r="U35" s="390"/>
      <c r="V35" s="391"/>
      <c r="W35" s="392"/>
      <c r="X35" s="390"/>
      <c r="Y35" s="390"/>
      <c r="Z35" s="390"/>
      <c r="AA35" s="390"/>
      <c r="AB35" s="423"/>
      <c r="AC35" s="394"/>
      <c r="AD35" s="390"/>
      <c r="AE35" s="390"/>
      <c r="AF35" s="393"/>
      <c r="AG35" s="386"/>
      <c r="AH35" s="387"/>
      <c r="AI35" s="474"/>
      <c r="AJ35" s="390"/>
      <c r="AK35" s="390"/>
      <c r="AL35" s="390"/>
      <c r="AM35" s="390"/>
      <c r="AN35" s="484"/>
      <c r="AO35" s="385"/>
      <c r="AP35" s="386"/>
      <c r="AQ35" s="456"/>
      <c r="AR35" s="386"/>
      <c r="AS35" s="386"/>
      <c r="AT35" s="391"/>
      <c r="AU35" s="388"/>
      <c r="AV35" s="423"/>
      <c r="AW35" s="390"/>
      <c r="AX35" s="386"/>
      <c r="AY35" s="388"/>
      <c r="AZ35" s="423"/>
      <c r="BA35" s="385"/>
      <c r="BB35" s="386"/>
      <c r="BC35" s="386"/>
      <c r="BD35" s="386"/>
      <c r="BE35" s="386"/>
      <c r="BF35" s="450"/>
      <c r="BG35" s="385"/>
      <c r="BH35" s="386"/>
      <c r="BI35" s="386"/>
      <c r="BJ35" s="386"/>
      <c r="BK35" s="386"/>
      <c r="BL35" s="387"/>
      <c r="BM35" s="385"/>
      <c r="BN35" s="386"/>
      <c r="BO35" s="386"/>
      <c r="BP35" s="386"/>
      <c r="BQ35" s="386"/>
      <c r="BR35" s="391"/>
      <c r="BS35" s="392"/>
      <c r="BT35" s="423"/>
      <c r="BU35" s="390"/>
      <c r="BV35" s="390"/>
      <c r="BW35" s="390"/>
      <c r="BX35" s="474"/>
      <c r="BY35" s="385"/>
      <c r="BZ35" s="386"/>
      <c r="CA35" s="386"/>
      <c r="CB35" s="390"/>
      <c r="CC35" s="390"/>
      <c r="CD35" s="387"/>
      <c r="CE35" s="388"/>
      <c r="CF35" s="386"/>
      <c r="CG35" s="389"/>
      <c r="CH35" s="325"/>
      <c r="CJ35" s="240" t="s">
        <v>39</v>
      </c>
      <c r="CK35" s="240"/>
      <c r="CL35" s="241"/>
      <c r="CM35" s="242">
        <f t="shared" si="2"/>
        <v>0</v>
      </c>
      <c r="CN35" s="240"/>
      <c r="CO35" s="243">
        <f t="shared" si="3"/>
        <v>0</v>
      </c>
      <c r="CP35" s="240"/>
      <c r="CQ35" s="240"/>
    </row>
    <row r="36" spans="1:95" s="2" customFormat="1" ht="41.25" customHeight="1" x14ac:dyDescent="0.15">
      <c r="A36" s="522"/>
      <c r="B36" s="343"/>
      <c r="C36" s="337"/>
      <c r="D36" s="335"/>
      <c r="E36" s="343"/>
      <c r="F36" s="339"/>
      <c r="G36" s="337"/>
      <c r="H36" s="339"/>
      <c r="I36" s="339"/>
      <c r="J36" s="335"/>
      <c r="K36" s="345"/>
      <c r="L36" s="339"/>
      <c r="M36" s="339"/>
      <c r="N36" s="339"/>
      <c r="O36" s="339"/>
      <c r="P36" s="340"/>
      <c r="Q36" s="345"/>
      <c r="R36" s="339"/>
      <c r="S36" s="339"/>
      <c r="T36" s="339"/>
      <c r="U36" s="339"/>
      <c r="V36" s="340"/>
      <c r="W36" s="341"/>
      <c r="X36" s="339"/>
      <c r="Y36" s="339"/>
      <c r="Z36" s="339"/>
      <c r="AA36" s="339"/>
      <c r="AB36" s="419"/>
      <c r="AC36" s="345"/>
      <c r="AD36" s="339"/>
      <c r="AE36" s="339"/>
      <c r="AF36" s="344"/>
      <c r="AG36" s="337"/>
      <c r="AH36" s="335"/>
      <c r="AI36" s="470"/>
      <c r="AJ36" s="339"/>
      <c r="AK36" s="339"/>
      <c r="AL36" s="339"/>
      <c r="AM36" s="339"/>
      <c r="AN36" s="479"/>
      <c r="AO36" s="343"/>
      <c r="AP36" s="337"/>
      <c r="AQ36" s="352"/>
      <c r="AR36" s="337"/>
      <c r="AS36" s="337"/>
      <c r="AT36" s="340"/>
      <c r="AU36" s="336"/>
      <c r="AV36" s="419"/>
      <c r="AW36" s="339"/>
      <c r="AX36" s="337"/>
      <c r="AY36" s="336"/>
      <c r="AZ36" s="419"/>
      <c r="BA36" s="343"/>
      <c r="BB36" s="337"/>
      <c r="BC36" s="337"/>
      <c r="BD36" s="337"/>
      <c r="BE36" s="337"/>
      <c r="BF36" s="447"/>
      <c r="BG36" s="343"/>
      <c r="BH36" s="337"/>
      <c r="BI36" s="337"/>
      <c r="BJ36" s="337"/>
      <c r="BK36" s="337"/>
      <c r="BL36" s="335"/>
      <c r="BM36" s="343"/>
      <c r="BN36" s="337"/>
      <c r="BO36" s="337"/>
      <c r="BP36" s="337"/>
      <c r="BQ36" s="337"/>
      <c r="BR36" s="340"/>
      <c r="BS36" s="341"/>
      <c r="BT36" s="419"/>
      <c r="BU36" s="339"/>
      <c r="BV36" s="339"/>
      <c r="BW36" s="339"/>
      <c r="BX36" s="470"/>
      <c r="BY36" s="343"/>
      <c r="BZ36" s="337"/>
      <c r="CA36" s="337"/>
      <c r="CB36" s="339"/>
      <c r="CC36" s="339"/>
      <c r="CD36" s="335"/>
      <c r="CE36" s="336"/>
      <c r="CF36" s="337"/>
      <c r="CG36" s="338"/>
      <c r="CH36" s="326"/>
      <c r="CJ36" s="240" t="s">
        <v>39</v>
      </c>
      <c r="CK36" s="240"/>
      <c r="CL36" s="241"/>
      <c r="CM36" s="242">
        <f t="shared" si="2"/>
        <v>0</v>
      </c>
      <c r="CN36" s="240"/>
      <c r="CO36" s="243">
        <f t="shared" si="3"/>
        <v>0</v>
      </c>
      <c r="CP36" s="240"/>
      <c r="CQ36" s="240"/>
    </row>
    <row r="37" spans="1:95" s="2" customFormat="1" ht="41.25" customHeight="1" x14ac:dyDescent="0.15">
      <c r="A37" s="523"/>
      <c r="B37" s="399"/>
      <c r="C37" s="397"/>
      <c r="D37" s="400"/>
      <c r="E37" s="399"/>
      <c r="F37" s="396"/>
      <c r="G37" s="397"/>
      <c r="H37" s="397"/>
      <c r="I37" s="397"/>
      <c r="J37" s="400"/>
      <c r="K37" s="413"/>
      <c r="L37" s="396"/>
      <c r="M37" s="396"/>
      <c r="N37" s="357"/>
      <c r="O37" s="357"/>
      <c r="P37" s="358"/>
      <c r="Q37" s="362"/>
      <c r="R37" s="357"/>
      <c r="S37" s="357"/>
      <c r="T37" s="357"/>
      <c r="U37" s="357"/>
      <c r="V37" s="358"/>
      <c r="W37" s="359"/>
      <c r="X37" s="357"/>
      <c r="Y37" s="357"/>
      <c r="Z37" s="357"/>
      <c r="AA37" s="357"/>
      <c r="AB37" s="420"/>
      <c r="AC37" s="362"/>
      <c r="AD37" s="357"/>
      <c r="AE37" s="357"/>
      <c r="AF37" s="361"/>
      <c r="AG37" s="354"/>
      <c r="AH37" s="355"/>
      <c r="AI37" s="471"/>
      <c r="AJ37" s="357"/>
      <c r="AK37" s="357"/>
      <c r="AL37" s="396"/>
      <c r="AM37" s="357"/>
      <c r="AN37" s="485"/>
      <c r="AO37" s="399"/>
      <c r="AP37" s="397"/>
      <c r="AQ37" s="397"/>
      <c r="AR37" s="397"/>
      <c r="AS37" s="397"/>
      <c r="AT37" s="426"/>
      <c r="AU37" s="401"/>
      <c r="AV37" s="398"/>
      <c r="AW37" s="397"/>
      <c r="AX37" s="397"/>
      <c r="AY37" s="401"/>
      <c r="AZ37" s="398"/>
      <c r="BA37" s="399"/>
      <c r="BB37" s="397"/>
      <c r="BC37" s="397"/>
      <c r="BD37" s="397"/>
      <c r="BE37" s="397"/>
      <c r="BF37" s="400"/>
      <c r="BG37" s="399"/>
      <c r="BH37" s="397"/>
      <c r="BI37" s="397"/>
      <c r="BJ37" s="397"/>
      <c r="BK37" s="397"/>
      <c r="BL37" s="400"/>
      <c r="BM37" s="399"/>
      <c r="BN37" s="397"/>
      <c r="BO37" s="397"/>
      <c r="BP37" s="397"/>
      <c r="BQ37" s="397"/>
      <c r="BR37" s="426"/>
      <c r="BS37" s="395"/>
      <c r="BT37" s="454"/>
      <c r="BU37" s="396"/>
      <c r="BV37" s="396"/>
      <c r="BW37" s="397"/>
      <c r="BX37" s="492"/>
      <c r="BY37" s="399"/>
      <c r="BZ37" s="397"/>
      <c r="CA37" s="397"/>
      <c r="CB37" s="396"/>
      <c r="CC37" s="397"/>
      <c r="CD37" s="400"/>
      <c r="CE37" s="401"/>
      <c r="CF37" s="397"/>
      <c r="CG37" s="398"/>
      <c r="CH37" s="105"/>
      <c r="CJ37" s="240" t="s">
        <v>39</v>
      </c>
      <c r="CK37" s="240"/>
      <c r="CL37" s="241"/>
      <c r="CM37" s="242">
        <f t="shared" si="2"/>
        <v>0</v>
      </c>
      <c r="CN37" s="240"/>
      <c r="CO37" s="243">
        <f t="shared" si="3"/>
        <v>0</v>
      </c>
      <c r="CP37" s="240"/>
      <c r="CQ37" s="240"/>
    </row>
    <row r="38" spans="1:95" s="2" customFormat="1" ht="34.5" customHeight="1" x14ac:dyDescent="0.15">
      <c r="A38" s="402" t="s">
        <v>12</v>
      </c>
      <c r="B38" s="438"/>
      <c r="C38" s="445"/>
      <c r="D38" s="446"/>
      <c r="E38" s="438">
        <v>0</v>
      </c>
      <c r="F38" s="445">
        <v>2E-3</v>
      </c>
      <c r="G38" s="445">
        <v>2E-3</v>
      </c>
      <c r="H38" s="445">
        <v>4.0000000000000001E-3</v>
      </c>
      <c r="I38" s="445">
        <v>8.0000000000000002E-3</v>
      </c>
      <c r="J38" s="446">
        <v>8.0000000000000002E-3</v>
      </c>
      <c r="K38" s="438">
        <v>8.0000000000000002E-3</v>
      </c>
      <c r="L38" s="445">
        <v>8.0000000000000002E-3</v>
      </c>
      <c r="M38" s="445">
        <v>8.0000000000000002E-3</v>
      </c>
      <c r="N38" s="445">
        <v>8.0000000000000002E-3</v>
      </c>
      <c r="O38" s="445">
        <v>8.0000000000000002E-3</v>
      </c>
      <c r="P38" s="446">
        <v>8.0000000000000002E-3</v>
      </c>
      <c r="Q38" s="438">
        <v>8.0000000000000002E-3</v>
      </c>
      <c r="R38" s="445">
        <v>8.0000000000000002E-3</v>
      </c>
      <c r="S38" s="580">
        <v>8.0000000000000002E-3</v>
      </c>
      <c r="T38" s="579">
        <f>$W$39/6</f>
        <v>1.1666666666666665E-2</v>
      </c>
      <c r="U38" s="443">
        <f>$W$39/6</f>
        <v>1.1666666666666665E-2</v>
      </c>
      <c r="V38" s="444">
        <v>1.0999999999999999E-2</v>
      </c>
      <c r="W38" s="442">
        <v>1.0999999999999999E-2</v>
      </c>
      <c r="X38" s="443">
        <v>1.0999999999999999E-2</v>
      </c>
      <c r="Y38" s="443">
        <v>1.4999999999999999E-2</v>
      </c>
      <c r="Z38" s="443">
        <v>1.0999999999999999E-2</v>
      </c>
      <c r="AA38" s="434">
        <v>1.0999999999999999E-2</v>
      </c>
      <c r="AB38" s="457">
        <v>1.0999999999999999E-2</v>
      </c>
      <c r="AC38" s="442">
        <v>1.0999999999999999E-2</v>
      </c>
      <c r="AD38" s="443">
        <v>1.0999999999999999E-2</v>
      </c>
      <c r="AE38" s="443">
        <v>1.0999999999999999E-2</v>
      </c>
      <c r="AF38" s="445">
        <v>1.2999999999999999E-2</v>
      </c>
      <c r="AG38" s="445">
        <v>1.2999999999999999E-2</v>
      </c>
      <c r="AH38" s="446">
        <v>1.2999999999999999E-2</v>
      </c>
      <c r="AI38" s="475">
        <v>1.2999999999999999E-2</v>
      </c>
      <c r="AJ38" s="445">
        <v>1.2999999999999999E-2</v>
      </c>
      <c r="AK38" s="445">
        <v>1.2999999999999999E-2</v>
      </c>
      <c r="AL38" s="445">
        <v>1.6E-2</v>
      </c>
      <c r="AM38" s="445">
        <v>1.6E-2</v>
      </c>
      <c r="AN38" s="475">
        <v>1.6E-2</v>
      </c>
      <c r="AO38" s="438">
        <v>1.6E-2</v>
      </c>
      <c r="AP38" s="445">
        <v>1.6E-2</v>
      </c>
      <c r="AQ38" s="445">
        <v>1.6E-2</v>
      </c>
      <c r="AR38" s="445">
        <v>1.7000000000000001E-2</v>
      </c>
      <c r="AS38" s="445">
        <v>1.7000000000000001E-2</v>
      </c>
      <c r="AT38" s="446">
        <v>1.7000000000000001E-2</v>
      </c>
      <c r="AU38" s="438">
        <v>1.7000000000000001E-2</v>
      </c>
      <c r="AV38" s="445">
        <v>1.7000000000000001E-2</v>
      </c>
      <c r="AW38" s="445">
        <v>1.7000000000000001E-2</v>
      </c>
      <c r="AX38" s="445">
        <v>1.7000000000000001E-2</v>
      </c>
      <c r="AY38" s="445">
        <v>1.7000000000000001E-2</v>
      </c>
      <c r="AZ38" s="446">
        <v>1.7000000000000001E-2</v>
      </c>
      <c r="BA38" s="438">
        <v>1.7500000000000002E-2</v>
      </c>
      <c r="BB38" s="445">
        <v>1.7500000000000002E-2</v>
      </c>
      <c r="BC38" s="445">
        <v>1.7500000000000002E-2</v>
      </c>
      <c r="BD38" s="445">
        <v>1.9E-2</v>
      </c>
      <c r="BE38" s="445">
        <v>1.9E-2</v>
      </c>
      <c r="BF38" s="446">
        <v>1.9E-2</v>
      </c>
      <c r="BG38" s="438">
        <v>1.9E-2</v>
      </c>
      <c r="BH38" s="445">
        <v>1.9E-2</v>
      </c>
      <c r="BI38" s="445">
        <v>1.9E-2</v>
      </c>
      <c r="BJ38" s="445">
        <v>0.02</v>
      </c>
      <c r="BK38" s="445">
        <v>0.02</v>
      </c>
      <c r="BL38" s="446">
        <v>0.02</v>
      </c>
      <c r="BM38" s="438">
        <v>1.9E-2</v>
      </c>
      <c r="BN38" s="445">
        <v>1.9E-2</v>
      </c>
      <c r="BO38" s="445">
        <v>1.9E-2</v>
      </c>
      <c r="BP38" s="445">
        <v>1.9E-2</v>
      </c>
      <c r="BQ38" s="445">
        <v>1.9E-2</v>
      </c>
      <c r="BR38" s="446">
        <v>1.9E-2</v>
      </c>
      <c r="BS38" s="438">
        <v>1.4999999999999999E-2</v>
      </c>
      <c r="BT38" s="445">
        <v>1.4999999999999999E-2</v>
      </c>
      <c r="BU38" s="445">
        <v>1.4999999999999999E-2</v>
      </c>
      <c r="BV38" s="443">
        <v>8.0000000000000002E-3</v>
      </c>
      <c r="BW38" s="443">
        <v>8.0000000000000002E-3</v>
      </c>
      <c r="BX38" s="457">
        <v>8.0000000000000002E-3</v>
      </c>
      <c r="BY38" s="442">
        <v>8.0000000000000002E-3</v>
      </c>
      <c r="BZ38" s="443">
        <v>8.0000000000000002E-3</v>
      </c>
      <c r="CA38" s="443">
        <v>5.0000000000000001E-3</v>
      </c>
      <c r="CB38" s="443">
        <v>4.0000000000000001E-3</v>
      </c>
      <c r="CC38" s="443">
        <v>1.1999999999999999E-3</v>
      </c>
      <c r="CD38" s="444">
        <v>1E-3</v>
      </c>
      <c r="CE38" s="442">
        <v>1E-3</v>
      </c>
      <c r="CF38" s="443">
        <v>1E-3</v>
      </c>
      <c r="CG38" s="444">
        <v>1E-3</v>
      </c>
      <c r="CH38" s="110"/>
      <c r="CJ38" s="240" t="s">
        <v>39</v>
      </c>
      <c r="CK38" s="240"/>
      <c r="CL38" s="241">
        <v>443016429</v>
      </c>
      <c r="CM38" s="242">
        <f t="shared" si="2"/>
        <v>1</v>
      </c>
      <c r="CN38" s="240"/>
      <c r="CO38" s="243">
        <f t="shared" si="3"/>
        <v>1</v>
      </c>
      <c r="CP38" s="240"/>
      <c r="CQ38" s="240"/>
    </row>
    <row r="39" spans="1:95" s="2" customFormat="1" ht="34.5" customHeight="1" x14ac:dyDescent="0.15">
      <c r="A39" s="519" t="s">
        <v>5</v>
      </c>
      <c r="B39" s="498"/>
      <c r="C39" s="499"/>
      <c r="D39" s="500"/>
      <c r="E39" s="498">
        <f>SUM(E38:J38)</f>
        <v>2.4E-2</v>
      </c>
      <c r="F39" s="499"/>
      <c r="G39" s="499"/>
      <c r="H39" s="499"/>
      <c r="I39" s="499"/>
      <c r="J39" s="500"/>
      <c r="K39" s="498">
        <f>SUM(K38:P38)</f>
        <v>4.8000000000000001E-2</v>
      </c>
      <c r="L39" s="499"/>
      <c r="M39" s="499"/>
      <c r="N39" s="499"/>
      <c r="O39" s="499"/>
      <c r="P39" s="500"/>
      <c r="Q39" s="499">
        <f>SUM(Q38:V38)</f>
        <v>5.8333333333333334E-2</v>
      </c>
      <c r="R39" s="499"/>
      <c r="S39" s="499"/>
      <c r="T39" s="499"/>
      <c r="U39" s="499"/>
      <c r="V39" s="500"/>
      <c r="W39" s="498">
        <f>SUM(W38:AB38)</f>
        <v>6.9999999999999993E-2</v>
      </c>
      <c r="X39" s="499"/>
      <c r="Y39" s="499"/>
      <c r="Z39" s="499"/>
      <c r="AA39" s="499"/>
      <c r="AB39" s="500"/>
      <c r="AC39" s="498">
        <f>SUM(AC38:AH38)</f>
        <v>7.1999999999999995E-2</v>
      </c>
      <c r="AD39" s="499"/>
      <c r="AE39" s="499"/>
      <c r="AF39" s="499"/>
      <c r="AG39" s="499"/>
      <c r="AH39" s="500"/>
      <c r="AI39" s="498">
        <f>SUM(AI38:AN38)</f>
        <v>8.7000000000000008E-2</v>
      </c>
      <c r="AJ39" s="499"/>
      <c r="AK39" s="499"/>
      <c r="AL39" s="499"/>
      <c r="AM39" s="499"/>
      <c r="AN39" s="500"/>
      <c r="AO39" s="498">
        <f>SUM(AO38:AT38)</f>
        <v>9.9000000000000005E-2</v>
      </c>
      <c r="AP39" s="499"/>
      <c r="AQ39" s="499"/>
      <c r="AR39" s="499"/>
      <c r="AS39" s="499"/>
      <c r="AT39" s="500"/>
      <c r="AU39" s="498">
        <f>SUM(AU38:AZ38)</f>
        <v>0.10200000000000001</v>
      </c>
      <c r="AV39" s="499"/>
      <c r="AW39" s="499"/>
      <c r="AX39" s="499"/>
      <c r="AY39" s="499"/>
      <c r="AZ39" s="500"/>
      <c r="BA39" s="498">
        <f>SUM(BA38:BF38)</f>
        <v>0.10950000000000001</v>
      </c>
      <c r="BB39" s="499"/>
      <c r="BC39" s="499"/>
      <c r="BD39" s="499"/>
      <c r="BE39" s="499"/>
      <c r="BF39" s="500"/>
      <c r="BG39" s="498">
        <f>SUM(BG38:BL38)</f>
        <v>0.11700000000000001</v>
      </c>
      <c r="BH39" s="499"/>
      <c r="BI39" s="499"/>
      <c r="BJ39" s="499"/>
      <c r="BK39" s="499"/>
      <c r="BL39" s="500"/>
      <c r="BM39" s="498">
        <f>SUM(BM38:BR38)</f>
        <v>0.114</v>
      </c>
      <c r="BN39" s="499"/>
      <c r="BO39" s="499"/>
      <c r="BP39" s="499"/>
      <c r="BQ39" s="499"/>
      <c r="BR39" s="500"/>
      <c r="BS39" s="498">
        <f>SUM(BS38:BX38)</f>
        <v>6.9000000000000006E-2</v>
      </c>
      <c r="BT39" s="499"/>
      <c r="BU39" s="499"/>
      <c r="BV39" s="499"/>
      <c r="BW39" s="499"/>
      <c r="BX39" s="500"/>
      <c r="BY39" s="498">
        <f>SUM(BY38:CD38)</f>
        <v>2.7200000000000002E-2</v>
      </c>
      <c r="BZ39" s="499"/>
      <c r="CA39" s="499"/>
      <c r="CB39" s="499"/>
      <c r="CC39" s="499"/>
      <c r="CD39" s="500"/>
      <c r="CE39" s="498">
        <f>SUM(CE38:CG38)</f>
        <v>3.0000000000000001E-3</v>
      </c>
      <c r="CF39" s="499"/>
      <c r="CG39" s="500"/>
      <c r="CH39" s="403"/>
      <c r="CJ39" s="240" t="s">
        <v>39</v>
      </c>
      <c r="CK39" s="240"/>
      <c r="CL39" s="241">
        <v>443016430</v>
      </c>
      <c r="CM39" s="242">
        <f t="shared" si="2"/>
        <v>1.0000000022572526</v>
      </c>
      <c r="CN39" s="240"/>
      <c r="CO39" s="243">
        <f t="shared" si="3"/>
        <v>1.0000000022572526</v>
      </c>
      <c r="CP39" s="240"/>
      <c r="CQ39" s="240"/>
    </row>
    <row r="40" spans="1:95" s="2" customFormat="1" ht="34.5" customHeight="1" thickBot="1" x14ac:dyDescent="0.2">
      <c r="A40" s="520"/>
      <c r="B40" s="495"/>
      <c r="C40" s="496"/>
      <c r="D40" s="497"/>
      <c r="E40" s="495">
        <f>+E39+B40</f>
        <v>2.4E-2</v>
      </c>
      <c r="F40" s="496"/>
      <c r="G40" s="496"/>
      <c r="H40" s="496"/>
      <c r="I40" s="496"/>
      <c r="J40" s="497"/>
      <c r="K40" s="495">
        <f>+K39+E40</f>
        <v>7.2000000000000008E-2</v>
      </c>
      <c r="L40" s="496"/>
      <c r="M40" s="496"/>
      <c r="N40" s="496"/>
      <c r="O40" s="496"/>
      <c r="P40" s="497"/>
      <c r="Q40" s="495">
        <f>+Q39+K40</f>
        <v>0.13033333333333336</v>
      </c>
      <c r="R40" s="496"/>
      <c r="S40" s="496"/>
      <c r="T40" s="496"/>
      <c r="U40" s="496"/>
      <c r="V40" s="497"/>
      <c r="W40" s="495">
        <f>+W39+Q40</f>
        <v>0.20033333333333336</v>
      </c>
      <c r="X40" s="496"/>
      <c r="Y40" s="496"/>
      <c r="Z40" s="496"/>
      <c r="AA40" s="496"/>
      <c r="AB40" s="497"/>
      <c r="AC40" s="495">
        <f>+AC39+W40</f>
        <v>0.27233333333333337</v>
      </c>
      <c r="AD40" s="496"/>
      <c r="AE40" s="496"/>
      <c r="AF40" s="496"/>
      <c r="AG40" s="496"/>
      <c r="AH40" s="497"/>
      <c r="AI40" s="495">
        <f>+AI39+AC40</f>
        <v>0.35933333333333339</v>
      </c>
      <c r="AJ40" s="496"/>
      <c r="AK40" s="496"/>
      <c r="AL40" s="496"/>
      <c r="AM40" s="496"/>
      <c r="AN40" s="497"/>
      <c r="AO40" s="495">
        <f>+AO39+AI40</f>
        <v>0.45833333333333337</v>
      </c>
      <c r="AP40" s="496"/>
      <c r="AQ40" s="496"/>
      <c r="AR40" s="496"/>
      <c r="AS40" s="496"/>
      <c r="AT40" s="497"/>
      <c r="AU40" s="495">
        <f>+AU39+AO40</f>
        <v>0.56033333333333335</v>
      </c>
      <c r="AV40" s="496"/>
      <c r="AW40" s="496"/>
      <c r="AX40" s="496"/>
      <c r="AY40" s="496"/>
      <c r="AZ40" s="497"/>
      <c r="BA40" s="495">
        <f>+BA39+AU40</f>
        <v>0.66983333333333339</v>
      </c>
      <c r="BB40" s="496"/>
      <c r="BC40" s="496"/>
      <c r="BD40" s="496"/>
      <c r="BE40" s="496"/>
      <c r="BF40" s="497"/>
      <c r="BG40" s="495">
        <f>+BG39+BA40</f>
        <v>0.78683333333333338</v>
      </c>
      <c r="BH40" s="496"/>
      <c r="BI40" s="496"/>
      <c r="BJ40" s="496"/>
      <c r="BK40" s="496"/>
      <c r="BL40" s="497"/>
      <c r="BM40" s="495">
        <f>+BM39+BG40</f>
        <v>0.90083333333333337</v>
      </c>
      <c r="BN40" s="496"/>
      <c r="BO40" s="496"/>
      <c r="BP40" s="496"/>
      <c r="BQ40" s="496"/>
      <c r="BR40" s="497"/>
      <c r="BS40" s="495">
        <f t="shared" ref="BS40" si="4">+BS39+BM40</f>
        <v>0.96983333333333333</v>
      </c>
      <c r="BT40" s="496"/>
      <c r="BU40" s="496"/>
      <c r="BV40" s="496"/>
      <c r="BW40" s="496"/>
      <c r="BX40" s="497"/>
      <c r="BY40" s="495">
        <f t="shared" ref="BY40" si="5">+BY39+BS40</f>
        <v>0.99703333333333333</v>
      </c>
      <c r="BZ40" s="496"/>
      <c r="CA40" s="496"/>
      <c r="CB40" s="496"/>
      <c r="CC40" s="496"/>
      <c r="CD40" s="497"/>
      <c r="CE40" s="495">
        <f>BY40+CE39</f>
        <v>1.0000333333333333</v>
      </c>
      <c r="CF40" s="496"/>
      <c r="CG40" s="497"/>
      <c r="CH40" s="404"/>
      <c r="CJ40" s="240"/>
      <c r="CK40" s="240"/>
      <c r="CL40" s="240"/>
      <c r="CM40" s="240"/>
      <c r="CN40" s="240"/>
      <c r="CO40" s="243"/>
      <c r="CP40" s="240"/>
      <c r="CQ40" s="240"/>
    </row>
    <row r="41" spans="1:95" s="2" customFormat="1" ht="30" hidden="1" customHeight="1" x14ac:dyDescent="0.15">
      <c r="A41" s="516" t="s">
        <v>53</v>
      </c>
      <c r="B41" s="514" t="s">
        <v>54</v>
      </c>
      <c r="C41" s="514"/>
      <c r="D41" s="514"/>
      <c r="E41" s="514"/>
      <c r="F41" s="514"/>
      <c r="G41" s="514"/>
      <c r="H41" s="514" t="s">
        <v>55</v>
      </c>
      <c r="I41" s="514"/>
      <c r="J41" s="514"/>
      <c r="K41" s="514"/>
      <c r="L41" s="514"/>
      <c r="M41" s="514"/>
      <c r="N41" s="514" t="s">
        <v>56</v>
      </c>
      <c r="O41" s="514"/>
      <c r="P41" s="514"/>
      <c r="Q41" s="514"/>
      <c r="R41" s="514"/>
      <c r="S41" s="514"/>
      <c r="T41" s="511" t="s">
        <v>58</v>
      </c>
      <c r="U41" s="512"/>
      <c r="V41" s="512"/>
      <c r="W41" s="512"/>
      <c r="X41" s="512"/>
      <c r="Y41" s="513"/>
      <c r="Z41" s="511" t="s">
        <v>58</v>
      </c>
      <c r="AA41" s="512"/>
      <c r="AB41" s="512"/>
      <c r="AC41" s="512"/>
      <c r="AD41" s="512"/>
      <c r="AE41" s="513"/>
      <c r="AF41" s="511" t="s">
        <v>59</v>
      </c>
      <c r="AG41" s="512"/>
      <c r="AH41" s="512"/>
      <c r="AI41" s="512"/>
      <c r="AJ41" s="512"/>
      <c r="AK41" s="513"/>
      <c r="AL41" s="511" t="s">
        <v>60</v>
      </c>
      <c r="AM41" s="512"/>
      <c r="AN41" s="512"/>
      <c r="AO41" s="512"/>
      <c r="AP41" s="512"/>
      <c r="AQ41" s="513"/>
      <c r="AR41" s="514" t="s">
        <v>62</v>
      </c>
      <c r="AS41" s="514"/>
      <c r="AT41" s="514"/>
      <c r="AU41" s="514"/>
      <c r="AV41" s="514"/>
      <c r="AW41" s="514"/>
      <c r="AX41" s="514"/>
      <c r="AY41" s="514"/>
      <c r="AZ41" s="514"/>
      <c r="BA41" s="514"/>
      <c r="BB41" s="514"/>
      <c r="BC41" s="514"/>
      <c r="BD41" s="514" t="s">
        <v>63</v>
      </c>
      <c r="BE41" s="514"/>
      <c r="BF41" s="514"/>
      <c r="BG41" s="514"/>
      <c r="BH41" s="514"/>
      <c r="BI41" s="514"/>
      <c r="BJ41" s="514" t="s">
        <v>64</v>
      </c>
      <c r="BK41" s="514"/>
      <c r="BL41" s="514"/>
      <c r="BM41" s="514"/>
      <c r="BN41" s="514"/>
      <c r="BO41" s="514"/>
      <c r="BP41" s="514" t="s">
        <v>66</v>
      </c>
      <c r="BQ41" s="514"/>
      <c r="BR41" s="514"/>
      <c r="BS41" s="514"/>
      <c r="BT41" s="514"/>
      <c r="BU41" s="514"/>
      <c r="BV41" s="514"/>
      <c r="BW41" s="514"/>
      <c r="BX41" s="514"/>
      <c r="BY41" s="514"/>
      <c r="BZ41" s="514"/>
      <c r="CA41" s="511"/>
      <c r="CB41" s="514"/>
      <c r="CC41" s="514"/>
      <c r="CD41" s="514"/>
      <c r="CE41" s="514"/>
      <c r="CF41" s="514"/>
      <c r="CG41" s="511"/>
      <c r="CH41" s="405"/>
      <c r="CJ41" s="240"/>
      <c r="CK41" s="240"/>
      <c r="CL41" s="240"/>
      <c r="CM41" s="246"/>
      <c r="CN41" s="240"/>
      <c r="CO41" s="240"/>
      <c r="CP41" s="240"/>
      <c r="CQ41" s="240"/>
    </row>
    <row r="42" spans="1:95" s="2" customFormat="1" ht="30" hidden="1" customHeight="1" x14ac:dyDescent="0.15">
      <c r="A42" s="517"/>
      <c r="B42" s="510" t="s">
        <v>57</v>
      </c>
      <c r="C42" s="510"/>
      <c r="D42" s="510"/>
      <c r="E42" s="510"/>
      <c r="F42" s="510"/>
      <c r="G42" s="510"/>
      <c r="H42" s="510"/>
      <c r="I42" s="510"/>
      <c r="J42" s="510"/>
      <c r="K42" s="510"/>
      <c r="L42" s="510"/>
      <c r="M42" s="510"/>
      <c r="N42" s="510"/>
      <c r="O42" s="510"/>
      <c r="P42" s="510"/>
      <c r="Q42" s="510"/>
      <c r="R42" s="510"/>
      <c r="S42" s="510"/>
      <c r="T42" s="510"/>
      <c r="U42" s="510"/>
      <c r="V42" s="510"/>
      <c r="W42" s="510"/>
      <c r="X42" s="510"/>
      <c r="Y42" s="510"/>
      <c r="Z42" s="510"/>
      <c r="AA42" s="510"/>
      <c r="AB42" s="510"/>
      <c r="AC42" s="510"/>
      <c r="AD42" s="510"/>
      <c r="AE42" s="510"/>
      <c r="AF42" s="510"/>
      <c r="AG42" s="510"/>
      <c r="AH42" s="510"/>
      <c r="AI42" s="510"/>
      <c r="AJ42" s="510"/>
      <c r="AK42" s="510"/>
      <c r="AL42" s="510" t="s">
        <v>61</v>
      </c>
      <c r="AM42" s="510"/>
      <c r="AN42" s="510"/>
      <c r="AO42" s="510"/>
      <c r="AP42" s="510"/>
      <c r="AQ42" s="510"/>
      <c r="AR42" s="510"/>
      <c r="AS42" s="510"/>
      <c r="AT42" s="510"/>
      <c r="AU42" s="510"/>
      <c r="AV42" s="510"/>
      <c r="AW42" s="510"/>
      <c r="AX42" s="510"/>
      <c r="AY42" s="510"/>
      <c r="AZ42" s="510"/>
      <c r="BA42" s="510"/>
      <c r="BB42" s="510"/>
      <c r="BC42" s="510"/>
      <c r="BD42" s="510"/>
      <c r="BE42" s="510"/>
      <c r="BF42" s="510"/>
      <c r="BG42" s="510"/>
      <c r="BH42" s="510"/>
      <c r="BI42" s="510"/>
      <c r="BJ42" s="510" t="s">
        <v>65</v>
      </c>
      <c r="BK42" s="510"/>
      <c r="BL42" s="510"/>
      <c r="BM42" s="510"/>
      <c r="BN42" s="510"/>
      <c r="BO42" s="510"/>
      <c r="BP42" s="510"/>
      <c r="BQ42" s="510"/>
      <c r="BR42" s="510"/>
      <c r="BS42" s="510"/>
      <c r="BT42" s="510"/>
      <c r="BU42" s="510"/>
      <c r="BV42" s="510"/>
      <c r="BW42" s="510"/>
      <c r="BX42" s="510"/>
      <c r="BY42" s="510"/>
      <c r="BZ42" s="510"/>
      <c r="CA42" s="515"/>
      <c r="CB42" s="510"/>
      <c r="CC42" s="510"/>
      <c r="CD42" s="510"/>
      <c r="CE42" s="510"/>
      <c r="CF42" s="510"/>
      <c r="CG42" s="515"/>
      <c r="CH42" s="406"/>
      <c r="CJ42" s="240"/>
      <c r="CK42" s="240"/>
      <c r="CL42" s="240"/>
      <c r="CM42" s="240"/>
      <c r="CN42" s="240"/>
      <c r="CO42" s="240"/>
      <c r="CP42" s="240"/>
      <c r="CQ42" s="240"/>
    </row>
    <row r="43" spans="1:95" s="2" customFormat="1" ht="30" hidden="1" customHeight="1" x14ac:dyDescent="0.15">
      <c r="A43" s="517"/>
      <c r="B43" s="510"/>
      <c r="C43" s="510"/>
      <c r="D43" s="510"/>
      <c r="E43" s="510"/>
      <c r="F43" s="510"/>
      <c r="G43" s="510"/>
      <c r="H43" s="510"/>
      <c r="I43" s="510"/>
      <c r="J43" s="510"/>
      <c r="K43" s="510"/>
      <c r="L43" s="510"/>
      <c r="M43" s="510"/>
      <c r="N43" s="510"/>
      <c r="O43" s="510"/>
      <c r="P43" s="510"/>
      <c r="Q43" s="510"/>
      <c r="R43" s="510"/>
      <c r="S43" s="510"/>
      <c r="T43" s="510"/>
      <c r="U43" s="510"/>
      <c r="V43" s="510"/>
      <c r="W43" s="510"/>
      <c r="X43" s="510"/>
      <c r="Y43" s="510"/>
      <c r="Z43" s="510"/>
      <c r="AA43" s="510"/>
      <c r="AB43" s="510"/>
      <c r="AC43" s="510"/>
      <c r="AD43" s="510"/>
      <c r="AE43" s="510"/>
      <c r="AF43" s="510"/>
      <c r="AG43" s="510"/>
      <c r="AH43" s="510"/>
      <c r="AI43" s="510"/>
      <c r="AJ43" s="510"/>
      <c r="AK43" s="510"/>
      <c r="AL43" s="510"/>
      <c r="AM43" s="510"/>
      <c r="AN43" s="510"/>
      <c r="AO43" s="510"/>
      <c r="AP43" s="510"/>
      <c r="AQ43" s="510"/>
      <c r="AR43" s="510"/>
      <c r="AS43" s="510"/>
      <c r="AT43" s="510"/>
      <c r="AU43" s="510"/>
      <c r="AV43" s="510"/>
      <c r="AW43" s="510"/>
      <c r="AX43" s="510"/>
      <c r="AY43" s="510"/>
      <c r="AZ43" s="510"/>
      <c r="BA43" s="510"/>
      <c r="BB43" s="510"/>
      <c r="BC43" s="510"/>
      <c r="BD43" s="510"/>
      <c r="BE43" s="510"/>
      <c r="BF43" s="510"/>
      <c r="BG43" s="510"/>
      <c r="BH43" s="510"/>
      <c r="BI43" s="510"/>
      <c r="BJ43" s="510"/>
      <c r="BK43" s="510"/>
      <c r="BL43" s="510"/>
      <c r="BM43" s="510"/>
      <c r="BN43" s="510"/>
      <c r="BO43" s="510"/>
      <c r="BP43" s="510"/>
      <c r="BQ43" s="510"/>
      <c r="BR43" s="510"/>
      <c r="BS43" s="510"/>
      <c r="BT43" s="510"/>
      <c r="BU43" s="510"/>
      <c r="BV43" s="510"/>
      <c r="BW43" s="510"/>
      <c r="BX43" s="510"/>
      <c r="BY43" s="510"/>
      <c r="BZ43" s="510"/>
      <c r="CA43" s="515"/>
      <c r="CB43" s="510"/>
      <c r="CC43" s="510"/>
      <c r="CD43" s="510"/>
      <c r="CE43" s="510"/>
      <c r="CF43" s="510"/>
      <c r="CG43" s="515"/>
      <c r="CH43" s="406"/>
      <c r="CJ43" s="240"/>
      <c r="CK43" s="240"/>
      <c r="CL43" s="240"/>
      <c r="CM43" s="240"/>
      <c r="CN43" s="240"/>
      <c r="CO43" s="240"/>
      <c r="CP43" s="240"/>
      <c r="CQ43" s="240"/>
    </row>
    <row r="44" spans="1:95" s="2" customFormat="1" ht="30" hidden="1" customHeight="1" x14ac:dyDescent="0.15">
      <c r="A44" s="517"/>
      <c r="B44" s="510"/>
      <c r="C44" s="510"/>
      <c r="D44" s="510"/>
      <c r="E44" s="510"/>
      <c r="F44" s="510"/>
      <c r="G44" s="510"/>
      <c r="H44" s="510"/>
      <c r="I44" s="510"/>
      <c r="J44" s="510"/>
      <c r="K44" s="510"/>
      <c r="L44" s="510"/>
      <c r="M44" s="510"/>
      <c r="N44" s="510"/>
      <c r="O44" s="510"/>
      <c r="P44" s="510"/>
      <c r="Q44" s="510"/>
      <c r="R44" s="510"/>
      <c r="S44" s="510"/>
      <c r="T44" s="510"/>
      <c r="U44" s="510"/>
      <c r="V44" s="510"/>
      <c r="W44" s="510"/>
      <c r="X44" s="510"/>
      <c r="Y44" s="510"/>
      <c r="Z44" s="510"/>
      <c r="AA44" s="510"/>
      <c r="AB44" s="510"/>
      <c r="AC44" s="510"/>
      <c r="AD44" s="510"/>
      <c r="AE44" s="510"/>
      <c r="AF44" s="510"/>
      <c r="AG44" s="510"/>
      <c r="AH44" s="510"/>
      <c r="AI44" s="510"/>
      <c r="AJ44" s="510"/>
      <c r="AK44" s="510"/>
      <c r="AL44" s="510"/>
      <c r="AM44" s="510"/>
      <c r="AN44" s="510"/>
      <c r="AO44" s="510"/>
      <c r="AP44" s="510"/>
      <c r="AQ44" s="510"/>
      <c r="AR44" s="510"/>
      <c r="AS44" s="510"/>
      <c r="AT44" s="510"/>
      <c r="AU44" s="510"/>
      <c r="AV44" s="510"/>
      <c r="AW44" s="510"/>
      <c r="AX44" s="510"/>
      <c r="AY44" s="510"/>
      <c r="AZ44" s="510"/>
      <c r="BA44" s="510"/>
      <c r="BB44" s="510"/>
      <c r="BC44" s="510"/>
      <c r="BD44" s="510"/>
      <c r="BE44" s="510"/>
      <c r="BF44" s="510"/>
      <c r="BG44" s="510"/>
      <c r="BH44" s="510"/>
      <c r="BI44" s="510"/>
      <c r="BJ44" s="510"/>
      <c r="BK44" s="510"/>
      <c r="BL44" s="510"/>
      <c r="BM44" s="510"/>
      <c r="BN44" s="510"/>
      <c r="BO44" s="510"/>
      <c r="BP44" s="510"/>
      <c r="BQ44" s="510"/>
      <c r="BR44" s="510"/>
      <c r="BS44" s="510"/>
      <c r="BT44" s="510"/>
      <c r="BU44" s="510"/>
      <c r="BV44" s="510"/>
      <c r="BW44" s="510"/>
      <c r="BX44" s="510"/>
      <c r="BY44" s="510"/>
      <c r="BZ44" s="510"/>
      <c r="CA44" s="515"/>
      <c r="CB44" s="510"/>
      <c r="CC44" s="510"/>
      <c r="CD44" s="510"/>
      <c r="CE44" s="510"/>
      <c r="CF44" s="510"/>
      <c r="CG44" s="515"/>
      <c r="CH44" s="406"/>
      <c r="CJ44" s="240"/>
      <c r="CK44" s="240"/>
      <c r="CL44" s="240"/>
      <c r="CM44" s="240"/>
      <c r="CN44" s="240"/>
      <c r="CO44" s="240"/>
      <c r="CP44" s="240"/>
      <c r="CQ44" s="240"/>
    </row>
    <row r="45" spans="1:95" s="2" customFormat="1" ht="30" hidden="1" customHeight="1" x14ac:dyDescent="0.15">
      <c r="A45" s="517"/>
      <c r="B45" s="510"/>
      <c r="C45" s="510"/>
      <c r="D45" s="510"/>
      <c r="E45" s="510"/>
      <c r="F45" s="510"/>
      <c r="G45" s="510"/>
      <c r="H45" s="510"/>
      <c r="I45" s="510"/>
      <c r="J45" s="510"/>
      <c r="K45" s="510"/>
      <c r="L45" s="510"/>
      <c r="M45" s="510"/>
      <c r="N45" s="510"/>
      <c r="O45" s="510"/>
      <c r="P45" s="510"/>
      <c r="Q45" s="510"/>
      <c r="R45" s="510"/>
      <c r="S45" s="510"/>
      <c r="T45" s="510"/>
      <c r="U45" s="510"/>
      <c r="V45" s="510"/>
      <c r="W45" s="510"/>
      <c r="X45" s="510"/>
      <c r="Y45" s="510"/>
      <c r="Z45" s="510"/>
      <c r="AA45" s="510"/>
      <c r="AB45" s="510"/>
      <c r="AC45" s="510"/>
      <c r="AD45" s="510"/>
      <c r="AE45" s="510"/>
      <c r="AF45" s="510"/>
      <c r="AG45" s="510"/>
      <c r="AH45" s="510"/>
      <c r="AI45" s="510"/>
      <c r="AJ45" s="510"/>
      <c r="AK45" s="510"/>
      <c r="AL45" s="510"/>
      <c r="AM45" s="510"/>
      <c r="AN45" s="510"/>
      <c r="AO45" s="510"/>
      <c r="AP45" s="510"/>
      <c r="AQ45" s="510"/>
      <c r="AR45" s="510"/>
      <c r="AS45" s="510"/>
      <c r="AT45" s="510"/>
      <c r="AU45" s="510"/>
      <c r="AV45" s="510"/>
      <c r="AW45" s="510"/>
      <c r="AX45" s="510"/>
      <c r="AY45" s="510"/>
      <c r="AZ45" s="510"/>
      <c r="BA45" s="510"/>
      <c r="BB45" s="510"/>
      <c r="BC45" s="510"/>
      <c r="BD45" s="510"/>
      <c r="BE45" s="510"/>
      <c r="BF45" s="510"/>
      <c r="BG45" s="510"/>
      <c r="BH45" s="510"/>
      <c r="BI45" s="510"/>
      <c r="BJ45" s="510"/>
      <c r="BK45" s="510"/>
      <c r="BL45" s="510"/>
      <c r="BM45" s="510"/>
      <c r="BN45" s="510"/>
      <c r="BO45" s="510"/>
      <c r="BP45" s="510"/>
      <c r="BQ45" s="510"/>
      <c r="BR45" s="510"/>
      <c r="BS45" s="510"/>
      <c r="BT45" s="510"/>
      <c r="BU45" s="510"/>
      <c r="BV45" s="510"/>
      <c r="BW45" s="510"/>
      <c r="BX45" s="510"/>
      <c r="BY45" s="510"/>
      <c r="BZ45" s="510"/>
      <c r="CA45" s="515"/>
      <c r="CB45" s="510"/>
      <c r="CC45" s="510"/>
      <c r="CD45" s="510"/>
      <c r="CE45" s="510"/>
      <c r="CF45" s="510"/>
      <c r="CG45" s="515"/>
      <c r="CH45" s="406"/>
      <c r="CJ45" s="240"/>
      <c r="CK45" s="240"/>
      <c r="CL45" s="240"/>
      <c r="CM45" s="240"/>
      <c r="CN45" s="240"/>
      <c r="CO45" s="240"/>
      <c r="CP45" s="240"/>
      <c r="CQ45" s="240"/>
    </row>
    <row r="46" spans="1:95" s="2" customFormat="1" ht="30" hidden="1" customHeight="1" thickBot="1" x14ac:dyDescent="0.2">
      <c r="A46" s="518"/>
      <c r="B46" s="508"/>
      <c r="C46" s="508"/>
      <c r="D46" s="508"/>
      <c r="E46" s="508"/>
      <c r="F46" s="508"/>
      <c r="G46" s="508"/>
      <c r="H46" s="508"/>
      <c r="I46" s="508"/>
      <c r="J46" s="508"/>
      <c r="K46" s="508"/>
      <c r="L46" s="508"/>
      <c r="M46" s="508"/>
      <c r="N46" s="508"/>
      <c r="O46" s="508"/>
      <c r="P46" s="508"/>
      <c r="Q46" s="508"/>
      <c r="R46" s="508"/>
      <c r="S46" s="508"/>
      <c r="T46" s="508"/>
      <c r="U46" s="508"/>
      <c r="V46" s="508"/>
      <c r="W46" s="508"/>
      <c r="X46" s="508"/>
      <c r="Y46" s="508"/>
      <c r="Z46" s="508"/>
      <c r="AA46" s="508"/>
      <c r="AB46" s="508"/>
      <c r="AC46" s="508"/>
      <c r="AD46" s="508"/>
      <c r="AE46" s="508"/>
      <c r="AF46" s="508"/>
      <c r="AG46" s="508"/>
      <c r="AH46" s="508"/>
      <c r="AI46" s="508"/>
      <c r="AJ46" s="508"/>
      <c r="AK46" s="508"/>
      <c r="AL46" s="508"/>
      <c r="AM46" s="508"/>
      <c r="AN46" s="508"/>
      <c r="AO46" s="508"/>
      <c r="AP46" s="508"/>
      <c r="AQ46" s="508"/>
      <c r="AR46" s="508"/>
      <c r="AS46" s="508"/>
      <c r="AT46" s="508"/>
      <c r="AU46" s="508"/>
      <c r="AV46" s="508"/>
      <c r="AW46" s="508"/>
      <c r="AX46" s="508"/>
      <c r="AY46" s="508"/>
      <c r="AZ46" s="508"/>
      <c r="BA46" s="508"/>
      <c r="BB46" s="508"/>
      <c r="BC46" s="508"/>
      <c r="BD46" s="508"/>
      <c r="BE46" s="508"/>
      <c r="BF46" s="508"/>
      <c r="BG46" s="508"/>
      <c r="BH46" s="508"/>
      <c r="BI46" s="508"/>
      <c r="BJ46" s="508"/>
      <c r="BK46" s="508"/>
      <c r="BL46" s="508"/>
      <c r="BM46" s="508"/>
      <c r="BN46" s="508"/>
      <c r="BO46" s="508"/>
      <c r="BP46" s="508"/>
      <c r="BQ46" s="508"/>
      <c r="BR46" s="508"/>
      <c r="BS46" s="508"/>
      <c r="BT46" s="508"/>
      <c r="BU46" s="508"/>
      <c r="BV46" s="508"/>
      <c r="BW46" s="508"/>
      <c r="BX46" s="508"/>
      <c r="BY46" s="508"/>
      <c r="BZ46" s="508"/>
      <c r="CA46" s="509"/>
      <c r="CB46" s="508"/>
      <c r="CC46" s="508"/>
      <c r="CD46" s="508"/>
      <c r="CE46" s="508"/>
      <c r="CF46" s="508"/>
      <c r="CG46" s="509"/>
      <c r="CH46" s="407"/>
      <c r="CJ46" s="240"/>
      <c r="CK46" s="240"/>
      <c r="CL46" s="240"/>
      <c r="CM46" s="240"/>
      <c r="CN46" s="240"/>
      <c r="CO46" s="240"/>
      <c r="CP46" s="240"/>
      <c r="CQ46" s="240"/>
    </row>
    <row r="47" spans="1:95" s="2" customFormat="1" x14ac:dyDescent="0.15">
      <c r="A47" s="9"/>
      <c r="I47" s="22"/>
      <c r="AW47" s="22"/>
      <c r="BW47" s="22"/>
      <c r="CC47" s="22"/>
      <c r="CJ47" s="240"/>
      <c r="CK47" s="240"/>
      <c r="CL47" s="240"/>
      <c r="CM47" s="240"/>
      <c r="CN47" s="240"/>
      <c r="CO47" s="240"/>
      <c r="CP47" s="240"/>
      <c r="CQ47" s="240"/>
    </row>
    <row r="48" spans="1:95" s="2" customFormat="1" x14ac:dyDescent="0.15">
      <c r="A48" s="9"/>
      <c r="I48" s="22"/>
      <c r="AW48" s="22"/>
      <c r="BW48" s="22"/>
      <c r="CC48" s="22"/>
      <c r="CJ48" s="240"/>
      <c r="CK48" s="240"/>
      <c r="CL48" s="240"/>
      <c r="CM48" s="240"/>
      <c r="CN48" s="240"/>
      <c r="CO48" s="240"/>
      <c r="CP48" s="240"/>
      <c r="CQ48" s="240"/>
    </row>
    <row r="49" spans="1:95" s="2" customFormat="1" x14ac:dyDescent="0.15">
      <c r="A49" s="9"/>
      <c r="I49" s="22"/>
      <c r="AW49" s="22"/>
      <c r="BW49" s="22"/>
      <c r="CC49" s="22"/>
      <c r="CJ49" s="240"/>
      <c r="CK49" s="240"/>
      <c r="CL49" s="240"/>
      <c r="CM49" s="240"/>
      <c r="CN49" s="240"/>
      <c r="CO49" s="240"/>
      <c r="CP49" s="240"/>
      <c r="CQ49" s="240"/>
    </row>
    <row r="50" spans="1:95" s="2" customFormat="1" x14ac:dyDescent="0.15">
      <c r="A50" s="9"/>
      <c r="I50" s="22"/>
      <c r="AW50" s="22"/>
      <c r="BW50" s="22"/>
      <c r="CC50" s="22"/>
      <c r="CJ50" s="240"/>
      <c r="CK50" s="240"/>
      <c r="CL50" s="240"/>
      <c r="CM50" s="240"/>
      <c r="CN50" s="240"/>
      <c r="CO50" s="240"/>
      <c r="CP50" s="240"/>
      <c r="CQ50" s="240"/>
    </row>
    <row r="51" spans="1:95" s="2" customFormat="1" x14ac:dyDescent="0.15">
      <c r="A51" s="9"/>
      <c r="I51" s="22"/>
      <c r="AW51" s="22"/>
      <c r="BW51" s="22"/>
      <c r="CC51" s="22"/>
      <c r="CJ51" s="240"/>
      <c r="CK51" s="240"/>
      <c r="CL51" s="240"/>
      <c r="CM51" s="240"/>
      <c r="CN51" s="240"/>
      <c r="CO51" s="240"/>
      <c r="CP51" s="240"/>
      <c r="CQ51" s="240"/>
    </row>
    <row r="52" spans="1:95" s="2" customFormat="1" x14ac:dyDescent="0.15">
      <c r="A52" s="9"/>
      <c r="I52" s="22"/>
      <c r="AW52" s="22"/>
      <c r="BW52" s="22"/>
      <c r="CC52" s="22"/>
      <c r="CJ52" s="240"/>
      <c r="CK52" s="240"/>
      <c r="CL52" s="240"/>
      <c r="CM52" s="240"/>
      <c r="CN52" s="240"/>
      <c r="CO52" s="240"/>
      <c r="CP52" s="240"/>
      <c r="CQ52" s="240"/>
    </row>
    <row r="53" spans="1:95" s="2" customFormat="1" x14ac:dyDescent="0.15">
      <c r="A53" s="9"/>
      <c r="I53" s="22"/>
      <c r="AW53" s="22"/>
      <c r="BW53" s="22"/>
      <c r="CC53" s="22"/>
      <c r="CJ53" s="240"/>
      <c r="CK53" s="240"/>
      <c r="CL53" s="240"/>
      <c r="CM53" s="240"/>
      <c r="CN53" s="240"/>
      <c r="CO53" s="240"/>
      <c r="CP53" s="240"/>
      <c r="CQ53" s="240"/>
    </row>
    <row r="54" spans="1:95" s="2" customFormat="1" x14ac:dyDescent="0.15">
      <c r="A54" s="9"/>
      <c r="I54" s="22"/>
      <c r="AW54" s="22"/>
      <c r="BW54" s="22"/>
      <c r="CC54" s="22"/>
      <c r="CJ54" s="240"/>
      <c r="CK54" s="240"/>
      <c r="CL54" s="240"/>
      <c r="CM54" s="240"/>
      <c r="CN54" s="240"/>
      <c r="CO54" s="240"/>
      <c r="CP54" s="240"/>
      <c r="CQ54" s="240"/>
    </row>
    <row r="55" spans="1:95" s="2" customFormat="1" x14ac:dyDescent="0.15">
      <c r="A55" s="9"/>
      <c r="I55" s="22"/>
      <c r="AW55" s="22"/>
      <c r="BW55" s="22"/>
      <c r="CC55" s="22"/>
      <c r="CJ55" s="240"/>
      <c r="CK55" s="240"/>
      <c r="CL55" s="240"/>
      <c r="CM55" s="240"/>
      <c r="CN55" s="240"/>
      <c r="CO55" s="240"/>
      <c r="CP55" s="240"/>
      <c r="CQ55" s="240"/>
    </row>
    <row r="56" spans="1:95" s="2" customFormat="1" x14ac:dyDescent="0.15">
      <c r="A56" s="9"/>
      <c r="I56" s="22"/>
      <c r="AW56" s="22"/>
      <c r="BW56" s="22"/>
      <c r="CC56" s="22"/>
      <c r="CJ56" s="240"/>
      <c r="CK56" s="240"/>
      <c r="CL56" s="240"/>
      <c r="CM56" s="240"/>
      <c r="CN56" s="240"/>
      <c r="CO56" s="240"/>
      <c r="CP56" s="240"/>
      <c r="CQ56" s="240"/>
    </row>
    <row r="57" spans="1:95" s="2" customFormat="1" x14ac:dyDescent="0.15">
      <c r="A57" s="9"/>
      <c r="I57" s="22"/>
      <c r="AW57" s="22"/>
      <c r="BW57" s="22"/>
      <c r="CC57" s="22"/>
      <c r="CJ57" s="240"/>
      <c r="CK57" s="240"/>
      <c r="CL57" s="240"/>
      <c r="CM57" s="240"/>
      <c r="CN57" s="240"/>
      <c r="CO57" s="240"/>
      <c r="CP57" s="240"/>
      <c r="CQ57" s="240"/>
    </row>
    <row r="58" spans="1:95" s="2" customFormat="1" x14ac:dyDescent="0.15">
      <c r="A58" s="9"/>
      <c r="I58" s="22"/>
      <c r="AW58" s="22"/>
      <c r="BW58" s="22"/>
      <c r="CC58" s="22"/>
      <c r="CJ58" s="240"/>
      <c r="CK58" s="240"/>
      <c r="CL58" s="240"/>
      <c r="CM58" s="240"/>
      <c r="CN58" s="240"/>
      <c r="CO58" s="240"/>
      <c r="CP58" s="240"/>
      <c r="CQ58" s="240"/>
    </row>
    <row r="59" spans="1:95" s="2" customFormat="1" x14ac:dyDescent="0.15">
      <c r="A59" s="9"/>
      <c r="I59" s="22"/>
      <c r="AW59" s="22"/>
      <c r="BW59" s="22"/>
      <c r="CC59" s="22"/>
      <c r="CJ59" s="240"/>
      <c r="CK59" s="240"/>
      <c r="CL59" s="240"/>
      <c r="CM59" s="240"/>
      <c r="CN59" s="240"/>
      <c r="CO59" s="240"/>
      <c r="CP59" s="240"/>
      <c r="CQ59" s="240"/>
    </row>
    <row r="60" spans="1:95" s="2" customFormat="1" x14ac:dyDescent="0.15">
      <c r="A60" s="9"/>
      <c r="I60" s="22"/>
      <c r="AW60" s="22"/>
      <c r="BW60" s="22"/>
      <c r="CC60" s="22"/>
      <c r="CJ60" s="240"/>
      <c r="CK60" s="240"/>
      <c r="CL60" s="240"/>
      <c r="CM60" s="240"/>
      <c r="CN60" s="240"/>
      <c r="CO60" s="240"/>
      <c r="CP60" s="240"/>
      <c r="CQ60" s="240"/>
    </row>
  </sheetData>
  <mergeCells count="140">
    <mergeCell ref="BM3:CG3"/>
    <mergeCell ref="B3:BL3"/>
    <mergeCell ref="N46:S46"/>
    <mergeCell ref="BP45:BU45"/>
    <mergeCell ref="BV45:CA45"/>
    <mergeCell ref="Z46:AE46"/>
    <mergeCell ref="AF46:AK46"/>
    <mergeCell ref="AL46:AQ46"/>
    <mergeCell ref="AR46:AW46"/>
    <mergeCell ref="AX46:BC46"/>
    <mergeCell ref="BD46:BI46"/>
    <mergeCell ref="BJ46:BO46"/>
    <mergeCell ref="BP46:BU46"/>
    <mergeCell ref="BV46:CA46"/>
    <mergeCell ref="BD45:BI45"/>
    <mergeCell ref="BJ45:BO45"/>
    <mergeCell ref="T46:Y46"/>
    <mergeCell ref="CB44:CG44"/>
    <mergeCell ref="CB45:CG45"/>
    <mergeCell ref="T44:Y44"/>
    <mergeCell ref="AL43:AQ43"/>
    <mergeCell ref="AR43:AW43"/>
    <mergeCell ref="AX43:BC43"/>
    <mergeCell ref="BD43:BI43"/>
    <mergeCell ref="A41:A46"/>
    <mergeCell ref="A39:A40"/>
    <mergeCell ref="A34:A37"/>
    <mergeCell ref="A6:A29"/>
    <mergeCell ref="A30:A33"/>
    <mergeCell ref="A1:CH1"/>
    <mergeCell ref="A3:A5"/>
    <mergeCell ref="CH3:CH5"/>
    <mergeCell ref="BV44:CA44"/>
    <mergeCell ref="BV41:CA41"/>
    <mergeCell ref="BP42:BU42"/>
    <mergeCell ref="BV42:CA42"/>
    <mergeCell ref="N44:S44"/>
    <mergeCell ref="N45:S45"/>
    <mergeCell ref="BV43:CA43"/>
    <mergeCell ref="Z44:AE44"/>
    <mergeCell ref="AF44:AK44"/>
    <mergeCell ref="AL44:AQ44"/>
    <mergeCell ref="AR44:AW44"/>
    <mergeCell ref="AX44:BC44"/>
    <mergeCell ref="T45:Y45"/>
    <mergeCell ref="Z43:AE43"/>
    <mergeCell ref="AF43:AK43"/>
    <mergeCell ref="Z42:AE42"/>
    <mergeCell ref="BD44:BI44"/>
    <mergeCell ref="BJ44:BO44"/>
    <mergeCell ref="AR42:AW42"/>
    <mergeCell ref="AX42:BC42"/>
    <mergeCell ref="H43:M43"/>
    <mergeCell ref="B41:G41"/>
    <mergeCell ref="B42:G42"/>
    <mergeCell ref="B43:G43"/>
    <mergeCell ref="H41:M41"/>
    <mergeCell ref="H42:M42"/>
    <mergeCell ref="BP43:BU43"/>
    <mergeCell ref="N41:S41"/>
    <mergeCell ref="N42:S42"/>
    <mergeCell ref="N43:S43"/>
    <mergeCell ref="Z41:AE41"/>
    <mergeCell ref="AF41:AK41"/>
    <mergeCell ref="AL41:AQ41"/>
    <mergeCell ref="AR41:AW41"/>
    <mergeCell ref="AX41:BC41"/>
    <mergeCell ref="BD41:BI41"/>
    <mergeCell ref="BJ41:BO41"/>
    <mergeCell ref="BP41:BU41"/>
    <mergeCell ref="BJ43:BO43"/>
    <mergeCell ref="AF42:AK42"/>
    <mergeCell ref="AL42:AQ42"/>
    <mergeCell ref="AJ2:AV2"/>
    <mergeCell ref="CB46:CG46"/>
    <mergeCell ref="B46:G46"/>
    <mergeCell ref="H44:M44"/>
    <mergeCell ref="H45:M45"/>
    <mergeCell ref="H46:M46"/>
    <mergeCell ref="B44:G44"/>
    <mergeCell ref="B45:G45"/>
    <mergeCell ref="BP44:BU44"/>
    <mergeCell ref="Z45:AE45"/>
    <mergeCell ref="AF45:AK45"/>
    <mergeCell ref="AL45:AQ45"/>
    <mergeCell ref="AR45:AW45"/>
    <mergeCell ref="AX45:BC45"/>
    <mergeCell ref="T41:Y41"/>
    <mergeCell ref="T42:Y42"/>
    <mergeCell ref="T43:Y43"/>
    <mergeCell ref="AC4:AH4"/>
    <mergeCell ref="AI4:AN4"/>
    <mergeCell ref="CB41:CG41"/>
    <mergeCell ref="CB42:CG42"/>
    <mergeCell ref="CB43:CG43"/>
    <mergeCell ref="BD42:BI42"/>
    <mergeCell ref="BJ42:BO42"/>
    <mergeCell ref="AO4:AT4"/>
    <mergeCell ref="AU4:AZ4"/>
    <mergeCell ref="BA4:BF4"/>
    <mergeCell ref="BG4:BL4"/>
    <mergeCell ref="BM4:BR4"/>
    <mergeCell ref="BS4:BX4"/>
    <mergeCell ref="BY4:CD4"/>
    <mergeCell ref="CE4:CG4"/>
    <mergeCell ref="B39:D39"/>
    <mergeCell ref="AC39:AH39"/>
    <mergeCell ref="BG39:BL39"/>
    <mergeCell ref="B4:D4"/>
    <mergeCell ref="E4:J4"/>
    <mergeCell ref="K4:P4"/>
    <mergeCell ref="Q4:V4"/>
    <mergeCell ref="W4:AB4"/>
    <mergeCell ref="B40:D40"/>
    <mergeCell ref="E39:J39"/>
    <mergeCell ref="E40:J40"/>
    <mergeCell ref="K39:P39"/>
    <mergeCell ref="K40:P40"/>
    <mergeCell ref="Q39:V39"/>
    <mergeCell ref="Q40:V40"/>
    <mergeCell ref="W39:AB39"/>
    <mergeCell ref="W40:AB40"/>
    <mergeCell ref="AC40:AH40"/>
    <mergeCell ref="AI39:AN39"/>
    <mergeCell ref="AI40:AN40"/>
    <mergeCell ref="AO39:AT39"/>
    <mergeCell ref="AO40:AT40"/>
    <mergeCell ref="AU39:AZ39"/>
    <mergeCell ref="AU40:AZ40"/>
    <mergeCell ref="BA39:BF39"/>
    <mergeCell ref="BA40:BF40"/>
    <mergeCell ref="BG40:BL40"/>
    <mergeCell ref="BM39:BR39"/>
    <mergeCell ref="BM40:BR40"/>
    <mergeCell ref="BS39:BX39"/>
    <mergeCell ref="BS40:BX40"/>
    <mergeCell ref="BY39:CD39"/>
    <mergeCell ref="BY40:CD40"/>
    <mergeCell ref="CE39:CG39"/>
    <mergeCell ref="CE40:CG40"/>
  </mergeCells>
  <phoneticPr fontId="2" type="noConversion"/>
  <printOptions horizontalCentered="1" verticalCentered="1"/>
  <pageMargins left="0.27559055118110237" right="0.11811023622047245" top="0.19685039370078741" bottom="0.23622047244094491" header="0" footer="0"/>
  <pageSetup paperSize="8" scale="5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CN61"/>
  <sheetViews>
    <sheetView zoomScale="55" zoomScaleNormal="55" workbookViewId="0">
      <selection activeCell="AZ23" sqref="AZ23"/>
    </sheetView>
  </sheetViews>
  <sheetFormatPr defaultRowHeight="18.75" x14ac:dyDescent="0.15"/>
  <cols>
    <col min="1" max="1" width="19" style="9" customWidth="1"/>
    <col min="2" max="2" width="20" style="9" hidden="1" customWidth="1"/>
    <col min="3" max="3" width="3.6640625" style="2" hidden="1" customWidth="1"/>
    <col min="4" max="4" width="3.21875" style="2" hidden="1" customWidth="1"/>
    <col min="5" max="5" width="3" style="2" hidden="1" customWidth="1"/>
    <col min="6" max="11" width="3.33203125" style="2" customWidth="1"/>
    <col min="12" max="12" width="3.44140625" style="2" customWidth="1"/>
    <col min="13" max="36" width="3.33203125" style="2" customWidth="1"/>
    <col min="37" max="37" width="3.33203125" style="22" customWidth="1"/>
    <col min="38" max="62" width="3.33203125" style="2" customWidth="1"/>
    <col min="63" max="63" width="3.33203125" style="22" customWidth="1"/>
    <col min="64" max="73" width="3.33203125" style="2" customWidth="1"/>
    <col min="74" max="79" width="3.33203125" style="2" hidden="1" customWidth="1"/>
    <col min="80" max="80" width="9.6640625" style="2" customWidth="1"/>
    <col min="81" max="81" width="8.88671875" style="2"/>
    <col min="82" max="82" width="26.109375" style="240" hidden="1" customWidth="1"/>
    <col min="83" max="83" width="0" style="240" hidden="1" customWidth="1"/>
    <col min="84" max="84" width="19.77734375" style="240" hidden="1" customWidth="1"/>
    <col min="85" max="85" width="9.6640625" style="240" hidden="1" customWidth="1"/>
    <col min="86" max="86" width="0" style="240" hidden="1" customWidth="1"/>
    <col min="87" max="87" width="8.5546875" style="240" hidden="1" customWidth="1"/>
    <col min="88" max="89" width="0" style="240" hidden="1" customWidth="1"/>
    <col min="90" max="92" width="8.88671875" style="2"/>
    <col min="93" max="16384" width="8.88671875" style="1"/>
  </cols>
  <sheetData>
    <row r="1" spans="1:89" ht="62.25" customHeight="1" x14ac:dyDescent="0.15">
      <c r="A1" s="540" t="s">
        <v>48</v>
      </c>
      <c r="B1" s="540"/>
      <c r="C1" s="540"/>
      <c r="D1" s="540"/>
      <c r="E1" s="540"/>
      <c r="F1" s="540"/>
      <c r="G1" s="540"/>
      <c r="H1" s="540"/>
      <c r="I1" s="540"/>
      <c r="J1" s="540"/>
      <c r="K1" s="540"/>
      <c r="L1" s="540"/>
      <c r="M1" s="540"/>
      <c r="N1" s="540"/>
      <c r="O1" s="540"/>
      <c r="P1" s="540"/>
      <c r="Q1" s="540"/>
      <c r="R1" s="540"/>
      <c r="S1" s="540"/>
      <c r="T1" s="540"/>
      <c r="U1" s="540"/>
      <c r="V1" s="540"/>
      <c r="W1" s="540"/>
      <c r="X1" s="540"/>
      <c r="Y1" s="540"/>
      <c r="Z1" s="540"/>
      <c r="AA1" s="540"/>
      <c r="AB1" s="540"/>
      <c r="AC1" s="540"/>
      <c r="AD1" s="540"/>
      <c r="AE1" s="540"/>
      <c r="AF1" s="540"/>
      <c r="AG1" s="540"/>
      <c r="AH1" s="540"/>
      <c r="AI1" s="540"/>
      <c r="AJ1" s="540"/>
      <c r="AK1" s="540"/>
      <c r="AL1" s="540"/>
      <c r="AM1" s="540"/>
      <c r="AN1" s="540"/>
      <c r="AO1" s="540"/>
      <c r="AP1" s="540"/>
      <c r="AQ1" s="540"/>
      <c r="AR1" s="540"/>
      <c r="AS1" s="540"/>
      <c r="AT1" s="540"/>
      <c r="AU1" s="540"/>
      <c r="AV1" s="540"/>
      <c r="AW1" s="540"/>
      <c r="AX1" s="540"/>
      <c r="AY1" s="540"/>
      <c r="AZ1" s="540"/>
      <c r="BA1" s="540"/>
      <c r="BB1" s="540"/>
      <c r="BC1" s="540"/>
      <c r="BD1" s="540"/>
      <c r="BE1" s="540"/>
      <c r="BF1" s="540"/>
      <c r="BG1" s="540"/>
      <c r="BH1" s="540"/>
      <c r="BI1" s="540"/>
      <c r="BJ1" s="540"/>
      <c r="BK1" s="540"/>
      <c r="BL1" s="540"/>
      <c r="BM1" s="540"/>
      <c r="BN1" s="540"/>
      <c r="BO1" s="540"/>
      <c r="BP1" s="540"/>
      <c r="BQ1" s="540"/>
      <c r="BR1" s="540"/>
      <c r="BS1" s="540"/>
      <c r="BT1" s="540"/>
      <c r="BU1" s="540"/>
      <c r="BV1" s="540"/>
      <c r="BW1" s="540"/>
      <c r="BX1" s="540"/>
      <c r="BY1" s="540"/>
      <c r="BZ1" s="540"/>
      <c r="CA1" s="540"/>
      <c r="CB1" s="540"/>
    </row>
    <row r="2" spans="1:89" ht="30.75" customHeight="1" thickBot="1" x14ac:dyDescent="0.2">
      <c r="A2" s="12" t="s">
        <v>49</v>
      </c>
      <c r="B2" s="12"/>
      <c r="C2" s="12"/>
      <c r="D2" s="12"/>
      <c r="E2" s="12"/>
      <c r="F2" s="12"/>
      <c r="G2" s="12"/>
      <c r="H2" s="12"/>
      <c r="I2" s="12"/>
      <c r="CB2" s="252" t="s">
        <v>50</v>
      </c>
    </row>
    <row r="3" spans="1:89" ht="35.25" customHeight="1" x14ac:dyDescent="0.15">
      <c r="A3" s="530" t="s">
        <v>47</v>
      </c>
      <c r="B3" s="541"/>
      <c r="C3" s="544" t="s">
        <v>0</v>
      </c>
      <c r="D3" s="253" t="s">
        <v>1</v>
      </c>
      <c r="E3" s="254"/>
      <c r="F3" s="547" t="s">
        <v>51</v>
      </c>
      <c r="G3" s="548"/>
      <c r="H3" s="548"/>
      <c r="I3" s="548"/>
      <c r="J3" s="548"/>
      <c r="K3" s="548"/>
      <c r="L3" s="548"/>
      <c r="M3" s="548"/>
      <c r="N3" s="548"/>
      <c r="O3" s="548"/>
      <c r="P3" s="548"/>
      <c r="Q3" s="548"/>
      <c r="R3" s="548"/>
      <c r="S3" s="549"/>
      <c r="T3" s="547" t="s">
        <v>52</v>
      </c>
      <c r="U3" s="548"/>
      <c r="V3" s="548"/>
      <c r="W3" s="548"/>
      <c r="X3" s="548"/>
      <c r="Y3" s="548"/>
      <c r="Z3" s="548"/>
      <c r="AA3" s="548"/>
      <c r="AB3" s="548"/>
      <c r="AC3" s="548"/>
      <c r="AD3" s="548"/>
      <c r="AE3" s="548"/>
      <c r="AF3" s="548"/>
      <c r="AG3" s="548"/>
      <c r="AH3" s="548"/>
      <c r="AI3" s="548"/>
      <c r="AJ3" s="548"/>
      <c r="AK3" s="548"/>
      <c r="AL3" s="548"/>
      <c r="AM3" s="548"/>
      <c r="AN3" s="548"/>
      <c r="AO3" s="548"/>
      <c r="AP3" s="548"/>
      <c r="AQ3" s="548"/>
      <c r="AR3" s="548"/>
      <c r="AS3" s="548"/>
      <c r="AT3" s="548"/>
      <c r="AU3" s="548"/>
      <c r="AV3" s="548"/>
      <c r="AW3" s="548"/>
      <c r="AX3" s="548"/>
      <c r="AY3" s="548"/>
      <c r="AZ3" s="548"/>
      <c r="BA3" s="548"/>
      <c r="BB3" s="548"/>
      <c r="BC3" s="548"/>
      <c r="BD3" s="548"/>
      <c r="BE3" s="548"/>
      <c r="BF3" s="548"/>
      <c r="BG3" s="548"/>
      <c r="BH3" s="548"/>
      <c r="BI3" s="548"/>
      <c r="BJ3" s="548"/>
      <c r="BK3" s="548"/>
      <c r="BL3" s="548"/>
      <c r="BM3" s="548"/>
      <c r="BN3" s="548"/>
      <c r="BO3" s="548"/>
      <c r="BP3" s="548"/>
      <c r="BQ3" s="548"/>
      <c r="BR3" s="548"/>
      <c r="BS3" s="548"/>
      <c r="BT3" s="548"/>
      <c r="BU3" s="548"/>
      <c r="BV3" s="280"/>
      <c r="BW3" s="280"/>
      <c r="BX3" s="280"/>
      <c r="BY3" s="280"/>
      <c r="BZ3" s="280"/>
      <c r="CA3" s="281"/>
      <c r="CB3" s="533" t="s">
        <v>8</v>
      </c>
    </row>
    <row r="4" spans="1:89" ht="35.25" customHeight="1" x14ac:dyDescent="0.15">
      <c r="A4" s="531"/>
      <c r="B4" s="542"/>
      <c r="C4" s="545"/>
      <c r="D4" s="255" t="s">
        <v>2</v>
      </c>
      <c r="E4" s="256"/>
      <c r="F4" s="550" t="s">
        <v>27</v>
      </c>
      <c r="G4" s="551"/>
      <c r="H4" s="550" t="s">
        <v>28</v>
      </c>
      <c r="I4" s="552"/>
      <c r="J4" s="552"/>
      <c r="K4" s="552"/>
      <c r="L4" s="552"/>
      <c r="M4" s="551"/>
      <c r="N4" s="553" t="s">
        <v>29</v>
      </c>
      <c r="O4" s="554"/>
      <c r="P4" s="554"/>
      <c r="Q4" s="554"/>
      <c r="R4" s="554"/>
      <c r="S4" s="555"/>
      <c r="T4" s="556" t="s">
        <v>21</v>
      </c>
      <c r="U4" s="554"/>
      <c r="V4" s="554"/>
      <c r="W4" s="554"/>
      <c r="X4" s="554"/>
      <c r="Y4" s="557"/>
      <c r="Z4" s="553" t="s">
        <v>22</v>
      </c>
      <c r="AA4" s="554"/>
      <c r="AB4" s="554"/>
      <c r="AC4" s="554"/>
      <c r="AD4" s="554"/>
      <c r="AE4" s="555"/>
      <c r="AF4" s="556" t="s">
        <v>11</v>
      </c>
      <c r="AG4" s="554"/>
      <c r="AH4" s="554"/>
      <c r="AI4" s="554"/>
      <c r="AJ4" s="554"/>
      <c r="AK4" s="557"/>
      <c r="AL4" s="553" t="s">
        <v>9</v>
      </c>
      <c r="AM4" s="554"/>
      <c r="AN4" s="554"/>
      <c r="AO4" s="554"/>
      <c r="AP4" s="554"/>
      <c r="AQ4" s="555"/>
      <c r="AR4" s="556" t="s">
        <v>10</v>
      </c>
      <c r="AS4" s="554"/>
      <c r="AT4" s="554"/>
      <c r="AU4" s="554"/>
      <c r="AV4" s="554"/>
      <c r="AW4" s="557"/>
      <c r="AX4" s="553" t="s">
        <v>23</v>
      </c>
      <c r="AY4" s="554"/>
      <c r="AZ4" s="554"/>
      <c r="BA4" s="554"/>
      <c r="BB4" s="554"/>
      <c r="BC4" s="555"/>
      <c r="BD4" s="556" t="s">
        <v>24</v>
      </c>
      <c r="BE4" s="554"/>
      <c r="BF4" s="554"/>
      <c r="BG4" s="554"/>
      <c r="BH4" s="554"/>
      <c r="BI4" s="557"/>
      <c r="BJ4" s="553" t="s">
        <v>25</v>
      </c>
      <c r="BK4" s="554"/>
      <c r="BL4" s="554"/>
      <c r="BM4" s="554"/>
      <c r="BN4" s="554"/>
      <c r="BO4" s="555"/>
      <c r="BP4" s="556" t="s">
        <v>26</v>
      </c>
      <c r="BQ4" s="554"/>
      <c r="BR4" s="554"/>
      <c r="BS4" s="554"/>
      <c r="BT4" s="554"/>
      <c r="BU4" s="557"/>
      <c r="BV4" s="550" t="s">
        <v>29</v>
      </c>
      <c r="BW4" s="552"/>
      <c r="BX4" s="552"/>
      <c r="BY4" s="552"/>
      <c r="BZ4" s="552"/>
      <c r="CA4" s="551"/>
      <c r="CB4" s="534"/>
    </row>
    <row r="5" spans="1:89" ht="35.25" customHeight="1" x14ac:dyDescent="0.15">
      <c r="A5" s="532"/>
      <c r="B5" s="543"/>
      <c r="C5" s="546"/>
      <c r="D5" s="257" t="s">
        <v>3</v>
      </c>
      <c r="E5" s="258"/>
      <c r="F5" s="259">
        <v>25</v>
      </c>
      <c r="G5" s="288">
        <v>31</v>
      </c>
      <c r="H5" s="262">
        <v>5</v>
      </c>
      <c r="I5" s="260">
        <v>10</v>
      </c>
      <c r="J5" s="260">
        <v>15</v>
      </c>
      <c r="K5" s="260">
        <v>20</v>
      </c>
      <c r="L5" s="260">
        <v>25</v>
      </c>
      <c r="M5" s="261">
        <v>30</v>
      </c>
      <c r="N5" s="262">
        <v>5</v>
      </c>
      <c r="O5" s="260">
        <v>10</v>
      </c>
      <c r="P5" s="260">
        <v>15</v>
      </c>
      <c r="Q5" s="260">
        <v>20</v>
      </c>
      <c r="R5" s="260">
        <v>25</v>
      </c>
      <c r="S5" s="263">
        <v>31</v>
      </c>
      <c r="T5" s="259">
        <v>5</v>
      </c>
      <c r="U5" s="260">
        <v>10</v>
      </c>
      <c r="V5" s="260">
        <v>15</v>
      </c>
      <c r="W5" s="260">
        <v>20</v>
      </c>
      <c r="X5" s="260">
        <v>25</v>
      </c>
      <c r="Y5" s="261">
        <v>31</v>
      </c>
      <c r="Z5" s="262">
        <v>5</v>
      </c>
      <c r="AA5" s="260">
        <v>10</v>
      </c>
      <c r="AB5" s="260">
        <v>15</v>
      </c>
      <c r="AC5" s="260">
        <v>20</v>
      </c>
      <c r="AD5" s="260">
        <v>25</v>
      </c>
      <c r="AE5" s="263">
        <v>29</v>
      </c>
      <c r="AF5" s="259">
        <v>5</v>
      </c>
      <c r="AG5" s="260">
        <v>10</v>
      </c>
      <c r="AH5" s="260">
        <v>15</v>
      </c>
      <c r="AI5" s="260">
        <v>20</v>
      </c>
      <c r="AJ5" s="260">
        <v>25</v>
      </c>
      <c r="AK5" s="261">
        <v>31</v>
      </c>
      <c r="AL5" s="262">
        <v>5</v>
      </c>
      <c r="AM5" s="260">
        <v>10</v>
      </c>
      <c r="AN5" s="260">
        <v>15</v>
      </c>
      <c r="AO5" s="260">
        <v>20</v>
      </c>
      <c r="AP5" s="260">
        <v>25</v>
      </c>
      <c r="AQ5" s="263">
        <v>30</v>
      </c>
      <c r="AR5" s="259">
        <v>5</v>
      </c>
      <c r="AS5" s="260">
        <v>10</v>
      </c>
      <c r="AT5" s="260">
        <v>15</v>
      </c>
      <c r="AU5" s="260">
        <v>20</v>
      </c>
      <c r="AV5" s="260">
        <v>25</v>
      </c>
      <c r="AW5" s="261">
        <v>31</v>
      </c>
      <c r="AX5" s="262">
        <v>5</v>
      </c>
      <c r="AY5" s="260">
        <v>10</v>
      </c>
      <c r="AZ5" s="260">
        <v>15</v>
      </c>
      <c r="BA5" s="260">
        <v>20</v>
      </c>
      <c r="BB5" s="260">
        <v>25</v>
      </c>
      <c r="BC5" s="263">
        <v>30</v>
      </c>
      <c r="BD5" s="259">
        <v>5</v>
      </c>
      <c r="BE5" s="260">
        <v>10</v>
      </c>
      <c r="BF5" s="260">
        <v>15</v>
      </c>
      <c r="BG5" s="260">
        <v>20</v>
      </c>
      <c r="BH5" s="260">
        <v>25</v>
      </c>
      <c r="BI5" s="261">
        <v>31</v>
      </c>
      <c r="BJ5" s="262">
        <v>5</v>
      </c>
      <c r="BK5" s="260">
        <v>10</v>
      </c>
      <c r="BL5" s="260">
        <v>15</v>
      </c>
      <c r="BM5" s="260">
        <v>20</v>
      </c>
      <c r="BN5" s="260">
        <v>25</v>
      </c>
      <c r="BO5" s="263">
        <v>31</v>
      </c>
      <c r="BP5" s="259">
        <v>5</v>
      </c>
      <c r="BQ5" s="260">
        <v>10</v>
      </c>
      <c r="BR5" s="260">
        <v>15</v>
      </c>
      <c r="BS5" s="260">
        <v>20</v>
      </c>
      <c r="BT5" s="260">
        <v>25</v>
      </c>
      <c r="BU5" s="261">
        <v>30</v>
      </c>
      <c r="BV5" s="259">
        <v>5</v>
      </c>
      <c r="BW5" s="260">
        <v>10</v>
      </c>
      <c r="BX5" s="260">
        <v>15</v>
      </c>
      <c r="BY5" s="260">
        <v>20</v>
      </c>
      <c r="BZ5" s="260">
        <v>25</v>
      </c>
      <c r="CA5" s="263">
        <v>31</v>
      </c>
      <c r="CB5" s="535"/>
    </row>
    <row r="6" spans="1:89" ht="27.75" customHeight="1" x14ac:dyDescent="0.15">
      <c r="A6" s="559" t="s">
        <v>44</v>
      </c>
      <c r="B6" s="247"/>
      <c r="C6" s="218"/>
      <c r="D6" s="219"/>
      <c r="E6" s="220"/>
      <c r="F6" s="221"/>
      <c r="G6" s="289"/>
      <c r="H6" s="224"/>
      <c r="I6" s="222"/>
      <c r="J6" s="222"/>
      <c r="K6" s="222"/>
      <c r="L6" s="222"/>
      <c r="M6" s="223"/>
      <c r="N6" s="224"/>
      <c r="O6" s="222"/>
      <c r="P6" s="222"/>
      <c r="Q6" s="222"/>
      <c r="R6" s="222"/>
      <c r="S6" s="226"/>
      <c r="T6" s="227"/>
      <c r="U6" s="222"/>
      <c r="V6" s="222"/>
      <c r="W6" s="222"/>
      <c r="X6" s="222"/>
      <c r="Y6" s="223"/>
      <c r="Z6" s="224"/>
      <c r="AA6" s="225"/>
      <c r="AB6" s="222"/>
      <c r="AC6" s="222"/>
      <c r="AD6" s="222"/>
      <c r="AE6" s="226"/>
      <c r="AF6" s="221"/>
      <c r="AG6" s="228"/>
      <c r="AH6" s="228"/>
      <c r="AI6" s="222"/>
      <c r="AJ6" s="222"/>
      <c r="AK6" s="229"/>
      <c r="AL6" s="224"/>
      <c r="AM6" s="222"/>
      <c r="AN6" s="228"/>
      <c r="AO6" s="222"/>
      <c r="AP6" s="222"/>
      <c r="AQ6" s="226"/>
      <c r="AR6" s="221"/>
      <c r="AS6" s="222"/>
      <c r="AT6" s="222"/>
      <c r="AU6" s="222"/>
      <c r="AV6" s="222"/>
      <c r="AW6" s="223"/>
      <c r="AX6" s="224"/>
      <c r="AY6" s="222"/>
      <c r="AZ6" s="222"/>
      <c r="BA6" s="222"/>
      <c r="BB6" s="222"/>
      <c r="BC6" s="226"/>
      <c r="BD6" s="221"/>
      <c r="BE6" s="222"/>
      <c r="BF6" s="222"/>
      <c r="BG6" s="222"/>
      <c r="BH6" s="228"/>
      <c r="BI6" s="223"/>
      <c r="BJ6" s="224"/>
      <c r="BK6" s="228"/>
      <c r="BL6" s="222"/>
      <c r="BM6" s="222"/>
      <c r="BN6" s="228"/>
      <c r="BO6" s="226"/>
      <c r="BP6" s="221"/>
      <c r="BQ6" s="222"/>
      <c r="BR6" s="225"/>
      <c r="BS6" s="222"/>
      <c r="BT6" s="222"/>
      <c r="BU6" s="223"/>
      <c r="BV6" s="221"/>
      <c r="BW6" s="222"/>
      <c r="BX6" s="222"/>
      <c r="BY6" s="222"/>
      <c r="BZ6" s="222"/>
      <c r="CA6" s="226"/>
      <c r="CB6" s="230"/>
    </row>
    <row r="7" spans="1:89" ht="27.75" customHeight="1" x14ac:dyDescent="0.15">
      <c r="A7" s="560"/>
      <c r="B7" s="247"/>
      <c r="C7" s="218"/>
      <c r="D7" s="219"/>
      <c r="E7" s="220"/>
      <c r="F7" s="231"/>
      <c r="G7" s="290"/>
      <c r="H7" s="234"/>
      <c r="I7" s="232"/>
      <c r="J7" s="232"/>
      <c r="K7" s="232"/>
      <c r="L7" s="232"/>
      <c r="M7" s="233"/>
      <c r="N7" s="234"/>
      <c r="O7" s="232"/>
      <c r="P7" s="232"/>
      <c r="Q7" s="232"/>
      <c r="R7" s="232"/>
      <c r="S7" s="236"/>
      <c r="T7" s="156"/>
      <c r="U7" s="232"/>
      <c r="V7" s="232"/>
      <c r="W7" s="232"/>
      <c r="X7" s="232"/>
      <c r="Y7" s="233"/>
      <c r="Z7" s="234"/>
      <c r="AA7" s="235"/>
      <c r="AB7" s="232"/>
      <c r="AC7" s="232"/>
      <c r="AD7" s="232"/>
      <c r="AE7" s="236"/>
      <c r="AF7" s="231"/>
      <c r="AG7" s="237"/>
      <c r="AH7" s="237"/>
      <c r="AI7" s="232"/>
      <c r="AJ7" s="232"/>
      <c r="AK7" s="238"/>
      <c r="AL7" s="234"/>
      <c r="AM7" s="232"/>
      <c r="AN7" s="237"/>
      <c r="AO7" s="232"/>
      <c r="AP7" s="232"/>
      <c r="AQ7" s="236"/>
      <c r="AR7" s="231"/>
      <c r="AS7" s="232"/>
      <c r="AT7" s="232"/>
      <c r="AU7" s="232"/>
      <c r="AV7" s="232"/>
      <c r="AW7" s="233"/>
      <c r="AX7" s="234"/>
      <c r="AY7" s="232"/>
      <c r="AZ7" s="232"/>
      <c r="BA7" s="232"/>
      <c r="BB7" s="232"/>
      <c r="BC7" s="236"/>
      <c r="BD7" s="231"/>
      <c r="BE7" s="232"/>
      <c r="BF7" s="232"/>
      <c r="BG7" s="232"/>
      <c r="BH7" s="237"/>
      <c r="BI7" s="233"/>
      <c r="BJ7" s="234"/>
      <c r="BK7" s="237"/>
      <c r="BL7" s="232"/>
      <c r="BM7" s="232"/>
      <c r="BN7" s="237"/>
      <c r="BO7" s="236"/>
      <c r="BP7" s="231"/>
      <c r="BQ7" s="232"/>
      <c r="BR7" s="235"/>
      <c r="BS7" s="232"/>
      <c r="BT7" s="232"/>
      <c r="BU7" s="233"/>
      <c r="BV7" s="231"/>
      <c r="BW7" s="232"/>
      <c r="BX7" s="232"/>
      <c r="BY7" s="232"/>
      <c r="BZ7" s="232"/>
      <c r="CA7" s="233"/>
      <c r="CB7" s="230"/>
    </row>
    <row r="8" spans="1:89" ht="27.75" customHeight="1" x14ac:dyDescent="0.15">
      <c r="A8" s="560"/>
      <c r="B8" s="247"/>
      <c r="C8" s="218"/>
      <c r="D8" s="219"/>
      <c r="E8" s="220"/>
      <c r="F8" s="231"/>
      <c r="G8" s="290"/>
      <c r="H8" s="234"/>
      <c r="I8" s="232"/>
      <c r="J8" s="232"/>
      <c r="K8" s="232"/>
      <c r="L8" s="232"/>
      <c r="M8" s="233"/>
      <c r="N8" s="234"/>
      <c r="O8" s="232"/>
      <c r="P8" s="232"/>
      <c r="Q8" s="232"/>
      <c r="R8" s="232"/>
      <c r="S8" s="236"/>
      <c r="T8" s="156"/>
      <c r="U8" s="232"/>
      <c r="V8" s="232"/>
      <c r="W8" s="232"/>
      <c r="X8" s="232"/>
      <c r="Y8" s="233"/>
      <c r="Z8" s="234"/>
      <c r="AA8" s="235"/>
      <c r="AB8" s="232"/>
      <c r="AC8" s="232"/>
      <c r="AD8" s="232"/>
      <c r="AE8" s="236"/>
      <c r="AF8" s="231"/>
      <c r="AG8" s="237"/>
      <c r="AH8" s="237"/>
      <c r="AI8" s="232"/>
      <c r="AJ8" s="232"/>
      <c r="AK8" s="238"/>
      <c r="AL8" s="234"/>
      <c r="AM8" s="232"/>
      <c r="AN8" s="237"/>
      <c r="AO8" s="232"/>
      <c r="AP8" s="232"/>
      <c r="AQ8" s="236"/>
      <c r="AR8" s="231"/>
      <c r="AS8" s="232"/>
      <c r="AT8" s="232"/>
      <c r="AU8" s="232"/>
      <c r="AV8" s="232"/>
      <c r="AW8" s="233"/>
      <c r="AX8" s="234"/>
      <c r="AY8" s="232"/>
      <c r="AZ8" s="232"/>
      <c r="BA8" s="232"/>
      <c r="BB8" s="232"/>
      <c r="BC8" s="236"/>
      <c r="BD8" s="231"/>
      <c r="BE8" s="232"/>
      <c r="BF8" s="232"/>
      <c r="BG8" s="232"/>
      <c r="BH8" s="237"/>
      <c r="BI8" s="233"/>
      <c r="BJ8" s="234"/>
      <c r="BK8" s="237"/>
      <c r="BL8" s="232"/>
      <c r="BM8" s="232"/>
      <c r="BN8" s="237"/>
      <c r="BO8" s="236"/>
      <c r="BP8" s="231"/>
      <c r="BQ8" s="232"/>
      <c r="BR8" s="235"/>
      <c r="BS8" s="232"/>
      <c r="BT8" s="232"/>
      <c r="BU8" s="233"/>
      <c r="BV8" s="231"/>
      <c r="BW8" s="232"/>
      <c r="BX8" s="232"/>
      <c r="BY8" s="232"/>
      <c r="BZ8" s="232"/>
      <c r="CA8" s="233"/>
      <c r="CB8" s="230"/>
    </row>
    <row r="9" spans="1:89" ht="27.95" customHeight="1" x14ac:dyDescent="0.15">
      <c r="A9" s="560"/>
      <c r="B9" s="248" t="s">
        <v>4</v>
      </c>
      <c r="C9" s="111"/>
      <c r="D9" s="26"/>
      <c r="E9" s="139"/>
      <c r="F9" s="29"/>
      <c r="G9" s="291"/>
      <c r="H9" s="282"/>
      <c r="I9" s="96"/>
      <c r="J9" s="184"/>
      <c r="K9" s="184"/>
      <c r="L9" s="184"/>
      <c r="M9" s="185"/>
      <c r="N9" s="186"/>
      <c r="O9" s="184"/>
      <c r="P9" s="184"/>
      <c r="Q9" s="184"/>
      <c r="R9" s="184"/>
      <c r="S9" s="188"/>
      <c r="T9" s="183"/>
      <c r="U9" s="184"/>
      <c r="V9" s="184"/>
      <c r="W9" s="184"/>
      <c r="X9" s="184"/>
      <c r="Y9" s="185"/>
      <c r="Z9" s="186"/>
      <c r="AA9" s="187"/>
      <c r="AB9" s="184"/>
      <c r="AC9" s="184"/>
      <c r="AD9" s="184"/>
      <c r="AE9" s="188"/>
      <c r="AF9" s="183"/>
      <c r="AG9" s="184"/>
      <c r="AH9" s="189"/>
      <c r="AI9" s="184"/>
      <c r="AJ9" s="184"/>
      <c r="AK9" s="185"/>
      <c r="AL9" s="186"/>
      <c r="AM9" s="184"/>
      <c r="AN9" s="184"/>
      <c r="AO9" s="184"/>
      <c r="AP9" s="184"/>
      <c r="AQ9" s="188"/>
      <c r="AR9" s="183"/>
      <c r="AS9" s="184"/>
      <c r="AT9" s="184"/>
      <c r="AU9" s="184"/>
      <c r="AV9" s="184"/>
      <c r="AW9" s="185"/>
      <c r="AX9" s="186"/>
      <c r="AY9" s="184"/>
      <c r="AZ9" s="184"/>
      <c r="BA9" s="184"/>
      <c r="BB9" s="184"/>
      <c r="BC9" s="188"/>
      <c r="BD9" s="183"/>
      <c r="BE9" s="184"/>
      <c r="BF9" s="184"/>
      <c r="BG9" s="184"/>
      <c r="BH9" s="189"/>
      <c r="BI9" s="185"/>
      <c r="BJ9" s="186"/>
      <c r="BK9" s="184"/>
      <c r="BL9" s="184"/>
      <c r="BM9" s="184"/>
      <c r="BN9" s="184"/>
      <c r="BO9" s="188"/>
      <c r="BP9" s="183"/>
      <c r="BQ9" s="184"/>
      <c r="BR9" s="187"/>
      <c r="BS9" s="184"/>
      <c r="BT9" s="184"/>
      <c r="BU9" s="185"/>
      <c r="BV9" s="183"/>
      <c r="BW9" s="184"/>
      <c r="BX9" s="184"/>
      <c r="BY9" s="217"/>
      <c r="BZ9" s="30"/>
      <c r="CA9" s="27"/>
      <c r="CB9" s="97"/>
      <c r="CD9" s="240" t="s">
        <v>13</v>
      </c>
      <c r="CF9" s="241">
        <v>188752000</v>
      </c>
      <c r="CG9" s="242">
        <f t="shared" ref="CG9:CG28" si="0">CF9/$CF$38</f>
        <v>3.7926300955017221E-2</v>
      </c>
      <c r="CI9" s="243">
        <f>CG9-CB9</f>
        <v>3.7926300955017221E-2</v>
      </c>
    </row>
    <row r="10" spans="1:89" s="2" customFormat="1" ht="27.95" customHeight="1" x14ac:dyDescent="0.15">
      <c r="A10" s="560"/>
      <c r="B10" s="302"/>
      <c r="C10" s="112"/>
      <c r="D10" s="8"/>
      <c r="E10" s="140"/>
      <c r="F10" s="88"/>
      <c r="G10" s="292"/>
      <c r="H10" s="283"/>
      <c r="I10" s="87"/>
      <c r="J10" s="191"/>
      <c r="K10" s="191"/>
      <c r="L10" s="191"/>
      <c r="M10" s="33"/>
      <c r="N10" s="34"/>
      <c r="O10" s="32"/>
      <c r="P10" s="32"/>
      <c r="Q10" s="32"/>
      <c r="R10" s="32"/>
      <c r="S10" s="35"/>
      <c r="T10" s="89"/>
      <c r="U10" s="157"/>
      <c r="V10" s="157"/>
      <c r="W10" s="157"/>
      <c r="X10" s="157"/>
      <c r="Y10" s="158"/>
      <c r="Z10" s="159"/>
      <c r="AA10" s="147"/>
      <c r="AB10" s="157"/>
      <c r="AC10" s="157"/>
      <c r="AD10" s="157"/>
      <c r="AE10" s="160"/>
      <c r="AF10" s="161"/>
      <c r="AG10" s="157"/>
      <c r="AH10" s="162"/>
      <c r="AI10" s="157"/>
      <c r="AJ10" s="162"/>
      <c r="AK10" s="163"/>
      <c r="AL10" s="159"/>
      <c r="AM10" s="157"/>
      <c r="AN10" s="164"/>
      <c r="AO10" s="157"/>
      <c r="AP10" s="157"/>
      <c r="AQ10" s="165"/>
      <c r="AR10" s="161"/>
      <c r="AS10" s="157"/>
      <c r="AT10" s="166"/>
      <c r="AU10" s="157"/>
      <c r="AV10" s="157"/>
      <c r="AW10" s="167"/>
      <c r="AX10" s="168"/>
      <c r="AY10" s="169"/>
      <c r="AZ10" s="157"/>
      <c r="BA10" s="157"/>
      <c r="BB10" s="157"/>
      <c r="BC10" s="165"/>
      <c r="BD10" s="161"/>
      <c r="BE10" s="157"/>
      <c r="BF10" s="169"/>
      <c r="BG10" s="157"/>
      <c r="BH10" s="162"/>
      <c r="BI10" s="158"/>
      <c r="BJ10" s="170"/>
      <c r="BK10" s="162"/>
      <c r="BL10" s="157"/>
      <c r="BM10" s="157"/>
      <c r="BN10" s="162"/>
      <c r="BO10" s="35"/>
      <c r="BP10" s="31"/>
      <c r="BQ10" s="32"/>
      <c r="BR10" s="147"/>
      <c r="BS10" s="32"/>
      <c r="BT10" s="32"/>
      <c r="BU10" s="33"/>
      <c r="BV10" s="31"/>
      <c r="BW10" s="32"/>
      <c r="BX10" s="32"/>
      <c r="BY10" s="32"/>
      <c r="BZ10" s="32"/>
      <c r="CA10" s="14"/>
      <c r="CB10" s="95"/>
      <c r="CD10" s="240" t="s">
        <v>31</v>
      </c>
      <c r="CE10" s="240"/>
      <c r="CF10" s="241">
        <v>300000000</v>
      </c>
      <c r="CG10" s="242">
        <f t="shared" si="0"/>
        <v>6.0279574714467481E-2</v>
      </c>
      <c r="CH10" s="240"/>
      <c r="CI10" s="243">
        <f t="shared" ref="CI10:CI28" si="1">CG10-CB10</f>
        <v>6.0279574714467481E-2</v>
      </c>
      <c r="CJ10" s="240"/>
      <c r="CK10" s="240"/>
    </row>
    <row r="11" spans="1:89" s="2" customFormat="1" ht="27.95" customHeight="1" x14ac:dyDescent="0.15">
      <c r="A11" s="560"/>
      <c r="B11" s="302"/>
      <c r="C11" s="112"/>
      <c r="D11" s="8"/>
      <c r="E11" s="140"/>
      <c r="F11" s="153"/>
      <c r="G11" s="293"/>
      <c r="H11" s="284"/>
      <c r="I11" s="44"/>
      <c r="J11" s="32"/>
      <c r="K11" s="32"/>
      <c r="L11" s="32"/>
      <c r="M11" s="33"/>
      <c r="N11" s="34"/>
      <c r="O11" s="32"/>
      <c r="P11" s="32"/>
      <c r="Q11" s="32"/>
      <c r="R11" s="32"/>
      <c r="S11" s="35"/>
      <c r="T11" s="89"/>
      <c r="U11" s="157"/>
      <c r="V11" s="157"/>
      <c r="W11" s="157"/>
      <c r="X11" s="157"/>
      <c r="Y11" s="192"/>
      <c r="Z11" s="193"/>
      <c r="AA11" s="147"/>
      <c r="AB11" s="194"/>
      <c r="AC11" s="194"/>
      <c r="AD11" s="194"/>
      <c r="AE11" s="195"/>
      <c r="AF11" s="196"/>
      <c r="AG11" s="194"/>
      <c r="AH11" s="197"/>
      <c r="AI11" s="194"/>
      <c r="AJ11" s="194"/>
      <c r="AK11" s="192"/>
      <c r="AL11" s="193"/>
      <c r="AM11" s="194"/>
      <c r="AN11" s="194"/>
      <c r="AO11" s="194"/>
      <c r="AP11" s="194"/>
      <c r="AQ11" s="195"/>
      <c r="AR11" s="196"/>
      <c r="AS11" s="194"/>
      <c r="AT11" s="194"/>
      <c r="AU11" s="194"/>
      <c r="AV11" s="194"/>
      <c r="AW11" s="192"/>
      <c r="AX11" s="193"/>
      <c r="AY11" s="194"/>
      <c r="AZ11" s="194"/>
      <c r="BA11" s="194"/>
      <c r="BB11" s="194"/>
      <c r="BC11" s="195"/>
      <c r="BD11" s="196"/>
      <c r="BE11" s="194"/>
      <c r="BF11" s="194"/>
      <c r="BG11" s="194"/>
      <c r="BH11" s="197"/>
      <c r="BI11" s="192"/>
      <c r="BJ11" s="193"/>
      <c r="BK11" s="162"/>
      <c r="BL11" s="157"/>
      <c r="BM11" s="157"/>
      <c r="BN11" s="162"/>
      <c r="BO11" s="35"/>
      <c r="BP11" s="31"/>
      <c r="BQ11" s="32"/>
      <c r="BR11" s="147"/>
      <c r="BS11" s="32"/>
      <c r="BT11" s="32"/>
      <c r="BU11" s="33"/>
      <c r="BV11" s="31"/>
      <c r="BW11" s="32"/>
      <c r="BX11" s="32"/>
      <c r="BY11" s="32"/>
      <c r="BZ11" s="32"/>
      <c r="CA11" s="14"/>
      <c r="CB11" s="95"/>
      <c r="CD11" s="240" t="s">
        <v>32</v>
      </c>
      <c r="CE11" s="240"/>
      <c r="CF11" s="241">
        <v>680000000</v>
      </c>
      <c r="CG11" s="242">
        <f t="shared" si="0"/>
        <v>0.13663370268612629</v>
      </c>
      <c r="CH11" s="240"/>
      <c r="CI11" s="243">
        <f t="shared" si="1"/>
        <v>0.13663370268612629</v>
      </c>
      <c r="CJ11" s="240"/>
      <c r="CK11" s="240"/>
    </row>
    <row r="12" spans="1:89" s="2" customFormat="1" ht="27.95" customHeight="1" x14ac:dyDescent="0.15">
      <c r="A12" s="560"/>
      <c r="B12" s="302"/>
      <c r="C12" s="112"/>
      <c r="D12" s="8"/>
      <c r="E12" s="140"/>
      <c r="F12" s="153"/>
      <c r="G12" s="293"/>
      <c r="H12" s="284"/>
      <c r="I12" s="44"/>
      <c r="J12" s="32"/>
      <c r="K12" s="32"/>
      <c r="L12" s="32"/>
      <c r="M12" s="33"/>
      <c r="N12" s="34"/>
      <c r="O12" s="32"/>
      <c r="P12" s="32"/>
      <c r="Q12" s="32"/>
      <c r="R12" s="32"/>
      <c r="S12" s="35"/>
      <c r="T12" s="89"/>
      <c r="U12" s="157"/>
      <c r="V12" s="157"/>
      <c r="W12" s="157"/>
      <c r="X12" s="157"/>
      <c r="Y12" s="158"/>
      <c r="Z12" s="159"/>
      <c r="AA12" s="147"/>
      <c r="AB12" s="157"/>
      <c r="AC12" s="157"/>
      <c r="AD12" s="157"/>
      <c r="AE12" s="160"/>
      <c r="AF12" s="161"/>
      <c r="AG12" s="157"/>
      <c r="AH12" s="162"/>
      <c r="AI12" s="157"/>
      <c r="AJ12" s="162"/>
      <c r="AK12" s="163"/>
      <c r="AL12" s="159"/>
      <c r="AM12" s="157"/>
      <c r="AN12" s="162"/>
      <c r="AO12" s="194"/>
      <c r="AP12" s="194"/>
      <c r="AQ12" s="195"/>
      <c r="AR12" s="196"/>
      <c r="AS12" s="194"/>
      <c r="AT12" s="194"/>
      <c r="AU12" s="194"/>
      <c r="AV12" s="194"/>
      <c r="AW12" s="192"/>
      <c r="AX12" s="193"/>
      <c r="AY12" s="194"/>
      <c r="AZ12" s="194"/>
      <c r="BA12" s="194"/>
      <c r="BB12" s="157"/>
      <c r="BC12" s="165"/>
      <c r="BD12" s="161"/>
      <c r="BE12" s="157"/>
      <c r="BF12" s="157"/>
      <c r="BG12" s="194"/>
      <c r="BH12" s="162"/>
      <c r="BI12" s="158"/>
      <c r="BJ12" s="170"/>
      <c r="BK12" s="162"/>
      <c r="BL12" s="157"/>
      <c r="BM12" s="157"/>
      <c r="BN12" s="162"/>
      <c r="BO12" s="35"/>
      <c r="BP12" s="40"/>
      <c r="BQ12" s="38"/>
      <c r="BR12" s="147"/>
      <c r="BS12" s="32"/>
      <c r="BT12" s="35"/>
      <c r="BU12" s="33"/>
      <c r="BV12" s="31"/>
      <c r="BW12" s="32"/>
      <c r="BX12" s="32"/>
      <c r="BY12" s="32"/>
      <c r="BZ12" s="44"/>
      <c r="CA12" s="15"/>
      <c r="CB12" s="95"/>
      <c r="CD12" s="240" t="s">
        <v>33</v>
      </c>
      <c r="CE12" s="240"/>
      <c r="CF12" s="241">
        <v>57390940</v>
      </c>
      <c r="CG12" s="242">
        <f t="shared" si="0"/>
        <v>1.1531671518878401E-2</v>
      </c>
      <c r="CH12" s="240"/>
      <c r="CI12" s="243">
        <f t="shared" si="1"/>
        <v>1.1531671518878401E-2</v>
      </c>
      <c r="CJ12" s="240"/>
      <c r="CK12" s="240"/>
    </row>
    <row r="13" spans="1:89" s="2" customFormat="1" ht="27.95" customHeight="1" x14ac:dyDescent="0.15">
      <c r="A13" s="560"/>
      <c r="B13" s="302"/>
      <c r="C13" s="112"/>
      <c r="D13" s="8"/>
      <c r="E13" s="140"/>
      <c r="F13" s="211"/>
      <c r="G13" s="294"/>
      <c r="H13" s="285"/>
      <c r="I13" s="212"/>
      <c r="J13" s="38"/>
      <c r="K13" s="38"/>
      <c r="L13" s="38"/>
      <c r="M13" s="45"/>
      <c r="N13" s="37"/>
      <c r="O13" s="41"/>
      <c r="P13" s="38"/>
      <c r="Q13" s="41"/>
      <c r="R13" s="41"/>
      <c r="S13" s="39"/>
      <c r="T13" s="40"/>
      <c r="U13" s="169"/>
      <c r="V13" s="169"/>
      <c r="W13" s="169"/>
      <c r="X13" s="157"/>
      <c r="Y13" s="158"/>
      <c r="Z13" s="168"/>
      <c r="AA13" s="148"/>
      <c r="AB13" s="157"/>
      <c r="AC13" s="169"/>
      <c r="AD13" s="169"/>
      <c r="AE13" s="165"/>
      <c r="AF13" s="171"/>
      <c r="AG13" s="169"/>
      <c r="AH13" s="164"/>
      <c r="AI13" s="169"/>
      <c r="AJ13" s="164"/>
      <c r="AK13" s="172"/>
      <c r="AL13" s="168"/>
      <c r="AM13" s="169"/>
      <c r="AN13" s="162"/>
      <c r="AO13" s="194"/>
      <c r="AP13" s="194"/>
      <c r="AQ13" s="195"/>
      <c r="AR13" s="196"/>
      <c r="AS13" s="194"/>
      <c r="AT13" s="239"/>
      <c r="AU13" s="194"/>
      <c r="AV13" s="194"/>
      <c r="AW13" s="192"/>
      <c r="AX13" s="193"/>
      <c r="AY13" s="194"/>
      <c r="AZ13" s="194"/>
      <c r="BA13" s="194"/>
      <c r="BB13" s="194"/>
      <c r="BC13" s="195"/>
      <c r="BD13" s="196"/>
      <c r="BE13" s="194"/>
      <c r="BF13" s="194"/>
      <c r="BG13" s="194"/>
      <c r="BH13" s="173"/>
      <c r="BI13" s="174"/>
      <c r="BJ13" s="175"/>
      <c r="BK13" s="173"/>
      <c r="BL13" s="176"/>
      <c r="BM13" s="177"/>
      <c r="BN13" s="177"/>
      <c r="BO13" s="50"/>
      <c r="BP13" s="31"/>
      <c r="BQ13" s="47"/>
      <c r="BR13" s="148"/>
      <c r="BS13" s="47"/>
      <c r="BT13" s="39"/>
      <c r="BU13" s="36"/>
      <c r="BV13" s="40"/>
      <c r="BW13" s="38"/>
      <c r="BX13" s="38"/>
      <c r="BY13" s="38"/>
      <c r="BZ13" s="38"/>
      <c r="CA13" s="20"/>
      <c r="CB13" s="95"/>
      <c r="CD13" s="240" t="s">
        <v>34</v>
      </c>
      <c r="CE13" s="240"/>
      <c r="CF13" s="241">
        <v>22221000</v>
      </c>
      <c r="CG13" s="242">
        <f t="shared" si="0"/>
        <v>4.4649080991006063E-3</v>
      </c>
      <c r="CH13" s="240"/>
      <c r="CI13" s="243">
        <f t="shared" si="1"/>
        <v>4.4649080991006063E-3</v>
      </c>
      <c r="CJ13" s="240"/>
      <c r="CK13" s="240"/>
    </row>
    <row r="14" spans="1:89" s="2" customFormat="1" ht="27.95" customHeight="1" x14ac:dyDescent="0.15">
      <c r="A14" s="560"/>
      <c r="B14" s="302"/>
      <c r="C14" s="112"/>
      <c r="D14" s="8"/>
      <c r="E14" s="140"/>
      <c r="F14" s="153"/>
      <c r="G14" s="293"/>
      <c r="H14" s="284"/>
      <c r="I14" s="44"/>
      <c r="J14" s="32"/>
      <c r="K14" s="32"/>
      <c r="L14" s="32"/>
      <c r="M14" s="33"/>
      <c r="N14" s="34"/>
      <c r="O14" s="32"/>
      <c r="P14" s="32"/>
      <c r="Q14" s="32"/>
      <c r="R14" s="32"/>
      <c r="S14" s="35"/>
      <c r="T14" s="89"/>
      <c r="U14" s="157"/>
      <c r="V14" s="157"/>
      <c r="W14" s="157"/>
      <c r="X14" s="157"/>
      <c r="Y14" s="158"/>
      <c r="Z14" s="159"/>
      <c r="AA14" s="147"/>
      <c r="AB14" s="157"/>
      <c r="AC14" s="198"/>
      <c r="AD14" s="198"/>
      <c r="AE14" s="199"/>
      <c r="AF14" s="161"/>
      <c r="AG14" s="157"/>
      <c r="AH14" s="162"/>
      <c r="AI14" s="157"/>
      <c r="AJ14" s="162"/>
      <c r="AK14" s="163"/>
      <c r="AL14" s="159"/>
      <c r="AM14" s="198"/>
      <c r="AN14" s="198"/>
      <c r="AO14" s="198"/>
      <c r="AP14" s="157"/>
      <c r="AQ14" s="165"/>
      <c r="AR14" s="161"/>
      <c r="AS14" s="157"/>
      <c r="AT14" s="166"/>
      <c r="AU14" s="157"/>
      <c r="AV14" s="157"/>
      <c r="AW14" s="158"/>
      <c r="AX14" s="159"/>
      <c r="AY14" s="157"/>
      <c r="AZ14" s="157"/>
      <c r="BA14" s="157"/>
      <c r="BB14" s="157"/>
      <c r="BC14" s="165"/>
      <c r="BD14" s="161"/>
      <c r="BE14" s="157"/>
      <c r="BF14" s="169"/>
      <c r="BG14" s="157"/>
      <c r="BH14" s="164"/>
      <c r="BI14" s="178"/>
      <c r="BJ14" s="179"/>
      <c r="BK14" s="180"/>
      <c r="BL14" s="194"/>
      <c r="BM14" s="194"/>
      <c r="BN14" s="194"/>
      <c r="BO14" s="39"/>
      <c r="BP14" s="40"/>
      <c r="BQ14" s="38"/>
      <c r="BR14" s="147"/>
      <c r="BS14" s="38"/>
      <c r="BT14" s="155"/>
      <c r="BU14" s="94"/>
      <c r="BV14" s="154"/>
      <c r="BW14" s="49"/>
      <c r="BX14" s="49"/>
      <c r="BY14" s="49"/>
      <c r="BZ14" s="49"/>
      <c r="CA14" s="21"/>
      <c r="CB14" s="95"/>
      <c r="CD14" s="240" t="s">
        <v>35</v>
      </c>
      <c r="CE14" s="240"/>
      <c r="CF14" s="241">
        <v>3945000</v>
      </c>
      <c r="CG14" s="242">
        <f t="shared" si="0"/>
        <v>7.9267640749524737E-4</v>
      </c>
      <c r="CH14" s="240"/>
      <c r="CI14" s="243">
        <f t="shared" si="1"/>
        <v>7.9267640749524737E-4</v>
      </c>
      <c r="CJ14" s="240"/>
      <c r="CK14" s="240"/>
    </row>
    <row r="15" spans="1:89" s="2" customFormat="1" ht="27.95" customHeight="1" x14ac:dyDescent="0.15">
      <c r="A15" s="560"/>
      <c r="B15" s="302"/>
      <c r="C15" s="112"/>
      <c r="D15" s="8"/>
      <c r="E15" s="140"/>
      <c r="F15" s="153"/>
      <c r="G15" s="293"/>
      <c r="H15" s="284"/>
      <c r="I15" s="44"/>
      <c r="J15" s="32"/>
      <c r="K15" s="32"/>
      <c r="L15" s="32"/>
      <c r="M15" s="33"/>
      <c r="N15" s="34"/>
      <c r="O15" s="32"/>
      <c r="P15" s="32"/>
      <c r="Q15" s="32"/>
      <c r="R15" s="32"/>
      <c r="S15" s="35"/>
      <c r="T15" s="89"/>
      <c r="U15" s="157"/>
      <c r="V15" s="157"/>
      <c r="W15" s="157"/>
      <c r="X15" s="157"/>
      <c r="Y15" s="158"/>
      <c r="Z15" s="159"/>
      <c r="AA15" s="147"/>
      <c r="AB15" s="157"/>
      <c r="AC15" s="157"/>
      <c r="AD15" s="157"/>
      <c r="AE15" s="160"/>
      <c r="AF15" s="161"/>
      <c r="AG15" s="157"/>
      <c r="AH15" s="162"/>
      <c r="AI15" s="157"/>
      <c r="AJ15" s="162"/>
      <c r="AK15" s="163"/>
      <c r="AL15" s="159"/>
      <c r="AM15" s="157"/>
      <c r="AN15" s="162"/>
      <c r="AO15" s="157"/>
      <c r="AP15" s="157"/>
      <c r="AQ15" s="165"/>
      <c r="AR15" s="161"/>
      <c r="AS15" s="157"/>
      <c r="AT15" s="166"/>
      <c r="AU15" s="157"/>
      <c r="AV15" s="157"/>
      <c r="AW15" s="158"/>
      <c r="AX15" s="159"/>
      <c r="AY15" s="157"/>
      <c r="AZ15" s="157"/>
      <c r="BA15" s="194"/>
      <c r="BB15" s="194"/>
      <c r="BC15" s="195"/>
      <c r="BD15" s="196"/>
      <c r="BE15" s="194"/>
      <c r="BF15" s="194"/>
      <c r="BG15" s="157"/>
      <c r="BH15" s="197"/>
      <c r="BI15" s="192"/>
      <c r="BJ15" s="193"/>
      <c r="BK15" s="194"/>
      <c r="BL15" s="194"/>
      <c r="BM15" s="194"/>
      <c r="BN15" s="194"/>
      <c r="BO15" s="200"/>
      <c r="BP15" s="31"/>
      <c r="BQ15" s="32"/>
      <c r="BR15" s="147"/>
      <c r="BS15" s="32"/>
      <c r="BT15" s="35"/>
      <c r="BU15" s="33"/>
      <c r="BV15" s="31"/>
      <c r="BW15" s="32"/>
      <c r="BX15" s="32"/>
      <c r="BY15" s="32"/>
      <c r="BZ15" s="32"/>
      <c r="CA15" s="14"/>
      <c r="CB15" s="95"/>
      <c r="CD15" s="240" t="s">
        <v>36</v>
      </c>
      <c r="CE15" s="240"/>
      <c r="CF15" s="241">
        <v>50256000</v>
      </c>
      <c r="CG15" s="242">
        <f t="shared" si="0"/>
        <v>1.0098034356167592E-2</v>
      </c>
      <c r="CH15" s="240"/>
      <c r="CI15" s="243">
        <f t="shared" si="1"/>
        <v>1.0098034356167592E-2</v>
      </c>
      <c r="CJ15" s="240"/>
      <c r="CK15" s="240"/>
    </row>
    <row r="16" spans="1:89" s="2" customFormat="1" ht="27.95" customHeight="1" x14ac:dyDescent="0.15">
      <c r="A16" s="560"/>
      <c r="B16" s="302"/>
      <c r="C16" s="112"/>
      <c r="D16" s="8"/>
      <c r="E16" s="140"/>
      <c r="F16" s="153"/>
      <c r="G16" s="293"/>
      <c r="H16" s="284"/>
      <c r="I16" s="44"/>
      <c r="J16" s="32"/>
      <c r="K16" s="32"/>
      <c r="L16" s="32"/>
      <c r="M16" s="33"/>
      <c r="N16" s="34"/>
      <c r="O16" s="32"/>
      <c r="P16" s="32"/>
      <c r="Q16" s="32"/>
      <c r="R16" s="32"/>
      <c r="S16" s="35"/>
      <c r="T16" s="89"/>
      <c r="U16" s="157"/>
      <c r="V16" s="157"/>
      <c r="W16" s="157"/>
      <c r="X16" s="157"/>
      <c r="Y16" s="158"/>
      <c r="Z16" s="159"/>
      <c r="AA16" s="147"/>
      <c r="AB16" s="157"/>
      <c r="AC16" s="157"/>
      <c r="AD16" s="157"/>
      <c r="AE16" s="160"/>
      <c r="AF16" s="161"/>
      <c r="AG16" s="157"/>
      <c r="AH16" s="162"/>
      <c r="AI16" s="157"/>
      <c r="AJ16" s="162"/>
      <c r="AK16" s="163"/>
      <c r="AL16" s="159"/>
      <c r="AM16" s="157"/>
      <c r="AN16" s="162"/>
      <c r="AO16" s="157"/>
      <c r="AP16" s="157"/>
      <c r="AQ16" s="165"/>
      <c r="AR16" s="171"/>
      <c r="AS16" s="169"/>
      <c r="AT16" s="169"/>
      <c r="AU16" s="157"/>
      <c r="AV16" s="157"/>
      <c r="AW16" s="158"/>
      <c r="AX16" s="159"/>
      <c r="AY16" s="157"/>
      <c r="AZ16" s="157"/>
      <c r="BA16" s="194"/>
      <c r="BB16" s="194"/>
      <c r="BC16" s="195"/>
      <c r="BD16" s="196"/>
      <c r="BE16" s="194"/>
      <c r="BF16" s="194"/>
      <c r="BG16" s="157"/>
      <c r="BH16" s="197"/>
      <c r="BI16" s="192"/>
      <c r="BJ16" s="193"/>
      <c r="BK16" s="194"/>
      <c r="BL16" s="194"/>
      <c r="BM16" s="194"/>
      <c r="BN16" s="194"/>
      <c r="BO16" s="200"/>
      <c r="BP16" s="190"/>
      <c r="BQ16" s="191"/>
      <c r="BR16" s="147"/>
      <c r="BS16" s="191"/>
      <c r="BT16" s="200"/>
      <c r="BU16" s="201"/>
      <c r="BV16" s="190"/>
      <c r="BW16" s="191"/>
      <c r="BX16" s="191"/>
      <c r="BY16" s="32"/>
      <c r="BZ16" s="32"/>
      <c r="CA16" s="14"/>
      <c r="CB16" s="95"/>
      <c r="CD16" s="240" t="s">
        <v>37</v>
      </c>
      <c r="CE16" s="240"/>
      <c r="CF16" s="241">
        <v>183986178</v>
      </c>
      <c r="CG16" s="242">
        <f t="shared" si="0"/>
        <v>3.6968695210601039E-2</v>
      </c>
      <c r="CH16" s="240"/>
      <c r="CI16" s="243">
        <f t="shared" si="1"/>
        <v>3.6968695210601039E-2</v>
      </c>
      <c r="CJ16" s="240"/>
      <c r="CK16" s="240"/>
    </row>
    <row r="17" spans="1:89" s="2" customFormat="1" ht="27.95" customHeight="1" x14ac:dyDescent="0.15">
      <c r="A17" s="560"/>
      <c r="B17" s="302"/>
      <c r="C17" s="112"/>
      <c r="D17" s="8"/>
      <c r="E17" s="140"/>
      <c r="F17" s="153"/>
      <c r="G17" s="293"/>
      <c r="H17" s="284"/>
      <c r="I17" s="44"/>
      <c r="J17" s="32"/>
      <c r="K17" s="32"/>
      <c r="L17" s="32"/>
      <c r="M17" s="33"/>
      <c r="N17" s="34"/>
      <c r="O17" s="32"/>
      <c r="P17" s="32"/>
      <c r="Q17" s="32"/>
      <c r="R17" s="32"/>
      <c r="S17" s="35"/>
      <c r="T17" s="89"/>
      <c r="U17" s="157"/>
      <c r="V17" s="157"/>
      <c r="W17" s="157"/>
      <c r="X17" s="157"/>
      <c r="Y17" s="158"/>
      <c r="Z17" s="159"/>
      <c r="AA17" s="147"/>
      <c r="AB17" s="157"/>
      <c r="AC17" s="157"/>
      <c r="AD17" s="157"/>
      <c r="AE17" s="160"/>
      <c r="AF17" s="161"/>
      <c r="AG17" s="157"/>
      <c r="AH17" s="162"/>
      <c r="AI17" s="157"/>
      <c r="AJ17" s="162"/>
      <c r="AK17" s="163"/>
      <c r="AL17" s="159"/>
      <c r="AM17" s="157"/>
      <c r="AN17" s="162"/>
      <c r="AO17" s="157"/>
      <c r="AP17" s="157"/>
      <c r="AQ17" s="165"/>
      <c r="AR17" s="161"/>
      <c r="AS17" s="194"/>
      <c r="AT17" s="194"/>
      <c r="AU17" s="194"/>
      <c r="AV17" s="194"/>
      <c r="AW17" s="192"/>
      <c r="AX17" s="193"/>
      <c r="AY17" s="194"/>
      <c r="AZ17" s="194"/>
      <c r="BA17" s="194"/>
      <c r="BB17" s="194"/>
      <c r="BC17" s="195"/>
      <c r="BD17" s="196"/>
      <c r="BE17" s="194"/>
      <c r="BF17" s="194"/>
      <c r="BG17" s="194"/>
      <c r="BH17" s="197"/>
      <c r="BI17" s="192"/>
      <c r="BJ17" s="193"/>
      <c r="BK17" s="194"/>
      <c r="BL17" s="157"/>
      <c r="BM17" s="157"/>
      <c r="BN17" s="162"/>
      <c r="BO17" s="35"/>
      <c r="BP17" s="31"/>
      <c r="BQ17" s="32"/>
      <c r="BR17" s="147"/>
      <c r="BS17" s="32"/>
      <c r="BT17" s="35"/>
      <c r="BU17" s="33"/>
      <c r="BV17" s="31"/>
      <c r="BW17" s="32"/>
      <c r="BX17" s="32"/>
      <c r="BY17" s="32"/>
      <c r="BZ17" s="32"/>
      <c r="CA17" s="14"/>
      <c r="CB17" s="95"/>
      <c r="CD17" s="240" t="s">
        <v>38</v>
      </c>
      <c r="CE17" s="240"/>
      <c r="CF17" s="241">
        <v>60658600</v>
      </c>
      <c r="CG17" s="242">
        <f t="shared" si="0"/>
        <v>1.2188248702583324E-2</v>
      </c>
      <c r="CH17" s="240"/>
      <c r="CI17" s="243">
        <f t="shared" si="1"/>
        <v>1.2188248702583324E-2</v>
      </c>
      <c r="CJ17" s="240"/>
      <c r="CK17" s="240"/>
    </row>
    <row r="18" spans="1:89" s="2" customFormat="1" ht="27.95" customHeight="1" x14ac:dyDescent="0.15">
      <c r="A18" s="560"/>
      <c r="B18" s="302"/>
      <c r="C18" s="112"/>
      <c r="D18" s="8"/>
      <c r="E18" s="140"/>
      <c r="F18" s="153"/>
      <c r="G18" s="293"/>
      <c r="H18" s="284"/>
      <c r="I18" s="44"/>
      <c r="J18" s="32"/>
      <c r="K18" s="32"/>
      <c r="L18" s="32"/>
      <c r="M18" s="33"/>
      <c r="N18" s="34"/>
      <c r="O18" s="32"/>
      <c r="P18" s="32"/>
      <c r="Q18" s="32"/>
      <c r="R18" s="32"/>
      <c r="S18" s="35"/>
      <c r="T18" s="89"/>
      <c r="U18" s="157"/>
      <c r="V18" s="157"/>
      <c r="W18" s="157"/>
      <c r="X18" s="157"/>
      <c r="Y18" s="158"/>
      <c r="Z18" s="159"/>
      <c r="AA18" s="147"/>
      <c r="AB18" s="157"/>
      <c r="AC18" s="157"/>
      <c r="AD18" s="157"/>
      <c r="AE18" s="160"/>
      <c r="AF18" s="161"/>
      <c r="AG18" s="157"/>
      <c r="AH18" s="162"/>
      <c r="AI18" s="157"/>
      <c r="AJ18" s="162"/>
      <c r="AK18" s="163"/>
      <c r="AL18" s="159"/>
      <c r="AM18" s="157"/>
      <c r="AN18" s="162"/>
      <c r="AO18" s="157"/>
      <c r="AP18" s="157"/>
      <c r="AQ18" s="195"/>
      <c r="AR18" s="196"/>
      <c r="AS18" s="194"/>
      <c r="AT18" s="194"/>
      <c r="AU18" s="194"/>
      <c r="AV18" s="194"/>
      <c r="AW18" s="192"/>
      <c r="AX18" s="193"/>
      <c r="AY18" s="194"/>
      <c r="AZ18" s="194"/>
      <c r="BA18" s="194"/>
      <c r="BB18" s="194"/>
      <c r="BC18" s="195"/>
      <c r="BD18" s="196"/>
      <c r="BE18" s="194"/>
      <c r="BF18" s="194"/>
      <c r="BG18" s="194"/>
      <c r="BH18" s="197"/>
      <c r="BI18" s="192"/>
      <c r="BJ18" s="193"/>
      <c r="BK18" s="194"/>
      <c r="BL18" s="194"/>
      <c r="BM18" s="194"/>
      <c r="BN18" s="194"/>
      <c r="BO18" s="200"/>
      <c r="BP18" s="190"/>
      <c r="BQ18" s="191"/>
      <c r="BR18" s="147"/>
      <c r="BS18" s="191"/>
      <c r="BT18" s="200"/>
      <c r="BU18" s="201"/>
      <c r="BV18" s="190"/>
      <c r="BW18" s="191"/>
      <c r="BX18" s="191"/>
      <c r="BY18" s="32"/>
      <c r="BZ18" s="32"/>
      <c r="CA18" s="14"/>
      <c r="CB18" s="95"/>
      <c r="CD18" s="240" t="s">
        <v>39</v>
      </c>
      <c r="CE18" s="240"/>
      <c r="CF18" s="241">
        <v>443016409</v>
      </c>
      <c r="CG18" s="242">
        <f t="shared" si="0"/>
        <v>8.9016135753501938E-2</v>
      </c>
      <c r="CH18" s="240"/>
      <c r="CI18" s="243">
        <f t="shared" si="1"/>
        <v>8.9016135753501938E-2</v>
      </c>
      <c r="CJ18" s="240"/>
      <c r="CK18" s="240"/>
    </row>
    <row r="19" spans="1:89" s="2" customFormat="1" ht="27.95" customHeight="1" x14ac:dyDescent="0.15">
      <c r="A19" s="560"/>
      <c r="B19" s="302"/>
      <c r="C19" s="112"/>
      <c r="D19" s="8"/>
      <c r="E19" s="140"/>
      <c r="F19" s="153"/>
      <c r="G19" s="293"/>
      <c r="H19" s="284"/>
      <c r="I19" s="44"/>
      <c r="J19" s="32"/>
      <c r="K19" s="32"/>
      <c r="L19" s="32"/>
      <c r="M19" s="33"/>
      <c r="N19" s="34"/>
      <c r="O19" s="32"/>
      <c r="P19" s="32"/>
      <c r="Q19" s="32"/>
      <c r="R19" s="32"/>
      <c r="S19" s="35"/>
      <c r="T19" s="89"/>
      <c r="U19" s="157"/>
      <c r="V19" s="157"/>
      <c r="W19" s="157"/>
      <c r="X19" s="157"/>
      <c r="Y19" s="158"/>
      <c r="Z19" s="159"/>
      <c r="AA19" s="147"/>
      <c r="AB19" s="157"/>
      <c r="AC19" s="157"/>
      <c r="AD19" s="157"/>
      <c r="AE19" s="160"/>
      <c r="AF19" s="161"/>
      <c r="AG19" s="157"/>
      <c r="AH19" s="162"/>
      <c r="AI19" s="157"/>
      <c r="AJ19" s="162"/>
      <c r="AK19" s="163"/>
      <c r="AL19" s="159"/>
      <c r="AM19" s="157"/>
      <c r="AN19" s="162"/>
      <c r="AO19" s="157"/>
      <c r="AP19" s="157"/>
      <c r="AQ19" s="165"/>
      <c r="AR19" s="161"/>
      <c r="AS19" s="157"/>
      <c r="AT19" s="166"/>
      <c r="AU19" s="157"/>
      <c r="AV19" s="157"/>
      <c r="AW19" s="158"/>
      <c r="AX19" s="168"/>
      <c r="AY19" s="169"/>
      <c r="AZ19" s="169"/>
      <c r="BA19" s="194"/>
      <c r="BB19" s="194"/>
      <c r="BC19" s="195"/>
      <c r="BD19" s="196"/>
      <c r="BE19" s="194"/>
      <c r="BF19" s="194"/>
      <c r="BG19" s="157"/>
      <c r="BH19" s="197"/>
      <c r="BI19" s="192"/>
      <c r="BJ19" s="193"/>
      <c r="BK19" s="194"/>
      <c r="BL19" s="194"/>
      <c r="BM19" s="194"/>
      <c r="BN19" s="194"/>
      <c r="BO19" s="200"/>
      <c r="BP19" s="31"/>
      <c r="BQ19" s="32"/>
      <c r="BR19" s="147"/>
      <c r="BS19" s="32"/>
      <c r="BT19" s="35"/>
      <c r="BU19" s="33"/>
      <c r="BV19" s="31"/>
      <c r="BW19" s="32"/>
      <c r="BX19" s="32"/>
      <c r="BY19" s="32"/>
      <c r="BZ19" s="32"/>
      <c r="CA19" s="14"/>
      <c r="CB19" s="95"/>
      <c r="CD19" s="240" t="s">
        <v>40</v>
      </c>
      <c r="CE19" s="240"/>
      <c r="CF19" s="241">
        <v>227962650</v>
      </c>
      <c r="CG19" s="242">
        <f t="shared" si="0"/>
        <v>4.5804971975943333E-2</v>
      </c>
      <c r="CH19" s="240"/>
      <c r="CI19" s="243">
        <f t="shared" si="1"/>
        <v>4.5804971975943333E-2</v>
      </c>
      <c r="CJ19" s="240"/>
      <c r="CK19" s="240"/>
    </row>
    <row r="20" spans="1:89" s="2" customFormat="1" ht="27.95" customHeight="1" x14ac:dyDescent="0.15">
      <c r="A20" s="560"/>
      <c r="B20" s="302"/>
      <c r="C20" s="112"/>
      <c r="D20" s="8"/>
      <c r="E20" s="140"/>
      <c r="F20" s="153"/>
      <c r="G20" s="293"/>
      <c r="H20" s="284"/>
      <c r="I20" s="44"/>
      <c r="J20" s="32"/>
      <c r="K20" s="32"/>
      <c r="L20" s="32"/>
      <c r="M20" s="33"/>
      <c r="N20" s="34"/>
      <c r="O20" s="32"/>
      <c r="P20" s="32"/>
      <c r="Q20" s="32"/>
      <c r="R20" s="32"/>
      <c r="S20" s="35"/>
      <c r="T20" s="89"/>
      <c r="U20" s="157"/>
      <c r="V20" s="157"/>
      <c r="W20" s="157"/>
      <c r="X20" s="157"/>
      <c r="Y20" s="158"/>
      <c r="Z20" s="159"/>
      <c r="AA20" s="147"/>
      <c r="AB20" s="157"/>
      <c r="AC20" s="157"/>
      <c r="AD20" s="157"/>
      <c r="AE20" s="160"/>
      <c r="AF20" s="161"/>
      <c r="AG20" s="157"/>
      <c r="AH20" s="162"/>
      <c r="AI20" s="157"/>
      <c r="AJ20" s="162"/>
      <c r="AK20" s="163"/>
      <c r="AL20" s="159"/>
      <c r="AM20" s="157"/>
      <c r="AN20" s="162"/>
      <c r="AO20" s="157"/>
      <c r="AP20" s="157"/>
      <c r="AQ20" s="165"/>
      <c r="AR20" s="161"/>
      <c r="AS20" s="157"/>
      <c r="AT20" s="166"/>
      <c r="AU20" s="157"/>
      <c r="AV20" s="157"/>
      <c r="AW20" s="158"/>
      <c r="AX20" s="159"/>
      <c r="AY20" s="157"/>
      <c r="AZ20" s="157"/>
      <c r="BA20" s="157"/>
      <c r="BB20" s="157"/>
      <c r="BC20" s="165"/>
      <c r="BD20" s="161"/>
      <c r="BE20" s="157"/>
      <c r="BF20" s="177"/>
      <c r="BG20" s="157"/>
      <c r="BH20" s="164"/>
      <c r="BI20" s="181"/>
      <c r="BJ20" s="170"/>
      <c r="BK20" s="162"/>
      <c r="BL20" s="194"/>
      <c r="BM20" s="194"/>
      <c r="BN20" s="194"/>
      <c r="BO20" s="200"/>
      <c r="BP20" s="190"/>
      <c r="BQ20" s="191"/>
      <c r="BR20" s="147"/>
      <c r="BS20" s="191"/>
      <c r="BT20" s="200"/>
      <c r="BU20" s="201"/>
      <c r="BV20" s="190"/>
      <c r="BW20" s="191"/>
      <c r="BX20" s="191"/>
      <c r="BY20" s="32"/>
      <c r="BZ20" s="32"/>
      <c r="CA20" s="14"/>
      <c r="CB20" s="95"/>
      <c r="CD20" s="240" t="s">
        <v>41</v>
      </c>
      <c r="CE20" s="240"/>
      <c r="CF20" s="241">
        <v>19338000</v>
      </c>
      <c r="CG20" s="242">
        <f t="shared" si="0"/>
        <v>3.8856213860945735E-3</v>
      </c>
      <c r="CH20" s="240"/>
      <c r="CI20" s="243">
        <f t="shared" si="1"/>
        <v>3.8856213860945735E-3</v>
      </c>
      <c r="CJ20" s="240"/>
      <c r="CK20" s="240"/>
    </row>
    <row r="21" spans="1:89" s="2" customFormat="1" ht="27.95" customHeight="1" x14ac:dyDescent="0.15">
      <c r="A21" s="560"/>
      <c r="B21" s="302"/>
      <c r="C21" s="112"/>
      <c r="D21" s="8"/>
      <c r="E21" s="140"/>
      <c r="F21" s="153"/>
      <c r="G21" s="293"/>
      <c r="H21" s="284"/>
      <c r="I21" s="44"/>
      <c r="J21" s="32"/>
      <c r="K21" s="32"/>
      <c r="L21" s="32"/>
      <c r="M21" s="33"/>
      <c r="N21" s="34"/>
      <c r="O21" s="32"/>
      <c r="P21" s="32"/>
      <c r="Q21" s="32"/>
      <c r="R21" s="32"/>
      <c r="S21" s="35"/>
      <c r="T21" s="89"/>
      <c r="U21" s="157"/>
      <c r="V21" s="157"/>
      <c r="W21" s="157"/>
      <c r="X21" s="157"/>
      <c r="Y21" s="158"/>
      <c r="Z21" s="159"/>
      <c r="AA21" s="147"/>
      <c r="AB21" s="157"/>
      <c r="AC21" s="157"/>
      <c r="AD21" s="157"/>
      <c r="AE21" s="160"/>
      <c r="AF21" s="161"/>
      <c r="AG21" s="157"/>
      <c r="AH21" s="162"/>
      <c r="AI21" s="157"/>
      <c r="AJ21" s="162"/>
      <c r="AK21" s="163"/>
      <c r="AL21" s="159"/>
      <c r="AM21" s="157"/>
      <c r="AN21" s="162"/>
      <c r="AO21" s="157"/>
      <c r="AP21" s="157"/>
      <c r="AQ21" s="165"/>
      <c r="AR21" s="161"/>
      <c r="AS21" s="157"/>
      <c r="AT21" s="166"/>
      <c r="AU21" s="157"/>
      <c r="AV21" s="157"/>
      <c r="AW21" s="158"/>
      <c r="AX21" s="159"/>
      <c r="AY21" s="157"/>
      <c r="AZ21" s="157"/>
      <c r="BA21" s="157"/>
      <c r="BB21" s="194"/>
      <c r="BC21" s="195"/>
      <c r="BD21" s="196"/>
      <c r="BE21" s="194"/>
      <c r="BF21" s="194"/>
      <c r="BG21" s="157"/>
      <c r="BH21" s="164"/>
      <c r="BI21" s="167"/>
      <c r="BJ21" s="182"/>
      <c r="BK21" s="164"/>
      <c r="BL21" s="157"/>
      <c r="BM21" s="157"/>
      <c r="BN21" s="162"/>
      <c r="BO21" s="35"/>
      <c r="BP21" s="31"/>
      <c r="BQ21" s="32"/>
      <c r="BR21" s="147"/>
      <c r="BS21" s="32"/>
      <c r="BT21" s="35"/>
      <c r="BU21" s="33"/>
      <c r="BV21" s="31"/>
      <c r="BW21" s="32"/>
      <c r="BX21" s="32"/>
      <c r="BY21" s="32"/>
      <c r="BZ21" s="32"/>
      <c r="CA21" s="14"/>
      <c r="CB21" s="95"/>
      <c r="CD21" s="240" t="s">
        <v>42</v>
      </c>
      <c r="CE21" s="240"/>
      <c r="CF21" s="241">
        <v>8384000</v>
      </c>
      <c r="CG21" s="242">
        <f t="shared" si="0"/>
        <v>1.6846131813536512E-3</v>
      </c>
      <c r="CH21" s="240"/>
      <c r="CI21" s="243">
        <f t="shared" si="1"/>
        <v>1.6846131813536512E-3</v>
      </c>
      <c r="CJ21" s="240"/>
      <c r="CK21" s="240"/>
    </row>
    <row r="22" spans="1:89" s="2" customFormat="1" ht="27.95" customHeight="1" x14ac:dyDescent="0.15">
      <c r="A22" s="560"/>
      <c r="B22" s="302"/>
      <c r="C22" s="112"/>
      <c r="D22" s="8"/>
      <c r="E22" s="140"/>
      <c r="F22" s="153"/>
      <c r="G22" s="293"/>
      <c r="H22" s="284"/>
      <c r="I22" s="44"/>
      <c r="J22" s="32"/>
      <c r="K22" s="32"/>
      <c r="L22" s="32"/>
      <c r="M22" s="33"/>
      <c r="N22" s="34"/>
      <c r="O22" s="32"/>
      <c r="P22" s="32"/>
      <c r="Q22" s="32"/>
      <c r="R22" s="32"/>
      <c r="S22" s="35"/>
      <c r="T22" s="89"/>
      <c r="U22" s="157"/>
      <c r="V22" s="157"/>
      <c r="W22" s="157"/>
      <c r="X22" s="157"/>
      <c r="Y22" s="158"/>
      <c r="Z22" s="159"/>
      <c r="AA22" s="147"/>
      <c r="AB22" s="157"/>
      <c r="AC22" s="157"/>
      <c r="AD22" s="157"/>
      <c r="AE22" s="160"/>
      <c r="AF22" s="161"/>
      <c r="AG22" s="157"/>
      <c r="AH22" s="162"/>
      <c r="AI22" s="157"/>
      <c r="AJ22" s="162"/>
      <c r="AK22" s="163"/>
      <c r="AL22" s="159"/>
      <c r="AM22" s="157"/>
      <c r="AN22" s="162"/>
      <c r="AO22" s="157"/>
      <c r="AP22" s="157"/>
      <c r="AQ22" s="165"/>
      <c r="AR22" s="161"/>
      <c r="AS22" s="157"/>
      <c r="AT22" s="166"/>
      <c r="AU22" s="157"/>
      <c r="AV22" s="157"/>
      <c r="AW22" s="158"/>
      <c r="AX22" s="159"/>
      <c r="AY22" s="157"/>
      <c r="AZ22" s="157"/>
      <c r="BA22" s="157"/>
      <c r="BB22" s="157"/>
      <c r="BC22" s="165"/>
      <c r="BD22" s="161"/>
      <c r="BE22" s="157"/>
      <c r="BF22" s="157"/>
      <c r="BG22" s="157"/>
      <c r="BH22" s="162"/>
      <c r="BI22" s="192"/>
      <c r="BJ22" s="193"/>
      <c r="BK22" s="162"/>
      <c r="BL22" s="157"/>
      <c r="BM22" s="157"/>
      <c r="BN22" s="162"/>
      <c r="BO22" s="35"/>
      <c r="BP22" s="31"/>
      <c r="BQ22" s="32"/>
      <c r="BR22" s="147"/>
      <c r="BS22" s="32"/>
      <c r="BT22" s="35"/>
      <c r="BU22" s="33"/>
      <c r="BV22" s="31"/>
      <c r="BW22" s="32"/>
      <c r="BX22" s="32"/>
      <c r="BY22" s="32"/>
      <c r="BZ22" s="32"/>
      <c r="CA22" s="14"/>
      <c r="CB22" s="95"/>
      <c r="CD22" s="240" t="s">
        <v>30</v>
      </c>
      <c r="CE22" s="240"/>
      <c r="CF22" s="241">
        <v>3906000</v>
      </c>
      <c r="CG22" s="242">
        <f t="shared" si="0"/>
        <v>7.8484006278236663E-4</v>
      </c>
      <c r="CH22" s="240"/>
      <c r="CI22" s="243">
        <f t="shared" si="1"/>
        <v>7.8484006278236663E-4</v>
      </c>
      <c r="CJ22" s="240"/>
      <c r="CK22" s="240"/>
    </row>
    <row r="23" spans="1:89" s="2" customFormat="1" ht="27.95" customHeight="1" x14ac:dyDescent="0.15">
      <c r="A23" s="560"/>
      <c r="B23" s="302"/>
      <c r="C23" s="112"/>
      <c r="D23" s="8"/>
      <c r="E23" s="140"/>
      <c r="F23" s="153"/>
      <c r="G23" s="293"/>
      <c r="H23" s="284"/>
      <c r="I23" s="44"/>
      <c r="J23" s="32"/>
      <c r="K23" s="32"/>
      <c r="L23" s="32"/>
      <c r="M23" s="33"/>
      <c r="N23" s="34"/>
      <c r="O23" s="32"/>
      <c r="P23" s="32"/>
      <c r="Q23" s="32"/>
      <c r="R23" s="32"/>
      <c r="S23" s="35"/>
      <c r="T23" s="89"/>
      <c r="U23" s="157"/>
      <c r="V23" s="157"/>
      <c r="W23" s="157"/>
      <c r="X23" s="157"/>
      <c r="Y23" s="158"/>
      <c r="Z23" s="159"/>
      <c r="AA23" s="147"/>
      <c r="AB23" s="157"/>
      <c r="AC23" s="157"/>
      <c r="AD23" s="157"/>
      <c r="AE23" s="160"/>
      <c r="AF23" s="161"/>
      <c r="AG23" s="157"/>
      <c r="AH23" s="162"/>
      <c r="AI23" s="157"/>
      <c r="AJ23" s="162"/>
      <c r="AK23" s="163"/>
      <c r="AL23" s="159"/>
      <c r="AM23" s="157"/>
      <c r="AN23" s="162"/>
      <c r="AO23" s="157"/>
      <c r="AP23" s="157"/>
      <c r="AQ23" s="165"/>
      <c r="AR23" s="161"/>
      <c r="AS23" s="157"/>
      <c r="AT23" s="166"/>
      <c r="AU23" s="157"/>
      <c r="AV23" s="157"/>
      <c r="AW23" s="158"/>
      <c r="AX23" s="159"/>
      <c r="AY23" s="157"/>
      <c r="AZ23" s="157"/>
      <c r="BA23" s="157"/>
      <c r="BB23" s="157"/>
      <c r="BC23" s="165"/>
      <c r="BD23" s="161"/>
      <c r="BE23" s="157"/>
      <c r="BF23" s="157"/>
      <c r="BG23" s="157"/>
      <c r="BH23" s="162"/>
      <c r="BI23" s="192"/>
      <c r="BJ23" s="193"/>
      <c r="BK23" s="162"/>
      <c r="BL23" s="157"/>
      <c r="BM23" s="157"/>
      <c r="BN23" s="162"/>
      <c r="BO23" s="35"/>
      <c r="BP23" s="31"/>
      <c r="BQ23" s="32"/>
      <c r="BR23" s="147"/>
      <c r="BS23" s="32"/>
      <c r="BT23" s="35"/>
      <c r="BU23" s="33"/>
      <c r="BV23" s="31"/>
      <c r="BW23" s="32"/>
      <c r="BX23" s="32"/>
      <c r="BY23" s="32"/>
      <c r="BZ23" s="32"/>
      <c r="CA23" s="14"/>
      <c r="CB23" s="95"/>
      <c r="CD23" s="240" t="s">
        <v>14</v>
      </c>
      <c r="CE23" s="240"/>
      <c r="CF23" s="241">
        <v>67334485</v>
      </c>
      <c r="CG23" s="242">
        <f t="shared" si="0"/>
        <v>1.3529647064725633E-2</v>
      </c>
      <c r="CH23" s="240"/>
      <c r="CI23" s="243">
        <f t="shared" si="1"/>
        <v>1.3529647064725633E-2</v>
      </c>
      <c r="CJ23" s="240"/>
      <c r="CK23" s="240"/>
    </row>
    <row r="24" spans="1:89" s="2" customFormat="1" ht="27.95" customHeight="1" x14ac:dyDescent="0.15">
      <c r="A24" s="560"/>
      <c r="B24" s="302"/>
      <c r="C24" s="112"/>
      <c r="D24" s="8"/>
      <c r="E24" s="140"/>
      <c r="F24" s="153"/>
      <c r="G24" s="293"/>
      <c r="H24" s="284"/>
      <c r="I24" s="44"/>
      <c r="J24" s="32"/>
      <c r="K24" s="32"/>
      <c r="L24" s="32"/>
      <c r="M24" s="33"/>
      <c r="N24" s="34"/>
      <c r="O24" s="32"/>
      <c r="P24" s="32"/>
      <c r="Q24" s="32"/>
      <c r="R24" s="32"/>
      <c r="S24" s="35"/>
      <c r="T24" s="89"/>
      <c r="U24" s="157"/>
      <c r="V24" s="157"/>
      <c r="W24" s="157"/>
      <c r="X24" s="157"/>
      <c r="Y24" s="158"/>
      <c r="Z24" s="159"/>
      <c r="AA24" s="147"/>
      <c r="AB24" s="157"/>
      <c r="AC24" s="157"/>
      <c r="AD24" s="157"/>
      <c r="AE24" s="160"/>
      <c r="AF24" s="161"/>
      <c r="AG24" s="157"/>
      <c r="AH24" s="162"/>
      <c r="AI24" s="157"/>
      <c r="AJ24" s="162"/>
      <c r="AK24" s="163"/>
      <c r="AL24" s="159"/>
      <c r="AM24" s="157"/>
      <c r="AN24" s="162"/>
      <c r="AO24" s="157"/>
      <c r="AP24" s="157"/>
      <c r="AQ24" s="165"/>
      <c r="AR24" s="161"/>
      <c r="AS24" s="157"/>
      <c r="AT24" s="166"/>
      <c r="AU24" s="157"/>
      <c r="AV24" s="157"/>
      <c r="AW24" s="158"/>
      <c r="AX24" s="159"/>
      <c r="AY24" s="157"/>
      <c r="AZ24" s="157"/>
      <c r="BA24" s="157"/>
      <c r="BB24" s="157"/>
      <c r="BC24" s="165"/>
      <c r="BD24" s="161"/>
      <c r="BE24" s="157"/>
      <c r="BF24" s="157"/>
      <c r="BG24" s="157"/>
      <c r="BH24" s="162"/>
      <c r="BI24" s="192"/>
      <c r="BJ24" s="193"/>
      <c r="BK24" s="162"/>
      <c r="BL24" s="157"/>
      <c r="BM24" s="157"/>
      <c r="BN24" s="162"/>
      <c r="BO24" s="35"/>
      <c r="BP24" s="31"/>
      <c r="BQ24" s="32"/>
      <c r="BR24" s="147"/>
      <c r="BS24" s="32"/>
      <c r="BT24" s="35"/>
      <c r="BU24" s="33"/>
      <c r="BV24" s="31"/>
      <c r="BW24" s="32"/>
      <c r="BX24" s="32"/>
      <c r="BY24" s="32"/>
      <c r="BZ24" s="32"/>
      <c r="CA24" s="14"/>
      <c r="CB24" s="95"/>
      <c r="CD24" s="240" t="s">
        <v>15</v>
      </c>
      <c r="CE24" s="240"/>
      <c r="CF24" s="241">
        <v>188500000</v>
      </c>
      <c r="CG24" s="242">
        <f t="shared" si="0"/>
        <v>3.7875666112257067E-2</v>
      </c>
      <c r="CH24" s="240"/>
      <c r="CI24" s="243">
        <f t="shared" si="1"/>
        <v>3.7875666112257067E-2</v>
      </c>
      <c r="CJ24" s="240"/>
      <c r="CK24" s="240"/>
    </row>
    <row r="25" spans="1:89" s="2" customFormat="1" ht="27.95" customHeight="1" x14ac:dyDescent="0.15">
      <c r="A25" s="560"/>
      <c r="B25" s="302"/>
      <c r="C25" s="112"/>
      <c r="D25" s="8"/>
      <c r="E25" s="140"/>
      <c r="F25" s="153"/>
      <c r="G25" s="293"/>
      <c r="H25" s="284"/>
      <c r="I25" s="44"/>
      <c r="J25" s="32"/>
      <c r="K25" s="32"/>
      <c r="L25" s="32"/>
      <c r="M25" s="33"/>
      <c r="N25" s="34"/>
      <c r="O25" s="32"/>
      <c r="P25" s="32"/>
      <c r="Q25" s="32"/>
      <c r="R25" s="32"/>
      <c r="S25" s="35"/>
      <c r="T25" s="89"/>
      <c r="U25" s="157"/>
      <c r="V25" s="157"/>
      <c r="W25" s="157"/>
      <c r="X25" s="157"/>
      <c r="Y25" s="158"/>
      <c r="Z25" s="159"/>
      <c r="AA25" s="147"/>
      <c r="AB25" s="157"/>
      <c r="AC25" s="157"/>
      <c r="AD25" s="157"/>
      <c r="AE25" s="160"/>
      <c r="AF25" s="161"/>
      <c r="AG25" s="157"/>
      <c r="AH25" s="162"/>
      <c r="AI25" s="157"/>
      <c r="AJ25" s="162"/>
      <c r="AK25" s="163"/>
      <c r="AL25" s="159"/>
      <c r="AM25" s="157"/>
      <c r="AN25" s="162"/>
      <c r="AO25" s="157"/>
      <c r="AP25" s="157"/>
      <c r="AQ25" s="165"/>
      <c r="AR25" s="161"/>
      <c r="AS25" s="157"/>
      <c r="AT25" s="166"/>
      <c r="AU25" s="157"/>
      <c r="AV25" s="157"/>
      <c r="AW25" s="158"/>
      <c r="AX25" s="159"/>
      <c r="AY25" s="157"/>
      <c r="AZ25" s="157"/>
      <c r="BA25" s="157"/>
      <c r="BB25" s="157"/>
      <c r="BC25" s="165"/>
      <c r="BD25" s="161"/>
      <c r="BE25" s="157"/>
      <c r="BF25" s="157"/>
      <c r="BG25" s="157"/>
      <c r="BH25" s="162"/>
      <c r="BI25" s="192"/>
      <c r="BJ25" s="193"/>
      <c r="BK25" s="162"/>
      <c r="BL25" s="157"/>
      <c r="BM25" s="157"/>
      <c r="BN25" s="162"/>
      <c r="BO25" s="35"/>
      <c r="BP25" s="31"/>
      <c r="BQ25" s="32"/>
      <c r="BR25" s="147"/>
      <c r="BS25" s="32"/>
      <c r="BT25" s="35"/>
      <c r="BU25" s="33"/>
      <c r="BV25" s="31"/>
      <c r="BW25" s="32"/>
      <c r="BX25" s="32"/>
      <c r="BY25" s="32"/>
      <c r="BZ25" s="32"/>
      <c r="CA25" s="14"/>
      <c r="CB25" s="95"/>
      <c r="CD25" s="240" t="s">
        <v>43</v>
      </c>
      <c r="CE25" s="240"/>
      <c r="CF25" s="241">
        <v>32350500</v>
      </c>
      <c r="CG25" s="242">
        <f t="shared" si="0"/>
        <v>6.5002479393346004E-3</v>
      </c>
      <c r="CH25" s="240"/>
      <c r="CI25" s="243">
        <f t="shared" si="1"/>
        <v>6.5002479393346004E-3</v>
      </c>
      <c r="CJ25" s="240"/>
      <c r="CK25" s="240"/>
    </row>
    <row r="26" spans="1:89" s="2" customFormat="1" ht="27.95" customHeight="1" x14ac:dyDescent="0.15">
      <c r="A26" s="560"/>
      <c r="B26" s="302"/>
      <c r="C26" s="112"/>
      <c r="D26" s="8"/>
      <c r="E26" s="140"/>
      <c r="F26" s="153"/>
      <c r="G26" s="293"/>
      <c r="H26" s="284"/>
      <c r="I26" s="44"/>
      <c r="J26" s="32"/>
      <c r="K26" s="32"/>
      <c r="L26" s="32"/>
      <c r="M26" s="33"/>
      <c r="N26" s="34"/>
      <c r="O26" s="32"/>
      <c r="P26" s="32"/>
      <c r="Q26" s="32"/>
      <c r="R26" s="32"/>
      <c r="S26" s="35"/>
      <c r="T26" s="89"/>
      <c r="U26" s="157"/>
      <c r="V26" s="157"/>
      <c r="W26" s="157"/>
      <c r="X26" s="157"/>
      <c r="Y26" s="158"/>
      <c r="Z26" s="159"/>
      <c r="AA26" s="147"/>
      <c r="AB26" s="157"/>
      <c r="AC26" s="157"/>
      <c r="AD26" s="157"/>
      <c r="AE26" s="160"/>
      <c r="AF26" s="161"/>
      <c r="AG26" s="157"/>
      <c r="AH26" s="162"/>
      <c r="AI26" s="157"/>
      <c r="AJ26" s="162"/>
      <c r="AK26" s="163"/>
      <c r="AL26" s="159"/>
      <c r="AM26" s="157"/>
      <c r="AN26" s="162"/>
      <c r="AO26" s="157"/>
      <c r="AP26" s="157"/>
      <c r="AQ26" s="165"/>
      <c r="AR26" s="161"/>
      <c r="AS26" s="157"/>
      <c r="AT26" s="166"/>
      <c r="AU26" s="157"/>
      <c r="AV26" s="157"/>
      <c r="AW26" s="158"/>
      <c r="AX26" s="159"/>
      <c r="AY26" s="157"/>
      <c r="AZ26" s="157"/>
      <c r="BA26" s="157"/>
      <c r="BB26" s="157"/>
      <c r="BC26" s="165"/>
      <c r="BD26" s="161"/>
      <c r="BE26" s="157"/>
      <c r="BF26" s="157"/>
      <c r="BG26" s="157"/>
      <c r="BH26" s="162"/>
      <c r="BI26" s="158"/>
      <c r="BJ26" s="170"/>
      <c r="BK26" s="194"/>
      <c r="BL26" s="194"/>
      <c r="BM26" s="194"/>
      <c r="BN26" s="194"/>
      <c r="BO26" s="200"/>
      <c r="BP26" s="190"/>
      <c r="BQ26" s="191"/>
      <c r="BR26" s="147"/>
      <c r="BS26" s="191"/>
      <c r="BT26" s="200"/>
      <c r="BU26" s="33"/>
      <c r="BV26" s="31"/>
      <c r="BW26" s="32"/>
      <c r="BX26" s="32"/>
      <c r="BY26" s="32"/>
      <c r="BZ26" s="32"/>
      <c r="CA26" s="14"/>
      <c r="CB26" s="95"/>
      <c r="CD26" s="240" t="s">
        <v>16</v>
      </c>
      <c r="CE26" s="240"/>
      <c r="CF26" s="241">
        <v>10000000</v>
      </c>
      <c r="CG26" s="242">
        <f t="shared" si="0"/>
        <v>2.0093191571489161E-3</v>
      </c>
      <c r="CH26" s="240"/>
      <c r="CI26" s="243">
        <f t="shared" si="1"/>
        <v>2.0093191571489161E-3</v>
      </c>
      <c r="CJ26" s="240"/>
      <c r="CK26" s="240"/>
    </row>
    <row r="27" spans="1:89" s="2" customFormat="1" ht="27.95" customHeight="1" x14ac:dyDescent="0.15">
      <c r="A27" s="560"/>
      <c r="B27" s="302"/>
      <c r="C27" s="112"/>
      <c r="D27" s="8"/>
      <c r="E27" s="140"/>
      <c r="F27" s="153"/>
      <c r="G27" s="293"/>
      <c r="H27" s="284"/>
      <c r="I27" s="44"/>
      <c r="J27" s="32"/>
      <c r="K27" s="32"/>
      <c r="L27" s="32"/>
      <c r="M27" s="33"/>
      <c r="N27" s="34"/>
      <c r="O27" s="32"/>
      <c r="P27" s="32"/>
      <c r="Q27" s="32"/>
      <c r="R27" s="32"/>
      <c r="S27" s="35"/>
      <c r="T27" s="89"/>
      <c r="U27" s="157"/>
      <c r="V27" s="157"/>
      <c r="W27" s="157"/>
      <c r="X27" s="157"/>
      <c r="Y27" s="158"/>
      <c r="Z27" s="159"/>
      <c r="AA27" s="147"/>
      <c r="AB27" s="157"/>
      <c r="AC27" s="157"/>
      <c r="AD27" s="157"/>
      <c r="AE27" s="160"/>
      <c r="AF27" s="161"/>
      <c r="AG27" s="157"/>
      <c r="AH27" s="162"/>
      <c r="AI27" s="157"/>
      <c r="AJ27" s="162"/>
      <c r="AK27" s="163"/>
      <c r="AL27" s="159"/>
      <c r="AM27" s="157"/>
      <c r="AN27" s="162"/>
      <c r="AO27" s="157"/>
      <c r="AP27" s="157"/>
      <c r="AQ27" s="165"/>
      <c r="AR27" s="161"/>
      <c r="AS27" s="157"/>
      <c r="AT27" s="166"/>
      <c r="AU27" s="157"/>
      <c r="AV27" s="157"/>
      <c r="AW27" s="158"/>
      <c r="AX27" s="159"/>
      <c r="AY27" s="157"/>
      <c r="AZ27" s="157"/>
      <c r="BA27" s="157"/>
      <c r="BB27" s="157"/>
      <c r="BC27" s="195"/>
      <c r="BD27" s="196"/>
      <c r="BE27" s="194"/>
      <c r="BF27" s="194"/>
      <c r="BG27" s="157"/>
      <c r="BH27" s="162"/>
      <c r="BI27" s="158"/>
      <c r="BJ27" s="170"/>
      <c r="BK27" s="162"/>
      <c r="BL27" s="157"/>
      <c r="BM27" s="157"/>
      <c r="BN27" s="162"/>
      <c r="BO27" s="35"/>
      <c r="BP27" s="31"/>
      <c r="BQ27" s="32"/>
      <c r="BR27" s="147"/>
      <c r="BS27" s="32"/>
      <c r="BT27" s="32"/>
      <c r="BU27" s="33"/>
      <c r="BV27" s="31"/>
      <c r="BW27" s="32"/>
      <c r="BX27" s="32"/>
      <c r="BY27" s="32"/>
      <c r="BZ27" s="32"/>
      <c r="CA27" s="14"/>
      <c r="CB27" s="95"/>
      <c r="CD27" s="240" t="s">
        <v>17</v>
      </c>
      <c r="CE27" s="240"/>
      <c r="CF27" s="241">
        <v>9367000</v>
      </c>
      <c r="CG27" s="242">
        <f t="shared" si="0"/>
        <v>1.8821292545013895E-3</v>
      </c>
      <c r="CH27" s="240"/>
      <c r="CI27" s="243">
        <f t="shared" si="1"/>
        <v>1.8821292545013895E-3</v>
      </c>
      <c r="CJ27" s="240"/>
      <c r="CK27" s="240"/>
    </row>
    <row r="28" spans="1:89" s="2" customFormat="1" ht="27.95" customHeight="1" x14ac:dyDescent="0.15">
      <c r="A28" s="560"/>
      <c r="B28" s="302"/>
      <c r="C28" s="112"/>
      <c r="D28" s="8"/>
      <c r="E28" s="140"/>
      <c r="F28" s="153"/>
      <c r="G28" s="293"/>
      <c r="H28" s="284"/>
      <c r="I28" s="44"/>
      <c r="J28" s="32"/>
      <c r="K28" s="32"/>
      <c r="L28" s="32"/>
      <c r="M28" s="33"/>
      <c r="N28" s="34"/>
      <c r="O28" s="32"/>
      <c r="P28" s="32"/>
      <c r="Q28" s="32"/>
      <c r="R28" s="32"/>
      <c r="S28" s="35"/>
      <c r="T28" s="89"/>
      <c r="U28" s="157"/>
      <c r="V28" s="157"/>
      <c r="W28" s="157"/>
      <c r="X28" s="157"/>
      <c r="Y28" s="158"/>
      <c r="Z28" s="159"/>
      <c r="AA28" s="147"/>
      <c r="AB28" s="157"/>
      <c r="AC28" s="157"/>
      <c r="AD28" s="157"/>
      <c r="AE28" s="160"/>
      <c r="AF28" s="161"/>
      <c r="AG28" s="157"/>
      <c r="AH28" s="162"/>
      <c r="AI28" s="157"/>
      <c r="AJ28" s="162"/>
      <c r="AK28" s="163"/>
      <c r="AL28" s="159"/>
      <c r="AM28" s="157"/>
      <c r="AN28" s="162"/>
      <c r="AO28" s="157"/>
      <c r="AP28" s="157"/>
      <c r="AQ28" s="165"/>
      <c r="AR28" s="161"/>
      <c r="AS28" s="157"/>
      <c r="AT28" s="166"/>
      <c r="AU28" s="157"/>
      <c r="AV28" s="157"/>
      <c r="AW28" s="158"/>
      <c r="AX28" s="159"/>
      <c r="AY28" s="157"/>
      <c r="AZ28" s="157"/>
      <c r="BA28" s="157"/>
      <c r="BB28" s="157"/>
      <c r="BC28" s="165"/>
      <c r="BD28" s="161"/>
      <c r="BE28" s="157"/>
      <c r="BF28" s="157"/>
      <c r="BG28" s="157"/>
      <c r="BH28" s="162"/>
      <c r="BI28" s="158"/>
      <c r="BJ28" s="170"/>
      <c r="BK28" s="194"/>
      <c r="BL28" s="194"/>
      <c r="BM28" s="194"/>
      <c r="BN28" s="194"/>
      <c r="BO28" s="35"/>
      <c r="BP28" s="31"/>
      <c r="BQ28" s="32"/>
      <c r="BR28" s="147"/>
      <c r="BS28" s="32"/>
      <c r="BT28" s="32"/>
      <c r="BU28" s="33"/>
      <c r="BV28" s="31"/>
      <c r="BW28" s="32"/>
      <c r="BX28" s="32"/>
      <c r="BY28" s="32"/>
      <c r="BZ28" s="32"/>
      <c r="CA28" s="14"/>
      <c r="CB28" s="95"/>
      <c r="CD28" s="240" t="s">
        <v>18</v>
      </c>
      <c r="CE28" s="240"/>
      <c r="CF28" s="241">
        <v>750941400</v>
      </c>
      <c r="CG28" s="242">
        <f t="shared" si="0"/>
        <v>0.15088809409162271</v>
      </c>
      <c r="CH28" s="240"/>
      <c r="CI28" s="243">
        <f t="shared" si="1"/>
        <v>0.15088809409162271</v>
      </c>
      <c r="CJ28" s="240"/>
      <c r="CK28" s="240"/>
    </row>
    <row r="29" spans="1:89" s="2" customFormat="1" ht="27.95" customHeight="1" x14ac:dyDescent="0.15">
      <c r="A29" s="561"/>
      <c r="B29" s="303"/>
      <c r="C29" s="113"/>
      <c r="D29" s="10"/>
      <c r="E29" s="141"/>
      <c r="F29" s="213"/>
      <c r="G29" s="295"/>
      <c r="H29" s="286"/>
      <c r="I29" s="214"/>
      <c r="J29" s="52"/>
      <c r="K29" s="52"/>
      <c r="L29" s="52"/>
      <c r="M29" s="53"/>
      <c r="N29" s="54"/>
      <c r="O29" s="52"/>
      <c r="P29" s="52"/>
      <c r="Q29" s="52"/>
      <c r="R29" s="52"/>
      <c r="S29" s="55"/>
      <c r="T29" s="98"/>
      <c r="U29" s="52"/>
      <c r="V29" s="52"/>
      <c r="W29" s="52"/>
      <c r="X29" s="52"/>
      <c r="Y29" s="53"/>
      <c r="Z29" s="54"/>
      <c r="AA29" s="149"/>
      <c r="AB29" s="52"/>
      <c r="AC29" s="52"/>
      <c r="AD29" s="52"/>
      <c r="AE29" s="115"/>
      <c r="AF29" s="51"/>
      <c r="AG29" s="52"/>
      <c r="AH29" s="56"/>
      <c r="AI29" s="52"/>
      <c r="AJ29" s="56"/>
      <c r="AK29" s="116"/>
      <c r="AL29" s="54"/>
      <c r="AM29" s="52"/>
      <c r="AN29" s="56"/>
      <c r="AO29" s="52"/>
      <c r="AP29" s="52"/>
      <c r="AQ29" s="55"/>
      <c r="AR29" s="51"/>
      <c r="AS29" s="52"/>
      <c r="AT29" s="57"/>
      <c r="AU29" s="52"/>
      <c r="AV29" s="52"/>
      <c r="AW29" s="53"/>
      <c r="AX29" s="54"/>
      <c r="AY29" s="52"/>
      <c r="AZ29" s="52"/>
      <c r="BA29" s="52"/>
      <c r="BB29" s="52"/>
      <c r="BC29" s="55"/>
      <c r="BD29" s="51"/>
      <c r="BE29" s="52"/>
      <c r="BF29" s="52"/>
      <c r="BG29" s="52"/>
      <c r="BH29" s="56"/>
      <c r="BI29" s="53"/>
      <c r="BJ29" s="117"/>
      <c r="BK29" s="56"/>
      <c r="BL29" s="52"/>
      <c r="BM29" s="52"/>
      <c r="BN29" s="202"/>
      <c r="BO29" s="203"/>
      <c r="BP29" s="204"/>
      <c r="BQ29" s="202"/>
      <c r="BR29" s="149"/>
      <c r="BS29" s="202"/>
      <c r="BT29" s="202"/>
      <c r="BU29" s="53"/>
      <c r="BV29" s="51"/>
      <c r="BW29" s="52"/>
      <c r="BX29" s="52"/>
      <c r="BY29" s="52"/>
      <c r="BZ29" s="52"/>
      <c r="CA29" s="17"/>
      <c r="CB29" s="105"/>
      <c r="CD29" s="240"/>
      <c r="CE29" s="240"/>
      <c r="CF29" s="241"/>
      <c r="CG29" s="242"/>
      <c r="CH29" s="240"/>
      <c r="CI29" s="243"/>
      <c r="CJ29" s="240"/>
      <c r="CK29" s="240"/>
    </row>
    <row r="30" spans="1:89" s="2" customFormat="1" ht="27.95" customHeight="1" x14ac:dyDescent="0.15">
      <c r="A30" s="562" t="s">
        <v>45</v>
      </c>
      <c r="B30" s="563"/>
      <c r="C30" s="126"/>
      <c r="D30" s="11"/>
      <c r="E30" s="142"/>
      <c r="F30" s="215"/>
      <c r="G30" s="296"/>
      <c r="H30" s="287"/>
      <c r="I30" s="216"/>
      <c r="J30" s="59"/>
      <c r="K30" s="59"/>
      <c r="L30" s="59"/>
      <c r="M30" s="60"/>
      <c r="N30" s="61"/>
      <c r="O30" s="59"/>
      <c r="P30" s="59"/>
      <c r="Q30" s="59"/>
      <c r="R30" s="59"/>
      <c r="S30" s="62"/>
      <c r="T30" s="127"/>
      <c r="U30" s="59"/>
      <c r="V30" s="59"/>
      <c r="W30" s="59"/>
      <c r="X30" s="59"/>
      <c r="Y30" s="128"/>
      <c r="Z30" s="205"/>
      <c r="AA30" s="150"/>
      <c r="AB30" s="206"/>
      <c r="AC30" s="206"/>
      <c r="AD30" s="206"/>
      <c r="AE30" s="207"/>
      <c r="AF30" s="208"/>
      <c r="AG30" s="206"/>
      <c r="AH30" s="209"/>
      <c r="AI30" s="206"/>
      <c r="AJ30" s="206"/>
      <c r="AK30" s="210"/>
      <c r="AL30" s="205"/>
      <c r="AM30" s="206"/>
      <c r="AN30" s="206"/>
      <c r="AO30" s="206"/>
      <c r="AP30" s="206"/>
      <c r="AQ30" s="207"/>
      <c r="AR30" s="208"/>
      <c r="AS30" s="206"/>
      <c r="AT30" s="206"/>
      <c r="AU30" s="206"/>
      <c r="AV30" s="206"/>
      <c r="AW30" s="210"/>
      <c r="AX30" s="205"/>
      <c r="AY30" s="206"/>
      <c r="AZ30" s="206"/>
      <c r="BA30" s="206"/>
      <c r="BB30" s="206"/>
      <c r="BC30" s="207"/>
      <c r="BD30" s="208"/>
      <c r="BE30" s="206"/>
      <c r="BF30" s="206"/>
      <c r="BG30" s="206"/>
      <c r="BH30" s="209"/>
      <c r="BI30" s="210"/>
      <c r="BJ30" s="205"/>
      <c r="BK30" s="206"/>
      <c r="BL30" s="206"/>
      <c r="BM30" s="206"/>
      <c r="BN30" s="206"/>
      <c r="BO30" s="207"/>
      <c r="BP30" s="129"/>
      <c r="BQ30" s="63"/>
      <c r="BR30" s="150"/>
      <c r="BS30" s="59"/>
      <c r="BT30" s="59"/>
      <c r="BU30" s="60"/>
      <c r="BV30" s="58"/>
      <c r="BW30" s="59"/>
      <c r="BX30" s="59"/>
      <c r="BY30" s="59"/>
      <c r="BZ30" s="59"/>
      <c r="CA30" s="16"/>
      <c r="CB30" s="110"/>
      <c r="CD30" s="240"/>
      <c r="CE30" s="240"/>
      <c r="CF30" s="241"/>
      <c r="CG30" s="242"/>
      <c r="CH30" s="240"/>
      <c r="CI30" s="243"/>
      <c r="CJ30" s="240"/>
      <c r="CK30" s="240"/>
    </row>
    <row r="31" spans="1:89" s="2" customFormat="1" ht="27.95" customHeight="1" x14ac:dyDescent="0.15">
      <c r="A31" s="564"/>
      <c r="B31" s="565"/>
      <c r="C31" s="112"/>
      <c r="D31" s="8"/>
      <c r="E31" s="140"/>
      <c r="F31" s="153"/>
      <c r="G31" s="293"/>
      <c r="H31" s="284"/>
      <c r="I31" s="44"/>
      <c r="J31" s="32"/>
      <c r="K31" s="32"/>
      <c r="L31" s="32"/>
      <c r="M31" s="33"/>
      <c r="N31" s="34"/>
      <c r="O31" s="32"/>
      <c r="P31" s="32"/>
      <c r="Q31" s="32"/>
      <c r="R31" s="32"/>
      <c r="S31" s="35"/>
      <c r="T31" s="89"/>
      <c r="U31" s="32"/>
      <c r="V31" s="32"/>
      <c r="W31" s="32"/>
      <c r="X31" s="32"/>
      <c r="Y31" s="45"/>
      <c r="Z31" s="48"/>
      <c r="AA31" s="147"/>
      <c r="AB31" s="41"/>
      <c r="AC31" s="41"/>
      <c r="AD31" s="41"/>
      <c r="AE31" s="90"/>
      <c r="AF31" s="64"/>
      <c r="AG31" s="41"/>
      <c r="AH31" s="46"/>
      <c r="AI31" s="38"/>
      <c r="AJ31" s="46"/>
      <c r="AK31" s="91"/>
      <c r="AL31" s="48"/>
      <c r="AM31" s="41"/>
      <c r="AN31" s="43"/>
      <c r="AO31" s="41"/>
      <c r="AP31" s="41"/>
      <c r="AQ31" s="42"/>
      <c r="AR31" s="64"/>
      <c r="AS31" s="41"/>
      <c r="AT31" s="65"/>
      <c r="AU31" s="38"/>
      <c r="AV31" s="38"/>
      <c r="AW31" s="36"/>
      <c r="AX31" s="48"/>
      <c r="AY31" s="41"/>
      <c r="AZ31" s="41"/>
      <c r="BA31" s="41"/>
      <c r="BB31" s="41"/>
      <c r="BC31" s="42"/>
      <c r="BD31" s="64"/>
      <c r="BE31" s="41"/>
      <c r="BF31" s="41"/>
      <c r="BG31" s="38"/>
      <c r="BH31" s="43"/>
      <c r="BI31" s="45"/>
      <c r="BJ31" s="92"/>
      <c r="BK31" s="43"/>
      <c r="BL31" s="41"/>
      <c r="BM31" s="41"/>
      <c r="BN31" s="43"/>
      <c r="BO31" s="42"/>
      <c r="BP31" s="64"/>
      <c r="BQ31" s="41"/>
      <c r="BR31" s="147"/>
      <c r="BS31" s="32"/>
      <c r="BT31" s="32"/>
      <c r="BU31" s="33"/>
      <c r="BV31" s="31"/>
      <c r="BW31" s="32"/>
      <c r="BX31" s="32"/>
      <c r="BY31" s="32"/>
      <c r="BZ31" s="32"/>
      <c r="CA31" s="14"/>
      <c r="CB31" s="95"/>
      <c r="CD31" s="240"/>
      <c r="CE31" s="240"/>
      <c r="CF31" s="240"/>
      <c r="CG31" s="242"/>
      <c r="CH31" s="240"/>
      <c r="CI31" s="243"/>
      <c r="CJ31" s="240"/>
      <c r="CK31" s="240"/>
    </row>
    <row r="32" spans="1:89" s="2" customFormat="1" ht="27.95" customHeight="1" x14ac:dyDescent="0.15">
      <c r="A32" s="564"/>
      <c r="B32" s="565"/>
      <c r="C32" s="112"/>
      <c r="D32" s="8"/>
      <c r="E32" s="140"/>
      <c r="F32" s="31"/>
      <c r="G32" s="297"/>
      <c r="H32" s="34"/>
      <c r="I32" s="32"/>
      <c r="J32" s="32"/>
      <c r="K32" s="32"/>
      <c r="L32" s="32"/>
      <c r="M32" s="33"/>
      <c r="N32" s="34"/>
      <c r="O32" s="32"/>
      <c r="P32" s="32"/>
      <c r="Q32" s="32"/>
      <c r="R32" s="32"/>
      <c r="S32" s="35"/>
      <c r="T32" s="89"/>
      <c r="U32" s="32"/>
      <c r="V32" s="32"/>
      <c r="W32" s="32"/>
      <c r="X32" s="32"/>
      <c r="Y32" s="45"/>
      <c r="Z32" s="48"/>
      <c r="AA32" s="147"/>
      <c r="AB32" s="41"/>
      <c r="AC32" s="41"/>
      <c r="AD32" s="41"/>
      <c r="AE32" s="90"/>
      <c r="AF32" s="64"/>
      <c r="AG32" s="41"/>
      <c r="AH32" s="43"/>
      <c r="AI32" s="41"/>
      <c r="AJ32" s="43"/>
      <c r="AK32" s="91"/>
      <c r="AL32" s="48"/>
      <c r="AM32" s="41"/>
      <c r="AN32" s="43"/>
      <c r="AO32" s="41"/>
      <c r="AP32" s="41"/>
      <c r="AQ32" s="42"/>
      <c r="AR32" s="64"/>
      <c r="AS32" s="41"/>
      <c r="AT32" s="65"/>
      <c r="AU32" s="41"/>
      <c r="AV32" s="41"/>
      <c r="AW32" s="45"/>
      <c r="AX32" s="48"/>
      <c r="AY32" s="41"/>
      <c r="AZ32" s="41"/>
      <c r="BA32" s="38"/>
      <c r="BB32" s="38"/>
      <c r="BC32" s="39"/>
      <c r="BD32" s="40"/>
      <c r="BE32" s="38"/>
      <c r="BF32" s="41"/>
      <c r="BG32" s="41"/>
      <c r="BH32" s="43"/>
      <c r="BI32" s="45"/>
      <c r="BJ32" s="92"/>
      <c r="BK32" s="43"/>
      <c r="BL32" s="41"/>
      <c r="BM32" s="41"/>
      <c r="BN32" s="43"/>
      <c r="BO32" s="42"/>
      <c r="BP32" s="64"/>
      <c r="BQ32" s="41"/>
      <c r="BR32" s="147"/>
      <c r="BS32" s="32"/>
      <c r="BT32" s="32"/>
      <c r="BU32" s="33"/>
      <c r="BV32" s="31"/>
      <c r="BW32" s="32"/>
      <c r="BX32" s="32"/>
      <c r="BY32" s="32"/>
      <c r="BZ32" s="32"/>
      <c r="CA32" s="14"/>
      <c r="CB32" s="95"/>
      <c r="CD32" s="240"/>
      <c r="CE32" s="240"/>
      <c r="CF32" s="240"/>
      <c r="CG32" s="240"/>
      <c r="CH32" s="240"/>
      <c r="CI32" s="240"/>
      <c r="CJ32" s="240"/>
      <c r="CK32" s="240"/>
    </row>
    <row r="33" spans="1:89" s="2" customFormat="1" ht="27.95" customHeight="1" x14ac:dyDescent="0.15">
      <c r="A33" s="566"/>
      <c r="B33" s="567"/>
      <c r="C33" s="130"/>
      <c r="D33" s="18"/>
      <c r="E33" s="143"/>
      <c r="F33" s="66"/>
      <c r="G33" s="298"/>
      <c r="H33" s="69"/>
      <c r="I33" s="67"/>
      <c r="J33" s="67"/>
      <c r="K33" s="67"/>
      <c r="L33" s="67"/>
      <c r="M33" s="68"/>
      <c r="N33" s="69"/>
      <c r="O33" s="67"/>
      <c r="P33" s="67"/>
      <c r="Q33" s="67"/>
      <c r="R33" s="67"/>
      <c r="S33" s="70"/>
      <c r="T33" s="131"/>
      <c r="U33" s="67"/>
      <c r="V33" s="67"/>
      <c r="W33" s="67"/>
      <c r="X33" s="67"/>
      <c r="Y33" s="132"/>
      <c r="Z33" s="133"/>
      <c r="AA33" s="151"/>
      <c r="AB33" s="134"/>
      <c r="AC33" s="134"/>
      <c r="AD33" s="134"/>
      <c r="AE33" s="135"/>
      <c r="AF33" s="136"/>
      <c r="AG33" s="134"/>
      <c r="AH33" s="145"/>
      <c r="AI33" s="134"/>
      <c r="AJ33" s="134"/>
      <c r="AK33" s="137"/>
      <c r="AL33" s="133"/>
      <c r="AM33" s="134"/>
      <c r="AN33" s="134"/>
      <c r="AO33" s="134"/>
      <c r="AP33" s="134"/>
      <c r="AQ33" s="135"/>
      <c r="AR33" s="136"/>
      <c r="AS33" s="134"/>
      <c r="AT33" s="134"/>
      <c r="AU33" s="134"/>
      <c r="AV33" s="134"/>
      <c r="AW33" s="137"/>
      <c r="AX33" s="133"/>
      <c r="AY33" s="134"/>
      <c r="AZ33" s="134"/>
      <c r="BA33" s="134"/>
      <c r="BB33" s="134"/>
      <c r="BC33" s="135"/>
      <c r="BD33" s="136"/>
      <c r="BE33" s="134"/>
      <c r="BF33" s="134"/>
      <c r="BG33" s="134"/>
      <c r="BH33" s="145"/>
      <c r="BI33" s="137"/>
      <c r="BJ33" s="133"/>
      <c r="BK33" s="134"/>
      <c r="BL33" s="134"/>
      <c r="BM33" s="134"/>
      <c r="BN33" s="134"/>
      <c r="BO33" s="135"/>
      <c r="BP33" s="136"/>
      <c r="BQ33" s="134"/>
      <c r="BR33" s="151"/>
      <c r="BS33" s="134"/>
      <c r="BT33" s="134"/>
      <c r="BU33" s="68"/>
      <c r="BV33" s="66"/>
      <c r="BW33" s="67"/>
      <c r="BX33" s="67"/>
      <c r="BY33" s="67"/>
      <c r="BZ33" s="67"/>
      <c r="CA33" s="28"/>
      <c r="CB33" s="138"/>
      <c r="CD33" s="240" t="s">
        <v>19</v>
      </c>
      <c r="CE33" s="240"/>
      <c r="CF33" s="241">
        <v>1195300000</v>
      </c>
      <c r="CG33" s="242">
        <f>CF33/$CF$38</f>
        <v>0.24017391885400993</v>
      </c>
      <c r="CH33" s="240"/>
      <c r="CI33" s="243">
        <f>CG33-CB33</f>
        <v>0.24017391885400993</v>
      </c>
      <c r="CJ33" s="240"/>
      <c r="CK33" s="240"/>
    </row>
    <row r="34" spans="1:89" s="2" customFormat="1" ht="27.95" customHeight="1" x14ac:dyDescent="0.15">
      <c r="A34" s="568" t="s">
        <v>46</v>
      </c>
      <c r="B34" s="569"/>
      <c r="C34" s="118"/>
      <c r="D34" s="119"/>
      <c r="E34" s="144"/>
      <c r="F34" s="71"/>
      <c r="G34" s="299"/>
      <c r="H34" s="74"/>
      <c r="I34" s="72"/>
      <c r="J34" s="72"/>
      <c r="K34" s="72"/>
      <c r="L34" s="72"/>
      <c r="M34" s="73"/>
      <c r="N34" s="74"/>
      <c r="O34" s="72"/>
      <c r="P34" s="72"/>
      <c r="Q34" s="72"/>
      <c r="R34" s="72"/>
      <c r="S34" s="75"/>
      <c r="T34" s="120"/>
      <c r="U34" s="72"/>
      <c r="V34" s="72"/>
      <c r="W34" s="72"/>
      <c r="X34" s="72"/>
      <c r="Y34" s="83"/>
      <c r="Z34" s="79"/>
      <c r="AA34" s="152"/>
      <c r="AB34" s="78"/>
      <c r="AC34" s="78"/>
      <c r="AD34" s="78"/>
      <c r="AE34" s="121"/>
      <c r="AF34" s="77"/>
      <c r="AG34" s="78"/>
      <c r="AH34" s="81"/>
      <c r="AI34" s="80"/>
      <c r="AJ34" s="81"/>
      <c r="AK34" s="122"/>
      <c r="AL34" s="79"/>
      <c r="AM34" s="78"/>
      <c r="AN34" s="82"/>
      <c r="AO34" s="78"/>
      <c r="AP34" s="78"/>
      <c r="AQ34" s="76"/>
      <c r="AR34" s="77"/>
      <c r="AS34" s="78"/>
      <c r="AT34" s="84"/>
      <c r="AU34" s="80"/>
      <c r="AV34" s="80"/>
      <c r="AW34" s="86"/>
      <c r="AX34" s="79"/>
      <c r="AY34" s="78"/>
      <c r="AZ34" s="78"/>
      <c r="BA34" s="78"/>
      <c r="BB34" s="78"/>
      <c r="BC34" s="76"/>
      <c r="BD34" s="77"/>
      <c r="BE34" s="78"/>
      <c r="BF34" s="80"/>
      <c r="BG34" s="80"/>
      <c r="BH34" s="81"/>
      <c r="BI34" s="86"/>
      <c r="BJ34" s="123"/>
      <c r="BK34" s="81"/>
      <c r="BL34" s="78"/>
      <c r="BM34" s="78"/>
      <c r="BN34" s="80"/>
      <c r="BO34" s="85"/>
      <c r="BP34" s="124"/>
      <c r="BQ34" s="80"/>
      <c r="BR34" s="152"/>
      <c r="BS34" s="72"/>
      <c r="BT34" s="72"/>
      <c r="BU34" s="73"/>
      <c r="BV34" s="71"/>
      <c r="BW34" s="72"/>
      <c r="BX34" s="72"/>
      <c r="BY34" s="72"/>
      <c r="BZ34" s="72"/>
      <c r="CA34" s="13"/>
      <c r="CB34" s="125"/>
      <c r="CD34" s="240"/>
      <c r="CE34" s="240"/>
      <c r="CF34" s="240"/>
      <c r="CG34" s="240"/>
      <c r="CH34" s="240"/>
      <c r="CI34" s="240"/>
      <c r="CJ34" s="240"/>
      <c r="CK34" s="240"/>
    </row>
    <row r="35" spans="1:89" s="2" customFormat="1" ht="27.95" customHeight="1" x14ac:dyDescent="0.15">
      <c r="A35" s="568"/>
      <c r="B35" s="569"/>
      <c r="C35" s="118"/>
      <c r="D35" s="119"/>
      <c r="E35" s="144"/>
      <c r="F35" s="71"/>
      <c r="G35" s="299"/>
      <c r="H35" s="74"/>
      <c r="I35" s="72"/>
      <c r="J35" s="72"/>
      <c r="K35" s="72"/>
      <c r="L35" s="72"/>
      <c r="M35" s="73"/>
      <c r="N35" s="74"/>
      <c r="O35" s="72"/>
      <c r="P35" s="72"/>
      <c r="Q35" s="72"/>
      <c r="R35" s="72"/>
      <c r="S35" s="75"/>
      <c r="T35" s="120"/>
      <c r="U35" s="72"/>
      <c r="V35" s="72"/>
      <c r="W35" s="72"/>
      <c r="X35" s="72"/>
      <c r="Y35" s="83"/>
      <c r="Z35" s="79"/>
      <c r="AA35" s="152"/>
      <c r="AB35" s="78"/>
      <c r="AC35" s="78"/>
      <c r="AD35" s="78"/>
      <c r="AE35" s="121"/>
      <c r="AF35" s="77"/>
      <c r="AG35" s="78"/>
      <c r="AH35" s="81"/>
      <c r="AI35" s="80"/>
      <c r="AJ35" s="81"/>
      <c r="AK35" s="122"/>
      <c r="AL35" s="79"/>
      <c r="AM35" s="78"/>
      <c r="AN35" s="82"/>
      <c r="AO35" s="78"/>
      <c r="AP35" s="78"/>
      <c r="AQ35" s="76"/>
      <c r="AR35" s="77"/>
      <c r="AS35" s="78"/>
      <c r="AT35" s="84"/>
      <c r="AU35" s="80"/>
      <c r="AV35" s="80"/>
      <c r="AW35" s="86"/>
      <c r="AX35" s="79"/>
      <c r="AY35" s="78"/>
      <c r="AZ35" s="78"/>
      <c r="BA35" s="78"/>
      <c r="BB35" s="78"/>
      <c r="BC35" s="76"/>
      <c r="BD35" s="77"/>
      <c r="BE35" s="78"/>
      <c r="BF35" s="80"/>
      <c r="BG35" s="80"/>
      <c r="BH35" s="81"/>
      <c r="BI35" s="86"/>
      <c r="BJ35" s="123"/>
      <c r="BK35" s="81"/>
      <c r="BL35" s="78"/>
      <c r="BM35" s="78"/>
      <c r="BN35" s="80"/>
      <c r="BO35" s="85"/>
      <c r="BP35" s="124"/>
      <c r="BQ35" s="80"/>
      <c r="BR35" s="152"/>
      <c r="BS35" s="72"/>
      <c r="BT35" s="72"/>
      <c r="BU35" s="73"/>
      <c r="BV35" s="71"/>
      <c r="BW35" s="72"/>
      <c r="BX35" s="72"/>
      <c r="BY35" s="72"/>
      <c r="BZ35" s="72"/>
      <c r="CA35" s="13"/>
      <c r="CB35" s="125"/>
      <c r="CD35" s="240"/>
      <c r="CE35" s="240"/>
      <c r="CF35" s="240"/>
      <c r="CG35" s="240"/>
      <c r="CH35" s="240"/>
      <c r="CI35" s="240"/>
      <c r="CJ35" s="240"/>
      <c r="CK35" s="240"/>
    </row>
    <row r="36" spans="1:89" s="2" customFormat="1" ht="27.95" customHeight="1" x14ac:dyDescent="0.15">
      <c r="A36" s="564"/>
      <c r="B36" s="565"/>
      <c r="C36" s="112"/>
      <c r="D36" s="8"/>
      <c r="E36" s="140"/>
      <c r="F36" s="31"/>
      <c r="G36" s="297"/>
      <c r="H36" s="34"/>
      <c r="I36" s="32"/>
      <c r="J36" s="32"/>
      <c r="K36" s="32"/>
      <c r="L36" s="32"/>
      <c r="M36" s="33"/>
      <c r="N36" s="34"/>
      <c r="O36" s="32"/>
      <c r="P36" s="32"/>
      <c r="Q36" s="32"/>
      <c r="R36" s="32"/>
      <c r="S36" s="35"/>
      <c r="T36" s="89"/>
      <c r="U36" s="32"/>
      <c r="V36" s="32"/>
      <c r="W36" s="32"/>
      <c r="X36" s="32"/>
      <c r="Y36" s="45"/>
      <c r="Z36" s="48"/>
      <c r="AA36" s="147"/>
      <c r="AB36" s="41"/>
      <c r="AC36" s="41"/>
      <c r="AD36" s="41"/>
      <c r="AE36" s="90"/>
      <c r="AF36" s="64"/>
      <c r="AG36" s="41"/>
      <c r="AH36" s="46"/>
      <c r="AI36" s="38"/>
      <c r="AJ36" s="46"/>
      <c r="AK36" s="91"/>
      <c r="AL36" s="48"/>
      <c r="AM36" s="41"/>
      <c r="AN36" s="43"/>
      <c r="AO36" s="41"/>
      <c r="AP36" s="41"/>
      <c r="AQ36" s="42"/>
      <c r="AR36" s="64"/>
      <c r="AS36" s="41"/>
      <c r="AT36" s="65"/>
      <c r="AU36" s="38"/>
      <c r="AV36" s="38"/>
      <c r="AW36" s="36"/>
      <c r="AX36" s="48"/>
      <c r="AY36" s="41"/>
      <c r="AZ36" s="41"/>
      <c r="BA36" s="41"/>
      <c r="BB36" s="41"/>
      <c r="BC36" s="42"/>
      <c r="BD36" s="64"/>
      <c r="BE36" s="41"/>
      <c r="BF36" s="38"/>
      <c r="BG36" s="38"/>
      <c r="BH36" s="46"/>
      <c r="BI36" s="36"/>
      <c r="BJ36" s="93"/>
      <c r="BK36" s="46"/>
      <c r="BL36" s="41"/>
      <c r="BM36" s="41"/>
      <c r="BN36" s="38"/>
      <c r="BO36" s="39"/>
      <c r="BP36" s="40"/>
      <c r="BQ36" s="38"/>
      <c r="BR36" s="147"/>
      <c r="BS36" s="32"/>
      <c r="BT36" s="32"/>
      <c r="BU36" s="33"/>
      <c r="BV36" s="31"/>
      <c r="BW36" s="32"/>
      <c r="BX36" s="32"/>
      <c r="BY36" s="32"/>
      <c r="BZ36" s="32"/>
      <c r="CA36" s="14"/>
      <c r="CB36" s="19"/>
      <c r="CD36" s="240"/>
      <c r="CE36" s="240"/>
      <c r="CF36" s="240"/>
      <c r="CG36" s="240"/>
      <c r="CH36" s="240"/>
      <c r="CI36" s="240"/>
      <c r="CJ36" s="240"/>
      <c r="CK36" s="240"/>
    </row>
    <row r="37" spans="1:89" s="2" customFormat="1" ht="27.95" customHeight="1" x14ac:dyDescent="0.15">
      <c r="A37" s="570"/>
      <c r="B37" s="571"/>
      <c r="C37" s="113"/>
      <c r="D37" s="10"/>
      <c r="E37" s="141"/>
      <c r="F37" s="51"/>
      <c r="G37" s="300"/>
      <c r="H37" s="54"/>
      <c r="I37" s="52"/>
      <c r="J37" s="52"/>
      <c r="K37" s="52"/>
      <c r="L37" s="52"/>
      <c r="M37" s="53"/>
      <c r="N37" s="54"/>
      <c r="O37" s="52"/>
      <c r="P37" s="52"/>
      <c r="Q37" s="52"/>
      <c r="R37" s="52"/>
      <c r="S37" s="55"/>
      <c r="T37" s="98"/>
      <c r="U37" s="52"/>
      <c r="V37" s="52"/>
      <c r="W37" s="52"/>
      <c r="X37" s="52"/>
      <c r="Y37" s="99"/>
      <c r="Z37" s="100"/>
      <c r="AA37" s="149"/>
      <c r="AB37" s="101"/>
      <c r="AC37" s="101"/>
      <c r="AD37" s="101"/>
      <c r="AE37" s="102"/>
      <c r="AF37" s="103"/>
      <c r="AG37" s="101"/>
      <c r="AH37" s="146"/>
      <c r="AI37" s="101"/>
      <c r="AJ37" s="101"/>
      <c r="AK37" s="104"/>
      <c r="AL37" s="100"/>
      <c r="AM37" s="101"/>
      <c r="AN37" s="101"/>
      <c r="AO37" s="101"/>
      <c r="AP37" s="101"/>
      <c r="AQ37" s="102"/>
      <c r="AR37" s="103"/>
      <c r="AS37" s="101"/>
      <c r="AT37" s="101"/>
      <c r="AU37" s="101"/>
      <c r="AV37" s="101"/>
      <c r="AW37" s="104"/>
      <c r="AX37" s="100"/>
      <c r="AY37" s="101"/>
      <c r="AZ37" s="101"/>
      <c r="BA37" s="101"/>
      <c r="BB37" s="101"/>
      <c r="BC37" s="102"/>
      <c r="BD37" s="103"/>
      <c r="BE37" s="101"/>
      <c r="BF37" s="101"/>
      <c r="BG37" s="101"/>
      <c r="BH37" s="146"/>
      <c r="BI37" s="104"/>
      <c r="BJ37" s="100"/>
      <c r="BK37" s="101"/>
      <c r="BL37" s="101"/>
      <c r="BM37" s="101"/>
      <c r="BN37" s="101"/>
      <c r="BO37" s="102"/>
      <c r="BP37" s="103"/>
      <c r="BQ37" s="101"/>
      <c r="BR37" s="149"/>
      <c r="BS37" s="101"/>
      <c r="BT37" s="101"/>
      <c r="BU37" s="53"/>
      <c r="BV37" s="51"/>
      <c r="BW37" s="52"/>
      <c r="BX37" s="52"/>
      <c r="BY37" s="52"/>
      <c r="BZ37" s="52"/>
      <c r="CA37" s="17"/>
      <c r="CB37" s="105"/>
      <c r="CD37" s="240" t="s">
        <v>20</v>
      </c>
      <c r="CE37" s="240"/>
      <c r="CF37" s="241">
        <v>473200000</v>
      </c>
      <c r="CG37" s="242">
        <f>CF37/$CF$38</f>
        <v>9.5080982516286702E-2</v>
      </c>
      <c r="CH37" s="240"/>
      <c r="CI37" s="243">
        <f>CG37-CB37</f>
        <v>9.5080982516286702E-2</v>
      </c>
      <c r="CJ37" s="240"/>
      <c r="CK37" s="240"/>
    </row>
    <row r="38" spans="1:89" s="2" customFormat="1" ht="29.25" customHeight="1" x14ac:dyDescent="0.15">
      <c r="A38" s="559" t="s">
        <v>12</v>
      </c>
      <c r="B38" s="572"/>
      <c r="C38" s="114"/>
      <c r="D38" s="11"/>
      <c r="E38" s="142"/>
      <c r="F38" s="301">
        <v>6.5390174060374524E-4</v>
      </c>
      <c r="G38" s="249">
        <v>3.8247163549076299E-3</v>
      </c>
      <c r="H38" s="249">
        <v>3.8247163549076299E-3</v>
      </c>
      <c r="I38" s="249">
        <v>3.8247163549076299E-3</v>
      </c>
      <c r="J38" s="249">
        <v>3.8247163549076299E-3</v>
      </c>
      <c r="K38" s="249">
        <v>3.8247163549076299E-3</v>
      </c>
      <c r="L38" s="249">
        <v>3.8247163549076299E-3</v>
      </c>
      <c r="M38" s="249">
        <v>3.8247163549076299E-3</v>
      </c>
      <c r="N38" s="249">
        <v>6.6818592120504935E-3</v>
      </c>
      <c r="O38" s="249">
        <v>6.6818592120504935E-3</v>
      </c>
      <c r="P38" s="249">
        <v>6.6818592120504935E-3</v>
      </c>
      <c r="Q38" s="249">
        <v>6.6818592120504935E-3</v>
      </c>
      <c r="R38" s="249">
        <v>6.6818592120504935E-3</v>
      </c>
      <c r="S38" s="249">
        <v>6.6818592120504935E-3</v>
      </c>
      <c r="T38" s="249">
        <v>1.0967309939676619E-2</v>
      </c>
      <c r="U38" s="249">
        <v>1.0967309939676619E-2</v>
      </c>
      <c r="V38" s="249">
        <v>1.2338851705767978E-2</v>
      </c>
      <c r="W38" s="249">
        <v>1.2338851705767978E-2</v>
      </c>
      <c r="X38" s="249">
        <v>1.2338851705767978E-2</v>
      </c>
      <c r="Y38" s="249">
        <v>1.2338851705767978E-2</v>
      </c>
      <c r="Z38" s="249">
        <v>1.2338851705767978E-2</v>
      </c>
      <c r="AA38" s="249">
        <v>1.2338851705767978E-2</v>
      </c>
      <c r="AB38" s="249">
        <v>1.2338851705767978E-2</v>
      </c>
      <c r="AC38" s="249">
        <v>1.2338851705767978E-2</v>
      </c>
      <c r="AD38" s="249">
        <v>1.2338851705767978E-2</v>
      </c>
      <c r="AE38" s="249">
        <v>1.2338851705767978E-2</v>
      </c>
      <c r="AF38" s="249">
        <v>1.2338851705767978E-2</v>
      </c>
      <c r="AG38" s="249">
        <v>1.2338851705767978E-2</v>
      </c>
      <c r="AH38" s="249">
        <v>1.2338851705767978E-2</v>
      </c>
      <c r="AI38" s="249">
        <v>1.2338851705767978E-2</v>
      </c>
      <c r="AJ38" s="249">
        <v>1.3107629807026538E-2</v>
      </c>
      <c r="AK38" s="249">
        <v>1.3107629807026538E-2</v>
      </c>
      <c r="AL38" s="249">
        <v>1.3386686563220326E-2</v>
      </c>
      <c r="AM38" s="249">
        <v>1.3386686563220326E-2</v>
      </c>
      <c r="AN38" s="249">
        <v>1.3386686563220326E-2</v>
      </c>
      <c r="AO38" s="249">
        <v>1.3386686563220326E-2</v>
      </c>
      <c r="AP38" s="249">
        <v>1.4148452107131783E-2</v>
      </c>
      <c r="AQ38" s="249">
        <v>1.4148452107131783E-2</v>
      </c>
      <c r="AR38" s="249">
        <v>2.6036954544821824E-2</v>
      </c>
      <c r="AS38" s="249">
        <v>2.6036954544821824E-2</v>
      </c>
      <c r="AT38" s="249">
        <v>2.6192379400265607E-2</v>
      </c>
      <c r="AU38" s="249">
        <v>2.6192379400265607E-2</v>
      </c>
      <c r="AV38" s="249">
        <v>3.081346630159074E-2</v>
      </c>
      <c r="AW38" s="249">
        <v>2.9508501383246993E-2</v>
      </c>
      <c r="AX38" s="249">
        <v>2.8515814500313669E-2</v>
      </c>
      <c r="AY38" s="249">
        <v>2.9052001317398855E-2</v>
      </c>
      <c r="AZ38" s="249">
        <v>2.9052001317398855E-2</v>
      </c>
      <c r="BA38" s="249">
        <v>3.4156948731438208E-2</v>
      </c>
      <c r="BB38" s="249">
        <v>3.5768033423373591E-2</v>
      </c>
      <c r="BC38" s="249">
        <v>3.4703948230726457E-2</v>
      </c>
      <c r="BD38" s="249">
        <v>2.8471776637465938E-2</v>
      </c>
      <c r="BE38" s="249">
        <v>2.8750833393659726E-2</v>
      </c>
      <c r="BF38" s="249">
        <v>2.771001109355448E-2</v>
      </c>
      <c r="BG38" s="249">
        <v>0</v>
      </c>
      <c r="BH38" s="249">
        <v>2.1808389347872457E-2</v>
      </c>
      <c r="BI38" s="249">
        <v>2.1808389347872457E-2</v>
      </c>
      <c r="BJ38" s="249">
        <v>2.1808389347872457E-2</v>
      </c>
      <c r="BK38" s="249">
        <v>2.1808389347872457E-2</v>
      </c>
      <c r="BL38" s="249">
        <v>2.1808389347872457E-2</v>
      </c>
      <c r="BM38" s="249">
        <v>2.1808389347872457E-2</v>
      </c>
      <c r="BN38" s="249">
        <v>2.1808389347872457E-2</v>
      </c>
      <c r="BO38" s="249">
        <v>1.6205886549988391E-2</v>
      </c>
      <c r="BP38" s="249">
        <v>4.2476369832976889E-3</v>
      </c>
      <c r="BQ38" s="250">
        <v>5.2385997029509145E-3</v>
      </c>
      <c r="BR38" s="250">
        <v>5.2385997029509145E-3</v>
      </c>
      <c r="BS38" s="250">
        <v>5.2385997029509145E-3</v>
      </c>
      <c r="BT38" s="250"/>
      <c r="BU38" s="251"/>
      <c r="BV38" s="107"/>
      <c r="BW38" s="106"/>
      <c r="BX38" s="106"/>
      <c r="BY38" s="108"/>
      <c r="BZ38" s="108"/>
      <c r="CA38" s="109"/>
      <c r="CB38" s="110"/>
      <c r="CD38" s="240"/>
      <c r="CE38" s="240"/>
      <c r="CF38" s="244">
        <f>SUM(CF9:CF37)</f>
        <v>4976810162</v>
      </c>
      <c r="CG38" s="245">
        <f>CF38/$CF$38</f>
        <v>1</v>
      </c>
      <c r="CH38" s="240"/>
      <c r="CI38" s="245">
        <f>CH38/$CF$38</f>
        <v>0</v>
      </c>
      <c r="CJ38" s="240"/>
      <c r="CK38" s="240"/>
    </row>
    <row r="39" spans="1:89" s="2" customFormat="1" ht="38.25" customHeight="1" x14ac:dyDescent="0.15">
      <c r="A39" s="573" t="s">
        <v>5</v>
      </c>
      <c r="B39" s="574"/>
      <c r="C39" s="264" t="s">
        <v>6</v>
      </c>
      <c r="D39" s="265"/>
      <c r="E39" s="266"/>
      <c r="F39" s="498">
        <f>F38+G38</f>
        <v>4.478618095511375E-3</v>
      </c>
      <c r="G39" s="500"/>
      <c r="H39" s="499">
        <f>I38+J38+K38+L38+M38+H38</f>
        <v>2.2948298129445779E-2</v>
      </c>
      <c r="I39" s="499"/>
      <c r="J39" s="499"/>
      <c r="K39" s="499"/>
      <c r="L39" s="499"/>
      <c r="M39" s="500"/>
      <c r="N39" s="558">
        <f t="shared" ref="N39" si="2">+N38+O38+P38+Q38+R38+S38</f>
        <v>4.0091155272302961E-2</v>
      </c>
      <c r="O39" s="558"/>
      <c r="P39" s="558"/>
      <c r="Q39" s="558"/>
      <c r="R39" s="558"/>
      <c r="S39" s="558"/>
      <c r="T39" s="558">
        <f>+T38+U38+V38+W38+X38+Y38</f>
        <v>7.1290026702425152E-2</v>
      </c>
      <c r="U39" s="558"/>
      <c r="V39" s="558"/>
      <c r="W39" s="558"/>
      <c r="X39" s="558"/>
      <c r="Y39" s="558"/>
      <c r="Z39" s="558">
        <f t="shared" ref="Z39" si="3">+Z38+AA38+AB38+AC38+AD38+AE38</f>
        <v>7.4033110234607874E-2</v>
      </c>
      <c r="AA39" s="558"/>
      <c r="AB39" s="558"/>
      <c r="AC39" s="558"/>
      <c r="AD39" s="558"/>
      <c r="AE39" s="558"/>
      <c r="AF39" s="558">
        <f t="shared" ref="AF39" si="4">+AF38+AG38+AH38+AI38+AJ38+AK38</f>
        <v>7.5570666437124984E-2</v>
      </c>
      <c r="AG39" s="558"/>
      <c r="AH39" s="558"/>
      <c r="AI39" s="558"/>
      <c r="AJ39" s="558"/>
      <c r="AK39" s="558"/>
      <c r="AL39" s="558">
        <f t="shared" ref="AL39" si="5">+AL38+AM38+AN38+AO38+AP38+AQ38</f>
        <v>8.1843650467144868E-2</v>
      </c>
      <c r="AM39" s="558"/>
      <c r="AN39" s="558"/>
      <c r="AO39" s="558"/>
      <c r="AP39" s="558"/>
      <c r="AQ39" s="558"/>
      <c r="AR39" s="558">
        <f t="shared" ref="AR39" si="6">+AR38+AS38+AT38+AU38+AV38+AW38</f>
        <v>0.16478063557501257</v>
      </c>
      <c r="AS39" s="558"/>
      <c r="AT39" s="558"/>
      <c r="AU39" s="558"/>
      <c r="AV39" s="558"/>
      <c r="AW39" s="558"/>
      <c r="AX39" s="558">
        <f t="shared" ref="AX39" si="7">+AX38+AY38+AZ38+BA38+BB38+BC38</f>
        <v>0.19124874752064963</v>
      </c>
      <c r="AY39" s="558"/>
      <c r="AZ39" s="558"/>
      <c r="BA39" s="558"/>
      <c r="BB39" s="558"/>
      <c r="BC39" s="558"/>
      <c r="BD39" s="558">
        <f t="shared" ref="BD39" si="8">+BD38+BE38+BF38+BG38+BH38+BI38</f>
        <v>0.12854939982042507</v>
      </c>
      <c r="BE39" s="558"/>
      <c r="BF39" s="558"/>
      <c r="BG39" s="558"/>
      <c r="BH39" s="558"/>
      <c r="BI39" s="558"/>
      <c r="BJ39" s="558">
        <f t="shared" ref="BJ39" si="9">+BJ38+BK38+BL38+BM38+BN38+BO38</f>
        <v>0.12524783328935069</v>
      </c>
      <c r="BK39" s="558"/>
      <c r="BL39" s="558"/>
      <c r="BM39" s="558"/>
      <c r="BN39" s="558"/>
      <c r="BO39" s="558"/>
      <c r="BP39" s="558">
        <f t="shared" ref="BP39" si="10">+BP38+BQ38+BR38+BS38+BT38+BU38</f>
        <v>1.9963436092150434E-2</v>
      </c>
      <c r="BQ39" s="558"/>
      <c r="BR39" s="558"/>
      <c r="BS39" s="558"/>
      <c r="BT39" s="558"/>
      <c r="BU39" s="558"/>
      <c r="BV39" s="267"/>
      <c r="BW39" s="268"/>
      <c r="BX39" s="268"/>
      <c r="BY39" s="269"/>
      <c r="BZ39" s="269"/>
      <c r="CA39" s="270"/>
      <c r="CB39" s="271"/>
      <c r="CD39" s="240"/>
      <c r="CE39" s="240"/>
      <c r="CF39" s="240"/>
      <c r="CG39" s="240"/>
      <c r="CH39" s="240"/>
      <c r="CI39" s="240"/>
      <c r="CJ39" s="240"/>
      <c r="CK39" s="240"/>
    </row>
    <row r="40" spans="1:89" s="2" customFormat="1" ht="38.25" customHeight="1" thickBot="1" x14ac:dyDescent="0.2">
      <c r="A40" s="575"/>
      <c r="B40" s="576"/>
      <c r="C40" s="272" t="s">
        <v>7</v>
      </c>
      <c r="D40" s="273"/>
      <c r="E40" s="274"/>
      <c r="F40" s="495">
        <f>F39</f>
        <v>4.478618095511375E-3</v>
      </c>
      <c r="G40" s="497"/>
      <c r="H40" s="496">
        <f>+F40+H39</f>
        <v>2.7426916224957153E-2</v>
      </c>
      <c r="I40" s="496"/>
      <c r="J40" s="496"/>
      <c r="K40" s="496"/>
      <c r="L40" s="496"/>
      <c r="M40" s="497"/>
      <c r="N40" s="577">
        <f>+N39+H40</f>
        <v>6.7518071497260107E-2</v>
      </c>
      <c r="O40" s="577"/>
      <c r="P40" s="577"/>
      <c r="Q40" s="577"/>
      <c r="R40" s="577"/>
      <c r="S40" s="577"/>
      <c r="T40" s="577">
        <f>+T39+N40</f>
        <v>0.13880809819968526</v>
      </c>
      <c r="U40" s="577"/>
      <c r="V40" s="577"/>
      <c r="W40" s="577"/>
      <c r="X40" s="577"/>
      <c r="Y40" s="577"/>
      <c r="Z40" s="577">
        <f>+Z39+T40</f>
        <v>0.21284120843429313</v>
      </c>
      <c r="AA40" s="577"/>
      <c r="AB40" s="577"/>
      <c r="AC40" s="577"/>
      <c r="AD40" s="577"/>
      <c r="AE40" s="577"/>
      <c r="AF40" s="577">
        <f>+AF39+Z40</f>
        <v>0.28841187487141812</v>
      </c>
      <c r="AG40" s="577"/>
      <c r="AH40" s="577"/>
      <c r="AI40" s="577"/>
      <c r="AJ40" s="577"/>
      <c r="AK40" s="577"/>
      <c r="AL40" s="577">
        <f>+AL39+AF40</f>
        <v>0.37025552533856299</v>
      </c>
      <c r="AM40" s="577"/>
      <c r="AN40" s="577"/>
      <c r="AO40" s="577"/>
      <c r="AP40" s="577"/>
      <c r="AQ40" s="577"/>
      <c r="AR40" s="577">
        <f>+AR39+AL40</f>
        <v>0.53503616091357553</v>
      </c>
      <c r="AS40" s="577"/>
      <c r="AT40" s="577"/>
      <c r="AU40" s="577"/>
      <c r="AV40" s="577"/>
      <c r="AW40" s="577"/>
      <c r="AX40" s="577">
        <f>+AX39+AR40</f>
        <v>0.72628490843422511</v>
      </c>
      <c r="AY40" s="577"/>
      <c r="AZ40" s="577"/>
      <c r="BA40" s="577"/>
      <c r="BB40" s="577"/>
      <c r="BC40" s="577"/>
      <c r="BD40" s="577">
        <f>+BD39+AX40</f>
        <v>0.85483430825465012</v>
      </c>
      <c r="BE40" s="577"/>
      <c r="BF40" s="577"/>
      <c r="BG40" s="577"/>
      <c r="BH40" s="577"/>
      <c r="BI40" s="577"/>
      <c r="BJ40" s="577">
        <f>+BJ39+BD40</f>
        <v>0.98008214154400086</v>
      </c>
      <c r="BK40" s="577"/>
      <c r="BL40" s="577"/>
      <c r="BM40" s="577"/>
      <c r="BN40" s="577"/>
      <c r="BO40" s="577"/>
      <c r="BP40" s="577">
        <f>+BP39+BJ40</f>
        <v>1.0000455776361512</v>
      </c>
      <c r="BQ40" s="577"/>
      <c r="BR40" s="577"/>
      <c r="BS40" s="577"/>
      <c r="BT40" s="577"/>
      <c r="BU40" s="577"/>
      <c r="BV40" s="275"/>
      <c r="BW40" s="276"/>
      <c r="BX40" s="276"/>
      <c r="BY40" s="277"/>
      <c r="BZ40" s="277"/>
      <c r="CA40" s="278"/>
      <c r="CB40" s="279"/>
      <c r="CD40" s="240"/>
      <c r="CE40" s="240"/>
      <c r="CF40" s="240"/>
      <c r="CG40" s="240"/>
      <c r="CH40" s="240"/>
      <c r="CI40" s="243"/>
      <c r="CJ40" s="240"/>
      <c r="CK40" s="240"/>
    </row>
    <row r="41" spans="1:89" s="2" customFormat="1" x14ac:dyDescent="0.15">
      <c r="A41" s="9"/>
      <c r="B41" s="9"/>
      <c r="AK41" s="22"/>
      <c r="BK41" s="22"/>
      <c r="CB41" s="3"/>
      <c r="CD41" s="240"/>
      <c r="CE41" s="240"/>
      <c r="CF41" s="240"/>
      <c r="CG41" s="246"/>
      <c r="CH41" s="240"/>
      <c r="CI41" s="240"/>
      <c r="CJ41" s="240"/>
      <c r="CK41" s="240"/>
    </row>
    <row r="42" spans="1:89" s="2" customFormat="1" x14ac:dyDescent="0.15">
      <c r="A42" s="9"/>
      <c r="B42" s="9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5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23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23"/>
      <c r="BL42" s="4"/>
      <c r="CB42" s="3"/>
      <c r="CD42" s="240"/>
      <c r="CE42" s="240"/>
      <c r="CF42" s="240"/>
      <c r="CG42" s="240"/>
      <c r="CH42" s="240"/>
      <c r="CI42" s="240"/>
      <c r="CJ42" s="240"/>
      <c r="CK42" s="240"/>
    </row>
    <row r="43" spans="1:89" s="2" customFormat="1" x14ac:dyDescent="0.15">
      <c r="A43" s="9"/>
      <c r="B43" s="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7"/>
      <c r="Z43" s="6"/>
      <c r="AA43" s="6"/>
      <c r="AB43" s="6"/>
      <c r="AC43" s="6"/>
      <c r="AD43" s="6"/>
      <c r="AE43" s="7"/>
      <c r="AF43" s="6"/>
      <c r="AG43" s="6"/>
      <c r="AH43" s="6"/>
      <c r="AI43" s="6"/>
      <c r="AJ43" s="6"/>
      <c r="AK43" s="24"/>
      <c r="AL43" s="6"/>
      <c r="AM43" s="6"/>
      <c r="AN43" s="6"/>
      <c r="AO43" s="6"/>
      <c r="AP43" s="6"/>
      <c r="AQ43" s="7"/>
      <c r="AR43" s="6"/>
      <c r="AS43" s="6"/>
      <c r="AT43" s="6"/>
      <c r="AU43" s="6"/>
      <c r="AV43" s="6"/>
      <c r="AW43" s="7"/>
      <c r="AX43" s="6"/>
      <c r="AY43" s="6"/>
      <c r="AZ43" s="6"/>
      <c r="BA43" s="6"/>
      <c r="BB43" s="6"/>
      <c r="BC43" s="7"/>
      <c r="BD43" s="6"/>
      <c r="BE43" s="6"/>
      <c r="BF43" s="6"/>
      <c r="BG43" s="6"/>
      <c r="BH43" s="6"/>
      <c r="BI43" s="7"/>
      <c r="BJ43" s="6"/>
      <c r="BK43" s="25"/>
      <c r="BL43" s="6"/>
      <c r="BM43" s="6"/>
      <c r="BN43" s="578"/>
      <c r="BO43" s="578"/>
      <c r="CB43" s="3"/>
      <c r="CD43" s="240"/>
      <c r="CE43" s="240"/>
      <c r="CF43" s="240"/>
      <c r="CG43" s="240"/>
      <c r="CH43" s="240"/>
      <c r="CI43" s="240"/>
      <c r="CJ43" s="240"/>
      <c r="CK43" s="240"/>
    </row>
    <row r="44" spans="1:89" s="2" customFormat="1" x14ac:dyDescent="0.15">
      <c r="A44" s="9"/>
      <c r="B44" s="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25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25"/>
      <c r="BL44" s="6"/>
      <c r="BM44" s="6"/>
      <c r="BN44" s="6"/>
      <c r="CB44" s="3"/>
      <c r="CD44" s="240"/>
      <c r="CE44" s="240"/>
      <c r="CF44" s="240"/>
      <c r="CG44" s="240"/>
      <c r="CH44" s="240"/>
      <c r="CI44" s="240"/>
      <c r="CJ44" s="240"/>
      <c r="CK44" s="240"/>
    </row>
    <row r="45" spans="1:89" s="2" customFormat="1" x14ac:dyDescent="0.15">
      <c r="A45" s="9"/>
      <c r="B45" s="9"/>
      <c r="AK45" s="22"/>
      <c r="BK45" s="22"/>
      <c r="CB45" s="3"/>
      <c r="CD45" s="240"/>
      <c r="CE45" s="240"/>
      <c r="CF45" s="240"/>
      <c r="CG45" s="240"/>
      <c r="CH45" s="240"/>
      <c r="CI45" s="240"/>
      <c r="CJ45" s="240"/>
      <c r="CK45" s="240"/>
    </row>
    <row r="46" spans="1:89" s="2" customFormat="1" x14ac:dyDescent="0.15">
      <c r="A46" s="9"/>
      <c r="B46" s="9"/>
      <c r="AK46" s="22"/>
      <c r="BK46" s="22"/>
      <c r="CB46" s="3"/>
      <c r="CD46" s="240"/>
      <c r="CE46" s="240"/>
      <c r="CF46" s="240"/>
      <c r="CG46" s="240"/>
      <c r="CH46" s="240"/>
      <c r="CI46" s="240"/>
      <c r="CJ46" s="240"/>
      <c r="CK46" s="240"/>
    </row>
    <row r="47" spans="1:89" s="2" customFormat="1" x14ac:dyDescent="0.15">
      <c r="A47" s="9"/>
      <c r="B47" s="9"/>
      <c r="AK47" s="22"/>
      <c r="BK47" s="22"/>
      <c r="CB47" s="3"/>
      <c r="CD47" s="240"/>
      <c r="CE47" s="240"/>
      <c r="CF47" s="240"/>
      <c r="CG47" s="240"/>
      <c r="CH47" s="240"/>
      <c r="CI47" s="240"/>
      <c r="CJ47" s="240"/>
      <c r="CK47" s="240"/>
    </row>
    <row r="48" spans="1:89" s="2" customFormat="1" x14ac:dyDescent="0.15">
      <c r="A48" s="9"/>
      <c r="B48" s="9"/>
      <c r="AK48" s="22"/>
      <c r="BK48" s="22"/>
      <c r="CB48" s="3"/>
      <c r="CD48" s="240"/>
      <c r="CE48" s="240"/>
      <c r="CF48" s="240"/>
      <c r="CG48" s="240"/>
      <c r="CH48" s="240"/>
      <c r="CI48" s="240"/>
      <c r="CJ48" s="240"/>
      <c r="CK48" s="240"/>
    </row>
    <row r="49" spans="1:89" s="2" customFormat="1" x14ac:dyDescent="0.15">
      <c r="A49" s="9"/>
      <c r="B49" s="9"/>
      <c r="AK49" s="22"/>
      <c r="BK49" s="22"/>
      <c r="CB49" s="3"/>
      <c r="CD49" s="240"/>
      <c r="CE49" s="240"/>
      <c r="CF49" s="240"/>
      <c r="CG49" s="240"/>
      <c r="CH49" s="240"/>
      <c r="CI49" s="240"/>
      <c r="CJ49" s="240"/>
      <c r="CK49" s="240"/>
    </row>
    <row r="50" spans="1:89" s="2" customFormat="1" x14ac:dyDescent="0.15">
      <c r="A50" s="9"/>
      <c r="B50" s="9"/>
      <c r="AK50" s="22"/>
      <c r="BK50" s="22"/>
      <c r="CB50" s="3"/>
      <c r="CD50" s="240"/>
      <c r="CE50" s="240"/>
      <c r="CF50" s="240"/>
      <c r="CG50" s="240"/>
      <c r="CH50" s="240"/>
      <c r="CI50" s="240"/>
      <c r="CJ50" s="240"/>
      <c r="CK50" s="240"/>
    </row>
    <row r="51" spans="1:89" s="2" customFormat="1" x14ac:dyDescent="0.15">
      <c r="A51" s="9"/>
      <c r="B51" s="9"/>
      <c r="AK51" s="22"/>
      <c r="BK51" s="22"/>
      <c r="CB51" s="3"/>
      <c r="CD51" s="240"/>
      <c r="CE51" s="240"/>
      <c r="CF51" s="240"/>
      <c r="CG51" s="240"/>
      <c r="CH51" s="240"/>
      <c r="CI51" s="240"/>
      <c r="CJ51" s="240"/>
      <c r="CK51" s="240"/>
    </row>
    <row r="52" spans="1:89" s="2" customFormat="1" x14ac:dyDescent="0.15">
      <c r="A52" s="9"/>
      <c r="B52" s="9"/>
      <c r="AK52" s="22"/>
      <c r="BK52" s="22"/>
      <c r="CB52" s="3"/>
      <c r="CD52" s="240"/>
      <c r="CE52" s="240"/>
      <c r="CF52" s="240"/>
      <c r="CG52" s="240"/>
      <c r="CH52" s="240"/>
      <c r="CI52" s="240"/>
      <c r="CJ52" s="240"/>
      <c r="CK52" s="240"/>
    </row>
    <row r="53" spans="1:89" s="2" customFormat="1" x14ac:dyDescent="0.15">
      <c r="A53" s="9"/>
      <c r="B53" s="9"/>
      <c r="AK53" s="22"/>
      <c r="BK53" s="22"/>
      <c r="CB53" s="3"/>
      <c r="CD53" s="240"/>
      <c r="CE53" s="240"/>
      <c r="CF53" s="240"/>
      <c r="CG53" s="240"/>
      <c r="CH53" s="240"/>
      <c r="CI53" s="240"/>
      <c r="CJ53" s="240"/>
      <c r="CK53" s="240"/>
    </row>
    <row r="54" spans="1:89" s="2" customFormat="1" x14ac:dyDescent="0.15">
      <c r="A54" s="9"/>
      <c r="B54" s="9"/>
      <c r="AK54" s="22"/>
      <c r="BK54" s="22"/>
      <c r="CB54" s="3"/>
      <c r="CD54" s="240"/>
      <c r="CE54" s="240"/>
      <c r="CF54" s="240"/>
      <c r="CG54" s="240"/>
      <c r="CH54" s="240"/>
      <c r="CI54" s="240"/>
      <c r="CJ54" s="240"/>
      <c r="CK54" s="240"/>
    </row>
    <row r="55" spans="1:89" s="2" customFormat="1" x14ac:dyDescent="0.15">
      <c r="A55" s="9"/>
      <c r="B55" s="9"/>
      <c r="AK55" s="22"/>
      <c r="BK55" s="22"/>
      <c r="CB55" s="3"/>
      <c r="CD55" s="240"/>
      <c r="CE55" s="240"/>
      <c r="CF55" s="240"/>
      <c r="CG55" s="240"/>
      <c r="CH55" s="240"/>
      <c r="CI55" s="240"/>
      <c r="CJ55" s="240"/>
      <c r="CK55" s="240"/>
    </row>
    <row r="56" spans="1:89" s="2" customFormat="1" x14ac:dyDescent="0.15">
      <c r="A56" s="9"/>
      <c r="B56" s="9"/>
      <c r="AK56" s="22"/>
      <c r="BK56" s="22"/>
      <c r="CB56" s="3"/>
      <c r="CD56" s="240"/>
      <c r="CE56" s="240"/>
      <c r="CF56" s="240"/>
      <c r="CG56" s="240"/>
      <c r="CH56" s="240"/>
      <c r="CI56" s="240"/>
      <c r="CJ56" s="240"/>
      <c r="CK56" s="240"/>
    </row>
    <row r="57" spans="1:89" s="2" customFormat="1" x14ac:dyDescent="0.15">
      <c r="A57" s="9"/>
      <c r="B57" s="9"/>
      <c r="AK57" s="22"/>
      <c r="BK57" s="22"/>
      <c r="CB57" s="3"/>
      <c r="CD57" s="240"/>
      <c r="CE57" s="240"/>
      <c r="CF57" s="240"/>
      <c r="CG57" s="240"/>
      <c r="CH57" s="240"/>
      <c r="CI57" s="240"/>
      <c r="CJ57" s="240"/>
      <c r="CK57" s="240"/>
    </row>
    <row r="58" spans="1:89" s="2" customFormat="1" x14ac:dyDescent="0.15">
      <c r="A58" s="9"/>
      <c r="B58" s="9"/>
      <c r="AK58" s="22"/>
      <c r="BK58" s="22"/>
      <c r="CB58" s="3"/>
      <c r="CD58" s="240"/>
      <c r="CE58" s="240"/>
      <c r="CF58" s="240"/>
      <c r="CG58" s="240"/>
      <c r="CH58" s="240"/>
      <c r="CI58" s="240"/>
      <c r="CJ58" s="240"/>
      <c r="CK58" s="240"/>
    </row>
    <row r="59" spans="1:89" s="2" customFormat="1" x14ac:dyDescent="0.15">
      <c r="A59" s="9"/>
      <c r="B59" s="9"/>
      <c r="AK59" s="22"/>
      <c r="BK59" s="22"/>
      <c r="CB59" s="3"/>
      <c r="CD59" s="240"/>
      <c r="CE59" s="240"/>
      <c r="CF59" s="240"/>
      <c r="CG59" s="240"/>
      <c r="CH59" s="240"/>
      <c r="CI59" s="240"/>
      <c r="CJ59" s="240"/>
      <c r="CK59" s="240"/>
    </row>
    <row r="60" spans="1:89" s="2" customFormat="1" x14ac:dyDescent="0.15">
      <c r="A60" s="9"/>
      <c r="B60" s="9"/>
      <c r="AK60" s="22"/>
      <c r="BK60" s="22"/>
      <c r="CB60" s="3"/>
      <c r="CD60" s="240"/>
      <c r="CE60" s="240"/>
      <c r="CF60" s="240"/>
      <c r="CG60" s="240"/>
      <c r="CH60" s="240"/>
      <c r="CI60" s="240"/>
      <c r="CJ60" s="240"/>
      <c r="CK60" s="240"/>
    </row>
    <row r="61" spans="1:89" s="2" customFormat="1" x14ac:dyDescent="0.15">
      <c r="A61" s="9"/>
      <c r="B61" s="9"/>
      <c r="AK61" s="22"/>
      <c r="BK61" s="22"/>
      <c r="CB61" s="3"/>
      <c r="CD61" s="240"/>
      <c r="CE61" s="240"/>
      <c r="CF61" s="240"/>
      <c r="CG61" s="240"/>
      <c r="CH61" s="240"/>
      <c r="CI61" s="240"/>
      <c r="CJ61" s="240"/>
      <c r="CK61" s="240"/>
    </row>
  </sheetData>
  <mergeCells count="49">
    <mergeCell ref="BP40:BU40"/>
    <mergeCell ref="BN43:BO43"/>
    <mergeCell ref="AX39:BC39"/>
    <mergeCell ref="BD39:BI39"/>
    <mergeCell ref="AX40:BC40"/>
    <mergeCell ref="BD40:BI40"/>
    <mergeCell ref="BJ40:BO40"/>
    <mergeCell ref="H39:M39"/>
    <mergeCell ref="N39:S39"/>
    <mergeCell ref="BJ39:BO39"/>
    <mergeCell ref="BP39:BU39"/>
    <mergeCell ref="F40:G40"/>
    <mergeCell ref="H40:M40"/>
    <mergeCell ref="N40:S40"/>
    <mergeCell ref="T40:Y40"/>
    <mergeCell ref="Z40:AE40"/>
    <mergeCell ref="AF40:AK40"/>
    <mergeCell ref="AL40:AQ40"/>
    <mergeCell ref="AR40:AW40"/>
    <mergeCell ref="Z39:AE39"/>
    <mergeCell ref="AF39:AK39"/>
    <mergeCell ref="AL39:AQ39"/>
    <mergeCell ref="AR39:AW39"/>
    <mergeCell ref="T39:Y39"/>
    <mergeCell ref="BJ4:BO4"/>
    <mergeCell ref="BP4:BU4"/>
    <mergeCell ref="BV4:CA4"/>
    <mergeCell ref="A6:A29"/>
    <mergeCell ref="A30:B33"/>
    <mergeCell ref="A34:B37"/>
    <mergeCell ref="Z4:AE4"/>
    <mergeCell ref="AF4:AK4"/>
    <mergeCell ref="AL4:AQ4"/>
    <mergeCell ref="AR4:AW4"/>
    <mergeCell ref="AX4:BC4"/>
    <mergeCell ref="BD4:BI4"/>
    <mergeCell ref="A38:B38"/>
    <mergeCell ref="A39:B40"/>
    <mergeCell ref="F39:G39"/>
    <mergeCell ref="A1:CB1"/>
    <mergeCell ref="A3:B5"/>
    <mergeCell ref="C3:C5"/>
    <mergeCell ref="F3:S3"/>
    <mergeCell ref="T3:BU3"/>
    <mergeCell ref="CB3:CB5"/>
    <mergeCell ref="F4:G4"/>
    <mergeCell ref="H4:M4"/>
    <mergeCell ref="N4:S4"/>
    <mergeCell ref="T4:Y4"/>
  </mergeCells>
  <phoneticPr fontId="2" type="noConversion"/>
  <printOptions horizontalCentered="1"/>
  <pageMargins left="0.47244094488188981" right="0.11811023622047245" top="0.43307086614173229" bottom="0.39370078740157483" header="0.15748031496062992" footer="0.19685039370078741"/>
  <pageSetup paperSize="8" scale="65" orientation="landscape" horizontalDpi="4294967293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예정공정표</vt:lpstr>
      <vt:lpstr>송도21-4 예정공정표 (2)</vt:lpstr>
      <vt:lpstr>'송도21-4 예정공정표 (2)'!Print_Area</vt:lpstr>
      <vt:lpstr>예정공정표!Print_Area</vt:lpstr>
    </vt:vector>
  </TitlesOfParts>
  <Company>광원건설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</dc:creator>
  <cp:lastModifiedBy>gwangwon002</cp:lastModifiedBy>
  <cp:lastPrinted>2022-01-18T01:01:09Z</cp:lastPrinted>
  <dcterms:created xsi:type="dcterms:W3CDTF">2009-07-17T23:50:41Z</dcterms:created>
  <dcterms:modified xsi:type="dcterms:W3CDTF">2022-05-26T08:45:32Z</dcterms:modified>
</cp:coreProperties>
</file>