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2" l="1"/>
  <c r="Y9" i="1" l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7" i="1"/>
  <c r="Y8" i="1" s="1"/>
  <c r="Y6" i="1"/>
  <c r="Y5" i="1"/>
  <c r="T6" i="1"/>
  <c r="U6" i="1"/>
  <c r="V6" i="1" s="1"/>
  <c r="V5" i="1"/>
  <c r="T5" i="1"/>
  <c r="U5" i="1" s="1"/>
  <c r="N6" i="1"/>
  <c r="O6" i="1"/>
  <c r="P6" i="1"/>
  <c r="Q6" i="1" s="1"/>
  <c r="R5" i="1"/>
  <c r="Q5" i="1"/>
  <c r="P5" i="1"/>
  <c r="O5" i="1"/>
  <c r="N5" i="1"/>
  <c r="W6" i="1" l="1"/>
  <c r="W5" i="1"/>
  <c r="R6" i="1"/>
  <c r="A5" i="1"/>
  <c r="D5" i="1" s="1"/>
  <c r="AC5" i="1"/>
  <c r="D4" i="1"/>
  <c r="T7" i="1" l="1"/>
  <c r="V7" i="1" s="1"/>
  <c r="U7" i="1"/>
  <c r="N7" i="1"/>
  <c r="O7" i="1"/>
  <c r="P7" i="1" s="1"/>
  <c r="Q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B5" i="1"/>
  <c r="W7" i="1" l="1"/>
  <c r="R7" i="1"/>
  <c r="AD5" i="1"/>
  <c r="AE5" i="1" s="1"/>
  <c r="AF5" i="1" s="1"/>
  <c r="E5" i="1"/>
  <c r="F5" i="1"/>
  <c r="G5" i="1" s="1"/>
  <c r="H5" i="1" s="1"/>
  <c r="I5" i="1" s="1"/>
  <c r="D6" i="1"/>
  <c r="B6" i="1"/>
  <c r="B8" i="1"/>
  <c r="D7" i="1"/>
  <c r="B7" i="1"/>
  <c r="D8" i="1"/>
  <c r="B9" i="1"/>
  <c r="T8" i="1" l="1"/>
  <c r="O8" i="1"/>
  <c r="P8" i="1" s="1"/>
  <c r="Q8" i="1" s="1"/>
  <c r="N8" i="1"/>
  <c r="R8" i="1" s="1"/>
  <c r="J5" i="1"/>
  <c r="E6" i="1"/>
  <c r="K5" i="1"/>
  <c r="L5" i="1" s="1"/>
  <c r="AG5" i="1"/>
  <c r="AH5" i="1" s="1"/>
  <c r="AJ5" i="1" s="1"/>
  <c r="AI5" i="1" s="1"/>
  <c r="AC6" i="1" s="1"/>
  <c r="AD6" i="1" s="1"/>
  <c r="D9" i="1"/>
  <c r="B10" i="1"/>
  <c r="U8" i="1" l="1"/>
  <c r="V8" i="1" s="1"/>
  <c r="N9" i="1"/>
  <c r="O9" i="1"/>
  <c r="P9" i="1" s="1"/>
  <c r="E7" i="1"/>
  <c r="K6" i="1"/>
  <c r="L6" i="1" s="1"/>
  <c r="F6" i="1"/>
  <c r="G6" i="1" s="1"/>
  <c r="H6" i="1" s="1"/>
  <c r="I6" i="1" s="1"/>
  <c r="F7" i="1" s="1"/>
  <c r="G7" i="1" s="1"/>
  <c r="H7" i="1" s="1"/>
  <c r="I7" i="1" s="1"/>
  <c r="J6" i="1"/>
  <c r="AK5" i="1"/>
  <c r="AE6" i="1"/>
  <c r="D10" i="1"/>
  <c r="B11" i="1"/>
  <c r="W8" i="1" l="1"/>
  <c r="Q9" i="1"/>
  <c r="R9" i="1" s="1"/>
  <c r="E8" i="1"/>
  <c r="K7" i="1"/>
  <c r="L7" i="1" s="1"/>
  <c r="J7" i="1"/>
  <c r="AF6" i="1"/>
  <c r="AG6" i="1" s="1"/>
  <c r="D11" i="1"/>
  <c r="B12" i="1"/>
  <c r="T9" i="1" l="1"/>
  <c r="N10" i="1"/>
  <c r="E9" i="1"/>
  <c r="K8" i="1"/>
  <c r="L8" i="1" s="1"/>
  <c r="F8" i="1"/>
  <c r="G8" i="1" s="1"/>
  <c r="H8" i="1" s="1"/>
  <c r="I8" i="1" s="1"/>
  <c r="AH6" i="1"/>
  <c r="AK6" i="1" s="1"/>
  <c r="D12" i="1"/>
  <c r="B13" i="1"/>
  <c r="U9" i="1" l="1"/>
  <c r="V9" i="1" s="1"/>
  <c r="O10" i="1"/>
  <c r="P10" i="1" s="1"/>
  <c r="Q10" i="1" s="1"/>
  <c r="F9" i="1"/>
  <c r="G9" i="1" s="1"/>
  <c r="H9" i="1" s="1"/>
  <c r="I9" i="1" s="1"/>
  <c r="J8" i="1"/>
  <c r="K9" i="1"/>
  <c r="L9" i="1" s="1"/>
  <c r="E10" i="1"/>
  <c r="AJ6" i="1"/>
  <c r="AI6" i="1" s="1"/>
  <c r="D13" i="1"/>
  <c r="B14" i="1"/>
  <c r="W9" i="1" l="1"/>
  <c r="R10" i="1"/>
  <c r="E11" i="1"/>
  <c r="K10" i="1"/>
  <c r="L10" i="1" s="1"/>
  <c r="F10" i="1"/>
  <c r="G10" i="1" s="1"/>
  <c r="H10" i="1" s="1"/>
  <c r="I10" i="1" s="1"/>
  <c r="F11" i="1" s="1"/>
  <c r="G11" i="1" s="1"/>
  <c r="H11" i="1" s="1"/>
  <c r="I11" i="1" s="1"/>
  <c r="J9" i="1"/>
  <c r="J10" i="1"/>
  <c r="AC7" i="1"/>
  <c r="AD7" i="1"/>
  <c r="D14" i="1"/>
  <c r="B15" i="1"/>
  <c r="T10" i="1" l="1"/>
  <c r="U10" i="1" s="1"/>
  <c r="N11" i="1"/>
  <c r="O11" i="1"/>
  <c r="P11" i="1" s="1"/>
  <c r="Q11" i="1" s="1"/>
  <c r="J11" i="1"/>
  <c r="K11" i="1"/>
  <c r="L11" i="1" s="1"/>
  <c r="E12" i="1"/>
  <c r="AE7" i="1"/>
  <c r="D15" i="1"/>
  <c r="B16" i="1"/>
  <c r="V10" i="1" l="1"/>
  <c r="W10" i="1" s="1"/>
  <c r="R11" i="1"/>
  <c r="K12" i="1"/>
  <c r="L12" i="1" s="1"/>
  <c r="E13" i="1"/>
  <c r="F12" i="1"/>
  <c r="G12" i="1" s="1"/>
  <c r="H12" i="1" s="1"/>
  <c r="I12" i="1" s="1"/>
  <c r="AF7" i="1"/>
  <c r="AG7" i="1" s="1"/>
  <c r="AH7" i="1" s="1"/>
  <c r="AJ7" i="1" s="1"/>
  <c r="AI7" i="1" s="1"/>
  <c r="D16" i="1"/>
  <c r="B17" i="1"/>
  <c r="T11" i="1" l="1"/>
  <c r="V11" i="1" s="1"/>
  <c r="U11" i="1"/>
  <c r="N12" i="1"/>
  <c r="O12" i="1"/>
  <c r="P12" i="1"/>
  <c r="Q12" i="1" s="1"/>
  <c r="K13" i="1"/>
  <c r="L13" i="1" s="1"/>
  <c r="E14" i="1"/>
  <c r="F13" i="1"/>
  <c r="G13" i="1" s="1"/>
  <c r="H13" i="1" s="1"/>
  <c r="I13" i="1" s="1"/>
  <c r="J12" i="1"/>
  <c r="AK7" i="1"/>
  <c r="AC8" i="1"/>
  <c r="AD8" i="1" s="1"/>
  <c r="AE8" i="1" s="1"/>
  <c r="AF8" i="1" s="1"/>
  <c r="AG8" i="1" s="1"/>
  <c r="D17" i="1"/>
  <c r="B18" i="1"/>
  <c r="W11" i="1" l="1"/>
  <c r="R12" i="1"/>
  <c r="F14" i="1"/>
  <c r="G14" i="1" s="1"/>
  <c r="H14" i="1" s="1"/>
  <c r="I14" i="1" s="1"/>
  <c r="J13" i="1"/>
  <c r="K14" i="1"/>
  <c r="L14" i="1" s="1"/>
  <c r="E15" i="1"/>
  <c r="AH8" i="1"/>
  <c r="AK8" i="1" s="1"/>
  <c r="D18" i="1"/>
  <c r="T12" i="1" l="1"/>
  <c r="U12" i="1" s="1"/>
  <c r="N13" i="1"/>
  <c r="O13" i="1"/>
  <c r="P13" i="1"/>
  <c r="Q13" i="1" s="1"/>
  <c r="R13" i="1" s="1"/>
  <c r="K15" i="1"/>
  <c r="L15" i="1" s="1"/>
  <c r="E16" i="1"/>
  <c r="F15" i="1"/>
  <c r="G15" i="1" s="1"/>
  <c r="H15" i="1" s="1"/>
  <c r="I15" i="1" s="1"/>
  <c r="J14" i="1"/>
  <c r="AJ8" i="1"/>
  <c r="AI8" i="1" s="1"/>
  <c r="D19" i="1"/>
  <c r="B19" i="1"/>
  <c r="V12" i="1" l="1"/>
  <c r="W12" i="1" s="1"/>
  <c r="N14" i="1"/>
  <c r="O14" i="1"/>
  <c r="P14" i="1" s="1"/>
  <c r="Q14" i="1" s="1"/>
  <c r="F16" i="1"/>
  <c r="G16" i="1" s="1"/>
  <c r="H16" i="1" s="1"/>
  <c r="I16" i="1" s="1"/>
  <c r="J15" i="1"/>
  <c r="K16" i="1"/>
  <c r="L16" i="1" s="1"/>
  <c r="E17" i="1"/>
  <c r="AC9" i="1"/>
  <c r="AD9" i="1" s="1"/>
  <c r="D20" i="1"/>
  <c r="B20" i="1"/>
  <c r="T13" i="1" l="1"/>
  <c r="R14" i="1"/>
  <c r="F17" i="1"/>
  <c r="G17" i="1" s="1"/>
  <c r="H17" i="1" s="1"/>
  <c r="I17" i="1" s="1"/>
  <c r="J16" i="1"/>
  <c r="K17" i="1"/>
  <c r="L17" i="1" s="1"/>
  <c r="E18" i="1"/>
  <c r="AE9" i="1"/>
  <c r="AF9" i="1" s="1"/>
  <c r="B21" i="1"/>
  <c r="D21" i="1"/>
  <c r="U13" i="1" l="1"/>
  <c r="V13" i="1" s="1"/>
  <c r="N15" i="1"/>
  <c r="R15" i="1" s="1"/>
  <c r="O15" i="1"/>
  <c r="P15" i="1"/>
  <c r="Q15" i="1"/>
  <c r="F18" i="1"/>
  <c r="G18" i="1"/>
  <c r="H18" i="1" s="1"/>
  <c r="I18" i="1" s="1"/>
  <c r="J17" i="1"/>
  <c r="K18" i="1"/>
  <c r="L18" i="1" s="1"/>
  <c r="E19" i="1"/>
  <c r="AG9" i="1"/>
  <c r="AH9" i="1" s="1"/>
  <c r="AK9" i="1" s="1"/>
  <c r="B22" i="1"/>
  <c r="D22" i="1"/>
  <c r="W13" i="1" l="1"/>
  <c r="N16" i="1"/>
  <c r="O16" i="1" s="1"/>
  <c r="P16" i="1" s="1"/>
  <c r="Q16" i="1" s="1"/>
  <c r="F19" i="1"/>
  <c r="G19" i="1" s="1"/>
  <c r="H19" i="1" s="1"/>
  <c r="I19" i="1" s="1"/>
  <c r="J18" i="1"/>
  <c r="K19" i="1"/>
  <c r="L19" i="1" s="1"/>
  <c r="E20" i="1"/>
  <c r="AJ9" i="1"/>
  <c r="AI9" i="1" s="1"/>
  <c r="AC10" i="1" s="1"/>
  <c r="AD10" i="1" s="1"/>
  <c r="B23" i="1"/>
  <c r="D23" i="1"/>
  <c r="T14" i="1" l="1"/>
  <c r="U14" i="1" s="1"/>
  <c r="R16" i="1"/>
  <c r="F20" i="1"/>
  <c r="G20" i="1" s="1"/>
  <c r="H20" i="1" s="1"/>
  <c r="I20" i="1" s="1"/>
  <c r="J19" i="1"/>
  <c r="K20" i="1"/>
  <c r="L20" i="1" s="1"/>
  <c r="E21" i="1"/>
  <c r="AE10" i="1"/>
  <c r="AF10" i="1" s="1"/>
  <c r="AG10" i="1" s="1"/>
  <c r="B24" i="1"/>
  <c r="D24" i="1"/>
  <c r="V14" i="1" l="1"/>
  <c r="W14" i="1" s="1"/>
  <c r="N17" i="1"/>
  <c r="O17" i="1"/>
  <c r="P17" i="1"/>
  <c r="Q17" i="1" s="1"/>
  <c r="K21" i="1"/>
  <c r="L21" i="1" s="1"/>
  <c r="E22" i="1"/>
  <c r="F21" i="1"/>
  <c r="G21" i="1" s="1"/>
  <c r="H21" i="1" s="1"/>
  <c r="I21" i="1" s="1"/>
  <c r="J20" i="1"/>
  <c r="B25" i="1"/>
  <c r="D25" i="1"/>
  <c r="AH10" i="1"/>
  <c r="AJ10" i="1" s="1"/>
  <c r="AI10" i="1" s="1"/>
  <c r="T15" i="1" l="1"/>
  <c r="R17" i="1"/>
  <c r="F22" i="1"/>
  <c r="G22" i="1" s="1"/>
  <c r="H22" i="1" s="1"/>
  <c r="I22" i="1" s="1"/>
  <c r="J21" i="1"/>
  <c r="K22" i="1"/>
  <c r="L22" i="1" s="1"/>
  <c r="E23" i="1"/>
  <c r="AK10" i="1"/>
  <c r="B26" i="1"/>
  <c r="D26" i="1"/>
  <c r="AC11" i="1"/>
  <c r="AD11" i="1" s="1"/>
  <c r="U15" i="1" l="1"/>
  <c r="V15" i="1" s="1"/>
  <c r="N18" i="1"/>
  <c r="O18" i="1"/>
  <c r="P18" i="1" s="1"/>
  <c r="Q18" i="1" s="1"/>
  <c r="F23" i="1"/>
  <c r="G23" i="1" s="1"/>
  <c r="H23" i="1" s="1"/>
  <c r="I23" i="1" s="1"/>
  <c r="J22" i="1"/>
  <c r="K23" i="1"/>
  <c r="L23" i="1" s="1"/>
  <c r="E24" i="1"/>
  <c r="B27" i="1"/>
  <c r="D27" i="1"/>
  <c r="AE11" i="1"/>
  <c r="W15" i="1" l="1"/>
  <c r="R18" i="1"/>
  <c r="F24" i="1"/>
  <c r="G24" i="1" s="1"/>
  <c r="H24" i="1" s="1"/>
  <c r="I24" i="1" s="1"/>
  <c r="J23" i="1"/>
  <c r="K24" i="1"/>
  <c r="L24" i="1" s="1"/>
  <c r="E25" i="1"/>
  <c r="B28" i="1"/>
  <c r="D28" i="1"/>
  <c r="AF11" i="1"/>
  <c r="AG11" i="1" s="1"/>
  <c r="T16" i="1" l="1"/>
  <c r="U16" i="1" s="1"/>
  <c r="N19" i="1"/>
  <c r="O19" i="1"/>
  <c r="P19" i="1" s="1"/>
  <c r="E26" i="1"/>
  <c r="K25" i="1"/>
  <c r="L25" i="1" s="1"/>
  <c r="J24" i="1"/>
  <c r="F25" i="1"/>
  <c r="G25" i="1" s="1"/>
  <c r="H25" i="1" s="1"/>
  <c r="I25" i="1" s="1"/>
  <c r="AH11" i="1"/>
  <c r="AK11" i="1" s="1"/>
  <c r="B29" i="1"/>
  <c r="D29" i="1"/>
  <c r="V16" i="1" l="1"/>
  <c r="W16" i="1" s="1"/>
  <c r="Q19" i="1"/>
  <c r="R19" i="1"/>
  <c r="K26" i="1"/>
  <c r="L26" i="1" s="1"/>
  <c r="E27" i="1"/>
  <c r="J25" i="1"/>
  <c r="F26" i="1"/>
  <c r="G26" i="1"/>
  <c r="H26" i="1" s="1"/>
  <c r="I26" i="1" s="1"/>
  <c r="AJ11" i="1"/>
  <c r="AI11" i="1" s="1"/>
  <c r="AC12" i="1" s="1"/>
  <c r="AD12" i="1" s="1"/>
  <c r="AE12" i="1" s="1"/>
  <c r="B30" i="1"/>
  <c r="D30" i="1"/>
  <c r="T17" i="1" l="1"/>
  <c r="U17" i="1"/>
  <c r="V17" i="1" s="1"/>
  <c r="N20" i="1"/>
  <c r="O20" i="1"/>
  <c r="F27" i="1"/>
  <c r="G27" i="1" s="1"/>
  <c r="H27" i="1" s="1"/>
  <c r="I27" i="1" s="1"/>
  <c r="J26" i="1"/>
  <c r="K27" i="1"/>
  <c r="L27" i="1" s="1"/>
  <c r="E28" i="1"/>
  <c r="B31" i="1"/>
  <c r="D31" i="1"/>
  <c r="AF12" i="1"/>
  <c r="AG12" i="1" s="1"/>
  <c r="W17" i="1" l="1"/>
  <c r="P20" i="1"/>
  <c r="Q20" i="1" s="1"/>
  <c r="F28" i="1"/>
  <c r="G28" i="1" s="1"/>
  <c r="H28" i="1" s="1"/>
  <c r="I28" i="1" s="1"/>
  <c r="J27" i="1"/>
  <c r="K28" i="1"/>
  <c r="L28" i="1" s="1"/>
  <c r="E29" i="1"/>
  <c r="AH12" i="1"/>
  <c r="AK12" i="1" s="1"/>
  <c r="B32" i="1"/>
  <c r="D32" i="1"/>
  <c r="T18" i="1" l="1"/>
  <c r="V18" i="1" s="1"/>
  <c r="U18" i="1"/>
  <c r="R20" i="1"/>
  <c r="F29" i="1"/>
  <c r="G29" i="1" s="1"/>
  <c r="H29" i="1" s="1"/>
  <c r="I29" i="1" s="1"/>
  <c r="J28" i="1"/>
  <c r="K29" i="1"/>
  <c r="L29" i="1" s="1"/>
  <c r="E30" i="1"/>
  <c r="AJ12" i="1"/>
  <c r="AI12" i="1" s="1"/>
  <c r="AC13" i="1" s="1"/>
  <c r="AD13" i="1" s="1"/>
  <c r="B33" i="1"/>
  <c r="D33" i="1"/>
  <c r="W18" i="1" l="1"/>
  <c r="N21" i="1"/>
  <c r="O21" i="1"/>
  <c r="P21" i="1" s="1"/>
  <c r="K30" i="1"/>
  <c r="L30" i="1" s="1"/>
  <c r="E31" i="1"/>
  <c r="F30" i="1"/>
  <c r="G30" i="1"/>
  <c r="H30" i="1" s="1"/>
  <c r="I30" i="1" s="1"/>
  <c r="J29" i="1"/>
  <c r="B34" i="1"/>
  <c r="D34" i="1"/>
  <c r="AE13" i="1"/>
  <c r="T19" i="1" l="1"/>
  <c r="U19" i="1"/>
  <c r="V19" i="1" s="1"/>
  <c r="Q21" i="1"/>
  <c r="R21" i="1"/>
  <c r="K31" i="1"/>
  <c r="L31" i="1" s="1"/>
  <c r="E32" i="1"/>
  <c r="F31" i="1"/>
  <c r="G31" i="1" s="1"/>
  <c r="H31" i="1" s="1"/>
  <c r="I31" i="1" s="1"/>
  <c r="J30" i="1"/>
  <c r="D35" i="1"/>
  <c r="B35" i="1"/>
  <c r="AF13" i="1"/>
  <c r="W19" i="1" l="1"/>
  <c r="N22" i="1"/>
  <c r="O22" i="1" s="1"/>
  <c r="P22" i="1" s="1"/>
  <c r="Q22" i="1" s="1"/>
  <c r="F32" i="1"/>
  <c r="G32" i="1" s="1"/>
  <c r="H32" i="1" s="1"/>
  <c r="I32" i="1" s="1"/>
  <c r="J31" i="1"/>
  <c r="K32" i="1"/>
  <c r="L32" i="1" s="1"/>
  <c r="E33" i="1"/>
  <c r="AG13" i="1"/>
  <c r="T20" i="1" l="1"/>
  <c r="U20" i="1"/>
  <c r="V20" i="1"/>
  <c r="W20" i="1"/>
  <c r="R22" i="1"/>
  <c r="K33" i="1"/>
  <c r="L33" i="1" s="1"/>
  <c r="E34" i="1"/>
  <c r="F33" i="1"/>
  <c r="G33" i="1"/>
  <c r="H33" i="1" s="1"/>
  <c r="I33" i="1" s="1"/>
  <c r="J32" i="1"/>
  <c r="AH13" i="1"/>
  <c r="AK13" i="1" s="1"/>
  <c r="T21" i="1" l="1"/>
  <c r="U21" i="1"/>
  <c r="V21" i="1" s="1"/>
  <c r="W21" i="1" s="1"/>
  <c r="N23" i="1"/>
  <c r="O23" i="1"/>
  <c r="P23" i="1" s="1"/>
  <c r="F34" i="1"/>
  <c r="G34" i="1" s="1"/>
  <c r="H34" i="1" s="1"/>
  <c r="I34" i="1" s="1"/>
  <c r="J33" i="1"/>
  <c r="E35" i="1"/>
  <c r="K35" i="1" s="1"/>
  <c r="K34" i="1"/>
  <c r="L34" i="1" s="1"/>
  <c r="L35" i="1" s="1"/>
  <c r="AJ13" i="1"/>
  <c r="AI13" i="1" s="1"/>
  <c r="T22" i="1" l="1"/>
  <c r="V22" i="1" s="1"/>
  <c r="U22" i="1"/>
  <c r="Q23" i="1"/>
  <c r="R23" i="1"/>
  <c r="F35" i="1"/>
  <c r="G35" i="1" s="1"/>
  <c r="H35" i="1" s="1"/>
  <c r="I35" i="1" s="1"/>
  <c r="J35" i="1" s="1"/>
  <c r="J34" i="1"/>
  <c r="AC14" i="1"/>
  <c r="AD14" i="1" s="1"/>
  <c r="W22" i="1" l="1"/>
  <c r="N24" i="1"/>
  <c r="O24" i="1" s="1"/>
  <c r="P24" i="1" s="1"/>
  <c r="Q24" i="1" s="1"/>
  <c r="AE14" i="1"/>
  <c r="AF14" i="1" s="1"/>
  <c r="T23" i="1" l="1"/>
  <c r="U23" i="1"/>
  <c r="V23" i="1"/>
  <c r="W23" i="1"/>
  <c r="R24" i="1"/>
  <c r="AG14" i="1"/>
  <c r="AH14" i="1" s="1"/>
  <c r="AK14" i="1" s="1"/>
  <c r="T24" i="1" l="1"/>
  <c r="U24" i="1" s="1"/>
  <c r="N25" i="1"/>
  <c r="AJ14" i="1"/>
  <c r="AI14" i="1" s="1"/>
  <c r="V24" i="1" l="1"/>
  <c r="W24" i="1" s="1"/>
  <c r="O25" i="1"/>
  <c r="P25" i="1" s="1"/>
  <c r="Q25" i="1" s="1"/>
  <c r="AC15" i="1"/>
  <c r="AD15" i="1" s="1"/>
  <c r="T25" i="1" l="1"/>
  <c r="U25" i="1"/>
  <c r="V25" i="1"/>
  <c r="W25" i="1"/>
  <c r="R25" i="1"/>
  <c r="AE15" i="1"/>
  <c r="T26" i="1" l="1"/>
  <c r="U26" i="1" s="1"/>
  <c r="N26" i="1"/>
  <c r="O26" i="1"/>
  <c r="P26" i="1"/>
  <c r="Q26" i="1" s="1"/>
  <c r="R26" i="1" s="1"/>
  <c r="AF15" i="1"/>
  <c r="AG15" i="1" s="1"/>
  <c r="V26" i="1" l="1"/>
  <c r="W26" i="1" s="1"/>
  <c r="N27" i="1"/>
  <c r="AH15" i="1"/>
  <c r="AK15" i="1" s="1"/>
  <c r="T27" i="1" l="1"/>
  <c r="U27" i="1"/>
  <c r="V27" i="1"/>
  <c r="W27" i="1"/>
  <c r="O27" i="1"/>
  <c r="P27" i="1" s="1"/>
  <c r="Q27" i="1" s="1"/>
  <c r="AJ15" i="1"/>
  <c r="AI15" i="1" s="1"/>
  <c r="AC16" i="1" s="1"/>
  <c r="AD16" i="1" s="1"/>
  <c r="AE16" i="1" s="1"/>
  <c r="T28" i="1" l="1"/>
  <c r="U28" i="1"/>
  <c r="V28" i="1"/>
  <c r="W28" i="1" s="1"/>
  <c r="R27" i="1"/>
  <c r="AF16" i="1"/>
  <c r="T29" i="1" l="1"/>
  <c r="U29" i="1"/>
  <c r="V29" i="1" s="1"/>
  <c r="W29" i="1" s="1"/>
  <c r="N28" i="1"/>
  <c r="O28" i="1"/>
  <c r="P28" i="1" s="1"/>
  <c r="Q28" i="1" s="1"/>
  <c r="AG16" i="1"/>
  <c r="T30" i="1" l="1"/>
  <c r="V30" i="1" s="1"/>
  <c r="U30" i="1"/>
  <c r="R28" i="1"/>
  <c r="AH16" i="1"/>
  <c r="AK16" i="1" s="1"/>
  <c r="W30" i="1" l="1"/>
  <c r="N29" i="1"/>
  <c r="O29" i="1"/>
  <c r="P29" i="1"/>
  <c r="Q29" i="1"/>
  <c r="R29" i="1"/>
  <c r="AJ16" i="1"/>
  <c r="AI16" i="1" s="1"/>
  <c r="T31" i="1" l="1"/>
  <c r="U31" i="1"/>
  <c r="V31" i="1" s="1"/>
  <c r="N30" i="1"/>
  <c r="O30" i="1"/>
  <c r="P30" i="1"/>
  <c r="Q30" i="1" s="1"/>
  <c r="AC17" i="1"/>
  <c r="AD17" i="1" s="1"/>
  <c r="W31" i="1" l="1"/>
  <c r="R30" i="1"/>
  <c r="AE17" i="1"/>
  <c r="T32" i="1" l="1"/>
  <c r="U32" i="1"/>
  <c r="V32" i="1"/>
  <c r="W32" i="1" s="1"/>
  <c r="N31" i="1"/>
  <c r="O31" i="1"/>
  <c r="P31" i="1" s="1"/>
  <c r="Q31" i="1" s="1"/>
  <c r="AF17" i="1"/>
  <c r="T33" i="1" l="1"/>
  <c r="U33" i="1"/>
  <c r="V33" i="1"/>
  <c r="W33" i="1" s="1"/>
  <c r="R31" i="1"/>
  <c r="AG17" i="1"/>
  <c r="T34" i="1" l="1"/>
  <c r="V34" i="1" s="1"/>
  <c r="U34" i="1"/>
  <c r="N32" i="1"/>
  <c r="O32" i="1"/>
  <c r="P32" i="1"/>
  <c r="Q32" i="1" s="1"/>
  <c r="R32" i="1" s="1"/>
  <c r="AH17" i="1"/>
  <c r="AK17" i="1" s="1"/>
  <c r="W34" i="1" l="1"/>
  <c r="N33" i="1"/>
  <c r="O33" i="1"/>
  <c r="P33" i="1" s="1"/>
  <c r="Q33" i="1" s="1"/>
  <c r="AJ17" i="1"/>
  <c r="AI17" i="1" s="1"/>
  <c r="T35" i="1" l="1"/>
  <c r="U35" i="1"/>
  <c r="V35" i="1"/>
  <c r="W35" i="1"/>
  <c r="R33" i="1"/>
  <c r="AC18" i="1"/>
  <c r="AD18" i="1" s="1"/>
  <c r="N34" i="1" l="1"/>
  <c r="O34" i="1"/>
  <c r="P34" i="1"/>
  <c r="Q34" i="1" s="1"/>
  <c r="R34" i="1" s="1"/>
  <c r="AE18" i="1"/>
  <c r="AF18" i="1" s="1"/>
  <c r="AG18" i="1" s="1"/>
  <c r="AH18" i="1" s="1"/>
  <c r="AK18" i="1" s="1"/>
  <c r="N35" i="1" l="1"/>
  <c r="O35" i="1"/>
  <c r="P35" i="1" s="1"/>
  <c r="Q35" i="1" s="1"/>
  <c r="AJ18" i="1"/>
  <c r="AI18" i="1" s="1"/>
  <c r="AC19" i="1" s="1"/>
  <c r="AD19" i="1" s="1"/>
  <c r="AE19" i="1" s="1"/>
  <c r="R35" i="1" l="1"/>
  <c r="AF19" i="1"/>
  <c r="AG19" i="1" l="1"/>
  <c r="AH19" i="1" l="1"/>
  <c r="AJ19" i="1" s="1"/>
  <c r="AI19" i="1" s="1"/>
  <c r="AC20" i="1" l="1"/>
  <c r="AD20" i="1"/>
  <c r="AK19" i="1"/>
  <c r="AE20" i="1" l="1"/>
  <c r="AF20" i="1" l="1"/>
  <c r="AG20" i="1" l="1"/>
  <c r="AH20" i="1" s="1"/>
  <c r="AK20" i="1" l="1"/>
  <c r="AJ20" i="1"/>
  <c r="AI20" i="1" s="1"/>
  <c r="AC21" i="1" l="1"/>
  <c r="AD21" i="1" s="1"/>
  <c r="AE21" i="1" l="1"/>
  <c r="AF21" i="1" l="1"/>
  <c r="AG21" i="1" s="1"/>
  <c r="AH21" i="1" l="1"/>
  <c r="AJ21" i="1" s="1"/>
  <c r="AI21" i="1" s="1"/>
  <c r="AC22" i="1" l="1"/>
  <c r="AD22" i="1"/>
  <c r="AK21" i="1"/>
  <c r="AE22" i="1" l="1"/>
  <c r="AF22" i="1" l="1"/>
  <c r="AG22" i="1" s="1"/>
  <c r="AH22" i="1" l="1"/>
  <c r="AJ22" i="1" s="1"/>
  <c r="AI22" i="1" s="1"/>
  <c r="AC23" i="1" l="1"/>
  <c r="AK22" i="1"/>
  <c r="AD23" i="1" l="1"/>
  <c r="AE23" i="1" s="1"/>
  <c r="AF23" i="1" l="1"/>
  <c r="AG23" i="1" s="1"/>
  <c r="AH23" i="1" s="1"/>
  <c r="AK23" i="1" s="1"/>
  <c r="AJ23" i="1" l="1"/>
  <c r="AI23" i="1" s="1"/>
  <c r="AC24" i="1" s="1"/>
  <c r="AD24" i="1" l="1"/>
  <c r="AE24" i="1" s="1"/>
  <c r="AF24" i="1" l="1"/>
  <c r="AG24" i="1" s="1"/>
  <c r="AH24" i="1" l="1"/>
  <c r="AK24" i="1" s="1"/>
  <c r="AJ24" i="1" l="1"/>
  <c r="AI24" i="1" s="1"/>
  <c r="AC25" i="1" s="1"/>
  <c r="AD25" i="1" s="1"/>
  <c r="AE25" i="1" l="1"/>
  <c r="AF25" i="1" s="1"/>
  <c r="AG25" i="1" l="1"/>
  <c r="AH25" i="1"/>
  <c r="AK25" i="1" s="1"/>
  <c r="AJ25" i="1" l="1"/>
  <c r="AI25" i="1" s="1"/>
  <c r="AC26" i="1" s="1"/>
  <c r="AD26" i="1" s="1"/>
  <c r="AE26" i="1" l="1"/>
  <c r="AF26" i="1" l="1"/>
  <c r="AG26" i="1" l="1"/>
  <c r="AH26" i="1" l="1"/>
  <c r="AJ26" i="1" s="1"/>
  <c r="AI26" i="1" s="1"/>
  <c r="AC27" i="1" l="1"/>
  <c r="AD27" i="1"/>
  <c r="AK26" i="1"/>
  <c r="AE27" i="1" l="1"/>
  <c r="AF27" i="1"/>
  <c r="AG27" i="1" s="1"/>
  <c r="AH27" i="1" l="1"/>
  <c r="AK27" i="1" s="1"/>
  <c r="AJ27" i="1"/>
  <c r="AI27" i="1" s="1"/>
  <c r="AC28" i="1" s="1"/>
  <c r="AD28" i="1" l="1"/>
  <c r="AE28" i="1"/>
  <c r="AF28" i="1" s="1"/>
  <c r="AG28" i="1" l="1"/>
  <c r="AH28" i="1" s="1"/>
  <c r="AK28" i="1" s="1"/>
  <c r="AJ28" i="1" l="1"/>
  <c r="AI28" i="1" s="1"/>
  <c r="AC29" i="1" s="1"/>
  <c r="AD29" i="1" s="1"/>
  <c r="AE29" i="1" l="1"/>
  <c r="AF29" i="1" l="1"/>
  <c r="AG29" i="1" l="1"/>
  <c r="AH29" i="1" l="1"/>
  <c r="AK29" i="1" s="1"/>
  <c r="AJ29" i="1" l="1"/>
  <c r="AI29" i="1" s="1"/>
  <c r="AC30" i="1" l="1"/>
  <c r="AD30" i="1"/>
  <c r="AE30" i="1" s="1"/>
  <c r="AF30" i="1" l="1"/>
  <c r="AG30" i="1"/>
  <c r="AH30" i="1" s="1"/>
  <c r="AJ30" i="1" l="1"/>
  <c r="AI30" i="1" s="1"/>
  <c r="AK30" i="1"/>
  <c r="AC31" i="1" l="1"/>
  <c r="AD31" i="1"/>
  <c r="AE31" i="1" s="1"/>
  <c r="AF31" i="1" l="1"/>
  <c r="AG31" i="1" s="1"/>
  <c r="AH31" i="1" l="1"/>
  <c r="AJ31" i="1" s="1"/>
  <c r="AI31" i="1" s="1"/>
  <c r="AC32" i="1" l="1"/>
  <c r="AD32" i="1"/>
  <c r="AE32" i="1" s="1"/>
  <c r="AK31" i="1"/>
  <c r="AF32" i="1" l="1"/>
  <c r="AG32" i="1"/>
  <c r="AH32" i="1" l="1"/>
  <c r="AK32" i="1" s="1"/>
  <c r="AJ32" i="1" l="1"/>
  <c r="AI32" i="1" s="1"/>
  <c r="AC33" i="1" l="1"/>
  <c r="AD33" i="1" s="1"/>
  <c r="AE33" i="1" l="1"/>
  <c r="AF33" i="1"/>
  <c r="AG33" i="1" s="1"/>
  <c r="AH33" i="1" l="1"/>
  <c r="AJ33" i="1" s="1"/>
  <c r="AI33" i="1" s="1"/>
  <c r="AC34" i="1" l="1"/>
  <c r="AD34" i="1"/>
  <c r="AE34" i="1" s="1"/>
  <c r="AK33" i="1"/>
  <c r="AF34" i="1" l="1"/>
  <c r="AG34" i="1" l="1"/>
  <c r="AH34" i="1" s="1"/>
  <c r="AK34" i="1" l="1"/>
  <c r="AJ34" i="1"/>
  <c r="AI34" i="1" s="1"/>
  <c r="AC35" i="1" l="1"/>
  <c r="AD35" i="1" s="1"/>
  <c r="AE35" i="1" s="1"/>
  <c r="AF35" i="1" s="1"/>
  <c r="AG35" i="1" l="1"/>
  <c r="AH35" i="1" s="1"/>
  <c r="AK35" i="1" s="1"/>
  <c r="AJ35" i="1" l="1"/>
  <c r="AI35" i="1" s="1"/>
</calcChain>
</file>

<file path=xl/sharedStrings.xml><?xml version="1.0" encoding="utf-8"?>
<sst xmlns="http://schemas.openxmlformats.org/spreadsheetml/2006/main" count="27" uniqueCount="20">
  <si>
    <t>exact</t>
  </si>
  <si>
    <t>euler, fwd</t>
  </si>
  <si>
    <t>euler, backward</t>
  </si>
  <si>
    <t>k1</t>
  </si>
  <si>
    <t>k2</t>
  </si>
  <si>
    <t>k3</t>
  </si>
  <si>
    <t>k4</t>
  </si>
  <si>
    <t>k5</t>
  </si>
  <si>
    <t>fehlberg</t>
  </si>
  <si>
    <t>k6</t>
  </si>
  <si>
    <t>dt</t>
  </si>
  <si>
    <t>5th</t>
  </si>
  <si>
    <t>4th</t>
  </si>
  <si>
    <t>trapezoidal, impl</t>
  </si>
  <si>
    <t>predictor</t>
  </si>
  <si>
    <t>corrector</t>
  </si>
  <si>
    <t>trapezoidal, expl</t>
  </si>
  <si>
    <t>RK4</t>
  </si>
  <si>
    <t>RK3</t>
  </si>
  <si>
    <t>Adams-Bashforth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</si>
</sst>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4"/>
  <sheetViews>
    <sheetView tabSelected="1" workbookViewId="0">
      <pane xSplit="4" ySplit="3" topLeftCell="Q4" activePane="bottomRight" state="frozen"/>
      <selection pane="topRight" activeCell="E1" sqref="E1"/>
      <selection pane="bottomLeft" activeCell="A4" sqref="A4"/>
      <selection pane="bottomRight" activeCell="Y4" sqref="Y4"/>
    </sheetView>
  </sheetViews>
  <sheetFormatPr defaultRowHeight="15" x14ac:dyDescent="0.25"/>
  <cols>
    <col min="2" max="2" width="11.5703125" customWidth="1"/>
    <col min="5" max="5" width="16" customWidth="1"/>
    <col min="6" max="9" width="15.42578125" bestFit="1" customWidth="1"/>
    <col min="10" max="10" width="17" customWidth="1"/>
    <col min="11" max="11" width="11.42578125" customWidth="1"/>
    <col min="12" max="12" width="16" customWidth="1"/>
  </cols>
  <sheetData>
    <row r="2" spans="1:37" x14ac:dyDescent="0.25">
      <c r="L2" t="s">
        <v>16</v>
      </c>
    </row>
    <row r="3" spans="1:37" x14ac:dyDescent="0.25">
      <c r="B3" t="s">
        <v>10</v>
      </c>
      <c r="D3" t="s">
        <v>0</v>
      </c>
      <c r="E3" t="s">
        <v>1</v>
      </c>
      <c r="F3" t="s">
        <v>2</v>
      </c>
      <c r="J3" t="s">
        <v>13</v>
      </c>
      <c r="K3" t="s">
        <v>14</v>
      </c>
      <c r="L3" t="s">
        <v>15</v>
      </c>
      <c r="N3" t="s">
        <v>3</v>
      </c>
      <c r="O3" t="s">
        <v>4</v>
      </c>
      <c r="P3" t="s">
        <v>5</v>
      </c>
      <c r="Q3" t="s">
        <v>6</v>
      </c>
      <c r="R3" t="s">
        <v>17</v>
      </c>
      <c r="T3" t="s">
        <v>3</v>
      </c>
      <c r="U3" t="s">
        <v>4</v>
      </c>
      <c r="V3" t="s">
        <v>5</v>
      </c>
      <c r="W3" t="s">
        <v>18</v>
      </c>
      <c r="Y3" t="s">
        <v>19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9</v>
      </c>
      <c r="AI3" t="s">
        <v>8</v>
      </c>
      <c r="AJ3" t="s">
        <v>11</v>
      </c>
      <c r="AK3" t="s">
        <v>12</v>
      </c>
    </row>
    <row r="4" spans="1:37" x14ac:dyDescent="0.25">
      <c r="A4">
        <v>0</v>
      </c>
      <c r="D4">
        <f>(EXP(-2*A4)+2*EXP(-2*A4))*0.1/3</f>
        <v>0.10000000000000002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L4">
        <v>0.1</v>
      </c>
      <c r="R4">
        <v>0.1</v>
      </c>
      <c r="W4">
        <v>0.1</v>
      </c>
      <c r="Y4">
        <v>0.1</v>
      </c>
      <c r="AI4">
        <v>0.1</v>
      </c>
    </row>
    <row r="5" spans="1:37" x14ac:dyDescent="0.25">
      <c r="A5">
        <f>A4+0.1</f>
        <v>0.1</v>
      </c>
      <c r="B5">
        <f t="shared" ref="B5:B35" si="0">A5-A4</f>
        <v>0.1</v>
      </c>
      <c r="D5">
        <f>(EXP(-2*A5)+2*EXP(-2*A5))*0.1/3</f>
        <v>8.1873075307798193E-2</v>
      </c>
      <c r="E5">
        <f>E4+B5*(-2*E4)</f>
        <v>0.08</v>
      </c>
      <c r="F5">
        <f>$I4+($B5)*(-2*E5)</f>
        <v>8.4000000000000005E-2</v>
      </c>
      <c r="G5">
        <f t="shared" ref="G5:I5" si="1">$I4+($B5)*(-2*F5)</f>
        <v>8.3199999999999996E-2</v>
      </c>
      <c r="H5">
        <f t="shared" si="1"/>
        <v>8.3360000000000004E-2</v>
      </c>
      <c r="I5">
        <f t="shared" si="1"/>
        <v>8.3327999999999999E-2</v>
      </c>
      <c r="J5">
        <f>AVERAGE(I5,D5)</f>
        <v>8.2600537653899103E-2</v>
      </c>
      <c r="K5">
        <f>E5</f>
        <v>0.08</v>
      </c>
      <c r="L5">
        <f>L4+B5*AVERAGE(-2*K5,-2*L4)</f>
        <v>8.2000000000000003E-2</v>
      </c>
      <c r="N5">
        <f>-2*R4</f>
        <v>-0.2</v>
      </c>
      <c r="O5">
        <f>-2*(R4+N5/2*B5)</f>
        <v>-0.18</v>
      </c>
      <c r="P5">
        <f>-2*(R4+O5/2*B5)</f>
        <v>-0.18200000000000002</v>
      </c>
      <c r="Q5">
        <f>-2*(R4+P5*B5)</f>
        <v>-0.1636</v>
      </c>
      <c r="R5">
        <f>R4+(1/6*N5+1/3*O5+1/3*P5+1/6*Q5)*B5</f>
        <v>8.187333333333334E-2</v>
      </c>
      <c r="T5">
        <f>-2*W4</f>
        <v>-0.2</v>
      </c>
      <c r="U5">
        <f>-2*(W4+T5/2*B5)</f>
        <v>-0.18</v>
      </c>
      <c r="V5">
        <f>-2*(W4-1*T5*B5+U5*2*B5)</f>
        <v>-0.16800000000000004</v>
      </c>
      <c r="W5">
        <f>W4+(1/6*T5+2/3*U5+1/3*V5)*B5</f>
        <v>7.9066666666666674E-2</v>
      </c>
      <c r="Y5">
        <f>E5</f>
        <v>0.08</v>
      </c>
      <c r="AC5">
        <f>-2*AI4</f>
        <v>-0.2</v>
      </c>
      <c r="AD5">
        <f t="shared" ref="AD5:AD35" si="2">-2*(AI4+AC5/4*B5)</f>
        <v>-0.19</v>
      </c>
      <c r="AE5">
        <f t="shared" ref="AE5:AE35" si="3">-2*(AI4+3/32*AC5*B5+9/32*AD5*B5)</f>
        <v>-0.18556250000000002</v>
      </c>
      <c r="AF5">
        <f t="shared" ref="AF5:AF35" si="4">-2*(AI4+1932/2197*AC5*B5-7200/2197*AD5*B5+7296/2197*AE5*B5)</f>
        <v>-0.16611160673645881</v>
      </c>
      <c r="AG5">
        <f t="shared" ref="AG5:AG35" si="5">-2*(AI4+439/216*AC5*B5-8*AD5*B5+3680/513*AE5*B5-845/4104*AF5*B5)</f>
        <v>-0.16331794871794869</v>
      </c>
      <c r="AH5">
        <f t="shared" ref="AH5:AH35" si="6">-2*(AI4-8/27*AC5*B5+2*AD5*B5-3544/2565*AE5*B5+1859/4104*AF5*B5-11/40*AG5*B5)</f>
        <v>-0.18106300000000003</v>
      </c>
      <c r="AI5">
        <f>AJ5</f>
        <v>8.1873069743589738E-2</v>
      </c>
      <c r="AJ5">
        <f t="shared" ref="AJ5:AJ35" si="7">AI4+(16/135*AC5+0*AD5+6656/12825*AE5+28561/56430*AF5-9/50*AG5+2/55*AH5)*B5</f>
        <v>8.1873069743589738E-2</v>
      </c>
      <c r="AK5">
        <f t="shared" ref="AK5:AK35" si="8">AI4+(25/216*AC5+0*AD5+1408/2565*AE5+2197/4104*AF5-1/5*AG5+0*AH5)*B5</f>
        <v>8.1873025641025637E-2</v>
      </c>
    </row>
    <row r="6" spans="1:37" x14ac:dyDescent="0.25">
      <c r="A6">
        <f t="shared" ref="A6:A35" si="9">A5+0.1</f>
        <v>0.2</v>
      </c>
      <c r="B6">
        <f t="shared" si="0"/>
        <v>0.1</v>
      </c>
      <c r="D6">
        <f t="shared" ref="D6:D35" si="10">(EXP(-2*A6)+2*EXP(-2*A6))*0.1/3</f>
        <v>6.7032004603563927E-2</v>
      </c>
      <c r="E6">
        <f t="shared" ref="E6:E35" si="11">E5+B6*(-2*E5)</f>
        <v>6.4000000000000001E-2</v>
      </c>
      <c r="F6">
        <f t="shared" ref="F6:F35" si="12">$I5+($B6)*(-2*E6)</f>
        <v>7.0527999999999993E-2</v>
      </c>
      <c r="G6">
        <f t="shared" ref="G6:G35" si="13">$I5+($B6)*(-2*F6)</f>
        <v>6.9222400000000003E-2</v>
      </c>
      <c r="H6">
        <f t="shared" ref="H6:H35" si="14">$I5+($B6)*(-2*G6)</f>
        <v>6.9483519999999993E-2</v>
      </c>
      <c r="I6">
        <f t="shared" ref="I6:I35" si="15">$I5+($B6)*(-2*H6)</f>
        <v>6.9431296000000003E-2</v>
      </c>
      <c r="J6">
        <f>AVERAGE(I6,D6)</f>
        <v>6.8231650301781965E-2</v>
      </c>
      <c r="K6">
        <f t="shared" ref="K6:K35" si="16">E6</f>
        <v>6.4000000000000001E-2</v>
      </c>
      <c r="L6">
        <f t="shared" ref="L6:L35" si="17">L5+B6*AVERAGE(-2*K6,-2*L5)</f>
        <v>6.7400000000000002E-2</v>
      </c>
      <c r="N6">
        <f t="shared" ref="N6:N35" si="18">-2*R5</f>
        <v>-0.16374666666666668</v>
      </c>
      <c r="O6">
        <f t="shared" ref="O6:O35" si="19">-2*(R5+N6/2*B6)</f>
        <v>-0.147372</v>
      </c>
      <c r="P6">
        <f t="shared" ref="P6:P35" si="20">-2*(R5+O6/2*B6)</f>
        <v>-0.14900946666666667</v>
      </c>
      <c r="Q6">
        <f t="shared" ref="Q6:Q35" si="21">-2*(R5+P6*B6)</f>
        <v>-0.13394477333333335</v>
      </c>
      <c r="R6">
        <f t="shared" ref="R6:R35" si="22">R5+(1/6*N6+1/3*O6+1/3*P6+1/6*Q6)*B6</f>
        <v>6.7032427111111112E-2</v>
      </c>
      <c r="T6">
        <f t="shared" ref="T6:T35" si="23">-2*W5</f>
        <v>-0.15813333333333335</v>
      </c>
      <c r="U6">
        <f t="shared" ref="U6:U35" si="24">-2*(W5+T6/2*B6)</f>
        <v>-0.14232</v>
      </c>
      <c r="V6">
        <f t="shared" ref="V6:V35" si="25">-2*(W5-1*T6*B6+U6*2*B6)</f>
        <v>-0.13283200000000001</v>
      </c>
      <c r="W6">
        <f t="shared" ref="W6:W35" si="26">W5+(1/6*T6+2/3*U6+1/3*V6)*B6</f>
        <v>6.2515377777777784E-2</v>
      </c>
      <c r="Y6">
        <f>E6</f>
        <v>6.4000000000000001E-2</v>
      </c>
      <c r="AC6">
        <f t="shared" ref="AC6:AC35" si="27">-2*AI5</f>
        <v>-0.16374613948717948</v>
      </c>
      <c r="AD6">
        <f t="shared" si="2"/>
        <v>-0.15555883251282049</v>
      </c>
      <c r="AE6">
        <f t="shared" si="3"/>
        <v>-0.15192571504294872</v>
      </c>
      <c r="AF6">
        <f t="shared" si="4"/>
        <v>-0.13600067163553842</v>
      </c>
      <c r="AG6">
        <f t="shared" si="5"/>
        <v>-0.13371341805764625</v>
      </c>
      <c r="AH6">
        <f t="shared" si="6"/>
        <v>-0.14824183626983586</v>
      </c>
      <c r="AI6">
        <f t="shared" ref="AI6:AI35" si="28">AJ6</f>
        <v>6.70319954923871E-2</v>
      </c>
      <c r="AJ6">
        <f t="shared" si="7"/>
        <v>6.70319954923871E-2</v>
      </c>
      <c r="AK6">
        <f t="shared" si="8"/>
        <v>6.7031959384264039E-2</v>
      </c>
    </row>
    <row r="7" spans="1:37" x14ac:dyDescent="0.25">
      <c r="A7">
        <f t="shared" si="9"/>
        <v>0.30000000000000004</v>
      </c>
      <c r="B7">
        <f t="shared" si="0"/>
        <v>0.10000000000000003</v>
      </c>
      <c r="D7">
        <f t="shared" si="10"/>
        <v>5.4881163609402643E-2</v>
      </c>
      <c r="E7">
        <f t="shared" si="11"/>
        <v>5.1199999999999996E-2</v>
      </c>
      <c r="F7">
        <f t="shared" si="12"/>
        <v>5.9191296000000004E-2</v>
      </c>
      <c r="G7">
        <f t="shared" si="13"/>
        <v>5.7593036799999997E-2</v>
      </c>
      <c r="H7">
        <f t="shared" si="14"/>
        <v>5.7912688640000001E-2</v>
      </c>
      <c r="I7">
        <f t="shared" si="15"/>
        <v>5.7848758271999999E-2</v>
      </c>
      <c r="J7">
        <f t="shared" ref="J7:J35" si="29">AVERAGE(I7,D7)</f>
        <v>5.6364960940701321E-2</v>
      </c>
      <c r="K7">
        <f t="shared" si="16"/>
        <v>5.1199999999999996E-2</v>
      </c>
      <c r="L7">
        <f t="shared" si="17"/>
        <v>5.5539999999999999E-2</v>
      </c>
      <c r="N7">
        <f t="shared" si="18"/>
        <v>-0.13406485422222222</v>
      </c>
      <c r="O7">
        <f t="shared" si="19"/>
        <v>-0.1206583688</v>
      </c>
      <c r="P7">
        <f t="shared" si="20"/>
        <v>-0.12199901734222222</v>
      </c>
      <c r="Q7">
        <f t="shared" si="21"/>
        <v>-0.10966505075377778</v>
      </c>
      <c r="R7">
        <f t="shared" si="22"/>
        <v>5.4881682490103702E-2</v>
      </c>
      <c r="T7">
        <f t="shared" si="23"/>
        <v>-0.12503075555555557</v>
      </c>
      <c r="U7">
        <f t="shared" si="24"/>
        <v>-0.11252768</v>
      </c>
      <c r="V7">
        <f t="shared" si="25"/>
        <v>-0.10502583466666668</v>
      </c>
      <c r="W7">
        <f t="shared" si="26"/>
        <v>4.9428825362962961E-2</v>
      </c>
      <c r="Y7">
        <f>E7</f>
        <v>5.1199999999999996E-2</v>
      </c>
      <c r="AC7">
        <f t="shared" si="27"/>
        <v>-0.1340639909847742</v>
      </c>
      <c r="AD7">
        <f t="shared" si="2"/>
        <v>-0.1273607914355355</v>
      </c>
      <c r="AE7">
        <f t="shared" si="3"/>
        <v>-0.1243862466355608</v>
      </c>
      <c r="AF7">
        <f t="shared" si="4"/>
        <v>-0.11134792473991488</v>
      </c>
      <c r="AG7">
        <f t="shared" si="5"/>
        <v>-0.10947528002287446</v>
      </c>
      <c r="AH7">
        <f t="shared" si="6"/>
        <v>-0.12137014199838085</v>
      </c>
      <c r="AI7">
        <f t="shared" si="28"/>
        <v>5.4881152420002022E-2</v>
      </c>
      <c r="AJ7">
        <f t="shared" si="7"/>
        <v>5.4881152420002022E-2</v>
      </c>
      <c r="AK7">
        <f t="shared" si="8"/>
        <v>5.488112285717324E-2</v>
      </c>
    </row>
    <row r="8" spans="1:37" x14ac:dyDescent="0.25">
      <c r="A8">
        <f t="shared" si="9"/>
        <v>0.4</v>
      </c>
      <c r="B8">
        <f t="shared" si="0"/>
        <v>9.9999999999999978E-2</v>
      </c>
      <c r="D8">
        <f t="shared" si="10"/>
        <v>4.4932896411722156E-2</v>
      </c>
      <c r="E8">
        <f t="shared" si="11"/>
        <v>4.0959999999999996E-2</v>
      </c>
      <c r="F8">
        <f t="shared" si="12"/>
        <v>4.9656758272000001E-2</v>
      </c>
      <c r="G8">
        <f t="shared" si="13"/>
        <v>4.7917406617600002E-2</v>
      </c>
      <c r="H8">
        <f t="shared" si="14"/>
        <v>4.8265276948479999E-2</v>
      </c>
      <c r="I8">
        <f t="shared" si="15"/>
        <v>4.8195702882304001E-2</v>
      </c>
      <c r="J8">
        <f t="shared" si="29"/>
        <v>4.6564299647013078E-2</v>
      </c>
      <c r="K8">
        <f t="shared" si="16"/>
        <v>4.0959999999999996E-2</v>
      </c>
      <c r="L8">
        <f t="shared" si="17"/>
        <v>4.589E-2</v>
      </c>
      <c r="N8">
        <f t="shared" si="18"/>
        <v>-0.1097633649802074</v>
      </c>
      <c r="O8">
        <f t="shared" si="19"/>
        <v>-9.8787028482186665E-2</v>
      </c>
      <c r="P8">
        <f t="shared" si="20"/>
        <v>-9.9884662131988738E-2</v>
      </c>
      <c r="Q8">
        <f t="shared" si="21"/>
        <v>-8.9786432553809664E-2</v>
      </c>
      <c r="R8">
        <f t="shared" si="22"/>
        <v>4.4933462844064243E-2</v>
      </c>
      <c r="T8">
        <f t="shared" si="23"/>
        <v>-9.8857650725925922E-2</v>
      </c>
      <c r="U8">
        <f t="shared" si="24"/>
        <v>-8.8971885653333332E-2</v>
      </c>
      <c r="V8">
        <f t="shared" si="25"/>
        <v>-8.3040426609777784E-2</v>
      </c>
      <c r="W8">
        <f t="shared" si="26"/>
        <v>3.9081724586982718E-2</v>
      </c>
      <c r="Y8">
        <f>Y7+B8/24*(55*(-2)*Y7-59*(-2)*Y6+37*(-2)*Y5-9*(-2)*Y4)</f>
        <v>4.2033333333333332E-2</v>
      </c>
      <c r="AC8">
        <f t="shared" si="27"/>
        <v>-0.10976230484000404</v>
      </c>
      <c r="AD8">
        <f t="shared" si="2"/>
        <v>-0.10427418959800384</v>
      </c>
      <c r="AE8">
        <f t="shared" si="3"/>
        <v>-0.10183883845936625</v>
      </c>
      <c r="AF8">
        <f t="shared" si="4"/>
        <v>-9.1163964080350324E-2</v>
      </c>
      <c r="AG8">
        <f t="shared" si="5"/>
        <v>-8.9630772365118183E-2</v>
      </c>
      <c r="AH8">
        <f t="shared" si="6"/>
        <v>-9.9369461006228274E-2</v>
      </c>
      <c r="AI8">
        <f t="shared" si="28"/>
        <v>4.4932884196914047E-2</v>
      </c>
      <c r="AJ8">
        <f t="shared" si="7"/>
        <v>4.4932884196914047E-2</v>
      </c>
      <c r="AK8">
        <f t="shared" si="8"/>
        <v>4.4932859992918621E-2</v>
      </c>
    </row>
    <row r="9" spans="1:37" x14ac:dyDescent="0.25">
      <c r="A9">
        <f t="shared" si="9"/>
        <v>0.5</v>
      </c>
      <c r="B9">
        <f t="shared" si="0"/>
        <v>9.9999999999999978E-2</v>
      </c>
      <c r="D9">
        <f t="shared" si="10"/>
        <v>3.6787944117144235E-2</v>
      </c>
      <c r="E9">
        <f t="shared" si="11"/>
        <v>3.2767999999999999E-2</v>
      </c>
      <c r="F9">
        <f t="shared" si="12"/>
        <v>4.1642102882304001E-2</v>
      </c>
      <c r="G9">
        <f t="shared" si="13"/>
        <v>3.9867282305843202E-2</v>
      </c>
      <c r="H9">
        <f t="shared" si="14"/>
        <v>4.0222246421135366E-2</v>
      </c>
      <c r="I9">
        <f t="shared" si="15"/>
        <v>4.0151253598076933E-2</v>
      </c>
      <c r="J9">
        <f t="shared" si="29"/>
        <v>3.8469598857610587E-2</v>
      </c>
      <c r="K9">
        <f t="shared" si="16"/>
        <v>3.2767999999999999E-2</v>
      </c>
      <c r="L9">
        <f t="shared" si="17"/>
        <v>3.8024200000000001E-2</v>
      </c>
      <c r="N9">
        <f t="shared" si="18"/>
        <v>-8.9866925688128485E-2</v>
      </c>
      <c r="O9">
        <f t="shared" si="19"/>
        <v>-8.0880233119315637E-2</v>
      </c>
      <c r="P9">
        <f t="shared" si="20"/>
        <v>-8.1778902376196921E-2</v>
      </c>
      <c r="Q9">
        <f t="shared" si="21"/>
        <v>-7.3511145212889109E-2</v>
      </c>
      <c r="R9">
        <f t="shared" si="22"/>
        <v>3.6788523812530199E-2</v>
      </c>
      <c r="T9">
        <f t="shared" si="23"/>
        <v>-7.8163449173965435E-2</v>
      </c>
      <c r="U9">
        <f t="shared" si="24"/>
        <v>-7.0347104256568899E-2</v>
      </c>
      <c r="V9">
        <f t="shared" si="25"/>
        <v>-6.5657297306130971E-2</v>
      </c>
      <c r="W9">
        <f t="shared" si="26"/>
        <v>3.0900616906774335E-2</v>
      </c>
      <c r="Y9">
        <f t="shared" ref="Y9:Y35" si="30">Y8+B9/24*(55*(-2)*Y8-59*(-2)*Y7+37*(-2)*Y6-9*(-2)*Y5)</f>
        <v>3.4208055555555554E-2</v>
      </c>
      <c r="AC9">
        <f t="shared" si="27"/>
        <v>-8.9865768393828094E-2</v>
      </c>
      <c r="AD9">
        <f t="shared" si="2"/>
        <v>-8.5372479974136689E-2</v>
      </c>
      <c r="AE9">
        <f t="shared" si="3"/>
        <v>-8.3378583237898637E-2</v>
      </c>
      <c r="AF9">
        <f t="shared" si="4"/>
        <v>-7.4638735892526314E-2</v>
      </c>
      <c r="AG9">
        <f t="shared" si="5"/>
        <v>-7.3383464770211362E-2</v>
      </c>
      <c r="AH9">
        <f t="shared" si="6"/>
        <v>-8.1356828113458485E-2</v>
      </c>
      <c r="AI9">
        <f t="shared" si="28"/>
        <v>3.6787931616345852E-2</v>
      </c>
      <c r="AJ9">
        <f t="shared" si="7"/>
        <v>3.6787931616345852E-2</v>
      </c>
      <c r="AK9">
        <f t="shared" si="8"/>
        <v>3.6787911799791795E-2</v>
      </c>
    </row>
    <row r="10" spans="1:37" x14ac:dyDescent="0.25">
      <c r="A10">
        <f t="shared" si="9"/>
        <v>0.6</v>
      </c>
      <c r="B10">
        <f t="shared" si="0"/>
        <v>9.9999999999999978E-2</v>
      </c>
      <c r="D10">
        <f t="shared" si="10"/>
        <v>3.0119421191220214E-2</v>
      </c>
      <c r="E10">
        <f t="shared" si="11"/>
        <v>2.6214399999999999E-2</v>
      </c>
      <c r="F10">
        <f t="shared" si="12"/>
        <v>3.4908373598076935E-2</v>
      </c>
      <c r="G10">
        <f t="shared" si="13"/>
        <v>3.3169578878461545E-2</v>
      </c>
      <c r="H10">
        <f t="shared" si="14"/>
        <v>3.3517337822384627E-2</v>
      </c>
      <c r="I10">
        <f t="shared" si="15"/>
        <v>3.3447786033600012E-2</v>
      </c>
      <c r="J10">
        <f t="shared" si="29"/>
        <v>3.1783603612410116E-2</v>
      </c>
      <c r="K10">
        <f t="shared" si="16"/>
        <v>2.6214399999999999E-2</v>
      </c>
      <c r="L10">
        <f t="shared" si="17"/>
        <v>3.1600340000000005E-2</v>
      </c>
      <c r="N10">
        <f t="shared" si="18"/>
        <v>-7.3577047625060399E-2</v>
      </c>
      <c r="O10">
        <f t="shared" si="19"/>
        <v>-6.6219342862554362E-2</v>
      </c>
      <c r="P10">
        <f t="shared" si="20"/>
        <v>-6.6955113338804967E-2</v>
      </c>
      <c r="Q10">
        <f t="shared" si="21"/>
        <v>-6.0186024957299411E-2</v>
      </c>
      <c r="R10">
        <f t="shared" si="22"/>
        <v>3.0119990729445559E-2</v>
      </c>
      <c r="T10">
        <f t="shared" si="23"/>
        <v>-6.180123381354867E-2</v>
      </c>
      <c r="U10">
        <f t="shared" si="24"/>
        <v>-5.5621110432193803E-2</v>
      </c>
      <c r="V10">
        <f t="shared" si="25"/>
        <v>-5.1913036403380887E-2</v>
      </c>
      <c r="W10">
        <f t="shared" si="26"/>
        <v>2.4432087767622908E-2</v>
      </c>
      <c r="Y10">
        <f t="shared" si="30"/>
        <v>2.8209085648148148E-2</v>
      </c>
      <c r="AC10">
        <f t="shared" si="27"/>
        <v>-7.3575863232691704E-2</v>
      </c>
      <c r="AD10">
        <f t="shared" si="2"/>
        <v>-6.9897070071057124E-2</v>
      </c>
      <c r="AE10">
        <f t="shared" si="3"/>
        <v>-6.8264605605581771E-2</v>
      </c>
      <c r="AF10">
        <f t="shared" si="4"/>
        <v>-6.110902429302182E-2</v>
      </c>
      <c r="AG10">
        <f t="shared" si="5"/>
        <v>-6.0081295291577783E-2</v>
      </c>
      <c r="AH10">
        <f t="shared" si="6"/>
        <v>-6.6609332622504291E-2</v>
      </c>
      <c r="AI10">
        <f t="shared" si="28"/>
        <v>3.0119408909474944E-2</v>
      </c>
      <c r="AJ10">
        <f t="shared" si="7"/>
        <v>3.0119408909474944E-2</v>
      </c>
      <c r="AK10">
        <f t="shared" si="8"/>
        <v>3.0119392685053821E-2</v>
      </c>
    </row>
    <row r="11" spans="1:37" x14ac:dyDescent="0.25">
      <c r="A11">
        <f t="shared" si="9"/>
        <v>0.7</v>
      </c>
      <c r="B11">
        <f t="shared" si="0"/>
        <v>9.9999999999999978E-2</v>
      </c>
      <c r="D11">
        <f t="shared" si="10"/>
        <v>2.4659696394160654E-2</v>
      </c>
      <c r="E11">
        <f t="shared" si="11"/>
        <v>2.097152E-2</v>
      </c>
      <c r="F11">
        <f t="shared" si="12"/>
        <v>2.9253482033600012E-2</v>
      </c>
      <c r="G11">
        <f t="shared" si="13"/>
        <v>2.7597089626880011E-2</v>
      </c>
      <c r="H11">
        <f t="shared" si="14"/>
        <v>2.7928368108224012E-2</v>
      </c>
      <c r="I11">
        <f t="shared" si="15"/>
        <v>2.7862112411955211E-2</v>
      </c>
      <c r="J11">
        <f t="shared" si="29"/>
        <v>2.6260904403057932E-2</v>
      </c>
      <c r="K11">
        <f t="shared" si="16"/>
        <v>2.097152E-2</v>
      </c>
      <c r="L11">
        <f t="shared" si="17"/>
        <v>2.6343154000000004E-2</v>
      </c>
      <c r="N11">
        <f t="shared" si="18"/>
        <v>-6.0239981458891118E-2</v>
      </c>
      <c r="O11">
        <f t="shared" si="19"/>
        <v>-5.4215983313002009E-2</v>
      </c>
      <c r="P11">
        <f t="shared" si="20"/>
        <v>-5.4818383127590915E-2</v>
      </c>
      <c r="Q11">
        <f t="shared" si="21"/>
        <v>-4.9276304833372933E-2</v>
      </c>
      <c r="R11">
        <f t="shared" si="22"/>
        <v>2.4660240409888061E-2</v>
      </c>
      <c r="T11">
        <f t="shared" si="23"/>
        <v>-4.8864175535245816E-2</v>
      </c>
      <c r="U11">
        <f t="shared" si="24"/>
        <v>-4.3977757981721238E-2</v>
      </c>
      <c r="V11">
        <f t="shared" si="25"/>
        <v>-4.1045907449606484E-2</v>
      </c>
      <c r="W11">
        <f t="shared" si="26"/>
        <v>1.9317637394933848E-2</v>
      </c>
      <c r="Y11">
        <f t="shared" si="30"/>
        <v>2.2978604263117285E-2</v>
      </c>
      <c r="AC11">
        <f t="shared" si="27"/>
        <v>-6.0238817818949887E-2</v>
      </c>
      <c r="AD11">
        <f t="shared" si="2"/>
        <v>-5.7226876928002393E-2</v>
      </c>
      <c r="AE11">
        <f t="shared" si="3"/>
        <v>-5.5890328157644442E-2</v>
      </c>
      <c r="AF11">
        <f t="shared" si="4"/>
        <v>-5.0031834079052956E-2</v>
      </c>
      <c r="AG11">
        <f t="shared" si="5"/>
        <v>-4.9190400796925569E-2</v>
      </c>
      <c r="AH11">
        <f t="shared" si="6"/>
        <v>-5.453510535376261E-2</v>
      </c>
      <c r="AI11">
        <f t="shared" si="28"/>
        <v>2.4659684662811404E-2</v>
      </c>
      <c r="AJ11">
        <f t="shared" si="7"/>
        <v>2.4659684662811404E-2</v>
      </c>
      <c r="AK11">
        <f t="shared" si="8"/>
        <v>2.4659671379379782E-2</v>
      </c>
    </row>
    <row r="12" spans="1:37" x14ac:dyDescent="0.25">
      <c r="A12">
        <f t="shared" si="9"/>
        <v>0.79999999999999993</v>
      </c>
      <c r="B12">
        <f t="shared" si="0"/>
        <v>9.9999999999999978E-2</v>
      </c>
      <c r="D12">
        <f t="shared" si="10"/>
        <v>2.0189651799465542E-2</v>
      </c>
      <c r="E12">
        <f t="shared" si="11"/>
        <v>1.6777216000000001E-2</v>
      </c>
      <c r="F12">
        <f t="shared" si="12"/>
        <v>2.4506669211955212E-2</v>
      </c>
      <c r="G12">
        <f t="shared" si="13"/>
        <v>2.2960778569564168E-2</v>
      </c>
      <c r="H12">
        <f t="shared" si="14"/>
        <v>2.3269956698042379E-2</v>
      </c>
      <c r="I12">
        <f t="shared" si="15"/>
        <v>2.3208121072346738E-2</v>
      </c>
      <c r="J12">
        <f t="shared" si="29"/>
        <v>2.1698886435906138E-2</v>
      </c>
      <c r="K12">
        <f t="shared" si="16"/>
        <v>1.6777216000000001E-2</v>
      </c>
      <c r="L12">
        <f t="shared" si="17"/>
        <v>2.2031117000000003E-2</v>
      </c>
      <c r="N12">
        <f t="shared" si="18"/>
        <v>-4.9320480819776122E-2</v>
      </c>
      <c r="O12">
        <f t="shared" si="19"/>
        <v>-4.4388432737798508E-2</v>
      </c>
      <c r="P12">
        <f t="shared" si="20"/>
        <v>-4.4881637545996271E-2</v>
      </c>
      <c r="Q12">
        <f t="shared" si="21"/>
        <v>-4.034415331057687E-2</v>
      </c>
      <c r="R12">
        <f t="shared" si="22"/>
        <v>2.0190160831589019E-2</v>
      </c>
      <c r="T12">
        <f t="shared" si="23"/>
        <v>-3.8635274789867696E-2</v>
      </c>
      <c r="U12">
        <f t="shared" si="24"/>
        <v>-3.4771747310880924E-2</v>
      </c>
      <c r="V12">
        <f t="shared" si="25"/>
        <v>-3.2453630823488872E-2</v>
      </c>
      <c r="W12">
        <f t="shared" si="26"/>
        <v>1.5273811966927696E-2</v>
      </c>
      <c r="Y12">
        <f t="shared" si="30"/>
        <v>1.8921227289898406E-2</v>
      </c>
      <c r="AC12">
        <f t="shared" si="27"/>
        <v>-4.9319369325622808E-2</v>
      </c>
      <c r="AD12">
        <f t="shared" si="2"/>
        <v>-4.6853400859341671E-2</v>
      </c>
      <c r="AE12">
        <f t="shared" si="3"/>
        <v>-4.5759127352429409E-2</v>
      </c>
      <c r="AF12">
        <f t="shared" si="4"/>
        <v>-4.0962598409540127E-2</v>
      </c>
      <c r="AG12">
        <f t="shared" si="5"/>
        <v>-4.0273691151618191E-2</v>
      </c>
      <c r="AH12">
        <f t="shared" si="6"/>
        <v>-4.464956484102621E-2</v>
      </c>
      <c r="AI12">
        <f t="shared" si="28"/>
        <v>2.0189640822532884E-2</v>
      </c>
      <c r="AJ12">
        <f t="shared" si="7"/>
        <v>2.0189640822532884E-2</v>
      </c>
      <c r="AK12">
        <f t="shared" si="8"/>
        <v>2.0189629946979648E-2</v>
      </c>
    </row>
    <row r="13" spans="1:37" x14ac:dyDescent="0.25">
      <c r="A13">
        <f t="shared" si="9"/>
        <v>0.89999999999999991</v>
      </c>
      <c r="B13">
        <f t="shared" si="0"/>
        <v>9.9999999999999978E-2</v>
      </c>
      <c r="D13">
        <f t="shared" si="10"/>
        <v>1.6529888822158657E-2</v>
      </c>
      <c r="E13">
        <f t="shared" si="11"/>
        <v>1.3421772800000002E-2</v>
      </c>
      <c r="F13">
        <f t="shared" si="12"/>
        <v>2.0523766512346737E-2</v>
      </c>
      <c r="G13">
        <f t="shared" si="13"/>
        <v>1.9103367769877391E-2</v>
      </c>
      <c r="H13">
        <f t="shared" si="14"/>
        <v>1.9387447518371261E-2</v>
      </c>
      <c r="I13">
        <f t="shared" si="15"/>
        <v>1.9330631568672485E-2</v>
      </c>
      <c r="J13">
        <f t="shared" si="29"/>
        <v>1.7930260195415569E-2</v>
      </c>
      <c r="K13">
        <f t="shared" si="16"/>
        <v>1.3421772800000002E-2</v>
      </c>
      <c r="L13">
        <f t="shared" si="17"/>
        <v>1.8485828020000004E-2</v>
      </c>
      <c r="N13">
        <f t="shared" si="18"/>
        <v>-4.0380321663178037E-2</v>
      </c>
      <c r="O13">
        <f t="shared" si="19"/>
        <v>-3.6342289496860233E-2</v>
      </c>
      <c r="P13">
        <f t="shared" si="20"/>
        <v>-3.6746092713492017E-2</v>
      </c>
      <c r="Q13">
        <f t="shared" si="21"/>
        <v>-3.3031103120479632E-2</v>
      </c>
      <c r="R13">
        <f t="shared" si="22"/>
        <v>1.6530357678182984E-2</v>
      </c>
      <c r="T13">
        <f t="shared" si="23"/>
        <v>-3.0547623933855392E-2</v>
      </c>
      <c r="U13">
        <f t="shared" si="24"/>
        <v>-2.7492861540469853E-2</v>
      </c>
      <c r="V13">
        <f t="shared" si="25"/>
        <v>-2.5660004104438527E-2</v>
      </c>
      <c r="W13">
        <f t="shared" si="26"/>
        <v>1.2076493995184165E-2</v>
      </c>
      <c r="Y13">
        <f t="shared" si="30"/>
        <v>1.5414614636548623E-2</v>
      </c>
      <c r="AC13">
        <f t="shared" si="27"/>
        <v>-4.0379281645065768E-2</v>
      </c>
      <c r="AD13">
        <f t="shared" si="2"/>
        <v>-3.8360317562812482E-2</v>
      </c>
      <c r="AE13">
        <f t="shared" si="3"/>
        <v>-3.7464402251312583E-2</v>
      </c>
      <c r="AF13">
        <f t="shared" si="4"/>
        <v>-3.3537336764629375E-2</v>
      </c>
      <c r="AG13">
        <f t="shared" si="5"/>
        <v>-3.2973307244882316E-2</v>
      </c>
      <c r="AH13">
        <f t="shared" si="6"/>
        <v>-3.6555969362502716E-2</v>
      </c>
      <c r="AI13">
        <f t="shared" si="28"/>
        <v>1.6529878711612614E-2</v>
      </c>
      <c r="AJ13">
        <f t="shared" si="7"/>
        <v>1.6529878711612614E-2</v>
      </c>
      <c r="AK13">
        <f t="shared" si="8"/>
        <v>1.6529869807463328E-2</v>
      </c>
    </row>
    <row r="14" spans="1:37" x14ac:dyDescent="0.25">
      <c r="A14">
        <f t="shared" si="9"/>
        <v>0.99999999999999989</v>
      </c>
      <c r="B14">
        <f t="shared" si="0"/>
        <v>9.9999999999999978E-2</v>
      </c>
      <c r="D14">
        <f t="shared" si="10"/>
        <v>1.3533528323661274E-2</v>
      </c>
      <c r="E14">
        <f t="shared" si="11"/>
        <v>1.0737418240000003E-2</v>
      </c>
      <c r="F14">
        <f t="shared" si="12"/>
        <v>1.7183147920672485E-2</v>
      </c>
      <c r="G14">
        <f t="shared" si="13"/>
        <v>1.5894001984537987E-2</v>
      </c>
      <c r="H14">
        <f t="shared" si="14"/>
        <v>1.6151831171764889E-2</v>
      </c>
      <c r="I14">
        <f t="shared" si="15"/>
        <v>1.6100265334319509E-2</v>
      </c>
      <c r="J14">
        <f t="shared" si="29"/>
        <v>1.4816896828990391E-2</v>
      </c>
      <c r="K14">
        <f t="shared" si="16"/>
        <v>1.0737418240000003E-2</v>
      </c>
      <c r="L14">
        <f t="shared" si="17"/>
        <v>1.5563503394000004E-2</v>
      </c>
      <c r="N14">
        <f t="shared" si="18"/>
        <v>-3.3060715356365969E-2</v>
      </c>
      <c r="O14">
        <f t="shared" si="19"/>
        <v>-2.9754643820729374E-2</v>
      </c>
      <c r="P14">
        <f t="shared" si="20"/>
        <v>-3.0085250974293033E-2</v>
      </c>
      <c r="Q14">
        <f t="shared" si="21"/>
        <v>-2.7043665161507364E-2</v>
      </c>
      <c r="R14">
        <f t="shared" si="22"/>
        <v>1.3533954843051015E-2</v>
      </c>
      <c r="T14">
        <f t="shared" si="23"/>
        <v>-2.415298799036833E-2</v>
      </c>
      <c r="U14">
        <f t="shared" si="24"/>
        <v>-2.1737689191331497E-2</v>
      </c>
      <c r="V14">
        <f t="shared" si="25"/>
        <v>-2.0288509911909398E-2</v>
      </c>
      <c r="W14">
        <f t="shared" si="26"/>
        <v>9.5484812521922802E-3</v>
      </c>
      <c r="Y14">
        <f t="shared" si="30"/>
        <v>1.2683131454813836E-2</v>
      </c>
      <c r="AC14">
        <f t="shared" si="27"/>
        <v>-3.3059757423225228E-2</v>
      </c>
      <c r="AD14">
        <f t="shared" si="2"/>
        <v>-3.1406769552063965E-2</v>
      </c>
      <c r="AE14">
        <f t="shared" si="3"/>
        <v>-3.0673256184236154E-2</v>
      </c>
      <c r="AF14">
        <f t="shared" si="4"/>
        <v>-2.7458047119447576E-2</v>
      </c>
      <c r="AG14">
        <f t="shared" si="5"/>
        <v>-2.6996258837370619E-2</v>
      </c>
      <c r="AH14">
        <f t="shared" si="6"/>
        <v>-2.9929494291607146E-2</v>
      </c>
      <c r="AI14">
        <f t="shared" si="28"/>
        <v>1.353351912608939E-2</v>
      </c>
      <c r="AJ14">
        <f t="shared" si="7"/>
        <v>1.353351912608939E-2</v>
      </c>
      <c r="AK14">
        <f t="shared" si="8"/>
        <v>1.3533511835989035E-2</v>
      </c>
    </row>
    <row r="15" spans="1:37" x14ac:dyDescent="0.25">
      <c r="A15">
        <f t="shared" si="9"/>
        <v>1.0999999999999999</v>
      </c>
      <c r="B15">
        <f t="shared" si="0"/>
        <v>9.9999999999999978E-2</v>
      </c>
      <c r="D15">
        <f t="shared" si="10"/>
        <v>1.1080315836233394E-2</v>
      </c>
      <c r="E15">
        <f t="shared" si="11"/>
        <v>8.5899345920000033E-3</v>
      </c>
      <c r="F15">
        <f t="shared" si="12"/>
        <v>1.4382278415919509E-2</v>
      </c>
      <c r="G15">
        <f t="shared" si="13"/>
        <v>1.3223809651135607E-2</v>
      </c>
      <c r="H15">
        <f t="shared" si="14"/>
        <v>1.3455503404092389E-2</v>
      </c>
      <c r="I15">
        <f t="shared" si="15"/>
        <v>1.3409164653501032E-2</v>
      </c>
      <c r="J15">
        <f t="shared" si="29"/>
        <v>1.2244740244867214E-2</v>
      </c>
      <c r="K15">
        <f t="shared" si="16"/>
        <v>8.5899345920000033E-3</v>
      </c>
      <c r="L15">
        <f t="shared" si="17"/>
        <v>1.3148159595400003E-2</v>
      </c>
      <c r="N15">
        <f t="shared" si="18"/>
        <v>-2.706790968610203E-2</v>
      </c>
      <c r="O15">
        <f t="shared" si="19"/>
        <v>-2.4361118717491827E-2</v>
      </c>
      <c r="P15">
        <f t="shared" si="20"/>
        <v>-2.4631797814352849E-2</v>
      </c>
      <c r="Q15">
        <f t="shared" si="21"/>
        <v>-2.2141550123231463E-2</v>
      </c>
      <c r="R15">
        <f t="shared" si="22"/>
        <v>1.1080699961833968E-2</v>
      </c>
      <c r="T15">
        <f t="shared" si="23"/>
        <v>-1.909696250438456E-2</v>
      </c>
      <c r="U15">
        <f t="shared" si="24"/>
        <v>-1.7187266253946103E-2</v>
      </c>
      <c r="V15">
        <f t="shared" si="25"/>
        <v>-1.6041448503683033E-2</v>
      </c>
      <c r="W15">
        <f t="shared" si="26"/>
        <v>7.54966584340003E-3</v>
      </c>
      <c r="Y15">
        <f t="shared" si="30"/>
        <v>1.0338231973009022E-2</v>
      </c>
      <c r="AC15">
        <f t="shared" si="27"/>
        <v>-2.7067038252178779E-2</v>
      </c>
      <c r="AD15">
        <f t="shared" si="2"/>
        <v>-2.571368633956984E-2</v>
      </c>
      <c r="AE15">
        <f t="shared" si="3"/>
        <v>-2.5113136428349624E-2</v>
      </c>
      <c r="AF15">
        <f t="shared" si="4"/>
        <v>-2.2480746068333047E-2</v>
      </c>
      <c r="AG15">
        <f t="shared" si="5"/>
        <v>-2.2102665826080451E-2</v>
      </c>
      <c r="AH15">
        <f t="shared" si="6"/>
        <v>-2.4504195735271232E-2</v>
      </c>
      <c r="AI15">
        <f t="shared" si="28"/>
        <v>1.1080307552865223E-2</v>
      </c>
      <c r="AJ15">
        <f t="shared" si="7"/>
        <v>1.1080307552865223E-2</v>
      </c>
      <c r="AK15">
        <f t="shared" si="8"/>
        <v>1.1080301584236275E-2</v>
      </c>
    </row>
    <row r="16" spans="1:37" x14ac:dyDescent="0.25">
      <c r="A16">
        <f t="shared" si="9"/>
        <v>1.2</v>
      </c>
      <c r="B16">
        <f t="shared" si="0"/>
        <v>0.10000000000000009</v>
      </c>
      <c r="D16">
        <f t="shared" si="10"/>
        <v>9.0717953289412515E-3</v>
      </c>
      <c r="E16">
        <f t="shared" si="11"/>
        <v>6.8719476736000011E-3</v>
      </c>
      <c r="F16">
        <f t="shared" si="12"/>
        <v>1.2034775118781031E-2</v>
      </c>
      <c r="G16">
        <f t="shared" si="13"/>
        <v>1.1002209629744825E-2</v>
      </c>
      <c r="H16">
        <f t="shared" si="14"/>
        <v>1.1208722727552065E-2</v>
      </c>
      <c r="I16">
        <f t="shared" si="15"/>
        <v>1.1167420107990617E-2</v>
      </c>
      <c r="J16">
        <f t="shared" si="29"/>
        <v>1.0119607718465935E-2</v>
      </c>
      <c r="K16">
        <f t="shared" si="16"/>
        <v>6.8719476736000011E-3</v>
      </c>
      <c r="L16">
        <f t="shared" si="17"/>
        <v>1.1146148868500001E-2</v>
      </c>
      <c r="N16">
        <f t="shared" si="18"/>
        <v>-2.2161399923667936E-2</v>
      </c>
      <c r="O16">
        <f t="shared" si="19"/>
        <v>-1.994525993130114E-2</v>
      </c>
      <c r="P16">
        <f t="shared" si="20"/>
        <v>-2.0166873930537819E-2</v>
      </c>
      <c r="Q16">
        <f t="shared" si="21"/>
        <v>-1.8128025137560368E-2</v>
      </c>
      <c r="R16">
        <f t="shared" si="22"/>
        <v>9.0721384154188629E-3</v>
      </c>
      <c r="T16">
        <f t="shared" si="23"/>
        <v>-1.509933168680006E-2</v>
      </c>
      <c r="U16">
        <f t="shared" si="24"/>
        <v>-1.3589398518120053E-2</v>
      </c>
      <c r="V16">
        <f t="shared" si="25"/>
        <v>-1.2683438616912051E-2</v>
      </c>
      <c r="W16">
        <f t="shared" si="26"/>
        <v>5.9692691268482898E-3</v>
      </c>
      <c r="Y16">
        <f t="shared" si="30"/>
        <v>8.5020011511365758E-3</v>
      </c>
      <c r="AC16">
        <f t="shared" si="27"/>
        <v>-2.2160615105730447E-2</v>
      </c>
      <c r="AD16">
        <f t="shared" si="2"/>
        <v>-2.1052584350443923E-2</v>
      </c>
      <c r="AE16">
        <f t="shared" si="3"/>
        <v>-2.056089570278553E-2</v>
      </c>
      <c r="AF16">
        <f t="shared" si="4"/>
        <v>-1.8405676907405619E-2</v>
      </c>
      <c r="AG16">
        <f t="shared" si="5"/>
        <v>-1.8096131006979422E-2</v>
      </c>
      <c r="AH16">
        <f t="shared" si="6"/>
        <v>-2.0062337264444362E-2</v>
      </c>
      <c r="AI16">
        <f t="shared" si="28"/>
        <v>9.0717879305615839E-3</v>
      </c>
      <c r="AJ16">
        <f t="shared" si="7"/>
        <v>9.0717879305615839E-3</v>
      </c>
      <c r="AK16">
        <f t="shared" si="8"/>
        <v>9.0717830438618429E-3</v>
      </c>
    </row>
    <row r="17" spans="1:37" x14ac:dyDescent="0.25">
      <c r="A17">
        <f t="shared" si="9"/>
        <v>1.3</v>
      </c>
      <c r="B17">
        <f t="shared" si="0"/>
        <v>0.10000000000000009</v>
      </c>
      <c r="D17">
        <f t="shared" si="10"/>
        <v>7.4273578214333882E-3</v>
      </c>
      <c r="E17">
        <f t="shared" si="11"/>
        <v>5.4975581388799991E-3</v>
      </c>
      <c r="F17">
        <f t="shared" si="12"/>
        <v>1.0067908480214617E-2</v>
      </c>
      <c r="G17">
        <f t="shared" si="13"/>
        <v>9.1538384119476922E-3</v>
      </c>
      <c r="H17">
        <f t="shared" si="14"/>
        <v>9.3366524256010778E-3</v>
      </c>
      <c r="I17">
        <f t="shared" si="15"/>
        <v>9.3000896228704003E-3</v>
      </c>
      <c r="J17">
        <f t="shared" si="29"/>
        <v>8.3637237221518938E-3</v>
      </c>
      <c r="K17">
        <f t="shared" si="16"/>
        <v>5.4975581388799991E-3</v>
      </c>
      <c r="L17">
        <f t="shared" si="17"/>
        <v>9.4817781677619985E-3</v>
      </c>
      <c r="N17">
        <f t="shared" si="18"/>
        <v>-1.8144276830837726E-2</v>
      </c>
      <c r="O17">
        <f t="shared" si="19"/>
        <v>-1.6329849147753952E-2</v>
      </c>
      <c r="P17">
        <f t="shared" si="20"/>
        <v>-1.6511291916062328E-2</v>
      </c>
      <c r="Q17">
        <f t="shared" si="21"/>
        <v>-1.4842018447625258E-2</v>
      </c>
      <c r="R17">
        <f t="shared" si="22"/>
        <v>7.4276621253172694E-3</v>
      </c>
      <c r="T17">
        <f t="shared" si="23"/>
        <v>-1.193853825369658E-2</v>
      </c>
      <c r="U17">
        <f t="shared" si="24"/>
        <v>-1.074468442832692E-2</v>
      </c>
      <c r="V17">
        <f t="shared" si="25"/>
        <v>-1.0028372133105125E-2</v>
      </c>
      <c r="W17">
        <f t="shared" si="26"/>
        <v>4.7197021229613799E-3</v>
      </c>
      <c r="Y17">
        <f t="shared" si="30"/>
        <v>6.93367857610196E-3</v>
      </c>
      <c r="AC17">
        <f t="shared" si="27"/>
        <v>-1.8143575861123168E-2</v>
      </c>
      <c r="AD17">
        <f t="shared" si="2"/>
        <v>-1.7236397068067007E-2</v>
      </c>
      <c r="AE17">
        <f t="shared" si="3"/>
        <v>-1.6833836478648338E-2</v>
      </c>
      <c r="AF17">
        <f t="shared" si="4"/>
        <v>-1.5069292691179993E-2</v>
      </c>
      <c r="AG17">
        <f t="shared" si="5"/>
        <v>-1.4815857960235625E-2</v>
      </c>
      <c r="AH17">
        <f t="shared" si="6"/>
        <v>-1.6425651380712718E-2</v>
      </c>
      <c r="AI17">
        <f t="shared" si="28"/>
        <v>7.4273512593792407E-3</v>
      </c>
      <c r="AJ17">
        <f t="shared" si="7"/>
        <v>7.4273512593792407E-3</v>
      </c>
      <c r="AK17">
        <f t="shared" si="8"/>
        <v>7.4273472584881536E-3</v>
      </c>
    </row>
    <row r="18" spans="1:37" x14ac:dyDescent="0.25">
      <c r="A18">
        <f t="shared" si="9"/>
        <v>1.4000000000000001</v>
      </c>
      <c r="B18">
        <f t="shared" si="0"/>
        <v>0.10000000000000009</v>
      </c>
      <c r="D18">
        <f t="shared" si="10"/>
        <v>6.081006262521795E-3</v>
      </c>
      <c r="E18">
        <f t="shared" si="11"/>
        <v>4.3980465111039986E-3</v>
      </c>
      <c r="F18">
        <f t="shared" si="12"/>
        <v>8.4204803206495999E-3</v>
      </c>
      <c r="G18">
        <f t="shared" si="13"/>
        <v>7.615993558740479E-3</v>
      </c>
      <c r="H18">
        <f t="shared" si="14"/>
        <v>7.7768909111223033E-3</v>
      </c>
      <c r="I18">
        <f t="shared" si="15"/>
        <v>7.7447114406459378E-3</v>
      </c>
      <c r="J18">
        <f t="shared" si="29"/>
        <v>6.9128588515838668E-3</v>
      </c>
      <c r="K18">
        <f t="shared" si="16"/>
        <v>4.3980465111039986E-3</v>
      </c>
      <c r="L18">
        <f t="shared" si="17"/>
        <v>8.0937956998753981E-3</v>
      </c>
      <c r="N18">
        <f t="shared" si="18"/>
        <v>-1.4855324250634539E-2</v>
      </c>
      <c r="O18">
        <f t="shared" si="19"/>
        <v>-1.3369791825571083E-2</v>
      </c>
      <c r="P18">
        <f t="shared" si="20"/>
        <v>-1.351834506807743E-2</v>
      </c>
      <c r="Q18">
        <f t="shared" si="21"/>
        <v>-1.2151655237019051E-2</v>
      </c>
      <c r="R18">
        <f t="shared" si="22"/>
        <v>6.0812745707347583E-3</v>
      </c>
      <c r="T18">
        <f t="shared" si="23"/>
        <v>-9.4394042459227598E-3</v>
      </c>
      <c r="U18">
        <f t="shared" si="24"/>
        <v>-8.4954638213304828E-3</v>
      </c>
      <c r="V18">
        <f t="shared" si="25"/>
        <v>-7.9290995665751186E-3</v>
      </c>
      <c r="W18">
        <f t="shared" si="26"/>
        <v>3.7317111452214637E-3</v>
      </c>
      <c r="Y18">
        <f t="shared" si="30"/>
        <v>5.6995064621306333E-3</v>
      </c>
      <c r="AC18">
        <f t="shared" si="27"/>
        <v>-1.4854702518758481E-2</v>
      </c>
      <c r="AD18">
        <f t="shared" si="2"/>
        <v>-1.4111967392820557E-2</v>
      </c>
      <c r="AE18">
        <f t="shared" si="3"/>
        <v>-1.3782378680685603E-2</v>
      </c>
      <c r="AF18">
        <f t="shared" si="4"/>
        <v>-1.2337692514915462E-2</v>
      </c>
      <c r="AG18">
        <f t="shared" si="5"/>
        <v>-1.2130197720894909E-2</v>
      </c>
      <c r="AH18">
        <f t="shared" si="6"/>
        <v>-1.3448185010769836E-2</v>
      </c>
      <c r="AI18">
        <f t="shared" si="28"/>
        <v>6.0810004766929555E-3</v>
      </c>
      <c r="AJ18">
        <f t="shared" si="7"/>
        <v>6.0810004766929555E-3</v>
      </c>
      <c r="AK18">
        <f t="shared" si="8"/>
        <v>6.0809972010406055E-3</v>
      </c>
    </row>
    <row r="19" spans="1:37" x14ac:dyDescent="0.25">
      <c r="A19">
        <f t="shared" si="9"/>
        <v>1.5000000000000002</v>
      </c>
      <c r="B19">
        <f t="shared" si="0"/>
        <v>0.10000000000000009</v>
      </c>
      <c r="D19">
        <f t="shared" si="10"/>
        <v>4.9787068367863922E-3</v>
      </c>
      <c r="E19">
        <f t="shared" si="11"/>
        <v>3.5184372088831982E-3</v>
      </c>
      <c r="F19">
        <f t="shared" si="12"/>
        <v>7.0410239988692976E-3</v>
      </c>
      <c r="G19">
        <f t="shared" si="13"/>
        <v>6.3365066408720772E-3</v>
      </c>
      <c r="H19">
        <f t="shared" si="14"/>
        <v>6.4774101124715211E-3</v>
      </c>
      <c r="I19">
        <f t="shared" si="15"/>
        <v>6.4492294181516321E-3</v>
      </c>
      <c r="J19">
        <f t="shared" si="29"/>
        <v>5.7139681274690126E-3</v>
      </c>
      <c r="K19">
        <f t="shared" si="16"/>
        <v>3.5184372088831982E-3</v>
      </c>
      <c r="L19">
        <f t="shared" si="17"/>
        <v>6.9325724089995371E-3</v>
      </c>
      <c r="N19">
        <f t="shared" si="18"/>
        <v>-1.2162549141469517E-2</v>
      </c>
      <c r="O19">
        <f t="shared" si="19"/>
        <v>-1.0946294227322564E-2</v>
      </c>
      <c r="P19">
        <f t="shared" si="20"/>
        <v>-1.106791971873726E-2</v>
      </c>
      <c r="Q19">
        <f t="shared" si="21"/>
        <v>-9.9489651977220633E-3</v>
      </c>
      <c r="R19">
        <f t="shared" si="22"/>
        <v>4.9789422002129036E-3</v>
      </c>
      <c r="T19">
        <f t="shared" si="23"/>
        <v>-7.4634222904429275E-3</v>
      </c>
      <c r="U19">
        <f t="shared" si="24"/>
        <v>-6.7170800613986338E-3</v>
      </c>
      <c r="V19">
        <f t="shared" si="25"/>
        <v>-6.2692747239720585E-3</v>
      </c>
      <c r="W19">
        <f t="shared" si="26"/>
        <v>2.9505396121551034E-3</v>
      </c>
      <c r="Y19">
        <f t="shared" si="30"/>
        <v>4.6502083432794546E-3</v>
      </c>
      <c r="AC19">
        <f t="shared" si="27"/>
        <v>-1.2162000953385911E-2</v>
      </c>
      <c r="AD19">
        <f t="shared" si="2"/>
        <v>-1.1553900905716615E-2</v>
      </c>
      <c r="AE19">
        <f t="shared" si="3"/>
        <v>-1.1284056509563366E-2</v>
      </c>
      <c r="AF19">
        <f t="shared" si="4"/>
        <v>-1.0101247597486384E-2</v>
      </c>
      <c r="AG19">
        <f t="shared" si="5"/>
        <v>-9.9313652400636158E-3</v>
      </c>
      <c r="AH19">
        <f t="shared" si="6"/>
        <v>-1.1010441893114566E-2</v>
      </c>
      <c r="AI19">
        <f t="shared" si="28"/>
        <v>4.9787017613908474E-3</v>
      </c>
      <c r="AJ19">
        <f t="shared" si="7"/>
        <v>4.9787017613908474E-3</v>
      </c>
      <c r="AK19">
        <f t="shared" si="8"/>
        <v>4.9786990795137138E-3</v>
      </c>
    </row>
    <row r="20" spans="1:37" x14ac:dyDescent="0.25">
      <c r="A20">
        <f t="shared" si="9"/>
        <v>1.6000000000000003</v>
      </c>
      <c r="B20">
        <f t="shared" si="0"/>
        <v>0.10000000000000009</v>
      </c>
      <c r="D20">
        <f t="shared" si="10"/>
        <v>4.0762203978366189E-3</v>
      </c>
      <c r="E20">
        <f t="shared" si="11"/>
        <v>2.814749767106558E-3</v>
      </c>
      <c r="F20">
        <f t="shared" si="12"/>
        <v>5.8862794647303197E-3</v>
      </c>
      <c r="G20">
        <f t="shared" si="13"/>
        <v>5.2719735252055675E-3</v>
      </c>
      <c r="H20">
        <f t="shared" si="14"/>
        <v>5.3948347131105179E-3</v>
      </c>
      <c r="I20">
        <f t="shared" si="15"/>
        <v>5.3702624755295279E-3</v>
      </c>
      <c r="J20">
        <f t="shared" si="29"/>
        <v>4.7232414366830729E-3</v>
      </c>
      <c r="K20">
        <f t="shared" si="16"/>
        <v>2.814749767106558E-3</v>
      </c>
      <c r="L20">
        <f t="shared" si="17"/>
        <v>5.9578401913889271E-3</v>
      </c>
      <c r="N20">
        <f t="shared" si="18"/>
        <v>-9.9578844004258073E-3</v>
      </c>
      <c r="O20">
        <f t="shared" si="19"/>
        <v>-8.9620959603832259E-3</v>
      </c>
      <c r="P20">
        <f t="shared" si="20"/>
        <v>-9.0616748043874842E-3</v>
      </c>
      <c r="Q20">
        <f t="shared" si="21"/>
        <v>-8.1455494395483094E-3</v>
      </c>
      <c r="R20">
        <f t="shared" si="22"/>
        <v>4.0764259440543103E-3</v>
      </c>
      <c r="T20">
        <f t="shared" si="23"/>
        <v>-5.9010792243102067E-3</v>
      </c>
      <c r="U20">
        <f t="shared" si="24"/>
        <v>-5.310971301879186E-3</v>
      </c>
      <c r="V20">
        <f t="shared" si="25"/>
        <v>-4.9569065484205733E-3</v>
      </c>
      <c r="W20">
        <f t="shared" si="26"/>
        <v>2.3328933200106347E-3</v>
      </c>
      <c r="Y20">
        <f t="shared" si="30"/>
        <v>3.8208860551944041E-3</v>
      </c>
      <c r="AC20">
        <f t="shared" si="27"/>
        <v>-9.9574035227816948E-3</v>
      </c>
      <c r="AD20">
        <f t="shared" si="2"/>
        <v>-9.4595333466426096E-3</v>
      </c>
      <c r="AE20">
        <f t="shared" si="3"/>
        <v>-9.2386034559808899E-3</v>
      </c>
      <c r="AF20">
        <f t="shared" si="4"/>
        <v>-8.2702014904627117E-3</v>
      </c>
      <c r="AG20">
        <f t="shared" si="5"/>
        <v>-8.1311135894879139E-3</v>
      </c>
      <c r="AH20">
        <f t="shared" si="6"/>
        <v>-9.0145867702271093E-3</v>
      </c>
      <c r="AI20">
        <f t="shared" si="28"/>
        <v>4.0762159654288586E-3</v>
      </c>
      <c r="AJ20">
        <f t="shared" si="7"/>
        <v>4.0762159654288586E-3</v>
      </c>
      <c r="AK20">
        <f t="shared" si="8"/>
        <v>4.0762137696937232E-3</v>
      </c>
    </row>
    <row r="21" spans="1:37" x14ac:dyDescent="0.25">
      <c r="A21">
        <f t="shared" si="9"/>
        <v>1.7000000000000004</v>
      </c>
      <c r="B21">
        <f t="shared" si="0"/>
        <v>0.10000000000000009</v>
      </c>
      <c r="D21">
        <f t="shared" si="10"/>
        <v>3.3373269960326052E-3</v>
      </c>
      <c r="E21">
        <f t="shared" si="11"/>
        <v>2.251799813685246E-3</v>
      </c>
      <c r="F21">
        <f t="shared" si="12"/>
        <v>4.9199025127924781E-3</v>
      </c>
      <c r="G21">
        <f t="shared" si="13"/>
        <v>4.3862819729710316E-3</v>
      </c>
      <c r="H21">
        <f t="shared" si="14"/>
        <v>4.4930060809353209E-3</v>
      </c>
      <c r="I21">
        <f t="shared" si="15"/>
        <v>4.4716612593424625E-3</v>
      </c>
      <c r="J21">
        <f t="shared" si="29"/>
        <v>3.9044941276875338E-3</v>
      </c>
      <c r="K21">
        <f t="shared" si="16"/>
        <v>2.251799813685246E-3</v>
      </c>
      <c r="L21">
        <f t="shared" si="17"/>
        <v>5.1368761908815088E-3</v>
      </c>
      <c r="N21">
        <f t="shared" si="18"/>
        <v>-8.1528518881086205E-3</v>
      </c>
      <c r="O21">
        <f t="shared" si="19"/>
        <v>-7.3375666992977579E-3</v>
      </c>
      <c r="P21">
        <f t="shared" si="20"/>
        <v>-7.4190952181788436E-3</v>
      </c>
      <c r="Q21">
        <f t="shared" si="21"/>
        <v>-6.6690328444728502E-3</v>
      </c>
      <c r="R21">
        <f t="shared" si="22"/>
        <v>3.3375058012620651E-3</v>
      </c>
      <c r="T21">
        <f t="shared" si="23"/>
        <v>-4.6657866400212694E-3</v>
      </c>
      <c r="U21">
        <f t="shared" si="24"/>
        <v>-4.1992079760191422E-3</v>
      </c>
      <c r="V21">
        <f t="shared" si="25"/>
        <v>-3.919260777617865E-3</v>
      </c>
      <c r="W21">
        <f t="shared" si="26"/>
        <v>1.8445409850217415E-3</v>
      </c>
      <c r="Y21">
        <f t="shared" si="30"/>
        <v>3.1186771160600689E-3</v>
      </c>
      <c r="AC21">
        <f t="shared" si="27"/>
        <v>-8.1524319308577172E-3</v>
      </c>
      <c r="AD21">
        <f t="shared" si="2"/>
        <v>-7.7448103343148306E-3</v>
      </c>
      <c r="AE21">
        <f t="shared" si="3"/>
        <v>-7.5639282508489251E-3</v>
      </c>
      <c r="AF21">
        <f t="shared" si="4"/>
        <v>-6.7710678342219324E-3</v>
      </c>
      <c r="AG21">
        <f t="shared" si="5"/>
        <v>-6.6571923000519409E-3</v>
      </c>
      <c r="AH21">
        <f t="shared" si="6"/>
        <v>-7.3805189134844539E-3</v>
      </c>
      <c r="AI21">
        <f t="shared" si="28"/>
        <v>3.3373231402749086E-3</v>
      </c>
      <c r="AJ21">
        <f t="shared" si="7"/>
        <v>3.3373231402749086E-3</v>
      </c>
      <c r="AK21">
        <f t="shared" si="8"/>
        <v>3.3373213425591497E-3</v>
      </c>
    </row>
    <row r="22" spans="1:37" x14ac:dyDescent="0.25">
      <c r="A22">
        <f t="shared" si="9"/>
        <v>1.8000000000000005</v>
      </c>
      <c r="B22">
        <f t="shared" si="0"/>
        <v>0.10000000000000009</v>
      </c>
      <c r="D22">
        <f t="shared" si="10"/>
        <v>2.7323722447292541E-3</v>
      </c>
      <c r="E22">
        <f t="shared" si="11"/>
        <v>1.8014398509481964E-3</v>
      </c>
      <c r="F22">
        <f t="shared" si="12"/>
        <v>4.111373289152823E-3</v>
      </c>
      <c r="G22">
        <f t="shared" si="13"/>
        <v>3.6493866015118973E-3</v>
      </c>
      <c r="H22">
        <f t="shared" si="14"/>
        <v>3.7417839390400825E-3</v>
      </c>
      <c r="I22">
        <f t="shared" si="15"/>
        <v>3.7233044715344454E-3</v>
      </c>
      <c r="J22">
        <f t="shared" si="29"/>
        <v>3.2278383581318499E-3</v>
      </c>
      <c r="K22">
        <f t="shared" si="16"/>
        <v>1.8014398509481964E-3</v>
      </c>
      <c r="L22">
        <f t="shared" si="17"/>
        <v>4.443044586698538E-3</v>
      </c>
      <c r="N22">
        <f t="shared" si="18"/>
        <v>-6.6750116025241302E-3</v>
      </c>
      <c r="O22">
        <f t="shared" si="19"/>
        <v>-6.0075104422717164E-3</v>
      </c>
      <c r="P22">
        <f t="shared" si="20"/>
        <v>-6.0742605582969579E-3</v>
      </c>
      <c r="Q22">
        <f t="shared" si="21"/>
        <v>-5.4601594908647378E-3</v>
      </c>
      <c r="R22">
        <f t="shared" si="22"/>
        <v>2.7325272496866275E-3</v>
      </c>
      <c r="T22">
        <f t="shared" si="23"/>
        <v>-3.6890819700434829E-3</v>
      </c>
      <c r="U22">
        <f t="shared" si="24"/>
        <v>-3.3201737730391345E-3</v>
      </c>
      <c r="V22">
        <f t="shared" si="25"/>
        <v>-3.098828854836525E-3</v>
      </c>
      <c r="W22">
        <f t="shared" si="26"/>
        <v>1.45841707215719E-3</v>
      </c>
      <c r="Y22">
        <f t="shared" si="30"/>
        <v>2.5615344938184174E-3</v>
      </c>
      <c r="AC22">
        <f t="shared" si="27"/>
        <v>-6.6746462805498171E-3</v>
      </c>
      <c r="AD22">
        <f t="shared" si="2"/>
        <v>-6.3409139665223258E-3</v>
      </c>
      <c r="AE22">
        <f t="shared" si="3"/>
        <v>-6.1928202521726273E-3</v>
      </c>
      <c r="AF22">
        <f t="shared" si="4"/>
        <v>-5.5436810902982922E-3</v>
      </c>
      <c r="AG22">
        <f t="shared" si="5"/>
        <v>-5.4504476947864096E-3</v>
      </c>
      <c r="AH22">
        <f t="shared" si="6"/>
        <v>-6.0426573974759574E-3</v>
      </c>
      <c r="AI22">
        <f t="shared" si="28"/>
        <v>2.7323689022062348E-3</v>
      </c>
      <c r="AJ22">
        <f t="shared" si="7"/>
        <v>2.7323689022062348E-3</v>
      </c>
      <c r="AK22">
        <f t="shared" si="8"/>
        <v>2.7323674303611576E-3</v>
      </c>
    </row>
    <row r="23" spans="1:37" x14ac:dyDescent="0.25">
      <c r="A23">
        <f t="shared" si="9"/>
        <v>1.9000000000000006</v>
      </c>
      <c r="B23">
        <f t="shared" si="0"/>
        <v>0.10000000000000009</v>
      </c>
      <c r="D23">
        <f t="shared" si="10"/>
        <v>2.2370771856165574E-3</v>
      </c>
      <c r="E23">
        <f t="shared" si="11"/>
        <v>1.4411518807585567E-3</v>
      </c>
      <c r="F23">
        <f t="shared" si="12"/>
        <v>3.4350740953827336E-3</v>
      </c>
      <c r="G23">
        <f t="shared" si="13"/>
        <v>3.0362896524578978E-3</v>
      </c>
      <c r="H23">
        <f t="shared" si="14"/>
        <v>3.1160465410428654E-3</v>
      </c>
      <c r="I23">
        <f t="shared" si="15"/>
        <v>3.1000951633258717E-3</v>
      </c>
      <c r="J23">
        <f t="shared" si="29"/>
        <v>2.6685861744712145E-3</v>
      </c>
      <c r="K23">
        <f t="shared" si="16"/>
        <v>1.4411518807585567E-3</v>
      </c>
      <c r="L23">
        <f t="shared" si="17"/>
        <v>3.8546249399528279E-3</v>
      </c>
      <c r="N23">
        <f t="shared" si="18"/>
        <v>-5.465054499373255E-3</v>
      </c>
      <c r="O23">
        <f t="shared" si="19"/>
        <v>-4.9185490494359288E-3</v>
      </c>
      <c r="P23">
        <f t="shared" si="20"/>
        <v>-4.9731995944296619E-3</v>
      </c>
      <c r="Q23">
        <f t="shared" si="21"/>
        <v>-4.4704145804873221E-3</v>
      </c>
      <c r="R23">
        <f t="shared" si="22"/>
        <v>2.2372111435600981E-3</v>
      </c>
      <c r="T23">
        <f t="shared" si="23"/>
        <v>-2.91683414431438E-3</v>
      </c>
      <c r="U23">
        <f t="shared" si="24"/>
        <v>-2.6251507298829416E-3</v>
      </c>
      <c r="V23">
        <f t="shared" si="25"/>
        <v>-2.4501406812240788E-3</v>
      </c>
      <c r="W23">
        <f t="shared" si="26"/>
        <v>1.1531217650522846E-3</v>
      </c>
      <c r="Y23">
        <f t="shared" si="30"/>
        <v>2.0915065249421942E-3</v>
      </c>
      <c r="AC23">
        <f t="shared" si="27"/>
        <v>-5.4647378044124697E-3</v>
      </c>
      <c r="AD23">
        <f t="shared" si="2"/>
        <v>-5.1915009141918463E-3</v>
      </c>
      <c r="AE23">
        <f t="shared" si="3"/>
        <v>-5.070252044156444E-3</v>
      </c>
      <c r="AF23">
        <f t="shared" si="4"/>
        <v>-4.5387818854221188E-3</v>
      </c>
      <c r="AG23">
        <f t="shared" si="5"/>
        <v>-4.4624488424903552E-3</v>
      </c>
      <c r="AH23">
        <f t="shared" si="6"/>
        <v>-4.9473091054016748E-3</v>
      </c>
      <c r="AI23">
        <f t="shared" si="28"/>
        <v>2.2370742969554675E-3</v>
      </c>
      <c r="AJ23">
        <f t="shared" si="7"/>
        <v>2.2370742969554675E-3</v>
      </c>
      <c r="AK23">
        <f t="shared" si="8"/>
        <v>2.2370730919107212E-3</v>
      </c>
    </row>
    <row r="24" spans="1:37" x14ac:dyDescent="0.25">
      <c r="A24">
        <f t="shared" si="9"/>
        <v>2.0000000000000004</v>
      </c>
      <c r="B24">
        <f t="shared" si="0"/>
        <v>9.9999999999999867E-2</v>
      </c>
      <c r="D24">
        <f t="shared" si="10"/>
        <v>1.8315638888734165E-3</v>
      </c>
      <c r="E24">
        <f t="shared" si="11"/>
        <v>1.1529215046068458E-3</v>
      </c>
      <c r="F24">
        <f t="shared" si="12"/>
        <v>2.8695108624045029E-3</v>
      </c>
      <c r="G24">
        <f t="shared" si="13"/>
        <v>2.5261929908449721E-3</v>
      </c>
      <c r="H24">
        <f t="shared" si="14"/>
        <v>2.5948565651568779E-3</v>
      </c>
      <c r="I24">
        <f t="shared" si="15"/>
        <v>2.5811238502944965E-3</v>
      </c>
      <c r="J24">
        <f t="shared" si="29"/>
        <v>2.2063438695839564E-3</v>
      </c>
      <c r="K24">
        <f t="shared" si="16"/>
        <v>1.1529215046068458E-3</v>
      </c>
      <c r="L24">
        <f t="shared" si="17"/>
        <v>3.353870295496861E-3</v>
      </c>
      <c r="N24">
        <f t="shared" si="18"/>
        <v>-4.4744222871201961E-3</v>
      </c>
      <c r="O24">
        <f t="shared" si="19"/>
        <v>-4.026980058408177E-3</v>
      </c>
      <c r="P24">
        <f t="shared" si="20"/>
        <v>-4.0717242812793788E-3</v>
      </c>
      <c r="Q24">
        <f t="shared" si="21"/>
        <v>-3.6600774308643215E-3</v>
      </c>
      <c r="R24">
        <f t="shared" si="22"/>
        <v>1.8316793369374381E-3</v>
      </c>
      <c r="T24">
        <f t="shared" si="23"/>
        <v>-2.3062435301045691E-3</v>
      </c>
      <c r="U24">
        <f t="shared" si="24"/>
        <v>-2.0756191770941127E-3</v>
      </c>
      <c r="V24">
        <f t="shared" si="25"/>
        <v>-1.9372445652878383E-3</v>
      </c>
      <c r="W24">
        <f t="shared" si="26"/>
        <v>9.117349422346733E-4</v>
      </c>
      <c r="Y24">
        <f t="shared" si="30"/>
        <v>1.7172948371588031E-3</v>
      </c>
      <c r="AC24">
        <f t="shared" si="27"/>
        <v>-4.474148593910935E-3</v>
      </c>
      <c r="AD24">
        <f t="shared" si="2"/>
        <v>-4.2504411642153885E-3</v>
      </c>
      <c r="AE24">
        <f t="shared" si="3"/>
        <v>-4.1511709922879897E-3</v>
      </c>
      <c r="AF24">
        <f t="shared" si="4"/>
        <v>-3.7160400585610682E-3</v>
      </c>
      <c r="AG24">
        <f t="shared" si="5"/>
        <v>-3.6535438530841437E-3</v>
      </c>
      <c r="AH24">
        <f t="shared" si="6"/>
        <v>-4.0505138342964786E-3</v>
      </c>
      <c r="AI24">
        <f t="shared" si="28"/>
        <v>1.8315613993622702E-3</v>
      </c>
      <c r="AJ24">
        <f t="shared" si="7"/>
        <v>1.8315613993622702E-3</v>
      </c>
      <c r="AK24">
        <f t="shared" si="8"/>
        <v>1.8315604127551444E-3</v>
      </c>
    </row>
    <row r="25" spans="1:37" x14ac:dyDescent="0.25">
      <c r="A25">
        <f t="shared" si="9"/>
        <v>2.1000000000000005</v>
      </c>
      <c r="B25">
        <f t="shared" si="0"/>
        <v>0.10000000000000009</v>
      </c>
      <c r="D25">
        <f t="shared" si="10"/>
        <v>1.4995576820477693E-3</v>
      </c>
      <c r="E25">
        <f t="shared" si="11"/>
        <v>9.2233720368547643E-4</v>
      </c>
      <c r="F25">
        <f t="shared" si="12"/>
        <v>2.3966564095574011E-3</v>
      </c>
      <c r="G25">
        <f t="shared" si="13"/>
        <v>2.1017925683830159E-3</v>
      </c>
      <c r="H25">
        <f t="shared" si="14"/>
        <v>2.1607653366178931E-3</v>
      </c>
      <c r="I25">
        <f t="shared" si="15"/>
        <v>2.1489707829709173E-3</v>
      </c>
      <c r="J25">
        <f t="shared" si="29"/>
        <v>1.8242642325093433E-3</v>
      </c>
      <c r="K25">
        <f t="shared" si="16"/>
        <v>9.2233720368547643E-4</v>
      </c>
      <c r="L25">
        <f t="shared" si="17"/>
        <v>2.9262495455786271E-3</v>
      </c>
      <c r="N25">
        <f t="shared" si="18"/>
        <v>-3.6633586738748763E-3</v>
      </c>
      <c r="O25">
        <f t="shared" si="19"/>
        <v>-3.2970228064873883E-3</v>
      </c>
      <c r="P25">
        <f t="shared" si="20"/>
        <v>-3.3336563932261374E-3</v>
      </c>
      <c r="Q25">
        <f t="shared" si="21"/>
        <v>-2.9966273952296485E-3</v>
      </c>
      <c r="R25">
        <f t="shared" si="22"/>
        <v>1.4996569291285784E-3</v>
      </c>
      <c r="T25">
        <f t="shared" si="23"/>
        <v>-1.8234698844693466E-3</v>
      </c>
      <c r="U25">
        <f t="shared" si="24"/>
        <v>-1.6411228960224117E-3</v>
      </c>
      <c r="V25">
        <f t="shared" si="25"/>
        <v>-1.5317147029542512E-3</v>
      </c>
      <c r="W25">
        <f t="shared" si="26"/>
        <v>7.2087842766021485E-4</v>
      </c>
      <c r="Y25">
        <f t="shared" si="30"/>
        <v>1.4026197263347566E-3</v>
      </c>
      <c r="AC25">
        <f t="shared" si="27"/>
        <v>-3.6631227987245405E-3</v>
      </c>
      <c r="AD25">
        <f t="shared" si="2"/>
        <v>-3.4799666587883131E-3</v>
      </c>
      <c r="AE25">
        <f t="shared" si="3"/>
        <v>-3.3986911216916126E-3</v>
      </c>
      <c r="AF25">
        <f t="shared" si="4"/>
        <v>-3.0424360688454354E-3</v>
      </c>
      <c r="AG25">
        <f t="shared" si="5"/>
        <v>-2.9912685069482161E-3</v>
      </c>
      <c r="AH25">
        <f t="shared" si="6"/>
        <v>-3.3162800165273073E-3</v>
      </c>
      <c r="AI25">
        <f t="shared" si="28"/>
        <v>1.4995555418965394E-3</v>
      </c>
      <c r="AJ25">
        <f t="shared" si="7"/>
        <v>1.4995555418965394E-3</v>
      </c>
      <c r="AK25">
        <f t="shared" si="8"/>
        <v>1.4995547341309992E-3</v>
      </c>
    </row>
    <row r="26" spans="1:37" x14ac:dyDescent="0.25">
      <c r="A26">
        <f t="shared" si="9"/>
        <v>2.2000000000000006</v>
      </c>
      <c r="B26">
        <f t="shared" si="0"/>
        <v>0.10000000000000009</v>
      </c>
      <c r="D26">
        <f t="shared" si="10"/>
        <v>1.2277339903068428E-3</v>
      </c>
      <c r="E26">
        <f t="shared" si="11"/>
        <v>7.3786976294838095E-4</v>
      </c>
      <c r="F26">
        <f t="shared" si="12"/>
        <v>2.0013968303812411E-3</v>
      </c>
      <c r="G26">
        <f t="shared" si="13"/>
        <v>1.7486914168946687E-3</v>
      </c>
      <c r="H26">
        <f t="shared" si="14"/>
        <v>1.7992324995919832E-3</v>
      </c>
      <c r="I26">
        <f t="shared" si="15"/>
        <v>1.7891242830525202E-3</v>
      </c>
      <c r="J26">
        <f t="shared" si="29"/>
        <v>1.5084291366796814E-3</v>
      </c>
      <c r="K26">
        <f t="shared" si="16"/>
        <v>7.3786976294838095E-4</v>
      </c>
      <c r="L26">
        <f t="shared" si="17"/>
        <v>2.5598376147259261E-3</v>
      </c>
      <c r="N26">
        <f t="shared" si="18"/>
        <v>-2.9993138582571567E-3</v>
      </c>
      <c r="O26">
        <f t="shared" si="19"/>
        <v>-2.6993824724314409E-3</v>
      </c>
      <c r="P26">
        <f t="shared" si="20"/>
        <v>-2.7293756110140124E-3</v>
      </c>
      <c r="Q26">
        <f t="shared" si="21"/>
        <v>-2.4534387360543538E-3</v>
      </c>
      <c r="R26">
        <f t="shared" si="22"/>
        <v>1.2278191164418711E-3</v>
      </c>
      <c r="T26">
        <f t="shared" si="23"/>
        <v>-1.4417568553204297E-3</v>
      </c>
      <c r="U26">
        <f t="shared" si="24"/>
        <v>-1.2975811697883866E-3</v>
      </c>
      <c r="V26">
        <f t="shared" si="25"/>
        <v>-1.2110757584691608E-3</v>
      </c>
      <c r="W26">
        <f t="shared" si="26"/>
        <v>5.6997454347000977E-4</v>
      </c>
      <c r="Y26">
        <f t="shared" si="30"/>
        <v>1.1513228885469426E-3</v>
      </c>
      <c r="AC26">
        <f t="shared" si="27"/>
        <v>-2.9991110837930789E-3</v>
      </c>
      <c r="AD26">
        <f t="shared" si="2"/>
        <v>-2.8491555296034248E-3</v>
      </c>
      <c r="AE26">
        <f t="shared" si="3"/>
        <v>-2.782612752431766E-3</v>
      </c>
      <c r="AF26">
        <f t="shared" si="4"/>
        <v>-2.4909358045499528E-3</v>
      </c>
      <c r="AG26">
        <f t="shared" si="5"/>
        <v>-2.4490433509117473E-3</v>
      </c>
      <c r="AH26">
        <f t="shared" si="6"/>
        <v>-2.7151402508241314E-3</v>
      </c>
      <c r="AI26">
        <f t="shared" si="28"/>
        <v>1.2277321546608187E-3</v>
      </c>
      <c r="AJ26">
        <f t="shared" si="7"/>
        <v>1.2277321546608187E-3</v>
      </c>
      <c r="AK26">
        <f t="shared" si="8"/>
        <v>1.2277314933183746E-3</v>
      </c>
    </row>
    <row r="27" spans="1:37" x14ac:dyDescent="0.25">
      <c r="A27">
        <f t="shared" si="9"/>
        <v>2.3000000000000007</v>
      </c>
      <c r="B27">
        <f t="shared" si="0"/>
        <v>0.10000000000000009</v>
      </c>
      <c r="D27">
        <f t="shared" si="10"/>
        <v>1.0051835744633569E-3</v>
      </c>
      <c r="E27">
        <f t="shared" si="11"/>
        <v>5.9029581035870463E-4</v>
      </c>
      <c r="F27">
        <f t="shared" si="12"/>
        <v>1.6710651209807792E-3</v>
      </c>
      <c r="G27">
        <f t="shared" si="13"/>
        <v>1.454911258856364E-3</v>
      </c>
      <c r="H27">
        <f t="shared" si="14"/>
        <v>1.4981420312812472E-3</v>
      </c>
      <c r="I27">
        <f t="shared" si="15"/>
        <v>1.4894958767962705E-3</v>
      </c>
      <c r="J27">
        <f t="shared" si="29"/>
        <v>1.2473397256298137E-3</v>
      </c>
      <c r="K27">
        <f t="shared" si="16"/>
        <v>5.9029581035870463E-4</v>
      </c>
      <c r="L27">
        <f t="shared" si="17"/>
        <v>2.2448242722174628E-3</v>
      </c>
      <c r="N27">
        <f t="shared" si="18"/>
        <v>-2.4556382328837422E-3</v>
      </c>
      <c r="O27">
        <f t="shared" si="19"/>
        <v>-2.2100744095953678E-3</v>
      </c>
      <c r="P27">
        <f t="shared" si="20"/>
        <v>-2.2346307919242051E-3</v>
      </c>
      <c r="Q27">
        <f t="shared" si="21"/>
        <v>-2.0087120744989007E-3</v>
      </c>
      <c r="R27">
        <f t="shared" si="22"/>
        <v>1.0052564379348411E-3</v>
      </c>
      <c r="T27">
        <f t="shared" si="23"/>
        <v>-1.1399490869400195E-3</v>
      </c>
      <c r="U27">
        <f t="shared" si="24"/>
        <v>-1.0259541782460175E-3</v>
      </c>
      <c r="V27">
        <f t="shared" si="25"/>
        <v>-9.5755723302961638E-4</v>
      </c>
      <c r="W27">
        <f t="shared" si="26"/>
        <v>4.5065987237028762E-4</v>
      </c>
      <c r="Y27">
        <f t="shared" si="30"/>
        <v>9.406183446575493E-4</v>
      </c>
      <c r="AC27">
        <f t="shared" si="27"/>
        <v>-2.4554643093216374E-3</v>
      </c>
      <c r="AD27">
        <f t="shared" si="2"/>
        <v>-2.3326910938555553E-3</v>
      </c>
      <c r="AE27">
        <f t="shared" si="3"/>
        <v>-2.2782104794924814E-3</v>
      </c>
      <c r="AF27">
        <f t="shared" si="4"/>
        <v>-2.0394056085272314E-3</v>
      </c>
      <c r="AG27">
        <f t="shared" si="5"/>
        <v>-2.0051069707427219E-3</v>
      </c>
      <c r="AH27">
        <f t="shared" si="6"/>
        <v>-2.2229686711935184E-3</v>
      </c>
      <c r="AI27">
        <f t="shared" si="28"/>
        <v>1.0051820032499288E-3</v>
      </c>
      <c r="AJ27">
        <f t="shared" si="7"/>
        <v>1.0051820032499288E-3</v>
      </c>
      <c r="AK27">
        <f t="shared" si="8"/>
        <v>1.0051814617885685E-3</v>
      </c>
    </row>
    <row r="28" spans="1:37" x14ac:dyDescent="0.25">
      <c r="A28">
        <f t="shared" si="9"/>
        <v>2.4000000000000008</v>
      </c>
      <c r="B28">
        <f t="shared" si="0"/>
        <v>0.10000000000000009</v>
      </c>
      <c r="D28">
        <f t="shared" si="10"/>
        <v>8.2297470490200165E-4</v>
      </c>
      <c r="E28">
        <f t="shared" si="11"/>
        <v>4.7223664828696362E-4</v>
      </c>
      <c r="F28">
        <f t="shared" si="12"/>
        <v>1.3950485471388777E-3</v>
      </c>
      <c r="G28">
        <f t="shared" si="13"/>
        <v>1.2104861673684947E-3</v>
      </c>
      <c r="H28">
        <f t="shared" si="14"/>
        <v>1.2473986433225715E-3</v>
      </c>
      <c r="I28">
        <f t="shared" si="15"/>
        <v>1.240016148131756E-3</v>
      </c>
      <c r="J28">
        <f t="shared" si="29"/>
        <v>1.0314954265168788E-3</v>
      </c>
      <c r="K28">
        <f t="shared" si="16"/>
        <v>4.7223664828696362E-4</v>
      </c>
      <c r="L28">
        <f t="shared" si="17"/>
        <v>1.97311818016702E-3</v>
      </c>
      <c r="N28">
        <f t="shared" si="18"/>
        <v>-2.0105128758696822E-3</v>
      </c>
      <c r="O28">
        <f t="shared" si="19"/>
        <v>-1.8094615882827138E-3</v>
      </c>
      <c r="P28">
        <f t="shared" si="20"/>
        <v>-1.8295667170414108E-3</v>
      </c>
      <c r="Q28">
        <f t="shared" si="21"/>
        <v>-1.6445995324613997E-3</v>
      </c>
      <c r="R28">
        <f t="shared" si="22"/>
        <v>8.2303695428518546E-4</v>
      </c>
      <c r="T28">
        <f t="shared" si="23"/>
        <v>-9.0131974474057523E-4</v>
      </c>
      <c r="U28">
        <f t="shared" si="24"/>
        <v>-8.1118777026651767E-4</v>
      </c>
      <c r="V28">
        <f t="shared" si="25"/>
        <v>-7.5710858558208308E-4</v>
      </c>
      <c r="W28">
        <f t="shared" si="26"/>
        <v>3.5632173908744071E-4</v>
      </c>
      <c r="Y28">
        <f t="shared" si="30"/>
        <v>7.7189138739211277E-4</v>
      </c>
      <c r="AC28">
        <f t="shared" si="27"/>
        <v>-2.0103640064998577E-3</v>
      </c>
      <c r="AD28">
        <f t="shared" si="2"/>
        <v>-1.9098458061748648E-3</v>
      </c>
      <c r="AE28">
        <f t="shared" si="3"/>
        <v>-1.8652408547806488E-3</v>
      </c>
      <c r="AF28">
        <f t="shared" si="4"/>
        <v>-1.6697239762241802E-3</v>
      </c>
      <c r="AG28">
        <f t="shared" si="5"/>
        <v>-1.641642628589769E-3</v>
      </c>
      <c r="AH28">
        <f t="shared" si="6"/>
        <v>-1.8200126905444183E-3</v>
      </c>
      <c r="AI28">
        <f t="shared" si="28"/>
        <v>8.2297336257082662E-4</v>
      </c>
      <c r="AJ28">
        <f t="shared" si="7"/>
        <v>8.2297336257082662E-4</v>
      </c>
      <c r="AK28">
        <f t="shared" si="8"/>
        <v>8.2297291925978932E-4</v>
      </c>
    </row>
    <row r="29" spans="1:37" x14ac:dyDescent="0.25">
      <c r="A29">
        <f t="shared" si="9"/>
        <v>2.5000000000000009</v>
      </c>
      <c r="B29">
        <f t="shared" si="0"/>
        <v>0.10000000000000009</v>
      </c>
      <c r="D29">
        <f t="shared" si="10"/>
        <v>6.7379469990854542E-4</v>
      </c>
      <c r="E29">
        <f t="shared" si="11"/>
        <v>3.7778931862957082E-4</v>
      </c>
      <c r="F29">
        <f t="shared" si="12"/>
        <v>1.1644582844058417E-3</v>
      </c>
      <c r="G29">
        <f t="shared" si="13"/>
        <v>1.0071244912505874E-3</v>
      </c>
      <c r="H29">
        <f t="shared" si="14"/>
        <v>1.0385912498816383E-3</v>
      </c>
      <c r="I29">
        <f t="shared" si="15"/>
        <v>1.0322978981554282E-3</v>
      </c>
      <c r="J29">
        <f t="shared" si="29"/>
        <v>8.5304629903198677E-4</v>
      </c>
      <c r="K29">
        <f t="shared" si="16"/>
        <v>3.7778931862957082E-4</v>
      </c>
      <c r="L29">
        <f t="shared" si="17"/>
        <v>1.7380274302873607E-3</v>
      </c>
      <c r="N29">
        <f t="shared" si="18"/>
        <v>-1.6460739085703709E-3</v>
      </c>
      <c r="O29">
        <f t="shared" si="19"/>
        <v>-1.4814665177133337E-3</v>
      </c>
      <c r="P29">
        <f t="shared" si="20"/>
        <v>-1.4979272567990374E-3</v>
      </c>
      <c r="Q29">
        <f t="shared" si="21"/>
        <v>-1.3464884572105631E-3</v>
      </c>
      <c r="R29">
        <f t="shared" si="22"/>
        <v>6.73847789038424E-4</v>
      </c>
      <c r="T29">
        <f t="shared" si="23"/>
        <v>-7.1264347817488142E-4</v>
      </c>
      <c r="U29">
        <f t="shared" si="24"/>
        <v>-6.4137913035739326E-4</v>
      </c>
      <c r="V29">
        <f t="shared" si="25"/>
        <v>-5.9862052166690034E-4</v>
      </c>
      <c r="W29">
        <f t="shared" si="26"/>
        <v>2.8173172170513643E-4</v>
      </c>
      <c r="Y29">
        <f t="shared" si="30"/>
        <v>6.3078377646715554E-4</v>
      </c>
      <c r="AC29">
        <f t="shared" si="27"/>
        <v>-1.6459467251416532E-3</v>
      </c>
      <c r="AD29">
        <f t="shared" si="2"/>
        <v>-1.5636493888845705E-3</v>
      </c>
      <c r="AE29">
        <f t="shared" si="3"/>
        <v>-1.5271299459204901E-3</v>
      </c>
      <c r="AF29">
        <f t="shared" si="4"/>
        <v>-1.3670542755794624E-3</v>
      </c>
      <c r="AG29">
        <f t="shared" si="5"/>
        <v>-1.3440632142458009E-3</v>
      </c>
      <c r="AH29">
        <f t="shared" si="6"/>
        <v>-1.4901002594716155E-3</v>
      </c>
      <c r="AI29">
        <f t="shared" si="28"/>
        <v>6.7379355510877839E-4</v>
      </c>
      <c r="AJ29">
        <f t="shared" si="7"/>
        <v>6.7379355510877839E-4</v>
      </c>
      <c r="AK29">
        <f t="shared" si="8"/>
        <v>6.737931921564237E-4</v>
      </c>
    </row>
    <row r="30" spans="1:37" x14ac:dyDescent="0.25">
      <c r="A30">
        <f t="shared" si="9"/>
        <v>2.600000000000001</v>
      </c>
      <c r="B30">
        <f t="shared" si="0"/>
        <v>0.10000000000000009</v>
      </c>
      <c r="D30">
        <f t="shared" si="10"/>
        <v>5.5165644207607624E-4</v>
      </c>
      <c r="E30">
        <f t="shared" si="11"/>
        <v>3.022314549036566E-4</v>
      </c>
      <c r="F30">
        <f t="shared" si="12"/>
        <v>9.7185160717469684E-4</v>
      </c>
      <c r="G30">
        <f t="shared" si="13"/>
        <v>8.3792757672048867E-4</v>
      </c>
      <c r="H30">
        <f t="shared" si="14"/>
        <v>8.6471238281133039E-4</v>
      </c>
      <c r="I30">
        <f t="shared" si="15"/>
        <v>8.5935542159316198E-4</v>
      </c>
      <c r="J30">
        <f t="shared" si="29"/>
        <v>7.0550593183461917E-4</v>
      </c>
      <c r="K30">
        <f t="shared" si="16"/>
        <v>3.022314549036566E-4</v>
      </c>
      <c r="L30">
        <f t="shared" si="17"/>
        <v>1.5340015417682588E-3</v>
      </c>
      <c r="N30">
        <f t="shared" si="18"/>
        <v>-1.347695578076848E-3</v>
      </c>
      <c r="O30">
        <f t="shared" si="19"/>
        <v>-1.2129260202691631E-3</v>
      </c>
      <c r="P30">
        <f t="shared" si="20"/>
        <v>-1.2264029760499316E-3</v>
      </c>
      <c r="Q30">
        <f t="shared" si="21"/>
        <v>-1.1024149828668616E-3</v>
      </c>
      <c r="R30">
        <f t="shared" si="22"/>
        <v>5.5170164647872551E-4</v>
      </c>
      <c r="T30">
        <f t="shared" si="23"/>
        <v>-5.6346344341027285E-4</v>
      </c>
      <c r="U30">
        <f t="shared" si="24"/>
        <v>-5.071170990692455E-4</v>
      </c>
      <c r="V30">
        <f t="shared" si="25"/>
        <v>-4.7330929246462917E-4</v>
      </c>
      <c r="W30">
        <f t="shared" si="26"/>
        <v>2.2275588129486116E-4</v>
      </c>
      <c r="Y30">
        <f t="shared" si="30"/>
        <v>5.1751303809244092E-4</v>
      </c>
      <c r="AC30">
        <f t="shared" si="27"/>
        <v>-1.3475871102175568E-3</v>
      </c>
      <c r="AD30">
        <f t="shared" si="2"/>
        <v>-1.2802077547066789E-3</v>
      </c>
      <c r="AE30">
        <f t="shared" si="3"/>
        <v>-1.2503081656987268E-3</v>
      </c>
      <c r="AF30">
        <f t="shared" si="4"/>
        <v>-1.1192493004778988E-3</v>
      </c>
      <c r="AG30">
        <f t="shared" si="5"/>
        <v>-1.1004258127973981E-3</v>
      </c>
      <c r="AH30">
        <f t="shared" si="6"/>
        <v>-1.2199908246866072E-3</v>
      </c>
      <c r="AI30">
        <f t="shared" si="28"/>
        <v>5.5165546730202289E-4</v>
      </c>
      <c r="AJ30">
        <f t="shared" si="7"/>
        <v>5.5165546730202289E-4</v>
      </c>
      <c r="AK30">
        <f t="shared" si="8"/>
        <v>5.5165517014178832E-4</v>
      </c>
    </row>
    <row r="31" spans="1:37" x14ac:dyDescent="0.25">
      <c r="A31">
        <f t="shared" si="9"/>
        <v>2.7000000000000011</v>
      </c>
      <c r="B31">
        <f t="shared" si="0"/>
        <v>0.10000000000000009</v>
      </c>
      <c r="D31">
        <f t="shared" si="10"/>
        <v>4.5165809426126586E-4</v>
      </c>
      <c r="E31">
        <f t="shared" si="11"/>
        <v>2.4178516392292523E-4</v>
      </c>
      <c r="F31">
        <f t="shared" si="12"/>
        <v>8.1099838880857686E-4</v>
      </c>
      <c r="G31">
        <f t="shared" si="13"/>
        <v>6.971557438314465E-4</v>
      </c>
      <c r="H31">
        <f t="shared" si="14"/>
        <v>7.1992427282687257E-4</v>
      </c>
      <c r="I31">
        <f t="shared" si="15"/>
        <v>7.1537056702778736E-4</v>
      </c>
      <c r="J31">
        <f t="shared" si="29"/>
        <v>5.8351433064452655E-4</v>
      </c>
      <c r="K31">
        <f t="shared" si="16"/>
        <v>2.4178516392292523E-4</v>
      </c>
      <c r="L31">
        <f t="shared" si="17"/>
        <v>1.3564228711991403E-3</v>
      </c>
      <c r="N31">
        <f t="shared" si="18"/>
        <v>-1.103403292957451E-3</v>
      </c>
      <c r="O31">
        <f t="shared" si="19"/>
        <v>-9.9306296366170584E-4</v>
      </c>
      <c r="P31">
        <f t="shared" si="20"/>
        <v>-1.0040969965912803E-3</v>
      </c>
      <c r="Q31">
        <f t="shared" si="21"/>
        <v>-9.0258389363919475E-4</v>
      </c>
      <c r="R31">
        <f t="shared" si="22"/>
        <v>4.5169652802701514E-4</v>
      </c>
      <c r="T31">
        <f t="shared" si="23"/>
        <v>-4.4551176258972232E-4</v>
      </c>
      <c r="U31">
        <f t="shared" si="24"/>
        <v>-4.0096058633075008E-4</v>
      </c>
      <c r="V31">
        <f t="shared" si="25"/>
        <v>-3.742298805753667E-4</v>
      </c>
      <c r="W31">
        <f t="shared" si="26"/>
        <v>1.7612565014380352E-4</v>
      </c>
      <c r="Y31">
        <f t="shared" si="30"/>
        <v>4.2300145046650497E-4</v>
      </c>
      <c r="AC31">
        <f t="shared" si="27"/>
        <v>-1.1033109346040458E-3</v>
      </c>
      <c r="AD31">
        <f t="shared" si="2"/>
        <v>-1.0481453878738434E-3</v>
      </c>
      <c r="AE31">
        <f t="shared" si="3"/>
        <v>-1.0236656765123162E-3</v>
      </c>
      <c r="AF31">
        <f t="shared" si="4"/>
        <v>-9.1636376038491021E-4</v>
      </c>
      <c r="AG31">
        <f t="shared" si="5"/>
        <v>-9.0095239318807802E-4</v>
      </c>
      <c r="AH31">
        <f t="shared" si="6"/>
        <v>-9.9884393876106163E-4</v>
      </c>
      <c r="AI31">
        <f t="shared" si="28"/>
        <v>4.5165726548851101E-4</v>
      </c>
      <c r="AJ31">
        <f t="shared" si="7"/>
        <v>4.5165726548851101E-4</v>
      </c>
      <c r="AK31">
        <f t="shared" si="8"/>
        <v>4.5165702219430494E-4</v>
      </c>
    </row>
    <row r="32" spans="1:37" x14ac:dyDescent="0.25">
      <c r="A32">
        <f t="shared" si="9"/>
        <v>2.8000000000000012</v>
      </c>
      <c r="B32">
        <f t="shared" si="0"/>
        <v>0.10000000000000009</v>
      </c>
      <c r="D32">
        <f t="shared" si="10"/>
        <v>3.6978637164829226E-4</v>
      </c>
      <c r="E32">
        <f t="shared" si="11"/>
        <v>1.9342813113834014E-4</v>
      </c>
      <c r="F32">
        <f t="shared" si="12"/>
        <v>6.7668494080011933E-4</v>
      </c>
      <c r="G32">
        <f t="shared" si="13"/>
        <v>5.8003357886776338E-4</v>
      </c>
      <c r="H32">
        <f t="shared" si="14"/>
        <v>5.9936385125423453E-4</v>
      </c>
      <c r="I32">
        <f t="shared" si="15"/>
        <v>5.9549779677694039E-4</v>
      </c>
      <c r="J32">
        <f t="shared" si="29"/>
        <v>4.826420842126163E-4</v>
      </c>
      <c r="K32">
        <f t="shared" si="16"/>
        <v>1.9342813113834014E-4</v>
      </c>
      <c r="L32">
        <f t="shared" si="17"/>
        <v>1.2014377709653921E-3</v>
      </c>
      <c r="N32">
        <f t="shared" si="18"/>
        <v>-9.0339305605403029E-4</v>
      </c>
      <c r="O32">
        <f t="shared" si="19"/>
        <v>-8.1305375044862717E-4</v>
      </c>
      <c r="P32">
        <f t="shared" si="20"/>
        <v>-8.2208768100916745E-4</v>
      </c>
      <c r="Q32">
        <f t="shared" si="21"/>
        <v>-7.3897551985219667E-4</v>
      </c>
      <c r="R32">
        <f t="shared" si="22"/>
        <v>3.6981900404665149E-4</v>
      </c>
      <c r="T32">
        <f t="shared" si="23"/>
        <v>-3.5225130028760705E-4</v>
      </c>
      <c r="U32">
        <f t="shared" si="24"/>
        <v>-3.1702617025884628E-4</v>
      </c>
      <c r="V32">
        <f t="shared" si="25"/>
        <v>-2.9589109224158986E-4</v>
      </c>
      <c r="W32">
        <f t="shared" si="26"/>
        <v>1.3925668071370061E-4</v>
      </c>
      <c r="Y32">
        <f t="shared" si="30"/>
        <v>3.4696988570850906E-4</v>
      </c>
      <c r="AC32">
        <f t="shared" si="27"/>
        <v>-9.0331453097702201E-4</v>
      </c>
      <c r="AD32">
        <f t="shared" si="2"/>
        <v>-8.5814880442817087E-4</v>
      </c>
      <c r="AE32">
        <f t="shared" si="3"/>
        <v>-8.3810651327211809E-4</v>
      </c>
      <c r="AF32">
        <f t="shared" si="4"/>
        <v>-7.5025514064491912E-4</v>
      </c>
      <c r="AG32">
        <f t="shared" si="5"/>
        <v>-7.3763738123141609E-4</v>
      </c>
      <c r="AH32">
        <f t="shared" si="6"/>
        <v>-8.1778419461146269E-4</v>
      </c>
      <c r="AI32">
        <f t="shared" si="28"/>
        <v>3.6978566797539881E-4</v>
      </c>
      <c r="AJ32">
        <f t="shared" si="7"/>
        <v>3.6978566797539881E-4</v>
      </c>
      <c r="AK32">
        <f t="shared" si="8"/>
        <v>3.6978546878296381E-4</v>
      </c>
    </row>
    <row r="33" spans="1:37" x14ac:dyDescent="0.25">
      <c r="A33">
        <f t="shared" si="9"/>
        <v>2.9000000000000012</v>
      </c>
      <c r="B33">
        <f t="shared" si="0"/>
        <v>0.10000000000000009</v>
      </c>
      <c r="D33">
        <f t="shared" si="10"/>
        <v>3.0275547453758071E-4</v>
      </c>
      <c r="E33">
        <f t="shared" si="11"/>
        <v>1.5474250491067209E-4</v>
      </c>
      <c r="F33">
        <f t="shared" si="12"/>
        <v>5.6454929579480599E-4</v>
      </c>
      <c r="G33">
        <f t="shared" si="13"/>
        <v>4.8258793761797906E-4</v>
      </c>
      <c r="H33">
        <f t="shared" si="14"/>
        <v>4.9898020925334447E-4</v>
      </c>
      <c r="I33">
        <f t="shared" si="15"/>
        <v>4.9570175492627143E-4</v>
      </c>
      <c r="J33">
        <f t="shared" si="29"/>
        <v>3.9922861473192607E-4</v>
      </c>
      <c r="K33">
        <f t="shared" si="16"/>
        <v>1.5474250491067209E-4</v>
      </c>
      <c r="L33">
        <f t="shared" si="17"/>
        <v>1.0658197433777855E-3</v>
      </c>
      <c r="N33">
        <f t="shared" si="18"/>
        <v>-7.3963800809330297E-4</v>
      </c>
      <c r="O33">
        <f t="shared" si="19"/>
        <v>-6.6567420728397264E-4</v>
      </c>
      <c r="P33">
        <f t="shared" si="20"/>
        <v>-6.7307058736490563E-4</v>
      </c>
      <c r="Q33">
        <f t="shared" si="21"/>
        <v>-6.0502389062032174E-4</v>
      </c>
      <c r="R33">
        <f t="shared" si="22"/>
        <v>3.0278314591312841E-4</v>
      </c>
      <c r="T33">
        <f t="shared" si="23"/>
        <v>-2.7851336142740123E-4</v>
      </c>
      <c r="U33">
        <f t="shared" si="24"/>
        <v>-2.506620252846611E-4</v>
      </c>
      <c r="V33">
        <f t="shared" si="25"/>
        <v>-2.33951223599017E-4</v>
      </c>
      <c r="W33">
        <f t="shared" si="26"/>
        <v>1.1010561555096593E-4</v>
      </c>
      <c r="Y33">
        <f t="shared" si="30"/>
        <v>2.8365999772800803E-4</v>
      </c>
      <c r="AC33">
        <f t="shared" si="27"/>
        <v>-7.3957133595079763E-4</v>
      </c>
      <c r="AD33">
        <f t="shared" si="2"/>
        <v>-7.0259276915325772E-4</v>
      </c>
      <c r="AE33">
        <f t="shared" si="3"/>
        <v>-6.8618353013684928E-4</v>
      </c>
      <c r="AF33">
        <f t="shared" si="4"/>
        <v>-6.1425691455508171E-4</v>
      </c>
      <c r="AG33">
        <f t="shared" si="5"/>
        <v>-6.0392636759038594E-4</v>
      </c>
      <c r="AH33">
        <f t="shared" si="6"/>
        <v>-6.6954502400629621E-4</v>
      </c>
      <c r="AI33">
        <f t="shared" si="28"/>
        <v>3.0275487784329742E-4</v>
      </c>
      <c r="AJ33">
        <f t="shared" si="7"/>
        <v>3.0275487784329742E-4</v>
      </c>
      <c r="AK33">
        <f t="shared" si="8"/>
        <v>3.027547147583362E-4</v>
      </c>
    </row>
    <row r="34" spans="1:37" x14ac:dyDescent="0.25">
      <c r="A34">
        <f t="shared" si="9"/>
        <v>3.0000000000000013</v>
      </c>
      <c r="B34">
        <f t="shared" si="0"/>
        <v>0.10000000000000009</v>
      </c>
      <c r="D34">
        <f t="shared" si="10"/>
        <v>2.478752176666352E-4</v>
      </c>
      <c r="E34">
        <f t="shared" si="11"/>
        <v>1.2379400392853766E-4</v>
      </c>
      <c r="F34">
        <f t="shared" si="12"/>
        <v>4.7094295414056389E-4</v>
      </c>
      <c r="G34">
        <f t="shared" si="13"/>
        <v>4.0151316409815855E-4</v>
      </c>
      <c r="H34">
        <f t="shared" si="14"/>
        <v>4.1539912210663963E-4</v>
      </c>
      <c r="I34">
        <f t="shared" si="15"/>
        <v>4.1262193050494345E-4</v>
      </c>
      <c r="J34">
        <f t="shared" si="29"/>
        <v>3.3024857408578932E-4</v>
      </c>
      <c r="K34">
        <f t="shared" si="16"/>
        <v>1.2379400392853766E-4</v>
      </c>
      <c r="L34">
        <f t="shared" si="17"/>
        <v>9.4685836864715313E-4</v>
      </c>
      <c r="N34">
        <f t="shared" si="18"/>
        <v>-6.0556629182625683E-4</v>
      </c>
      <c r="O34">
        <f t="shared" si="19"/>
        <v>-5.450096626436311E-4</v>
      </c>
      <c r="P34">
        <f t="shared" si="20"/>
        <v>-5.5106532556189363E-4</v>
      </c>
      <c r="Q34">
        <f t="shared" si="21"/>
        <v>-4.9535322671387795E-4</v>
      </c>
      <c r="R34">
        <f t="shared" si="22"/>
        <v>2.4789865433060866E-4</v>
      </c>
      <c r="T34">
        <f t="shared" si="23"/>
        <v>-2.2021123110193186E-4</v>
      </c>
      <c r="U34">
        <f t="shared" si="24"/>
        <v>-1.9819010799173865E-4</v>
      </c>
      <c r="V34">
        <f t="shared" si="25"/>
        <v>-1.8497743412562273E-4</v>
      </c>
      <c r="W34">
        <f t="shared" si="26"/>
        <v>8.7056840028963722E-5</v>
      </c>
      <c r="Y34">
        <f t="shared" si="30"/>
        <v>2.3263072320578199E-4</v>
      </c>
      <c r="AC34">
        <f t="shared" si="27"/>
        <v>-6.0550975568659485E-4</v>
      </c>
      <c r="AD34">
        <f t="shared" si="2"/>
        <v>-5.7523426790226503E-4</v>
      </c>
      <c r="AE34">
        <f t="shared" si="3"/>
        <v>-5.6179952019796877E-4</v>
      </c>
      <c r="AF34">
        <f t="shared" si="4"/>
        <v>-5.0291099205850443E-4</v>
      </c>
      <c r="AG34">
        <f t="shared" si="5"/>
        <v>-4.9445305613720454E-4</v>
      </c>
      <c r="AH34">
        <f t="shared" si="6"/>
        <v>-5.4817706446940947E-4</v>
      </c>
      <c r="AI34">
        <f t="shared" si="28"/>
        <v>2.4787471228876278E-4</v>
      </c>
      <c r="AJ34">
        <f t="shared" si="7"/>
        <v>2.4787471228876278E-4</v>
      </c>
      <c r="AK34">
        <f t="shared" si="8"/>
        <v>2.4787457876609872E-4</v>
      </c>
    </row>
    <row r="35" spans="1:37" x14ac:dyDescent="0.25">
      <c r="A35">
        <f t="shared" si="9"/>
        <v>3.1000000000000014</v>
      </c>
      <c r="B35">
        <f t="shared" si="0"/>
        <v>0.10000000000000009</v>
      </c>
      <c r="D35">
        <f t="shared" si="10"/>
        <v>2.0294306362957285E-4</v>
      </c>
      <c r="E35">
        <f t="shared" si="11"/>
        <v>9.9035203142830102E-5</v>
      </c>
      <c r="F35">
        <f t="shared" si="12"/>
        <v>3.928148898763774E-4</v>
      </c>
      <c r="G35">
        <f t="shared" si="13"/>
        <v>3.3405895252966791E-4</v>
      </c>
      <c r="H35">
        <f t="shared" si="14"/>
        <v>3.4581013999900978E-4</v>
      </c>
      <c r="I35">
        <f t="shared" si="15"/>
        <v>3.4345990250514143E-4</v>
      </c>
      <c r="J35">
        <f t="shared" si="29"/>
        <v>2.7320148306735715E-4</v>
      </c>
      <c r="K35">
        <f t="shared" si="16"/>
        <v>9.9035203142830102E-5</v>
      </c>
      <c r="L35">
        <f t="shared" si="17"/>
        <v>8.4226901146815475E-4</v>
      </c>
      <c r="N35">
        <f t="shared" si="18"/>
        <v>-4.9579730866121732E-4</v>
      </c>
      <c r="O35">
        <f t="shared" si="19"/>
        <v>-4.4621757779509557E-4</v>
      </c>
      <c r="P35">
        <f t="shared" si="20"/>
        <v>-4.5117555088170771E-4</v>
      </c>
      <c r="Q35">
        <f t="shared" si="21"/>
        <v>-4.0556219848487572E-4</v>
      </c>
      <c r="R35">
        <f t="shared" si="22"/>
        <v>2.0296289158894696E-4</v>
      </c>
      <c r="T35">
        <f t="shared" si="23"/>
        <v>-1.7411368005792744E-4</v>
      </c>
      <c r="U35">
        <f t="shared" si="24"/>
        <v>-1.5670231205213469E-4</v>
      </c>
      <c r="V35">
        <f t="shared" si="25"/>
        <v>-1.4625549124865902E-4</v>
      </c>
      <c r="W35">
        <f t="shared" si="26"/>
        <v>6.8832941516233962E-5</v>
      </c>
      <c r="Y35">
        <f t="shared" si="30"/>
        <v>1.902172013109334E-4</v>
      </c>
      <c r="AC35">
        <f t="shared" si="27"/>
        <v>-4.9574942457752556E-4</v>
      </c>
      <c r="AD35">
        <f t="shared" si="2"/>
        <v>-4.7096195334864926E-4</v>
      </c>
      <c r="AE35">
        <f t="shared" si="3"/>
        <v>-4.5996251299083542E-4</v>
      </c>
      <c r="AF35">
        <f t="shared" si="4"/>
        <v>-4.1174866727623825E-4</v>
      </c>
      <c r="AG35">
        <f t="shared" si="5"/>
        <v>-4.0482389550052438E-4</v>
      </c>
      <c r="AH35">
        <f t="shared" si="6"/>
        <v>-4.4880939031140249E-4</v>
      </c>
      <c r="AI35">
        <f t="shared" si="28"/>
        <v>2.0294263606890112E-4</v>
      </c>
      <c r="AJ35">
        <f t="shared" si="7"/>
        <v>2.0294263606890112E-4</v>
      </c>
      <c r="AK35">
        <f t="shared" si="8"/>
        <v>2.0294252674979725E-4</v>
      </c>
    </row>
    <row r="40" spans="1:37" x14ac:dyDescent="0.25">
      <c r="E40" s="1"/>
      <c r="F40" s="1"/>
      <c r="G40" s="1"/>
      <c r="H40" s="1"/>
      <c r="I40" s="1"/>
    </row>
    <row r="41" spans="1:37" x14ac:dyDescent="0.25">
      <c r="E41" s="1"/>
      <c r="F41" s="1"/>
      <c r="G41" s="1"/>
      <c r="H41" s="1"/>
      <c r="I41" s="1"/>
    </row>
    <row r="42" spans="1:37" x14ac:dyDescent="0.25">
      <c r="E42" s="1"/>
      <c r="F42" s="1"/>
      <c r="G42" s="1"/>
      <c r="H42" s="1"/>
      <c r="I42" s="1"/>
    </row>
    <row r="43" spans="1:37" x14ac:dyDescent="0.25">
      <c r="E43" s="1"/>
      <c r="F43" s="1"/>
      <c r="G43" s="1"/>
      <c r="H43" s="1"/>
      <c r="I43" s="1"/>
    </row>
    <row r="44" spans="1:37" x14ac:dyDescent="0.25">
      <c r="E44" s="1"/>
      <c r="F44" s="1"/>
      <c r="G44" s="1"/>
      <c r="H44" s="1"/>
      <c r="I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f>1+2+1/2*4+1/6*(8)</f>
        <v>6.333333333333333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2015-11-21T01:52:18Z</dcterms:created>
  <dcterms:modified xsi:type="dcterms:W3CDTF">2015-12-03T07:00:36Z</dcterms:modified>
</cp:coreProperties>
</file>