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fiscal-optim\"/>
    </mc:Choice>
  </mc:AlternateContent>
  <xr:revisionPtr revIDLastSave="0" documentId="13_ncr:1_{A08CEEBE-B172-4590-8BC2-7D6B78F35D29}" xr6:coauthVersionLast="47" xr6:coauthVersionMax="47" xr10:uidLastSave="{00000000-0000-0000-0000-000000000000}"/>
  <bookViews>
    <workbookView xWindow="14985" yWindow="0" windowWidth="13815" windowHeight="16200" activeTab="2" xr2:uid="{00000000-000D-0000-FFFF-FFFF00000000}"/>
  </bookViews>
  <sheets>
    <sheet name="DZN" sheetId="2" r:id="rId1"/>
    <sheet name="MZN" sheetId="3" r:id="rId2"/>
    <sheet name="constraint" sheetId="4" r:id="rId3"/>
    <sheet name="IMPO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C7" i="4"/>
  <c r="C6" i="4"/>
  <c r="D6" i="4"/>
  <c r="E6" i="4"/>
  <c r="F6" i="4"/>
  <c r="G6" i="4"/>
  <c r="H6" i="4"/>
  <c r="D5" i="4"/>
  <c r="E5" i="4"/>
  <c r="F5" i="4"/>
  <c r="G5" i="4"/>
  <c r="H5" i="4"/>
  <c r="C5" i="4"/>
  <c r="D4" i="4"/>
  <c r="E4" i="4"/>
  <c r="F4" i="4"/>
  <c r="G4" i="4"/>
  <c r="H4" i="4"/>
  <c r="C4" i="4"/>
  <c r="H3" i="4"/>
  <c r="G3" i="4"/>
  <c r="F3" i="4"/>
  <c r="E3" i="4"/>
  <c r="D3" i="4"/>
  <c r="C3" i="4"/>
  <c r="L9" i="5"/>
  <c r="L8" i="5"/>
  <c r="L7" i="5"/>
  <c r="L6" i="5"/>
  <c r="L5" i="5"/>
  <c r="L4" i="5"/>
  <c r="D5" i="5"/>
  <c r="E5" i="5"/>
  <c r="F5" i="5"/>
  <c r="G5" i="5"/>
  <c r="H5" i="5"/>
  <c r="I5" i="5"/>
  <c r="J5" i="5"/>
  <c r="K5" i="5"/>
  <c r="D6" i="5"/>
  <c r="E6" i="5"/>
  <c r="F6" i="5"/>
  <c r="G6" i="5"/>
  <c r="H6" i="5"/>
  <c r="I6" i="5"/>
  <c r="J6" i="5"/>
  <c r="K6" i="5"/>
  <c r="D7" i="5"/>
  <c r="E7" i="5"/>
  <c r="F7" i="5"/>
  <c r="G7" i="5"/>
  <c r="H7" i="5"/>
  <c r="I7" i="5"/>
  <c r="J7" i="5"/>
  <c r="K7" i="5"/>
  <c r="D8" i="5"/>
  <c r="E8" i="5"/>
  <c r="F8" i="5"/>
  <c r="G8" i="5"/>
  <c r="H8" i="5"/>
  <c r="I8" i="5"/>
  <c r="J8" i="5"/>
  <c r="K8" i="5"/>
  <c r="D9" i="5"/>
  <c r="E9" i="5"/>
  <c r="F9" i="5"/>
  <c r="G9" i="5"/>
  <c r="H9" i="5"/>
  <c r="I9" i="5"/>
  <c r="J9" i="5"/>
  <c r="K9" i="5"/>
  <c r="C9" i="5"/>
  <c r="C8" i="5"/>
  <c r="C7" i="5"/>
  <c r="C6" i="5"/>
  <c r="C5" i="5"/>
  <c r="D4" i="5"/>
  <c r="E4" i="5"/>
  <c r="F4" i="5"/>
  <c r="G4" i="5"/>
  <c r="H4" i="5"/>
  <c r="I4" i="5"/>
  <c r="J4" i="5"/>
  <c r="K4" i="5"/>
  <c r="C4" i="5"/>
  <c r="C2" i="4"/>
</calcChain>
</file>

<file path=xl/sharedStrings.xml><?xml version="1.0" encoding="utf-8"?>
<sst xmlns="http://schemas.openxmlformats.org/spreadsheetml/2006/main" count="21" uniqueCount="21">
  <si>
    <t>N</t>
  </si>
  <si>
    <t>LIQUIDE_NOW</t>
  </si>
  <si>
    <t>INFLATION</t>
  </si>
  <si>
    <t>RENDEMENT</t>
  </si>
  <si>
    <t>DROITS_CELIAPP_RESTANTS</t>
  </si>
  <si>
    <t>DROITS_CELI_RESTANTS</t>
  </si>
  <si>
    <t>ANNEES_CELIAPP_ACCUMULEES</t>
  </si>
  <si>
    <t>SALAIRES_FUTURS_IMPOT</t>
  </si>
  <si>
    <t>DEPENSES</t>
  </si>
  <si>
    <t>N_PALIERS</t>
  </si>
  <si>
    <t>PALIERS_IMPOTS</t>
  </si>
  <si>
    <t>PALIERS_IMPOTS_RATES</t>
  </si>
  <si>
    <t>LIQUIDE</t>
  </si>
  <si>
    <t>IMPOT</t>
  </si>
  <si>
    <t>RQAP</t>
  </si>
  <si>
    <t>AE</t>
  </si>
  <si>
    <t>RRQ</t>
  </si>
  <si>
    <t>FOND_RETRAITE</t>
  </si>
  <si>
    <t>SALAIRE_IMPOSABLE</t>
  </si>
  <si>
    <t>PALIERS_IMPOTS_TO_PAY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</si>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</sst>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6E76-F30A-48F4-ACF1-4CA2B3A5A5DB}">
  <dimension ref="B2:L13"/>
  <sheetViews>
    <sheetView workbookViewId="0">
      <selection activeCell="H9" sqref="H9"/>
    </sheetView>
  </sheetViews>
  <sheetFormatPr defaultRowHeight="15" x14ac:dyDescent="0.25"/>
  <sheetData>
    <row r="2" spans="2:12" x14ac:dyDescent="0.25">
      <c r="B2" t="s">
        <v>0</v>
      </c>
      <c r="C2">
        <v>6</v>
      </c>
    </row>
    <row r="3" spans="2:12" x14ac:dyDescent="0.25">
      <c r="B3" t="s">
        <v>1</v>
      </c>
      <c r="C3">
        <v>4500</v>
      </c>
    </row>
    <row r="4" spans="2:12" x14ac:dyDescent="0.25">
      <c r="B4" t="s">
        <v>2</v>
      </c>
      <c r="C4">
        <v>0.02</v>
      </c>
    </row>
    <row r="5" spans="2:12" x14ac:dyDescent="0.25">
      <c r="B5" t="s">
        <v>3</v>
      </c>
      <c r="C5">
        <v>0.08</v>
      </c>
    </row>
    <row r="6" spans="2:12" x14ac:dyDescent="0.25">
      <c r="B6" t="s">
        <v>4</v>
      </c>
      <c r="C6">
        <v>0</v>
      </c>
    </row>
    <row r="7" spans="2:12" x14ac:dyDescent="0.25">
      <c r="B7" t="s">
        <v>5</v>
      </c>
      <c r="C7">
        <v>0</v>
      </c>
    </row>
    <row r="8" spans="2:12" x14ac:dyDescent="0.25">
      <c r="B8" t="s">
        <v>6</v>
      </c>
      <c r="C8">
        <v>2</v>
      </c>
    </row>
    <row r="9" spans="2:12" x14ac:dyDescent="0.25">
      <c r="B9" t="s">
        <v>7</v>
      </c>
      <c r="C9">
        <v>63000</v>
      </c>
      <c r="D9">
        <v>102000</v>
      </c>
      <c r="E9">
        <v>87000</v>
      </c>
      <c r="F9">
        <v>88700</v>
      </c>
      <c r="G9">
        <v>90500</v>
      </c>
      <c r="H9">
        <v>92300</v>
      </c>
    </row>
    <row r="10" spans="2:12" x14ac:dyDescent="0.25">
      <c r="B10" t="s">
        <v>8</v>
      </c>
      <c r="C10">
        <v>36000</v>
      </c>
      <c r="D10">
        <v>36700</v>
      </c>
      <c r="E10">
        <v>37500</v>
      </c>
      <c r="F10">
        <v>38200</v>
      </c>
      <c r="G10">
        <v>39000</v>
      </c>
      <c r="H10">
        <v>39750</v>
      </c>
    </row>
    <row r="11" spans="2:12" x14ac:dyDescent="0.25">
      <c r="B11" t="s">
        <v>9</v>
      </c>
      <c r="C11">
        <v>10</v>
      </c>
    </row>
    <row r="12" spans="2:12" x14ac:dyDescent="0.25">
      <c r="B12" t="s">
        <v>10</v>
      </c>
      <c r="C12">
        <v>0</v>
      </c>
      <c r="D12">
        <v>15705</v>
      </c>
      <c r="E12">
        <v>18056</v>
      </c>
      <c r="F12">
        <v>51780</v>
      </c>
      <c r="G12">
        <v>55867</v>
      </c>
      <c r="H12">
        <v>103545</v>
      </c>
      <c r="I12">
        <v>111733</v>
      </c>
      <c r="J12">
        <v>126000</v>
      </c>
      <c r="K12">
        <v>173205</v>
      </c>
      <c r="L12">
        <v>246752</v>
      </c>
    </row>
    <row r="13" spans="2:12" x14ac:dyDescent="0.25">
      <c r="B13" t="s">
        <v>11</v>
      </c>
      <c r="C13">
        <v>0</v>
      </c>
      <c r="D13">
        <v>0.12529999999999999</v>
      </c>
      <c r="E13">
        <v>0.26529999999999998</v>
      </c>
      <c r="F13">
        <v>0.31530000000000002</v>
      </c>
      <c r="G13">
        <v>0.36120000000000002</v>
      </c>
      <c r="H13">
        <v>0.41120000000000001</v>
      </c>
      <c r="I13">
        <v>0.45710000000000001</v>
      </c>
      <c r="J13">
        <v>0.47460000000000002</v>
      </c>
      <c r="K13">
        <v>0.49969999999999998</v>
      </c>
      <c r="L13">
        <v>0.53310000000000002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7B9E1-6297-494D-ACA7-D051B1B49AA5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77E48-72CF-4D53-9B2F-86137F72DD80}">
  <dimension ref="B1:H8"/>
  <sheetViews>
    <sheetView tabSelected="1" workbookViewId="0">
      <selection activeCell="D7" sqref="D7"/>
    </sheetView>
  </sheetViews>
  <sheetFormatPr defaultRowHeight="15" x14ac:dyDescent="0.25"/>
  <sheetData>
    <row r="1" spans="2:8" x14ac:dyDescent="0.25">
      <c r="B1" t="s">
        <v>20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2:8" x14ac:dyDescent="0.25">
      <c r="B2" t="s">
        <v>12</v>
      </c>
      <c r="C2">
        <f>DZN!C3</f>
        <v>4500</v>
      </c>
    </row>
    <row r="3" spans="2:8" x14ac:dyDescent="0.25">
      <c r="B3" t="s">
        <v>13</v>
      </c>
      <c r="C3">
        <f>SUM(IMPOT!$C4:$L4)</f>
        <v>13106.628199999999</v>
      </c>
      <c r="D3">
        <f>SUM(IMPOT!$C5:$L5)</f>
        <v>27193.428200000002</v>
      </c>
      <c r="E3">
        <f>SUM(IMPOT!$C6:$L6)</f>
        <v>21775.428200000002</v>
      </c>
      <c r="F3">
        <f>SUM(IMPOT!$C7:$L7)</f>
        <v>22389.468199999999</v>
      </c>
      <c r="G3">
        <f>SUM(IMPOT!$C8:$L8)</f>
        <v>23039.628199999999</v>
      </c>
      <c r="H3">
        <f>SUM(IMPOT!$C9:$L9)</f>
        <v>23689.788200000003</v>
      </c>
    </row>
    <row r="4" spans="2:8" x14ac:dyDescent="0.25">
      <c r="B4" t="s">
        <v>14</v>
      </c>
      <c r="C4">
        <f>MIN(DZN!C9, 94000 * (1+DZN!$C$4)^(C1-1)) * 0.00494</f>
        <v>311.21999999999997</v>
      </c>
      <c r="D4">
        <f>MIN(DZN!D9, 94000 * (1+DZN!$C$4)^(D1-1)) * 0.00494</f>
        <v>473.6472</v>
      </c>
      <c r="E4">
        <f>MIN(DZN!E9, 94000 * (1+DZN!$C$4)^(E1-1)) * 0.00494</f>
        <v>429.78</v>
      </c>
      <c r="F4">
        <f>MIN(DZN!F9, 94000 * (1+DZN!$C$4)^(F1-1)) * 0.00494</f>
        <v>438.178</v>
      </c>
      <c r="G4">
        <f>MIN(DZN!G9, 94000 * (1+DZN!$C$4)^(G1-1)) * 0.00494</f>
        <v>447.07</v>
      </c>
      <c r="H4">
        <f>MIN(DZN!H9, 94000 * (1+DZN!$C$4)^(H1-1)) * 0.00494</f>
        <v>455.96199999999999</v>
      </c>
    </row>
    <row r="5" spans="2:8" x14ac:dyDescent="0.25">
      <c r="B5" t="s">
        <v>15</v>
      </c>
      <c r="C5">
        <f>MIN(DZN!C9, 65700 * (1+DZN!$C$4)^(C1-1)) * 0.0164</f>
        <v>1033.2</v>
      </c>
      <c r="D5">
        <f>MIN(DZN!D9, 65700 * (1+DZN!$C$4)^(D1-1)) * 0.0164</f>
        <v>1099.0296000000001</v>
      </c>
      <c r="E5">
        <f>MIN(DZN!E9, 65700 * (1+DZN!$C$4)^(E1-1)) * 0.0164</f>
        <v>1121.0101920000002</v>
      </c>
      <c r="F5">
        <f>MIN(DZN!F9, 65700 * (1+DZN!$C$4)^(F1-1)) * 0.0164</f>
        <v>1143.4303958399998</v>
      </c>
      <c r="G5">
        <f>MIN(DZN!G9, 65700 * (1+DZN!$C$4)^(G1-1)) * 0.0164</f>
        <v>1166.2990037568002</v>
      </c>
      <c r="H5">
        <f>MIN(DZN!H9, 65700 * (1+DZN!$C$4)^(H1-1)) * 0.0164</f>
        <v>1189.6249838319361</v>
      </c>
    </row>
    <row r="6" spans="2:8" x14ac:dyDescent="0.25">
      <c r="B6" t="s">
        <v>16</v>
      </c>
      <c r="C6">
        <f>MIN(DZN!C9, 68500 * (1+DZN!$C$4)^(C1-1)) * 0.054 + MAX(0,DZN!C9 - 68500* (1+DZN!$C$4)^(C1-1))*0.04</f>
        <v>3402</v>
      </c>
      <c r="D6">
        <f>MIN(DZN!D9, 68500 * (1+DZN!$C$4)^(D1-1)) * 0.054 + MAX(0,DZN!D9 - 68500* (1+DZN!$C$4)^(D1-1))*0.04</f>
        <v>5058.18</v>
      </c>
      <c r="E6">
        <f>MIN(DZN!E9, 68500 * (1+DZN!$C$4)^(E1-1)) * 0.054 + MAX(0,DZN!E9 - 68500* (1+DZN!$C$4)^(E1-1))*0.04</f>
        <v>4477.7435999999998</v>
      </c>
      <c r="F6">
        <f>MIN(DZN!F9, 68500 * (1+DZN!$C$4)^(F1-1)) * 0.054 + MAX(0,DZN!F9 - 68500* (1+DZN!$C$4)^(F1-1))*0.04</f>
        <v>4565.698472</v>
      </c>
      <c r="G6">
        <f>MIN(DZN!G9, 68500 * (1+DZN!$C$4)^(G1-1)) * 0.054 + MAX(0,DZN!G9 - 68500* (1+DZN!$C$4)^(G1-1))*0.04</f>
        <v>4658.0524414399997</v>
      </c>
      <c r="H6">
        <f>MIN(DZN!H9, 68500 * (1+DZN!$C$4)^(H1-1)) * 0.054 + MAX(0,DZN!H9 - 68500* (1+DZN!$C$4)^(H1-1))*0.04</f>
        <v>4750.8134902687998</v>
      </c>
    </row>
    <row r="7" spans="2:8" x14ac:dyDescent="0.25">
      <c r="B7" t="s">
        <v>17</v>
      </c>
      <c r="C7">
        <f>MIN(DZN!C9, 68500 * (1+DZN!$C$4)^(C1-1)) * 0.0705 + MAX(0,DZN!C9 - 68500* (1+DZN!$C$4)^(C1-1))*0.0855</f>
        <v>4441.5</v>
      </c>
      <c r="D7">
        <f>MIN(DZN!D9, 68500 * (1+DZN!$C$4)^(D1-1)) * 0.0705 + MAX(0,DZN!D9 - 68500* (1+DZN!$C$4)^(D1-1))*0.0855</f>
        <v>7672.9499999999989</v>
      </c>
      <c r="E7">
        <f>MIN(DZN!E9, 68500 * (1+DZN!$C$4)^(E1-1)) * 0.0705 + MAX(0,DZN!E9 - 68500* (1+DZN!$C$4)^(E1-1))*0.0855</f>
        <v>6369.4889999999996</v>
      </c>
      <c r="F7">
        <f>MIN(DZN!F9, 68500 * (1+DZN!$C$4)^(F1-1)) * 0.0705 + MAX(0,DZN!F9 - 68500* (1+DZN!$C$4)^(F1-1))*0.0855</f>
        <v>6493.4587799999999</v>
      </c>
      <c r="G7">
        <f>MIN(DZN!G9, 68500 * (1+DZN!$C$4)^(G1-1)) * 0.0705 + MAX(0,DZN!G9 - 68500* (1+DZN!$C$4)^(G1-1))*0.0855</f>
        <v>6625.5509555999997</v>
      </c>
      <c r="H7">
        <f>MIN(DZN!H9, 68500 * (1+DZN!$C$4)^(H1-1)) * 0.0705 + MAX(0,DZN!H9 - 68500* (1+DZN!$C$4)^(H1-1))*0.0855</f>
        <v>6757.2069747119995</v>
      </c>
    </row>
    <row r="8" spans="2:8" x14ac:dyDescent="0.25">
      <c r="B8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9C3E-8491-450A-B5E9-2C9AD34684DF}">
  <dimension ref="B3:L13"/>
  <sheetViews>
    <sheetView workbookViewId="0">
      <selection activeCell="C4" sqref="C4:H8"/>
    </sheetView>
  </sheetViews>
  <sheetFormatPr defaultRowHeight="15" x14ac:dyDescent="0.25"/>
  <sheetData>
    <row r="3" spans="2:12" x14ac:dyDescent="0.25">
      <c r="B3" t="s">
        <v>19</v>
      </c>
    </row>
    <row r="4" spans="2:12" x14ac:dyDescent="0.25">
      <c r="C4" s="1">
        <f>MAX(MIN(DZN!D$12, DZN!$C$9) - DZN!C$12,0) * DZN!C$13</f>
        <v>0</v>
      </c>
      <c r="D4" s="1">
        <f>MAX(MIN(DZN!E$12, DZN!$C$9) - DZN!D$12,0) * DZN!D$13</f>
        <v>294.58029999999997</v>
      </c>
      <c r="E4" s="1">
        <f>MAX(MIN(DZN!F$12, DZN!$C$9) - DZN!E$12,0) * DZN!E$13</f>
        <v>8946.9771999999994</v>
      </c>
      <c r="F4" s="1">
        <f>MAX(MIN(DZN!G$12, DZN!$C$9) - DZN!F$12,0) * DZN!F$13</f>
        <v>1288.6311000000001</v>
      </c>
      <c r="G4" s="1">
        <f>MAX(MIN(DZN!H$12, DZN!$C$9) - DZN!G$12,0) * DZN!G$13</f>
        <v>2576.4396000000002</v>
      </c>
      <c r="H4" s="1">
        <f>MAX(MIN(DZN!I$12, DZN!$C$9) - DZN!H$12,0) * DZN!H$13</f>
        <v>0</v>
      </c>
      <c r="I4" s="1">
        <f>MAX(MIN(DZN!J$12, DZN!$C$9) - DZN!I$12,0) * DZN!I$13</f>
        <v>0</v>
      </c>
      <c r="J4" s="1">
        <f>MAX(MIN(DZN!K$12, DZN!$C$9) - DZN!J$12,0) * DZN!J$13</f>
        <v>0</v>
      </c>
      <c r="K4" s="1">
        <f>MAX(MIN(DZN!L$12, DZN!$C$9) - DZN!K$12,0) * DZN!K$13</f>
        <v>0</v>
      </c>
      <c r="L4" s="1">
        <f>MAX(DZN!$C$9 - DZN!L$12,0) * DZN!L$13</f>
        <v>0</v>
      </c>
    </row>
    <row r="5" spans="2:12" x14ac:dyDescent="0.25">
      <c r="C5" s="1">
        <f>MAX(MIN(DZN!D$12, DZN!$D$9) - DZN!C$12,0) * DZN!C$13</f>
        <v>0</v>
      </c>
      <c r="D5" s="1">
        <f>MAX(MIN(DZN!E$12, DZN!$D$9) - DZN!D$12,0) * DZN!D$13</f>
        <v>294.58029999999997</v>
      </c>
      <c r="E5" s="1">
        <f>MAX(MIN(DZN!F$12, DZN!$D$9) - DZN!E$12,0) * DZN!E$13</f>
        <v>8946.9771999999994</v>
      </c>
      <c r="F5" s="1">
        <f>MAX(MIN(DZN!G$12, DZN!$D$9) - DZN!F$12,0) * DZN!F$13</f>
        <v>1288.6311000000001</v>
      </c>
      <c r="G5" s="1">
        <f>MAX(MIN(DZN!H$12, DZN!$D$9) - DZN!G$12,0) * DZN!G$13</f>
        <v>16663.239600000001</v>
      </c>
      <c r="H5" s="1">
        <f>MAX(MIN(DZN!I$12, DZN!$D$9) - DZN!H$12,0) * DZN!H$13</f>
        <v>0</v>
      </c>
      <c r="I5" s="1">
        <f>MAX(MIN(DZN!J$12, DZN!$D$9) - DZN!I$12,0) * DZN!I$13</f>
        <v>0</v>
      </c>
      <c r="J5" s="1">
        <f>MAX(MIN(DZN!K$12, DZN!$D$9) - DZN!J$12,0) * DZN!J$13</f>
        <v>0</v>
      </c>
      <c r="K5" s="1">
        <f>MAX(MIN(DZN!L$12, DZN!$D$9) - DZN!K$12,0) * DZN!K$13</f>
        <v>0</v>
      </c>
      <c r="L5" s="1">
        <f>MAX(DZN!$D$9 - DZN!L$12,0) * DZN!L$13</f>
        <v>0</v>
      </c>
    </row>
    <row r="6" spans="2:12" x14ac:dyDescent="0.25">
      <c r="C6" s="1">
        <f>MAX(MIN(DZN!D$12, DZN!$E$9) - DZN!C$12,0) * DZN!C$13</f>
        <v>0</v>
      </c>
      <c r="D6" s="1">
        <f>MAX(MIN(DZN!E$12, DZN!$E$9) - DZN!D$12,0) * DZN!D$13</f>
        <v>294.58029999999997</v>
      </c>
      <c r="E6" s="1">
        <f>MAX(MIN(DZN!F$12, DZN!$E$9) - DZN!E$12,0) * DZN!E$13</f>
        <v>8946.9771999999994</v>
      </c>
      <c r="F6" s="1">
        <f>MAX(MIN(DZN!G$12, DZN!$E$9) - DZN!F$12,0) * DZN!F$13</f>
        <v>1288.6311000000001</v>
      </c>
      <c r="G6" s="1">
        <f>MAX(MIN(DZN!H$12, DZN!$E$9) - DZN!G$12,0) * DZN!G$13</f>
        <v>11245.239600000001</v>
      </c>
      <c r="H6" s="1">
        <f>MAX(MIN(DZN!I$12, DZN!$E$9) - DZN!H$12,0) * DZN!H$13</f>
        <v>0</v>
      </c>
      <c r="I6" s="1">
        <f>MAX(MIN(DZN!J$12, DZN!$E$9) - DZN!I$12,0) * DZN!I$13</f>
        <v>0</v>
      </c>
      <c r="J6" s="1">
        <f>MAX(MIN(DZN!K$12, DZN!$E$9) - DZN!J$12,0) * DZN!J$13</f>
        <v>0</v>
      </c>
      <c r="K6" s="1">
        <f>MAX(MIN(DZN!L$12, DZN!$E$9) - DZN!K$12,0) * DZN!K$13</f>
        <v>0</v>
      </c>
      <c r="L6" s="1">
        <f>MAX(DZN!$E$9 - DZN!L$12,0) * DZN!L$13</f>
        <v>0</v>
      </c>
    </row>
    <row r="7" spans="2:12" x14ac:dyDescent="0.25">
      <c r="C7" s="1">
        <f>MAX(MIN(DZN!D$12, DZN!$F$9) - DZN!C$12,0) * DZN!C$13</f>
        <v>0</v>
      </c>
      <c r="D7" s="1">
        <f>MAX(MIN(DZN!E$12, DZN!$F$9) - DZN!D$12,0) * DZN!D$13</f>
        <v>294.58029999999997</v>
      </c>
      <c r="E7" s="1">
        <f>MAX(MIN(DZN!F$12, DZN!$F$9) - DZN!E$12,0) * DZN!E$13</f>
        <v>8946.9771999999994</v>
      </c>
      <c r="F7" s="1">
        <f>MAX(MIN(DZN!G$12, DZN!$F$9) - DZN!F$12,0) * DZN!F$13</f>
        <v>1288.6311000000001</v>
      </c>
      <c r="G7" s="1">
        <f>MAX(MIN(DZN!H$12, DZN!$F$9) - DZN!G$12,0) * DZN!G$13</f>
        <v>11859.2796</v>
      </c>
      <c r="H7" s="1">
        <f>MAX(MIN(DZN!I$12, DZN!$F$9) - DZN!H$12,0) * DZN!H$13</f>
        <v>0</v>
      </c>
      <c r="I7" s="1">
        <f>MAX(MIN(DZN!J$12, DZN!$F$9) - DZN!I$12,0) * DZN!I$13</f>
        <v>0</v>
      </c>
      <c r="J7" s="1">
        <f>MAX(MIN(DZN!K$12, DZN!$F$9) - DZN!J$12,0) * DZN!J$13</f>
        <v>0</v>
      </c>
      <c r="K7" s="1">
        <f>MAX(MIN(DZN!L$12, DZN!$F$9) - DZN!K$12,0) * DZN!K$13</f>
        <v>0</v>
      </c>
      <c r="L7" s="1">
        <f>MAX(DZN!$F$9 - DZN!L$12,0) * DZN!L$13</f>
        <v>0</v>
      </c>
    </row>
    <row r="8" spans="2:12" x14ac:dyDescent="0.25">
      <c r="C8" s="1">
        <f>MAX(MIN(DZN!D$12, DZN!$G$9) - DZN!C$12,0) * DZN!C$13</f>
        <v>0</v>
      </c>
      <c r="D8" s="1">
        <f>MAX(MIN(DZN!E$12, DZN!$G$9) - DZN!D$12,0) * DZN!D$13</f>
        <v>294.58029999999997</v>
      </c>
      <c r="E8" s="1">
        <f>MAX(MIN(DZN!F$12, DZN!$G$9) - DZN!E$12,0) * DZN!E$13</f>
        <v>8946.9771999999994</v>
      </c>
      <c r="F8" s="1">
        <f>MAX(MIN(DZN!G$12, DZN!$G$9) - DZN!F$12,0) * DZN!F$13</f>
        <v>1288.6311000000001</v>
      </c>
      <c r="G8" s="1">
        <f>MAX(MIN(DZN!H$12, DZN!$G$9) - DZN!G$12,0) * DZN!G$13</f>
        <v>12509.439600000002</v>
      </c>
      <c r="H8" s="1">
        <f>MAX(MIN(DZN!I$12, DZN!$G$9) - DZN!H$12,0) * DZN!H$13</f>
        <v>0</v>
      </c>
      <c r="I8" s="1">
        <f>MAX(MIN(DZN!J$12, DZN!$G$9) - DZN!I$12,0) * DZN!I$13</f>
        <v>0</v>
      </c>
      <c r="J8" s="1">
        <f>MAX(MIN(DZN!K$12, DZN!$G$9) - DZN!J$12,0) * DZN!J$13</f>
        <v>0</v>
      </c>
      <c r="K8" s="1">
        <f>MAX(MIN(DZN!L$12, DZN!$G$9) - DZN!K$12,0) * DZN!K$13</f>
        <v>0</v>
      </c>
      <c r="L8" s="1">
        <f>MAX(DZN!$G$9 - DZN!L$12,0) * DZN!L$13</f>
        <v>0</v>
      </c>
    </row>
    <row r="9" spans="2:12" x14ac:dyDescent="0.25">
      <c r="C9" s="1">
        <f>MAX(MIN(DZN!D$12, DZN!$H$9) - DZN!C$12,0) * DZN!C$13</f>
        <v>0</v>
      </c>
      <c r="D9" s="1">
        <f>MAX(MIN(DZN!E$12, DZN!$H$9) - DZN!D$12,0) * DZN!D$13</f>
        <v>294.58029999999997</v>
      </c>
      <c r="E9" s="1">
        <f>MAX(MIN(DZN!F$12, DZN!$H$9) - DZN!E$12,0) * DZN!E$13</f>
        <v>8946.9771999999994</v>
      </c>
      <c r="F9" s="1">
        <f>MAX(MIN(DZN!G$12, DZN!$H$9) - DZN!F$12,0) * DZN!F$13</f>
        <v>1288.6311000000001</v>
      </c>
      <c r="G9" s="1">
        <f>MAX(MIN(DZN!H$12, DZN!$H$9) - DZN!G$12,0) * DZN!G$13</f>
        <v>13159.599600000001</v>
      </c>
      <c r="H9" s="1">
        <f>MAX(MIN(DZN!I$12, DZN!$H$9) - DZN!H$12,0) * DZN!H$13</f>
        <v>0</v>
      </c>
      <c r="I9" s="1">
        <f>MAX(MIN(DZN!J$12, DZN!$H$9) - DZN!I$12,0) * DZN!I$13</f>
        <v>0</v>
      </c>
      <c r="J9" s="1">
        <f>MAX(MIN(DZN!K$12, DZN!$H$9) - DZN!J$12,0) * DZN!J$13</f>
        <v>0</v>
      </c>
      <c r="K9" s="1">
        <f>MAX(MIN(DZN!L$12, DZN!$H$9) - DZN!K$12,0) * DZN!K$13</f>
        <v>0</v>
      </c>
      <c r="L9" s="1">
        <f>MAX(DZN!$H$9 - DZN!L$12,0) * DZN!L$13</f>
        <v>0</v>
      </c>
    </row>
    <row r="10" spans="2:12" x14ac:dyDescent="0.25">
      <c r="C10" s="2"/>
      <c r="D10" s="2"/>
      <c r="E10" s="2"/>
      <c r="F10" s="2"/>
      <c r="G10" s="2"/>
      <c r="H10" s="2"/>
    </row>
    <row r="11" spans="2:12" x14ac:dyDescent="0.25">
      <c r="C11" s="2"/>
      <c r="D11" s="2"/>
      <c r="E11" s="2"/>
      <c r="F11" s="2"/>
      <c r="G11" s="2"/>
      <c r="H11" s="2"/>
    </row>
    <row r="12" spans="2:12" x14ac:dyDescent="0.25">
      <c r="C12" s="2"/>
      <c r="D12" s="2"/>
      <c r="E12" s="2"/>
      <c r="F12" s="2"/>
      <c r="G12" s="2"/>
      <c r="H12" s="2"/>
    </row>
    <row r="13" spans="2:12" x14ac:dyDescent="0.25">
      <c r="C13" s="2"/>
      <c r="D13" s="2"/>
      <c r="E13" s="2"/>
      <c r="F13" s="2"/>
      <c r="G13" s="2"/>
      <c r="H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DZN</vt:lpstr>
      <vt:lpstr>MZN</vt:lpstr>
      <vt:lpstr>constraint</vt:lpstr>
      <vt:lpstr>IMPOT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2024-11-14T03:11:21Z</dcterms:modified>
</cp:coreProperties>
</file>