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g\Desktop\"/>
    </mc:Choice>
  </mc:AlternateContent>
  <xr:revisionPtr revIDLastSave="0" documentId="8_{8F061EB9-8343-4907-B326-FCB7EB0DC189}" xr6:coauthVersionLast="34" xr6:coauthVersionMax="34" xr10:uidLastSave="{00000000-0000-0000-0000-000000000000}"/>
  <bookViews>
    <workbookView xWindow="0" yWindow="0" windowWidth="24000" windowHeight="10110" xr2:uid="{DE9EFCB6-5D8B-450F-BEA7-6B548DC745A4}"/>
  </bookViews>
  <sheets>
    <sheet name="Sheet1" sheetId="1" r:id="rId1"/>
  </sheets>
  <definedNames>
    <definedName name="_xlnm._FilterDatabase" localSheetId="0" hidden="1">Sheet1!$A$2:$F$317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6" i="1" l="1"/>
  <c r="J353" i="1"/>
  <c r="I353" i="1"/>
  <c r="J352" i="1"/>
  <c r="I352" i="1"/>
  <c r="I316" i="1"/>
  <c r="H316" i="1" s="1"/>
  <c r="J316" i="1"/>
  <c r="H317" i="1"/>
  <c r="I317" i="1"/>
  <c r="J317" i="1"/>
  <c r="I318" i="1"/>
  <c r="H318" i="1" s="1"/>
  <c r="J318" i="1"/>
  <c r="I319" i="1"/>
  <c r="J319" i="1"/>
  <c r="H319" i="1" s="1"/>
  <c r="I320" i="1"/>
  <c r="H320" i="1" s="1"/>
  <c r="J320" i="1"/>
  <c r="H321" i="1"/>
  <c r="I321" i="1"/>
  <c r="J321" i="1"/>
  <c r="I322" i="1"/>
  <c r="H322" i="1" s="1"/>
  <c r="J322" i="1"/>
  <c r="I323" i="1"/>
  <c r="J323" i="1"/>
  <c r="H323" i="1" s="1"/>
  <c r="I324" i="1"/>
  <c r="H324" i="1" s="1"/>
  <c r="J324" i="1"/>
  <c r="H325" i="1"/>
  <c r="I325" i="1"/>
  <c r="J325" i="1"/>
  <c r="I326" i="1"/>
  <c r="H326" i="1" s="1"/>
  <c r="J326" i="1"/>
  <c r="I327" i="1"/>
  <c r="J327" i="1"/>
  <c r="H327" i="1" s="1"/>
  <c r="I328" i="1"/>
  <c r="H328" i="1" s="1"/>
  <c r="J328" i="1"/>
  <c r="H329" i="1"/>
  <c r="I329" i="1"/>
  <c r="J329" i="1"/>
  <c r="I330" i="1"/>
  <c r="H330" i="1" s="1"/>
  <c r="J330" i="1"/>
  <c r="I331" i="1"/>
  <c r="J331" i="1"/>
  <c r="H331" i="1" s="1"/>
  <c r="I332" i="1"/>
  <c r="H332" i="1" s="1"/>
  <c r="J332" i="1"/>
  <c r="H333" i="1"/>
  <c r="I333" i="1"/>
  <c r="J333" i="1"/>
  <c r="I334" i="1"/>
  <c r="H334" i="1" s="1"/>
  <c r="J334" i="1"/>
  <c r="I335" i="1"/>
  <c r="J335" i="1"/>
  <c r="H335" i="1" s="1"/>
  <c r="I336" i="1"/>
  <c r="H336" i="1" s="1"/>
  <c r="J336" i="1"/>
  <c r="H337" i="1"/>
  <c r="I337" i="1"/>
  <c r="J337" i="1"/>
  <c r="I338" i="1"/>
  <c r="H338" i="1" s="1"/>
  <c r="J338" i="1"/>
  <c r="I339" i="1"/>
  <c r="J339" i="1"/>
  <c r="H339" i="1" s="1"/>
  <c r="I340" i="1"/>
  <c r="H340" i="1" s="1"/>
  <c r="J340" i="1"/>
  <c r="H341" i="1"/>
  <c r="I341" i="1"/>
  <c r="J341" i="1"/>
  <c r="I342" i="1"/>
  <c r="H342" i="1" s="1"/>
  <c r="J342" i="1"/>
  <c r="I343" i="1"/>
  <c r="J343" i="1"/>
  <c r="H343" i="1" s="1"/>
  <c r="I344" i="1"/>
  <c r="H344" i="1" s="1"/>
  <c r="J344" i="1"/>
  <c r="H345" i="1"/>
  <c r="I345" i="1"/>
  <c r="J345" i="1"/>
  <c r="I346" i="1"/>
  <c r="H346" i="1" s="1"/>
  <c r="J346" i="1"/>
  <c r="I347" i="1"/>
  <c r="J347" i="1"/>
  <c r="H347" i="1" s="1"/>
  <c r="I348" i="1"/>
  <c r="H348" i="1" s="1"/>
  <c r="J348" i="1"/>
  <c r="I140" i="1"/>
  <c r="H140" i="1" s="1"/>
  <c r="J140" i="1"/>
  <c r="H141" i="1"/>
  <c r="I141" i="1"/>
  <c r="J141" i="1"/>
  <c r="I142" i="1"/>
  <c r="H142" i="1" s="1"/>
  <c r="J142" i="1"/>
  <c r="I143" i="1"/>
  <c r="J143" i="1"/>
  <c r="H143" i="1" s="1"/>
  <c r="I144" i="1"/>
  <c r="H144" i="1" s="1"/>
  <c r="J144" i="1"/>
  <c r="H145" i="1"/>
  <c r="I145" i="1"/>
  <c r="J145" i="1"/>
  <c r="I146" i="1"/>
  <c r="H146" i="1" s="1"/>
  <c r="J146" i="1"/>
  <c r="I147" i="1"/>
  <c r="J147" i="1"/>
  <c r="H147" i="1" s="1"/>
  <c r="I148" i="1"/>
  <c r="H148" i="1" s="1"/>
  <c r="J148" i="1"/>
  <c r="H149" i="1"/>
  <c r="I149" i="1"/>
  <c r="J149" i="1"/>
  <c r="I150" i="1"/>
  <c r="H150" i="1" s="1"/>
  <c r="J150" i="1"/>
  <c r="I151" i="1"/>
  <c r="J151" i="1"/>
  <c r="H151" i="1" s="1"/>
  <c r="I152" i="1"/>
  <c r="H152" i="1" s="1"/>
  <c r="J152" i="1"/>
  <c r="H153" i="1"/>
  <c r="I153" i="1"/>
  <c r="J153" i="1"/>
  <c r="I154" i="1"/>
  <c r="H154" i="1" s="1"/>
  <c r="J154" i="1"/>
  <c r="I155" i="1"/>
  <c r="J155" i="1"/>
  <c r="H155" i="1" s="1"/>
  <c r="I156" i="1"/>
  <c r="H156" i="1" s="1"/>
  <c r="J156" i="1"/>
  <c r="H157" i="1"/>
  <c r="I157" i="1"/>
  <c r="J157" i="1"/>
  <c r="I158" i="1"/>
  <c r="H158" i="1" s="1"/>
  <c r="J158" i="1"/>
  <c r="I159" i="1"/>
  <c r="J159" i="1"/>
  <c r="H159" i="1" s="1"/>
  <c r="I160" i="1"/>
  <c r="H160" i="1" s="1"/>
  <c r="J160" i="1"/>
  <c r="H161" i="1"/>
  <c r="I161" i="1"/>
  <c r="J161" i="1"/>
  <c r="I162" i="1"/>
  <c r="H162" i="1" s="1"/>
  <c r="J162" i="1"/>
  <c r="I163" i="1"/>
  <c r="J163" i="1"/>
  <c r="H163" i="1" s="1"/>
  <c r="I164" i="1"/>
  <c r="H164" i="1" s="1"/>
  <c r="J164" i="1"/>
  <c r="H165" i="1"/>
  <c r="I165" i="1"/>
  <c r="J165" i="1"/>
  <c r="I166" i="1"/>
  <c r="H166" i="1" s="1"/>
  <c r="J166" i="1"/>
  <c r="I167" i="1"/>
  <c r="J167" i="1"/>
  <c r="H167" i="1" s="1"/>
  <c r="I168" i="1"/>
  <c r="H168" i="1" s="1"/>
  <c r="J168" i="1"/>
  <c r="H169" i="1"/>
  <c r="I169" i="1"/>
  <c r="J169" i="1"/>
  <c r="I170" i="1"/>
  <c r="H170" i="1" s="1"/>
  <c r="J170" i="1"/>
  <c r="I171" i="1"/>
  <c r="J171" i="1"/>
  <c r="H171" i="1" s="1"/>
  <c r="I172" i="1"/>
  <c r="H172" i="1" s="1"/>
  <c r="J172" i="1"/>
  <c r="H173" i="1"/>
  <c r="I173" i="1"/>
  <c r="J173" i="1"/>
  <c r="I174" i="1"/>
  <c r="H174" i="1" s="1"/>
  <c r="J174" i="1"/>
  <c r="I175" i="1"/>
  <c r="J175" i="1"/>
  <c r="H175" i="1" s="1"/>
  <c r="I176" i="1"/>
  <c r="H176" i="1" s="1"/>
  <c r="J176" i="1"/>
  <c r="H177" i="1"/>
  <c r="I177" i="1"/>
  <c r="J177" i="1"/>
  <c r="I178" i="1"/>
  <c r="H178" i="1" s="1"/>
  <c r="J178" i="1"/>
  <c r="I179" i="1"/>
  <c r="J179" i="1"/>
  <c r="H179" i="1" s="1"/>
  <c r="I180" i="1"/>
  <c r="H180" i="1" s="1"/>
  <c r="J180" i="1"/>
  <c r="H181" i="1"/>
  <c r="I181" i="1"/>
  <c r="J181" i="1"/>
  <c r="I182" i="1"/>
  <c r="H182" i="1" s="1"/>
  <c r="J182" i="1"/>
  <c r="I183" i="1"/>
  <c r="J183" i="1"/>
  <c r="H183" i="1" s="1"/>
  <c r="I184" i="1"/>
  <c r="H184" i="1" s="1"/>
  <c r="J184" i="1"/>
  <c r="H185" i="1"/>
  <c r="I185" i="1"/>
  <c r="J185" i="1"/>
  <c r="I186" i="1"/>
  <c r="H186" i="1" s="1"/>
  <c r="J186" i="1"/>
  <c r="I187" i="1"/>
  <c r="J187" i="1"/>
  <c r="H187" i="1" s="1"/>
  <c r="I188" i="1"/>
  <c r="H188" i="1" s="1"/>
  <c r="J188" i="1"/>
  <c r="H189" i="1"/>
  <c r="I189" i="1"/>
  <c r="J189" i="1"/>
  <c r="I190" i="1"/>
  <c r="H190" i="1" s="1"/>
  <c r="J190" i="1"/>
  <c r="I191" i="1"/>
  <c r="J191" i="1"/>
  <c r="H191" i="1" s="1"/>
  <c r="I192" i="1"/>
  <c r="H192" i="1" s="1"/>
  <c r="J192" i="1"/>
  <c r="H193" i="1"/>
  <c r="I193" i="1"/>
  <c r="J193" i="1"/>
  <c r="I194" i="1"/>
  <c r="H194" i="1" s="1"/>
  <c r="J194" i="1"/>
  <c r="I195" i="1"/>
  <c r="J195" i="1"/>
  <c r="H195" i="1" s="1"/>
  <c r="I196" i="1"/>
  <c r="H196" i="1" s="1"/>
  <c r="J196" i="1"/>
  <c r="H197" i="1"/>
  <c r="I197" i="1"/>
  <c r="J197" i="1"/>
  <c r="I198" i="1"/>
  <c r="H198" i="1" s="1"/>
  <c r="J198" i="1"/>
  <c r="I199" i="1"/>
  <c r="J199" i="1"/>
  <c r="H199" i="1" s="1"/>
  <c r="I200" i="1"/>
  <c r="H200" i="1" s="1"/>
  <c r="J200" i="1"/>
  <c r="H201" i="1"/>
  <c r="I201" i="1"/>
  <c r="J201" i="1"/>
  <c r="I202" i="1"/>
  <c r="H202" i="1" s="1"/>
  <c r="J202" i="1"/>
  <c r="I203" i="1"/>
  <c r="J203" i="1"/>
  <c r="H203" i="1" s="1"/>
  <c r="I204" i="1"/>
  <c r="H204" i="1" s="1"/>
  <c r="J204" i="1"/>
  <c r="H205" i="1"/>
  <c r="I205" i="1"/>
  <c r="J205" i="1"/>
  <c r="I206" i="1"/>
  <c r="H206" i="1" s="1"/>
  <c r="J206" i="1"/>
  <c r="I207" i="1"/>
  <c r="J207" i="1"/>
  <c r="H207" i="1" s="1"/>
  <c r="I208" i="1"/>
  <c r="H208" i="1" s="1"/>
  <c r="J208" i="1"/>
  <c r="H209" i="1"/>
  <c r="I209" i="1"/>
  <c r="J209" i="1"/>
  <c r="I210" i="1"/>
  <c r="H210" i="1" s="1"/>
  <c r="J210" i="1"/>
  <c r="I211" i="1"/>
  <c r="J211" i="1"/>
  <c r="H211" i="1" s="1"/>
  <c r="I212" i="1"/>
  <c r="H212" i="1" s="1"/>
  <c r="J212" i="1"/>
  <c r="H213" i="1"/>
  <c r="I213" i="1"/>
  <c r="J213" i="1"/>
  <c r="I214" i="1"/>
  <c r="H214" i="1" s="1"/>
  <c r="J214" i="1"/>
  <c r="I215" i="1"/>
  <c r="J215" i="1"/>
  <c r="H215" i="1" s="1"/>
  <c r="I216" i="1"/>
  <c r="H216" i="1" s="1"/>
  <c r="J216" i="1"/>
  <c r="H217" i="1"/>
  <c r="I217" i="1"/>
  <c r="J217" i="1"/>
  <c r="I218" i="1"/>
  <c r="H218" i="1" s="1"/>
  <c r="J218" i="1"/>
  <c r="I219" i="1"/>
  <c r="J219" i="1"/>
  <c r="H219" i="1" s="1"/>
  <c r="I220" i="1"/>
  <c r="H220" i="1" s="1"/>
  <c r="J220" i="1"/>
  <c r="H221" i="1"/>
  <c r="I221" i="1"/>
  <c r="J221" i="1"/>
  <c r="I222" i="1"/>
  <c r="H222" i="1" s="1"/>
  <c r="J222" i="1"/>
  <c r="I223" i="1"/>
  <c r="J223" i="1"/>
  <c r="H223" i="1" s="1"/>
  <c r="I224" i="1"/>
  <c r="H224" i="1" s="1"/>
  <c r="J224" i="1"/>
  <c r="H225" i="1"/>
  <c r="I225" i="1"/>
  <c r="J225" i="1"/>
  <c r="I226" i="1"/>
  <c r="H226" i="1" s="1"/>
  <c r="J226" i="1"/>
  <c r="I227" i="1"/>
  <c r="J227" i="1"/>
  <c r="H227" i="1" s="1"/>
  <c r="I228" i="1"/>
  <c r="H228" i="1" s="1"/>
  <c r="J228" i="1"/>
  <c r="H229" i="1"/>
  <c r="I229" i="1"/>
  <c r="J229" i="1"/>
  <c r="I230" i="1"/>
  <c r="H230" i="1" s="1"/>
  <c r="J230" i="1"/>
  <c r="I231" i="1"/>
  <c r="J231" i="1"/>
  <c r="H231" i="1" s="1"/>
  <c r="I232" i="1"/>
  <c r="H232" i="1" s="1"/>
  <c r="J232" i="1"/>
  <c r="H233" i="1"/>
  <c r="I233" i="1"/>
  <c r="J233" i="1"/>
  <c r="I234" i="1"/>
  <c r="H234" i="1" s="1"/>
  <c r="J234" i="1"/>
  <c r="I235" i="1"/>
  <c r="J235" i="1"/>
  <c r="H235" i="1" s="1"/>
  <c r="I236" i="1"/>
  <c r="H236" i="1" s="1"/>
  <c r="J236" i="1"/>
  <c r="H237" i="1"/>
  <c r="I237" i="1"/>
  <c r="J237" i="1"/>
  <c r="I238" i="1"/>
  <c r="H238" i="1" s="1"/>
  <c r="J238" i="1"/>
  <c r="I239" i="1"/>
  <c r="J239" i="1"/>
  <c r="H239" i="1" s="1"/>
  <c r="I240" i="1"/>
  <c r="H240" i="1" s="1"/>
  <c r="J240" i="1"/>
  <c r="H241" i="1"/>
  <c r="I241" i="1"/>
  <c r="J241" i="1"/>
  <c r="I242" i="1"/>
  <c r="H242" i="1" s="1"/>
  <c r="J242" i="1"/>
  <c r="I243" i="1"/>
  <c r="J243" i="1"/>
  <c r="H243" i="1" s="1"/>
  <c r="I244" i="1"/>
  <c r="H244" i="1" s="1"/>
  <c r="J244" i="1"/>
  <c r="H245" i="1"/>
  <c r="I245" i="1"/>
  <c r="J245" i="1"/>
  <c r="I246" i="1"/>
  <c r="H246" i="1" s="1"/>
  <c r="J246" i="1"/>
  <c r="I247" i="1"/>
  <c r="J247" i="1"/>
  <c r="H247" i="1" s="1"/>
  <c r="I248" i="1"/>
  <c r="H248" i="1" s="1"/>
  <c r="J248" i="1"/>
  <c r="H249" i="1"/>
  <c r="I249" i="1"/>
  <c r="J249" i="1"/>
  <c r="I250" i="1"/>
  <c r="H250" i="1" s="1"/>
  <c r="J250" i="1"/>
  <c r="I251" i="1"/>
  <c r="J251" i="1"/>
  <c r="H251" i="1" s="1"/>
  <c r="I252" i="1"/>
  <c r="H252" i="1" s="1"/>
  <c r="J252" i="1"/>
  <c r="H253" i="1"/>
  <c r="I253" i="1"/>
  <c r="J253" i="1"/>
  <c r="I254" i="1"/>
  <c r="H254" i="1" s="1"/>
  <c r="J254" i="1"/>
  <c r="I255" i="1"/>
  <c r="J255" i="1"/>
  <c r="H255" i="1" s="1"/>
  <c r="I256" i="1"/>
  <c r="H256" i="1" s="1"/>
  <c r="J256" i="1"/>
  <c r="H257" i="1"/>
  <c r="I257" i="1"/>
  <c r="J257" i="1"/>
  <c r="I258" i="1"/>
  <c r="H258" i="1" s="1"/>
  <c r="J258" i="1"/>
  <c r="I259" i="1"/>
  <c r="J259" i="1"/>
  <c r="H259" i="1" s="1"/>
  <c r="I260" i="1"/>
  <c r="H260" i="1" s="1"/>
  <c r="J260" i="1"/>
  <c r="H261" i="1"/>
  <c r="I261" i="1"/>
  <c r="J261" i="1"/>
  <c r="I262" i="1"/>
  <c r="H262" i="1" s="1"/>
  <c r="J262" i="1"/>
  <c r="I263" i="1"/>
  <c r="J263" i="1"/>
  <c r="H263" i="1" s="1"/>
  <c r="I264" i="1"/>
  <c r="H264" i="1" s="1"/>
  <c r="J264" i="1"/>
  <c r="H265" i="1"/>
  <c r="I265" i="1"/>
  <c r="J265" i="1"/>
  <c r="I266" i="1"/>
  <c r="H266" i="1" s="1"/>
  <c r="J266" i="1"/>
  <c r="I267" i="1"/>
  <c r="J267" i="1"/>
  <c r="H267" i="1" s="1"/>
  <c r="I268" i="1"/>
  <c r="H268" i="1" s="1"/>
  <c r="J268" i="1"/>
  <c r="H269" i="1"/>
  <c r="I269" i="1"/>
  <c r="J269" i="1"/>
  <c r="I270" i="1"/>
  <c r="H270" i="1" s="1"/>
  <c r="J270" i="1"/>
  <c r="I271" i="1"/>
  <c r="J271" i="1"/>
  <c r="H271" i="1" s="1"/>
  <c r="I272" i="1"/>
  <c r="H272" i="1" s="1"/>
  <c r="J272" i="1"/>
  <c r="H273" i="1"/>
  <c r="I273" i="1"/>
  <c r="J273" i="1"/>
  <c r="I274" i="1"/>
  <c r="H274" i="1" s="1"/>
  <c r="J274" i="1"/>
  <c r="I275" i="1"/>
  <c r="J275" i="1"/>
  <c r="H275" i="1" s="1"/>
  <c r="I276" i="1"/>
  <c r="H276" i="1" s="1"/>
  <c r="J276" i="1"/>
  <c r="H277" i="1"/>
  <c r="I277" i="1"/>
  <c r="J277" i="1"/>
  <c r="I278" i="1"/>
  <c r="H278" i="1" s="1"/>
  <c r="J278" i="1"/>
  <c r="I279" i="1"/>
  <c r="J279" i="1"/>
  <c r="H279" i="1" s="1"/>
  <c r="I280" i="1"/>
  <c r="H280" i="1" s="1"/>
  <c r="J280" i="1"/>
  <c r="H281" i="1"/>
  <c r="I281" i="1"/>
  <c r="J281" i="1"/>
  <c r="I282" i="1"/>
  <c r="H282" i="1" s="1"/>
  <c r="J282" i="1"/>
  <c r="I283" i="1"/>
  <c r="J283" i="1"/>
  <c r="H283" i="1" s="1"/>
  <c r="I284" i="1"/>
  <c r="H284" i="1" s="1"/>
  <c r="J284" i="1"/>
  <c r="H285" i="1"/>
  <c r="I285" i="1"/>
  <c r="J285" i="1"/>
  <c r="I286" i="1"/>
  <c r="H286" i="1" s="1"/>
  <c r="J286" i="1"/>
  <c r="I287" i="1"/>
  <c r="J287" i="1"/>
  <c r="H287" i="1" s="1"/>
  <c r="I288" i="1"/>
  <c r="H288" i="1" s="1"/>
  <c r="J288" i="1"/>
  <c r="H289" i="1"/>
  <c r="I289" i="1"/>
  <c r="J289" i="1"/>
  <c r="I290" i="1"/>
  <c r="H290" i="1" s="1"/>
  <c r="J290" i="1"/>
  <c r="I291" i="1"/>
  <c r="J291" i="1"/>
  <c r="H291" i="1" s="1"/>
  <c r="I292" i="1"/>
  <c r="H292" i="1" s="1"/>
  <c r="J292" i="1"/>
  <c r="H293" i="1"/>
  <c r="I293" i="1"/>
  <c r="J293" i="1"/>
  <c r="I294" i="1"/>
  <c r="H294" i="1" s="1"/>
  <c r="J294" i="1"/>
  <c r="I295" i="1"/>
  <c r="J295" i="1"/>
  <c r="H295" i="1" s="1"/>
  <c r="I296" i="1"/>
  <c r="H296" i="1" s="1"/>
  <c r="J296" i="1"/>
  <c r="H297" i="1"/>
  <c r="I297" i="1"/>
  <c r="J297" i="1"/>
  <c r="I298" i="1"/>
  <c r="H298" i="1" s="1"/>
  <c r="J298" i="1"/>
  <c r="I299" i="1"/>
  <c r="J299" i="1"/>
  <c r="H299" i="1" s="1"/>
  <c r="I300" i="1"/>
  <c r="H300" i="1" s="1"/>
  <c r="J300" i="1"/>
  <c r="H301" i="1"/>
  <c r="I301" i="1"/>
  <c r="J301" i="1"/>
  <c r="I302" i="1"/>
  <c r="H302" i="1" s="1"/>
  <c r="J302" i="1"/>
  <c r="I303" i="1"/>
  <c r="J303" i="1"/>
  <c r="H303" i="1" s="1"/>
  <c r="I304" i="1"/>
  <c r="H304" i="1" s="1"/>
  <c r="J304" i="1"/>
  <c r="H305" i="1"/>
  <c r="I305" i="1"/>
  <c r="J305" i="1"/>
  <c r="I306" i="1"/>
  <c r="H306" i="1" s="1"/>
  <c r="J306" i="1"/>
  <c r="I307" i="1"/>
  <c r="J307" i="1"/>
  <c r="H307" i="1" s="1"/>
  <c r="I308" i="1"/>
  <c r="H308" i="1" s="1"/>
  <c r="J308" i="1"/>
  <c r="H309" i="1"/>
  <c r="I309" i="1"/>
  <c r="J309" i="1"/>
  <c r="I310" i="1"/>
  <c r="H310" i="1" s="1"/>
  <c r="J310" i="1"/>
  <c r="I311" i="1"/>
  <c r="J311" i="1"/>
  <c r="H311" i="1" s="1"/>
  <c r="I312" i="1"/>
  <c r="H312" i="1" s="1"/>
  <c r="J312" i="1"/>
  <c r="H313" i="1"/>
  <c r="I313" i="1"/>
  <c r="J313" i="1"/>
  <c r="I314" i="1"/>
  <c r="H314" i="1" s="1"/>
  <c r="J314" i="1"/>
  <c r="I315" i="1"/>
  <c r="J315" i="1"/>
  <c r="H315" i="1" s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34" i="1"/>
  <c r="J35" i="1"/>
  <c r="J36" i="1"/>
  <c r="J37" i="1"/>
  <c r="J38" i="1"/>
  <c r="J39" i="1"/>
  <c r="J40" i="1"/>
  <c r="J41" i="1"/>
  <c r="J42" i="1"/>
  <c r="I100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43" i="1"/>
  <c r="I44" i="1"/>
  <c r="I45" i="1"/>
  <c r="I46" i="1"/>
  <c r="I47" i="1"/>
  <c r="I48" i="1"/>
  <c r="I49" i="1"/>
  <c r="I50" i="1"/>
  <c r="I51" i="1"/>
  <c r="I52" i="1"/>
  <c r="I34" i="1"/>
  <c r="I35" i="1"/>
  <c r="I36" i="1"/>
  <c r="I37" i="1"/>
  <c r="I38" i="1"/>
  <c r="I39" i="1"/>
  <c r="I40" i="1"/>
  <c r="I41" i="1"/>
  <c r="I42" i="1"/>
  <c r="G44" i="1"/>
  <c r="G42" i="1"/>
  <c r="I15" i="1"/>
  <c r="G41" i="1"/>
  <c r="G5" i="1"/>
  <c r="G6" i="1"/>
  <c r="J26" i="1"/>
  <c r="J27" i="1"/>
  <c r="J28" i="1"/>
  <c r="I27" i="1"/>
  <c r="I28" i="1"/>
  <c r="I26" i="1"/>
  <c r="J21" i="1"/>
  <c r="J22" i="1"/>
  <c r="J23" i="1"/>
  <c r="I22" i="1"/>
  <c r="I23" i="1"/>
  <c r="I21" i="1"/>
  <c r="J14" i="1"/>
  <c r="J15" i="1"/>
  <c r="J16" i="1"/>
  <c r="J17" i="1"/>
  <c r="J18" i="1"/>
  <c r="I16" i="1"/>
  <c r="I17" i="1"/>
  <c r="I18" i="1"/>
  <c r="I14" i="1"/>
  <c r="J6" i="1"/>
  <c r="J7" i="1"/>
  <c r="J8" i="1"/>
  <c r="J9" i="1"/>
  <c r="J10" i="1"/>
  <c r="J11" i="1"/>
  <c r="J5" i="1"/>
  <c r="I6" i="1"/>
  <c r="I7" i="1"/>
  <c r="I8" i="1"/>
  <c r="I9" i="1"/>
  <c r="I10" i="1"/>
  <c r="I11" i="1"/>
  <c r="I5" i="1"/>
  <c r="L6" i="1"/>
  <c r="L14" i="1"/>
  <c r="L4" i="1"/>
  <c r="G3" i="1"/>
  <c r="J19" i="1" l="1"/>
  <c r="I19" i="1"/>
  <c r="I12" i="1"/>
  <c r="I24" i="1" l="1"/>
  <c r="J29" i="1"/>
  <c r="I29" i="1"/>
  <c r="J24" i="1"/>
  <c r="J2" i="1" l="1"/>
  <c r="I2" i="1"/>
  <c r="H30" i="1" l="1"/>
  <c r="H112" i="1"/>
  <c r="H116" i="1"/>
  <c r="H109" i="1"/>
  <c r="H69" i="1"/>
  <c r="H117" i="1"/>
  <c r="H132" i="1"/>
  <c r="H138" i="1"/>
  <c r="H80" i="1"/>
  <c r="H43" i="1"/>
  <c r="H54" i="1"/>
  <c r="H52" i="1"/>
  <c r="H57" i="1"/>
  <c r="I3" i="1"/>
  <c r="J12" i="1"/>
  <c r="H41" i="1" l="1"/>
  <c r="H35" i="1"/>
  <c r="H97" i="1"/>
  <c r="H58" i="1"/>
  <c r="H59" i="1"/>
  <c r="H85" i="1"/>
  <c r="H45" i="1"/>
  <c r="H49" i="1"/>
  <c r="H36" i="1"/>
  <c r="H111" i="1"/>
  <c r="H134" i="1"/>
  <c r="H89" i="1"/>
  <c r="H88" i="1"/>
  <c r="H99" i="1"/>
  <c r="H68" i="1"/>
  <c r="H78" i="1"/>
  <c r="H34" i="1"/>
  <c r="H56" i="1"/>
  <c r="H40" i="1"/>
  <c r="H46" i="1"/>
  <c r="H51" i="1"/>
  <c r="H96" i="1"/>
  <c r="H64" i="1"/>
  <c r="H129" i="1"/>
  <c r="H124" i="1"/>
  <c r="H110" i="1"/>
  <c r="H90" i="1"/>
  <c r="H87" i="1"/>
  <c r="H106" i="1"/>
  <c r="H42" i="1"/>
  <c r="H47" i="1"/>
  <c r="H60" i="1"/>
  <c r="H125" i="1"/>
  <c r="H120" i="1"/>
  <c r="H122" i="1"/>
  <c r="H84" i="1"/>
  <c r="H86" i="1"/>
  <c r="H61" i="1"/>
  <c r="H83" i="1"/>
  <c r="H119" i="1"/>
  <c r="H137" i="1"/>
  <c r="H136" i="1"/>
  <c r="H130" i="1"/>
  <c r="H66" i="1"/>
  <c r="H67" i="1"/>
  <c r="H123" i="1"/>
  <c r="H121" i="1"/>
  <c r="H93" i="1"/>
  <c r="H92" i="1"/>
  <c r="H103" i="1"/>
  <c r="H53" i="1"/>
  <c r="H44" i="1"/>
  <c r="H73" i="1"/>
  <c r="H72" i="1"/>
  <c r="H82" i="1"/>
  <c r="H74" i="1"/>
  <c r="H75" i="1"/>
  <c r="H127" i="1"/>
  <c r="H131" i="1"/>
  <c r="H105" i="1"/>
  <c r="H133" i="1"/>
  <c r="H98" i="1"/>
  <c r="H114" i="1"/>
  <c r="H79" i="1"/>
  <c r="H95" i="1"/>
  <c r="H139" i="1"/>
  <c r="H113" i="1"/>
  <c r="H108" i="1"/>
  <c r="H101" i="1"/>
  <c r="H102" i="1"/>
  <c r="H70" i="1"/>
  <c r="H135" i="1"/>
  <c r="H48" i="1"/>
  <c r="H38" i="1"/>
  <c r="H81" i="1"/>
  <c r="H100" i="1"/>
  <c r="H118" i="1"/>
  <c r="H107" i="1"/>
  <c r="H77" i="1"/>
  <c r="H104" i="1"/>
  <c r="H94" i="1"/>
  <c r="H62" i="1"/>
  <c r="H71" i="1"/>
  <c r="H115" i="1"/>
  <c r="H50" i="1"/>
  <c r="H55" i="1"/>
  <c r="H39" i="1"/>
  <c r="H65" i="1"/>
  <c r="H76" i="1"/>
  <c r="H128" i="1"/>
  <c r="H126" i="1"/>
  <c r="H91" i="1"/>
  <c r="H63" i="1"/>
  <c r="H37" i="1"/>
</calcChain>
</file>

<file path=xl/sharedStrings.xml><?xml version="1.0" encoding="utf-8"?>
<sst xmlns="http://schemas.openxmlformats.org/spreadsheetml/2006/main" count="3522" uniqueCount="40">
  <si>
    <t>Padi</t>
  </si>
  <si>
    <t>Latosol</t>
  </si>
  <si>
    <t>Masam</t>
  </si>
  <si>
    <t>Panas</t>
  </si>
  <si>
    <t>Dalam</t>
  </si>
  <si>
    <t>Tidak Cocok</t>
  </si>
  <si>
    <t>Sangat Masam</t>
  </si>
  <si>
    <t>Netral</t>
  </si>
  <si>
    <t>Basa</t>
  </si>
  <si>
    <t>Sangat Basa</t>
  </si>
  <si>
    <t>Sedang</t>
  </si>
  <si>
    <t>Cocok</t>
  </si>
  <si>
    <t>Dangkal</t>
  </si>
  <si>
    <t>Regosol</t>
  </si>
  <si>
    <t>Tanah Humus</t>
  </si>
  <si>
    <t>Gambut</t>
  </si>
  <si>
    <t>Alluvial</t>
  </si>
  <si>
    <t>Podzolik</t>
  </si>
  <si>
    <t>Litosol</t>
  </si>
  <si>
    <t>Jenis Tanaman</t>
  </si>
  <si>
    <t>Jenis Tanah</t>
  </si>
  <si>
    <t>PH</t>
  </si>
  <si>
    <t>Suhu</t>
  </si>
  <si>
    <t>Kedalaman</t>
  </si>
  <si>
    <t>Kelas</t>
  </si>
  <si>
    <t>MODUL NAÏVE BAYES</t>
  </si>
  <si>
    <t>P(Cocok / Tidak Cocok)</t>
  </si>
  <si>
    <t xml:space="preserve">P(JTAN=↓ | … </t>
  </si>
  <si>
    <t xml:space="preserve">P(PH=↓ | … </t>
  </si>
  <si>
    <t xml:space="preserve">P(SUHU=↓ | … </t>
  </si>
  <si>
    <t xml:space="preserve">P(KED=↓ | … </t>
  </si>
  <si>
    <t>Dingin</t>
  </si>
  <si>
    <t>CLASS PREDICTION</t>
  </si>
  <si>
    <t>DATA TESTING</t>
  </si>
  <si>
    <t>No</t>
  </si>
  <si>
    <t xml:space="preserve">Kedalaman </t>
  </si>
  <si>
    <t>ACCURACY =</t>
  </si>
  <si>
    <t>Predicted</t>
  </si>
  <si>
    <t>CLASS</t>
  </si>
  <si>
    <t>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</si>
</sst>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5" formatCode="0.0000000000"/>
    <numFmt numFmtId="202" formatCode="0.00000000000000000000000000000000000000"/>
    <numFmt numFmtId="205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02" fontId="0" fillId="0" borderId="0" xfId="0" applyNumberFormat="1"/>
    <xf numFmtId="0" fontId="0" fillId="0" borderId="2" xfId="0" applyFill="1" applyBorder="1" applyAlignment="1">
      <alignment horizontal="center"/>
    </xf>
    <xf numFmtId="205" fontId="0" fillId="0" borderId="1" xfId="2" applyNumberFormat="1" applyFont="1" applyBorder="1" applyAlignment="1">
      <alignment horizontal="center"/>
    </xf>
    <xf numFmtId="175" fontId="0" fillId="0" borderId="1" xfId="2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045-53B3-4F9E-AC65-3E90AE76CCB1}">
  <dimension ref="A1:Q357"/>
  <sheetViews>
    <sheetView tabSelected="1" topLeftCell="G243" workbookViewId="0">
      <selection activeCell="I262" sqref="I262"/>
    </sheetView>
  </sheetViews>
  <sheetFormatPr defaultRowHeight="15" x14ac:dyDescent="0.25"/>
  <cols>
    <col min="1" max="1" width="17.28515625" customWidth="1"/>
    <col min="2" max="2" width="13.42578125" customWidth="1"/>
    <col min="3" max="3" width="15.42578125" customWidth="1"/>
    <col min="4" max="4" width="13.140625" customWidth="1"/>
    <col min="5" max="5" width="14.140625" customWidth="1"/>
    <col min="6" max="6" width="12.5703125" customWidth="1"/>
    <col min="8" max="8" width="25.85546875" customWidth="1"/>
    <col min="9" max="9" width="17.42578125" customWidth="1"/>
    <col min="10" max="10" width="23.140625" customWidth="1"/>
    <col min="13" max="13" width="12.42578125" customWidth="1"/>
    <col min="14" max="14" width="41.5703125" bestFit="1" customWidth="1"/>
    <col min="16" max="16" width="12" customWidth="1"/>
    <col min="17" max="17" width="14.85546875" customWidth="1"/>
  </cols>
  <sheetData>
    <row r="1" spans="1:12" x14ac:dyDescent="0.25">
      <c r="A1" s="6" t="s">
        <v>39</v>
      </c>
      <c r="B1" s="6"/>
      <c r="C1" s="6"/>
      <c r="D1" s="6"/>
      <c r="E1" s="6"/>
      <c r="F1" s="6"/>
      <c r="H1" s="6" t="s">
        <v>25</v>
      </c>
      <c r="I1" s="6"/>
      <c r="J1" s="6"/>
    </row>
    <row r="2" spans="1:12" x14ac:dyDescent="0.2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H2" s="2" t="s">
        <v>26</v>
      </c>
      <c r="I2" s="3">
        <f>COUNTIF($F3:$F317,I$4)/COUNTA($F3:$F317)</f>
        <v>0.2253968253968254</v>
      </c>
      <c r="J2" s="3">
        <f>COUNTIF($F3:$F317,J$4)/COUNTA($F3:$F317)</f>
        <v>0.77460317460317463</v>
      </c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>
        <f>COUNTIF(F3:F317,I4)</f>
        <v>71</v>
      </c>
      <c r="H3" s="1"/>
      <c r="I3" s="7">
        <f>SUM(I2:J2)</f>
        <v>1</v>
      </c>
      <c r="J3" s="7"/>
    </row>
    <row r="4" spans="1:12" x14ac:dyDescent="0.25">
      <c r="A4" s="1" t="s">
        <v>0</v>
      </c>
      <c r="B4" s="1" t="s">
        <v>1</v>
      </c>
      <c r="C4" s="1" t="s">
        <v>6</v>
      </c>
      <c r="D4" s="1" t="s">
        <v>3</v>
      </c>
      <c r="E4" s="1" t="s">
        <v>4</v>
      </c>
      <c r="F4" s="1" t="s">
        <v>5</v>
      </c>
      <c r="H4" s="2" t="s">
        <v>27</v>
      </c>
      <c r="I4" s="2" t="s">
        <v>11</v>
      </c>
      <c r="J4" s="2" t="s">
        <v>5</v>
      </c>
      <c r="L4">
        <f>1/71</f>
        <v>1.4084507042253521E-2</v>
      </c>
    </row>
    <row r="5" spans="1:12" x14ac:dyDescent="0.25">
      <c r="A5" s="1" t="s">
        <v>0</v>
      </c>
      <c r="B5" s="1" t="s">
        <v>1</v>
      </c>
      <c r="C5" s="1" t="s">
        <v>7</v>
      </c>
      <c r="D5" s="1" t="s">
        <v>3</v>
      </c>
      <c r="E5" s="1" t="s">
        <v>4</v>
      </c>
      <c r="F5" s="1" t="s">
        <v>5</v>
      </c>
      <c r="G5">
        <f>COUNTIFS($B$3:$B$317,$H5,$F$3:$F$317,I$4)+1/(COUNTIFS($F$3:$F$317,I$4)+5)</f>
        <v>1.3157894736842105E-2</v>
      </c>
      <c r="H5" s="2" t="s">
        <v>13</v>
      </c>
      <c r="I5" s="8">
        <f>COUNTIFS($B$3:$B$317,$H5,$F$3:$F$317,I$4)/COUNTIFS($F$3:$F$317,I$4)</f>
        <v>0</v>
      </c>
      <c r="J5" s="8">
        <f>COUNTIFS($B$3:$B$317,$H5,$F$3:$F$317,J$4)/COUNTIFS($F$3:$F$317,J$4)</f>
        <v>0.18442622950819673</v>
      </c>
    </row>
    <row r="6" spans="1:12" x14ac:dyDescent="0.25">
      <c r="A6" s="1" t="s">
        <v>0</v>
      </c>
      <c r="B6" s="1" t="s">
        <v>1</v>
      </c>
      <c r="C6" s="1" t="s">
        <v>8</v>
      </c>
      <c r="D6" s="1" t="s">
        <v>3</v>
      </c>
      <c r="E6" s="1" t="s">
        <v>4</v>
      </c>
      <c r="F6" s="1" t="s">
        <v>5</v>
      </c>
      <c r="G6">
        <f>COUNT(B2:F2)</f>
        <v>0</v>
      </c>
      <c r="H6" s="2" t="s">
        <v>14</v>
      </c>
      <c r="I6" s="8">
        <f t="shared" ref="I6:J11" si="0">COUNTIFS($B$3:$B$317,$H6,$F$3:$F$317,I$4)/COUNTIFS($F$3:$F$317,I$4)</f>
        <v>0.25352112676056338</v>
      </c>
      <c r="J6" s="8">
        <f t="shared" si="0"/>
        <v>0.11065573770491803</v>
      </c>
      <c r="L6">
        <f>1/75</f>
        <v>1.3333333333333334E-2</v>
      </c>
    </row>
    <row r="7" spans="1:12" x14ac:dyDescent="0.25">
      <c r="A7" s="1" t="s">
        <v>0</v>
      </c>
      <c r="B7" s="1" t="s">
        <v>1</v>
      </c>
      <c r="C7" s="1" t="s">
        <v>9</v>
      </c>
      <c r="D7" s="1" t="s">
        <v>3</v>
      </c>
      <c r="E7" s="1" t="s">
        <v>4</v>
      </c>
      <c r="F7" s="1" t="s">
        <v>5</v>
      </c>
      <c r="H7" s="2" t="s">
        <v>15</v>
      </c>
      <c r="I7" s="8">
        <f t="shared" si="0"/>
        <v>0</v>
      </c>
      <c r="J7" s="8">
        <f t="shared" si="0"/>
        <v>0.18442622950819673</v>
      </c>
    </row>
    <row r="8" spans="1:12" x14ac:dyDescent="0.25">
      <c r="A8" s="1" t="s">
        <v>0</v>
      </c>
      <c r="B8" s="1" t="s">
        <v>1</v>
      </c>
      <c r="C8" s="1" t="s">
        <v>2</v>
      </c>
      <c r="D8" s="1" t="s">
        <v>10</v>
      </c>
      <c r="E8" s="1" t="s">
        <v>4</v>
      </c>
      <c r="F8" s="1" t="s">
        <v>5</v>
      </c>
      <c r="H8" s="2" t="s">
        <v>1</v>
      </c>
      <c r="I8" s="8">
        <f t="shared" si="0"/>
        <v>0.25352112676056338</v>
      </c>
      <c r="J8" s="8">
        <f t="shared" si="0"/>
        <v>0.11065573770491803</v>
      </c>
    </row>
    <row r="9" spans="1:12" x14ac:dyDescent="0.25">
      <c r="A9" s="1" t="s">
        <v>0</v>
      </c>
      <c r="B9" s="1" t="s">
        <v>1</v>
      </c>
      <c r="C9" s="1" t="s">
        <v>6</v>
      </c>
      <c r="D9" s="1" t="s">
        <v>10</v>
      </c>
      <c r="E9" s="1" t="s">
        <v>4</v>
      </c>
      <c r="F9" s="1" t="s">
        <v>5</v>
      </c>
      <c r="H9" s="2" t="s">
        <v>16</v>
      </c>
      <c r="I9" s="8">
        <f t="shared" si="0"/>
        <v>0.23943661971830985</v>
      </c>
      <c r="J9" s="8">
        <f t="shared" si="0"/>
        <v>0.11475409836065574</v>
      </c>
    </row>
    <row r="10" spans="1:12" x14ac:dyDescent="0.25">
      <c r="A10" s="1" t="s">
        <v>0</v>
      </c>
      <c r="B10" s="1" t="s">
        <v>1</v>
      </c>
      <c r="C10" s="1" t="s">
        <v>7</v>
      </c>
      <c r="D10" s="1" t="s">
        <v>10</v>
      </c>
      <c r="E10" s="1" t="s">
        <v>4</v>
      </c>
      <c r="F10" s="1" t="s">
        <v>5</v>
      </c>
      <c r="H10" s="2" t="s">
        <v>17</v>
      </c>
      <c r="I10" s="8">
        <f t="shared" si="0"/>
        <v>0.25352112676056338</v>
      </c>
      <c r="J10" s="8">
        <f t="shared" si="0"/>
        <v>0.11065573770491803</v>
      </c>
    </row>
    <row r="11" spans="1:12" x14ac:dyDescent="0.25">
      <c r="A11" s="1" t="s">
        <v>0</v>
      </c>
      <c r="B11" s="1" t="s">
        <v>1</v>
      </c>
      <c r="C11" s="1" t="s">
        <v>8</v>
      </c>
      <c r="D11" s="1" t="s">
        <v>10</v>
      </c>
      <c r="E11" s="1" t="s">
        <v>4</v>
      </c>
      <c r="F11" s="1" t="s">
        <v>5</v>
      </c>
      <c r="H11" s="2" t="s">
        <v>18</v>
      </c>
      <c r="I11" s="8">
        <f t="shared" si="0"/>
        <v>0</v>
      </c>
      <c r="J11" s="8">
        <f t="shared" si="0"/>
        <v>0.18442622950819673</v>
      </c>
    </row>
    <row r="12" spans="1:12" x14ac:dyDescent="0.25">
      <c r="A12" s="1" t="s">
        <v>0</v>
      </c>
      <c r="B12" s="1" t="s">
        <v>1</v>
      </c>
      <c r="C12" s="1" t="s">
        <v>9</v>
      </c>
      <c r="D12" s="1" t="s">
        <v>10</v>
      </c>
      <c r="E12" s="1" t="s">
        <v>4</v>
      </c>
      <c r="F12" s="1" t="s">
        <v>5</v>
      </c>
      <c r="H12" s="1"/>
      <c r="I12" s="8">
        <f>SUM(I5:I11)</f>
        <v>1</v>
      </c>
      <c r="J12" s="9">
        <f>SUM(J5:J11)</f>
        <v>1</v>
      </c>
    </row>
    <row r="13" spans="1:12" x14ac:dyDescent="0.25">
      <c r="A13" s="1" t="s">
        <v>0</v>
      </c>
      <c r="B13" s="1" t="s">
        <v>1</v>
      </c>
      <c r="C13" s="1" t="s">
        <v>2</v>
      </c>
      <c r="D13" s="1" t="s">
        <v>31</v>
      </c>
      <c r="E13" s="1" t="s">
        <v>4</v>
      </c>
      <c r="F13" s="1" t="s">
        <v>5</v>
      </c>
      <c r="H13" s="2" t="s">
        <v>28</v>
      </c>
      <c r="I13" s="2" t="s">
        <v>11</v>
      </c>
      <c r="J13" s="2" t="s">
        <v>5</v>
      </c>
    </row>
    <row r="14" spans="1:12" x14ac:dyDescent="0.25">
      <c r="A14" s="1" t="s">
        <v>0</v>
      </c>
      <c r="B14" s="1" t="s">
        <v>1</v>
      </c>
      <c r="C14" s="1" t="s">
        <v>6</v>
      </c>
      <c r="D14" s="1" t="s">
        <v>31</v>
      </c>
      <c r="E14" s="1" t="s">
        <v>4</v>
      </c>
      <c r="F14" s="1" t="s">
        <v>5</v>
      </c>
      <c r="H14" s="2" t="s">
        <v>6</v>
      </c>
      <c r="I14" s="8">
        <f>COUNTIFS($C$3:$C$317,$H14,$F$3:$F$317,I$4)/COUNTIFS($F$3:$F$317,I$4)</f>
        <v>0</v>
      </c>
      <c r="J14" s="8">
        <f>COUNTIFS($C$3:$C$317,$H14,$F$3:$F$317,J$4)/COUNTIFS($F$3:$F$317,J$4)</f>
        <v>0.25819672131147542</v>
      </c>
      <c r="L14">
        <f>COUNTIF(F3:F317,I4)</f>
        <v>71</v>
      </c>
    </row>
    <row r="15" spans="1:12" x14ac:dyDescent="0.25">
      <c r="A15" s="1" t="s">
        <v>0</v>
      </c>
      <c r="B15" s="1" t="s">
        <v>1</v>
      </c>
      <c r="C15" s="1" t="s">
        <v>7</v>
      </c>
      <c r="D15" s="1" t="s">
        <v>31</v>
      </c>
      <c r="E15" s="1" t="s">
        <v>4</v>
      </c>
      <c r="F15" s="1" t="s">
        <v>5</v>
      </c>
      <c r="H15" s="2" t="s">
        <v>2</v>
      </c>
      <c r="I15" s="8">
        <f t="shared" ref="I15:J18" si="1">COUNTIFS($C$3:$C$317,$H15,$F$3:$F$317,I$4)/COUNTIFS($F$3:$F$317,I$4)</f>
        <v>0.3380281690140845</v>
      </c>
      <c r="J15" s="8">
        <f t="shared" si="1"/>
        <v>0.1598360655737705</v>
      </c>
    </row>
    <row r="16" spans="1:12" x14ac:dyDescent="0.25">
      <c r="A16" s="1" t="s">
        <v>0</v>
      </c>
      <c r="B16" s="1" t="s">
        <v>1</v>
      </c>
      <c r="C16" s="1" t="s">
        <v>8</v>
      </c>
      <c r="D16" s="1" t="s">
        <v>31</v>
      </c>
      <c r="E16" s="1" t="s">
        <v>4</v>
      </c>
      <c r="F16" s="1" t="s">
        <v>5</v>
      </c>
      <c r="H16" s="2" t="s">
        <v>7</v>
      </c>
      <c r="I16" s="8">
        <f t="shared" si="1"/>
        <v>0.323943661971831</v>
      </c>
      <c r="J16" s="8">
        <f t="shared" si="1"/>
        <v>0.16393442622950818</v>
      </c>
    </row>
    <row r="17" spans="1:17" x14ac:dyDescent="0.25">
      <c r="A17" s="1" t="s">
        <v>0</v>
      </c>
      <c r="B17" s="1" t="s">
        <v>1</v>
      </c>
      <c r="C17" s="1" t="s">
        <v>9</v>
      </c>
      <c r="D17" s="1" t="s">
        <v>31</v>
      </c>
      <c r="E17" s="1" t="s">
        <v>4</v>
      </c>
      <c r="F17" s="1" t="s">
        <v>5</v>
      </c>
      <c r="H17" s="2" t="s">
        <v>8</v>
      </c>
      <c r="I17" s="8">
        <f t="shared" si="1"/>
        <v>0.3380281690140845</v>
      </c>
      <c r="J17" s="8">
        <f t="shared" si="1"/>
        <v>0.1598360655737705</v>
      </c>
    </row>
    <row r="18" spans="1:1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10</v>
      </c>
      <c r="F18" s="1" t="s">
        <v>11</v>
      </c>
      <c r="H18" s="2" t="s">
        <v>9</v>
      </c>
      <c r="I18" s="8">
        <f t="shared" si="1"/>
        <v>0</v>
      </c>
      <c r="J18" s="8">
        <f t="shared" si="1"/>
        <v>0.25819672131147542</v>
      </c>
    </row>
    <row r="19" spans="1:17" x14ac:dyDescent="0.25">
      <c r="A19" s="1" t="s">
        <v>0</v>
      </c>
      <c r="B19" s="1" t="s">
        <v>1</v>
      </c>
      <c r="C19" s="1" t="s">
        <v>6</v>
      </c>
      <c r="D19" s="1" t="s">
        <v>3</v>
      </c>
      <c r="E19" s="1" t="s">
        <v>10</v>
      </c>
      <c r="F19" s="1" t="s">
        <v>5</v>
      </c>
      <c r="H19" s="1"/>
      <c r="I19" s="9">
        <f>SUM(I14:I18)</f>
        <v>1</v>
      </c>
      <c r="J19" s="9">
        <f>SUM(J14:J18)</f>
        <v>1</v>
      </c>
      <c r="N19" s="10"/>
    </row>
    <row r="20" spans="1:17" x14ac:dyDescent="0.25">
      <c r="A20" s="1" t="s">
        <v>0</v>
      </c>
      <c r="B20" s="1" t="s">
        <v>1</v>
      </c>
      <c r="C20" s="1" t="s">
        <v>7</v>
      </c>
      <c r="D20" s="1" t="s">
        <v>3</v>
      </c>
      <c r="E20" s="1" t="s">
        <v>10</v>
      </c>
      <c r="F20" s="1" t="s">
        <v>11</v>
      </c>
      <c r="H20" s="2" t="s">
        <v>29</v>
      </c>
      <c r="I20" s="2" t="s">
        <v>11</v>
      </c>
      <c r="J20" s="2" t="s">
        <v>5</v>
      </c>
    </row>
    <row r="21" spans="1:17" x14ac:dyDescent="0.25">
      <c r="A21" s="1" t="s">
        <v>0</v>
      </c>
      <c r="B21" s="1" t="s">
        <v>1</v>
      </c>
      <c r="C21" s="1" t="s">
        <v>8</v>
      </c>
      <c r="D21" s="1" t="s">
        <v>3</v>
      </c>
      <c r="E21" s="1" t="s">
        <v>10</v>
      </c>
      <c r="F21" s="1" t="s">
        <v>11</v>
      </c>
      <c r="H21" s="2" t="s">
        <v>3</v>
      </c>
      <c r="I21" s="8">
        <f>COUNTIFS($D$3:$D$317,$H21,$F$3:$F$317,I$4)/COUNTIFS($F$3:$F$317,I$4)</f>
        <v>0.323943661971831</v>
      </c>
      <c r="J21" s="8">
        <f>COUNTIFS($D$3:$D$317,$H21,$F$3:$F$317,J$4)/COUNTIFS($F$3:$F$317,J$4)</f>
        <v>0.33606557377049179</v>
      </c>
    </row>
    <row r="22" spans="1:17" x14ac:dyDescent="0.25">
      <c r="A22" s="1" t="s">
        <v>0</v>
      </c>
      <c r="B22" s="1" t="s">
        <v>1</v>
      </c>
      <c r="C22" s="1" t="s">
        <v>9</v>
      </c>
      <c r="D22" s="1" t="s">
        <v>3</v>
      </c>
      <c r="E22" s="1" t="s">
        <v>10</v>
      </c>
      <c r="F22" s="1" t="s">
        <v>5</v>
      </c>
      <c r="H22" s="2" t="s">
        <v>10</v>
      </c>
      <c r="I22" s="8">
        <f t="shared" ref="I22:J23" si="2">COUNTIFS($D$3:$D$317,$H22,$F$3:$F$317,I$4)/COUNTIFS($F$3:$F$317,I$4)</f>
        <v>0.3380281690140845</v>
      </c>
      <c r="J22" s="8">
        <f t="shared" si="2"/>
        <v>0.33196721311475408</v>
      </c>
    </row>
    <row r="23" spans="1:17" x14ac:dyDescent="0.25">
      <c r="A23" s="1" t="s">
        <v>0</v>
      </c>
      <c r="B23" s="1" t="s">
        <v>1</v>
      </c>
      <c r="C23" s="1" t="s">
        <v>2</v>
      </c>
      <c r="D23" s="1" t="s">
        <v>10</v>
      </c>
      <c r="E23" s="1" t="s">
        <v>10</v>
      </c>
      <c r="F23" s="1" t="s">
        <v>11</v>
      </c>
      <c r="H23" s="2" t="s">
        <v>31</v>
      </c>
      <c r="I23" s="8">
        <f t="shared" si="2"/>
        <v>0.3380281690140845</v>
      </c>
      <c r="J23" s="8">
        <f t="shared" si="2"/>
        <v>0.33196721311475408</v>
      </c>
    </row>
    <row r="24" spans="1:17" x14ac:dyDescent="0.25">
      <c r="A24" s="1" t="s">
        <v>0</v>
      </c>
      <c r="B24" s="1" t="s">
        <v>1</v>
      </c>
      <c r="C24" s="1" t="s">
        <v>6</v>
      </c>
      <c r="D24" s="1" t="s">
        <v>10</v>
      </c>
      <c r="E24" s="1" t="s">
        <v>10</v>
      </c>
      <c r="F24" s="1" t="s">
        <v>5</v>
      </c>
      <c r="H24" s="1"/>
      <c r="I24" s="8">
        <f>SUM((I21:I23))</f>
        <v>1</v>
      </c>
      <c r="J24" s="9">
        <f>SUM(J21:J23)</f>
        <v>0.99999999999999989</v>
      </c>
    </row>
    <row r="25" spans="1:17" x14ac:dyDescent="0.25">
      <c r="A25" s="1" t="s">
        <v>0</v>
      </c>
      <c r="B25" s="1" t="s">
        <v>1</v>
      </c>
      <c r="C25" s="1" t="s">
        <v>7</v>
      </c>
      <c r="D25" s="1" t="s">
        <v>10</v>
      </c>
      <c r="E25" s="1" t="s">
        <v>10</v>
      </c>
      <c r="F25" s="1" t="s">
        <v>11</v>
      </c>
      <c r="H25" s="2" t="s">
        <v>30</v>
      </c>
      <c r="I25" s="2" t="s">
        <v>11</v>
      </c>
      <c r="J25" s="2" t="s">
        <v>5</v>
      </c>
    </row>
    <row r="26" spans="1:17" x14ac:dyDescent="0.25">
      <c r="A26" s="1" t="s">
        <v>0</v>
      </c>
      <c r="B26" s="1" t="s">
        <v>1</v>
      </c>
      <c r="C26" s="1" t="s">
        <v>8</v>
      </c>
      <c r="D26" s="1" t="s">
        <v>10</v>
      </c>
      <c r="E26" s="1" t="s">
        <v>10</v>
      </c>
      <c r="F26" s="1" t="s">
        <v>11</v>
      </c>
      <c r="H26" s="2" t="s">
        <v>4</v>
      </c>
      <c r="I26" s="8">
        <f>COUNTIFS($E$3:$E$317,$H26,$F$3:$F$317,I$4)/COUNTIFS($F$3:$F$317,I$4)</f>
        <v>0</v>
      </c>
      <c r="J26" s="8">
        <f>COUNTIFS($E$3:$E$317,$H26,$F$3:$F$317,J$4)/COUNTIFS($F$3:$F$317,J$4)</f>
        <v>0.43032786885245899</v>
      </c>
    </row>
    <row r="27" spans="1:17" x14ac:dyDescent="0.25">
      <c r="A27" s="1" t="s">
        <v>0</v>
      </c>
      <c r="B27" s="1" t="s">
        <v>1</v>
      </c>
      <c r="C27" s="1" t="s">
        <v>9</v>
      </c>
      <c r="D27" s="1" t="s">
        <v>10</v>
      </c>
      <c r="E27" s="1" t="s">
        <v>10</v>
      </c>
      <c r="F27" s="1" t="s">
        <v>5</v>
      </c>
      <c r="H27" s="2" t="s">
        <v>10</v>
      </c>
      <c r="I27" s="8">
        <f t="shared" ref="I27:J28" si="3">COUNTIFS($E$3:$E$317,$H27,$F$3:$F$317,I$4)/COUNTIFS($F$3:$F$317,I$4)</f>
        <v>0.50704225352112675</v>
      </c>
      <c r="J27" s="8">
        <f t="shared" si="3"/>
        <v>0.28278688524590162</v>
      </c>
    </row>
    <row r="28" spans="1:17" x14ac:dyDescent="0.25">
      <c r="A28" s="1" t="s">
        <v>0</v>
      </c>
      <c r="B28" s="1" t="s">
        <v>1</v>
      </c>
      <c r="C28" s="1" t="s">
        <v>2</v>
      </c>
      <c r="D28" s="1" t="s">
        <v>31</v>
      </c>
      <c r="E28" s="1" t="s">
        <v>10</v>
      </c>
      <c r="F28" s="1" t="s">
        <v>11</v>
      </c>
      <c r="H28" s="2" t="s">
        <v>12</v>
      </c>
      <c r="I28" s="8">
        <f t="shared" si="3"/>
        <v>0.49295774647887325</v>
      </c>
      <c r="J28" s="8">
        <f t="shared" si="3"/>
        <v>0.28688524590163933</v>
      </c>
    </row>
    <row r="29" spans="1:17" x14ac:dyDescent="0.25">
      <c r="A29" s="1" t="s">
        <v>0</v>
      </c>
      <c r="B29" s="1" t="s">
        <v>1</v>
      </c>
      <c r="C29" s="1" t="s">
        <v>6</v>
      </c>
      <c r="D29" s="1" t="s">
        <v>31</v>
      </c>
      <c r="E29" s="1" t="s">
        <v>10</v>
      </c>
      <c r="F29" s="1" t="s">
        <v>5</v>
      </c>
      <c r="H29" s="1"/>
      <c r="I29" s="9">
        <f>SUM(I26:I28)</f>
        <v>1</v>
      </c>
      <c r="J29" s="9">
        <f>SUM(J26:J28)</f>
        <v>1</v>
      </c>
    </row>
    <row r="30" spans="1:17" x14ac:dyDescent="0.25">
      <c r="A30" s="1" t="s">
        <v>0</v>
      </c>
      <c r="B30" s="1" t="s">
        <v>1</v>
      </c>
      <c r="C30" s="1" t="s">
        <v>7</v>
      </c>
      <c r="D30" s="1" t="s">
        <v>31</v>
      </c>
      <c r="E30" s="1" t="s">
        <v>10</v>
      </c>
      <c r="F30" s="1" t="s">
        <v>11</v>
      </c>
      <c r="H30">
        <f>IF(OR(VLOOKUP($M42,$H$5:$J$11,3,)=0,VLOOKUP($N42,$H$14:$J$18,3,)=0,VLOOKUP($O42,$H$21:$J$23,3,)=0,VLOOKUP($P42,$H$26:$J$28,3,)=0),1,VLOOKUP($M42,$H$5:$J$11,2,)*VLOOKUP($N42,$H$14:$J$18,2,)*VLOOKUP($O42,$H$21:$J$23,2,)*VLOOKUP($P42,$H$26:$J$28,2,)*J$2)</f>
        <v>0</v>
      </c>
    </row>
    <row r="31" spans="1:17" x14ac:dyDescent="0.25">
      <c r="A31" s="1" t="s">
        <v>0</v>
      </c>
      <c r="B31" s="1" t="s">
        <v>1</v>
      </c>
      <c r="C31" s="1" t="s">
        <v>8</v>
      </c>
      <c r="D31" s="1" t="s">
        <v>31</v>
      </c>
      <c r="E31" s="1" t="s">
        <v>10</v>
      </c>
      <c r="F31" s="1" t="s">
        <v>11</v>
      </c>
    </row>
    <row r="32" spans="1:17" x14ac:dyDescent="0.25">
      <c r="A32" s="1" t="s">
        <v>0</v>
      </c>
      <c r="B32" s="1" t="s">
        <v>1</v>
      </c>
      <c r="C32" s="1" t="s">
        <v>9</v>
      </c>
      <c r="D32" s="1" t="s">
        <v>31</v>
      </c>
      <c r="E32" s="1" t="s">
        <v>10</v>
      </c>
      <c r="F32" s="1" t="s">
        <v>5</v>
      </c>
      <c r="H32" s="6" t="s">
        <v>32</v>
      </c>
      <c r="I32" s="6"/>
      <c r="J32" s="6"/>
      <c r="L32" s="6" t="s">
        <v>33</v>
      </c>
      <c r="M32" s="6"/>
      <c r="N32" s="6"/>
      <c r="O32" s="6"/>
      <c r="P32" s="6"/>
      <c r="Q32" s="6"/>
    </row>
    <row r="33" spans="1:17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 t="s">
        <v>12</v>
      </c>
      <c r="F33" s="1" t="s">
        <v>11</v>
      </c>
      <c r="H33" s="2" t="s">
        <v>32</v>
      </c>
      <c r="I33" s="2" t="s">
        <v>11</v>
      </c>
      <c r="J33" s="2" t="s">
        <v>5</v>
      </c>
      <c r="L33" s="2" t="s">
        <v>34</v>
      </c>
      <c r="M33" s="2" t="s">
        <v>20</v>
      </c>
      <c r="N33" s="2" t="s">
        <v>21</v>
      </c>
      <c r="O33" s="2" t="s">
        <v>22</v>
      </c>
      <c r="P33" s="2" t="s">
        <v>35</v>
      </c>
      <c r="Q33" s="2" t="s">
        <v>24</v>
      </c>
    </row>
    <row r="34" spans="1:17" x14ac:dyDescent="0.25">
      <c r="A34" s="1" t="s">
        <v>0</v>
      </c>
      <c r="B34" s="1" t="s">
        <v>1</v>
      </c>
      <c r="C34" s="1" t="s">
        <v>6</v>
      </c>
      <c r="D34" s="1" t="s">
        <v>3</v>
      </c>
      <c r="E34" s="1" t="s">
        <v>12</v>
      </c>
      <c r="F34" s="1" t="s">
        <v>5</v>
      </c>
      <c r="H34" s="1" t="str">
        <f>IF(I34&gt;J34,"Cocok","Tidak Cocok")</f>
        <v>Tidak Cocok</v>
      </c>
      <c r="I34" s="13">
        <f t="shared" ref="I34:J41" si="4">IF(OR(VLOOKUP($M34,$H$5:$J$11,2,)=0,VLOOKUP($N34,$H$14:$J$18,2,)=0,VLOOKUP($O34,$H$21:$J$23,2,)=0,VLOOKUP($P34,$H$26:$J$28,2,)=0),((COUNTIFS($B$3:$B$317,$M34,$F$3:$F$317,I$4)+1)/(COUNTIFS($F$3:$F$317,I$4)+5))*((COUNTIFS($C$3:$C$317,$N34,$F$3:$F$317,I$4)+1)/(COUNTIFS($F$3:$F$317,I$4)+5))*((COUNTIFS($D$3:$D$317,$O34,$F$3:$F$317,I$4)+1)/(COUNTIFS($F$3:$F$317,I$4)+5))*((COUNTIFS($E$3:$E$317,$P34,$F$3:$F$317,I$4)+1)/(COUNTIFS($F$3:$F$317,I$4)+5))*((COUNTIFS($F$3:$F$317,I$4)+1)/(COUNTA($F$3:$F$317)+5)),VLOOKUP($M34,$H$5:$J$11,2,)*VLOOKUP($N34,$H$14:$J$18,2,)*VLOOKUP($O34,$H$21:$J$23,2,)*VLOOKUP($P34,$H$26:$J$28,2,)*I$2)</f>
        <v>7.6883474267385918E-5</v>
      </c>
      <c r="J34" s="12">
        <f t="shared" ref="J34:J41" si="5">IF(OR(VLOOKUP($M34,$H$5:$J$11,3,)=0,VLOOKUP($N34,$H$14:$J$18,3,)=0,VLOOKUP($O34,$H$21:$J$23,3,)=0,VLOOKUP($P34,$H$26:$J$28,3,)=0),((COUNTIFS($B$3:$B$317,$M34,$F$3:$F$317,J$4)+1)/(COUNTIFS($F$3:$F$317,J$4)+5))*((COUNTIFS($C$3:$C$317,$N34,$F$3:$F$317,J$4)+1)/(COUNTIFS($F$3:$F$317,J$4)+5))*((COUNTIFS($D$3:$D$317,$O34,$F$3:$F$317,J$4)+1)/(COUNTIFS($F$3:$F$317,J$4)+5))*((COUNTIFS($E$3:$E$317,$P34,$F$3:$F$317,J$4)+1)/(COUNTIFS($F$3:$F$317,J$4)+5))*((COUNTIFS($F$3:$F$317,J$4)+1)/(COUNTA($F$3:$F$317)+5)),VLOOKUP($M34,$H$5:$J$11,3,)*VLOOKUP($N34,$H$14:$J$18,3,)*VLOOKUP($O34,$H$21:$J$23,3,)*VLOOKUP($P34,$H$26:$J$28,3,)*J$2)</f>
        <v>1.9813057040016569E-3</v>
      </c>
      <c r="L34" s="1"/>
      <c r="M34" s="4" t="s">
        <v>1</v>
      </c>
      <c r="N34" s="4" t="s">
        <v>2</v>
      </c>
      <c r="O34" s="4" t="s">
        <v>3</v>
      </c>
      <c r="P34" s="4" t="s">
        <v>4</v>
      </c>
      <c r="Q34" s="4" t="s">
        <v>5</v>
      </c>
    </row>
    <row r="35" spans="1:17" x14ac:dyDescent="0.25">
      <c r="A35" s="1" t="s">
        <v>0</v>
      </c>
      <c r="B35" s="1" t="s">
        <v>1</v>
      </c>
      <c r="C35" s="1" t="s">
        <v>7</v>
      </c>
      <c r="D35" s="1" t="s">
        <v>3</v>
      </c>
      <c r="E35" s="1" t="s">
        <v>12</v>
      </c>
      <c r="F35" s="1" t="s">
        <v>11</v>
      </c>
      <c r="H35" s="1" t="str">
        <f t="shared" ref="H35:H98" si="6">IF(I35&gt;J35,"Cocok","Tidak Cocok")</f>
        <v>Tidak Cocok</v>
      </c>
      <c r="I35" s="13">
        <f t="shared" si="4"/>
        <v>3.0753389706954362E-6</v>
      </c>
      <c r="J35" s="12">
        <f t="shared" si="5"/>
        <v>3.2005707526180601E-3</v>
      </c>
      <c r="L35" s="1"/>
      <c r="M35" s="4" t="s">
        <v>1</v>
      </c>
      <c r="N35" s="4" t="s">
        <v>6</v>
      </c>
      <c r="O35" s="4" t="s">
        <v>3</v>
      </c>
      <c r="P35" s="4" t="s">
        <v>4</v>
      </c>
      <c r="Q35" s="4" t="s">
        <v>5</v>
      </c>
    </row>
    <row r="36" spans="1:17" x14ac:dyDescent="0.25">
      <c r="A36" s="1" t="s">
        <v>0</v>
      </c>
      <c r="B36" s="1" t="s">
        <v>1</v>
      </c>
      <c r="C36" s="1" t="s">
        <v>8</v>
      </c>
      <c r="D36" s="1" t="s">
        <v>3</v>
      </c>
      <c r="E36" s="1" t="s">
        <v>12</v>
      </c>
      <c r="F36" s="1" t="s">
        <v>11</v>
      </c>
      <c r="H36" s="1" t="str">
        <f t="shared" si="6"/>
        <v>Tidak Cocok</v>
      </c>
      <c r="I36" s="13">
        <f t="shared" si="4"/>
        <v>7.3808135296690472E-5</v>
      </c>
      <c r="J36" s="12">
        <f t="shared" si="5"/>
        <v>2.0321084143606733E-3</v>
      </c>
      <c r="L36" s="1"/>
      <c r="M36" s="4" t="s">
        <v>1</v>
      </c>
      <c r="N36" s="4" t="s">
        <v>7</v>
      </c>
      <c r="O36" s="4" t="s">
        <v>3</v>
      </c>
      <c r="P36" s="4" t="s">
        <v>4</v>
      </c>
      <c r="Q36" s="4" t="s">
        <v>5</v>
      </c>
    </row>
    <row r="37" spans="1:17" x14ac:dyDescent="0.25">
      <c r="A37" s="1" t="s">
        <v>0</v>
      </c>
      <c r="B37" s="1" t="s">
        <v>1</v>
      </c>
      <c r="C37" s="1" t="s">
        <v>9</v>
      </c>
      <c r="D37" s="1" t="s">
        <v>3</v>
      </c>
      <c r="E37" s="1" t="s">
        <v>12</v>
      </c>
      <c r="F37" s="1" t="s">
        <v>5</v>
      </c>
      <c r="H37" s="1" t="str">
        <f t="shared" si="6"/>
        <v>Tidak Cocok</v>
      </c>
      <c r="I37" s="13">
        <f t="shared" si="4"/>
        <v>7.6883474267385918E-5</v>
      </c>
      <c r="J37" s="12">
        <f t="shared" si="5"/>
        <v>1.9813057040016569E-3</v>
      </c>
      <c r="L37" s="1"/>
      <c r="M37" s="4" t="s">
        <v>1</v>
      </c>
      <c r="N37" s="4" t="s">
        <v>8</v>
      </c>
      <c r="O37" s="4" t="s">
        <v>3</v>
      </c>
      <c r="P37" s="4" t="s">
        <v>4</v>
      </c>
      <c r="Q37" s="4" t="s">
        <v>5</v>
      </c>
    </row>
    <row r="38" spans="1:17" x14ac:dyDescent="0.25">
      <c r="A38" s="1" t="s">
        <v>0</v>
      </c>
      <c r="B38" s="1" t="s">
        <v>1</v>
      </c>
      <c r="C38" s="1" t="s">
        <v>2</v>
      </c>
      <c r="D38" s="1" t="s">
        <v>10</v>
      </c>
      <c r="E38" s="1" t="s">
        <v>12</v>
      </c>
      <c r="F38" s="1" t="s">
        <v>11</v>
      </c>
      <c r="H38" s="1" t="str">
        <f t="shared" si="6"/>
        <v>Tidak Cocok</v>
      </c>
      <c r="I38" s="13">
        <f t="shared" si="4"/>
        <v>3.0753389706954362E-6</v>
      </c>
      <c r="J38" s="12">
        <f t="shared" si="5"/>
        <v>3.2005707526180601E-3</v>
      </c>
      <c r="L38" s="1"/>
      <c r="M38" s="4" t="s">
        <v>1</v>
      </c>
      <c r="N38" s="4" t="s">
        <v>9</v>
      </c>
      <c r="O38" s="4" t="s">
        <v>3</v>
      </c>
      <c r="P38" s="4" t="s">
        <v>4</v>
      </c>
      <c r="Q38" s="4" t="s">
        <v>5</v>
      </c>
    </row>
    <row r="39" spans="1:17" x14ac:dyDescent="0.25">
      <c r="A39" s="1" t="s">
        <v>0</v>
      </c>
      <c r="B39" s="1" t="s">
        <v>1</v>
      </c>
      <c r="C39" s="1" t="s">
        <v>6</v>
      </c>
      <c r="D39" s="1" t="s">
        <v>10</v>
      </c>
      <c r="E39" s="1" t="s">
        <v>12</v>
      </c>
      <c r="F39" s="1" t="s">
        <v>5</v>
      </c>
      <c r="H39" s="1" t="str">
        <f t="shared" si="6"/>
        <v>Tidak Cocok</v>
      </c>
      <c r="I39" s="13">
        <f t="shared" si="4"/>
        <v>8.0086952361860345E-5</v>
      </c>
      <c r="J39" s="12">
        <f t="shared" si="5"/>
        <v>1.9571434393187096E-3</v>
      </c>
      <c r="L39" s="1"/>
      <c r="M39" s="4" t="s">
        <v>1</v>
      </c>
      <c r="N39" s="4" t="s">
        <v>2</v>
      </c>
      <c r="O39" s="4" t="s">
        <v>10</v>
      </c>
      <c r="P39" s="4" t="s">
        <v>4</v>
      </c>
      <c r="Q39" s="4" t="s">
        <v>5</v>
      </c>
    </row>
    <row r="40" spans="1:17" x14ac:dyDescent="0.25">
      <c r="A40" s="1" t="s">
        <v>0</v>
      </c>
      <c r="B40" s="1" t="s">
        <v>1</v>
      </c>
      <c r="C40" s="1" t="s">
        <v>7</v>
      </c>
      <c r="D40" s="1" t="s">
        <v>10</v>
      </c>
      <c r="E40" s="1" t="s">
        <v>12</v>
      </c>
      <c r="F40" s="1" t="s">
        <v>11</v>
      </c>
      <c r="H40" s="1" t="str">
        <f t="shared" si="6"/>
        <v>Tidak Cocok</v>
      </c>
      <c r="I40" s="13">
        <f t="shared" si="4"/>
        <v>3.2034780944744133E-6</v>
      </c>
      <c r="J40" s="12">
        <f t="shared" si="5"/>
        <v>3.1615394019763768E-3</v>
      </c>
      <c r="L40" s="1"/>
      <c r="M40" s="4" t="s">
        <v>1</v>
      </c>
      <c r="N40" s="4" t="s">
        <v>6</v>
      </c>
      <c r="O40" s="4" t="s">
        <v>10</v>
      </c>
      <c r="P40" s="4" t="s">
        <v>4</v>
      </c>
      <c r="Q40" s="4" t="s">
        <v>5</v>
      </c>
    </row>
    <row r="41" spans="1:17" x14ac:dyDescent="0.25">
      <c r="A41" s="1" t="s">
        <v>0</v>
      </c>
      <c r="B41" s="1" t="s">
        <v>1</v>
      </c>
      <c r="C41" s="1" t="s">
        <v>8</v>
      </c>
      <c r="D41" s="1" t="s">
        <v>10</v>
      </c>
      <c r="E41" s="1" t="s">
        <v>12</v>
      </c>
      <c r="F41" s="1" t="s">
        <v>11</v>
      </c>
      <c r="G41">
        <f>(COUNTIFS(B3:B317,M42,F3:F317,I4)+1/(COUNTIFS(F3:F317,I4)+5))</f>
        <v>18.013157894736842</v>
      </c>
      <c r="H41" s="1" t="str">
        <f t="shared" si="6"/>
        <v>Tidak Cocok</v>
      </c>
      <c r="I41" s="13">
        <f t="shared" si="4"/>
        <v>7.6883474267385918E-5</v>
      </c>
      <c r="J41" s="12">
        <f t="shared" si="5"/>
        <v>2.0073266044294455E-3</v>
      </c>
      <c r="L41" s="1"/>
      <c r="M41" s="4" t="s">
        <v>1</v>
      </c>
      <c r="N41" s="4" t="s">
        <v>7</v>
      </c>
      <c r="O41" s="4" t="s">
        <v>10</v>
      </c>
      <c r="P41" s="4" t="s">
        <v>4</v>
      </c>
      <c r="Q41" s="4" t="s">
        <v>5</v>
      </c>
    </row>
    <row r="42" spans="1:17" x14ac:dyDescent="0.25">
      <c r="A42" s="1" t="s">
        <v>0</v>
      </c>
      <c r="B42" s="1" t="s">
        <v>1</v>
      </c>
      <c r="C42" s="1" t="s">
        <v>9</v>
      </c>
      <c r="D42" s="1" t="s">
        <v>10</v>
      </c>
      <c r="E42" s="1" t="s">
        <v>12</v>
      </c>
      <c r="F42" s="1" t="s">
        <v>5</v>
      </c>
      <c r="G42">
        <f>((COUNTIFS(C3:C317,N42,F3:F317,I4)+1)/(COUNTIFS(F3:F317,I4)+5))</f>
        <v>0.32894736842105265</v>
      </c>
      <c r="H42" s="1" t="str">
        <f t="shared" si="6"/>
        <v>Tidak Cocok</v>
      </c>
      <c r="I42" s="13">
        <f>IF(OR(VLOOKUP($M42,$H$5:$J$11,2,)=0,VLOOKUP($N42,$H$14:$J$18,2,)=0,VLOOKUP($O42,$H$21:$J$23,2,)=0,VLOOKUP($P42,$H$26:$J$28,2,)=0),((COUNTIFS($B$3:$B$317,$M42,$F$3:$F$317,I$4)+1)/(COUNTIFS($F$3:$F$317,I$4)+5))*((COUNTIFS($C$3:$C$317,$N42,$F$3:$F$317,I$4)+1)/(COUNTIFS($F$3:$F$317,I$4)+5))*((COUNTIFS($D$3:$D$317,$O42,$F$3:$F$317,I$4)+1)/(COUNTIFS($F$3:$F$317,I$4)+5))*((COUNTIFS($E$3:$E$317,$P42,$F$3:$F$317,I$4)+1)/(COUNTIFS($F$3:$F$317,I$4)+5))*((COUNTIFS($F$3:$F$317,I$4)+1)/(COUNTA($F$3:$F$317)+5)),VLOOKUP($M42,$H$5:$J$11,2,)*VLOOKUP($N42,$H$14:$J$18,2,)*VLOOKUP($O42,$H$21:$J$23,2,)*VLOOKUP($P42,$H$26:$J$28,2,)*I$2)</f>
        <v>8.0086952361860345E-5</v>
      </c>
      <c r="J42" s="12">
        <f>IF(OR(VLOOKUP($M42,$H$5:$J$11,3,)=0,VLOOKUP($N42,$H$14:$J$18,3,)=0,VLOOKUP($O42,$H$21:$J$23,3,)=0,VLOOKUP($P42,$H$26:$J$28,3,)=0),((COUNTIFS($B$3:$B$317,$M42,$F$3:$F$317,J$4)+1)/(COUNTIFS($F$3:$F$317,J$4)+5))*((COUNTIFS($C$3:$C$317,$N42,$F$3:$F$317,J$4)+1)/(COUNTIFS($F$3:$F$317,J$4)+5))*((COUNTIFS($D$3:$D$317,$O42,$F$3:$F$317,J$4)+1)/(COUNTIFS($F$3:$F$317,J$4)+5))*((COUNTIFS($E$3:$E$317,$P42,$F$3:$F$317,J$4)+1)/(COUNTIFS($F$3:$F$317,J$4)+5))*((COUNTIFS($F$3:$F$317,J$4)+1)/(COUNTA($F$3:$F$317)+5)),VLOOKUP($M42,$H$5:$J$11,3,)*VLOOKUP($N42,$H$14:$J$18,3,)*VLOOKUP($O42,$H$21:$J$23,3,)*VLOOKUP($P42,$H$26:$J$28,3,)*J$2)</f>
        <v>1.9571434393187096E-3</v>
      </c>
      <c r="L42" s="1"/>
      <c r="M42" s="4" t="s">
        <v>1</v>
      </c>
      <c r="N42" s="4" t="s">
        <v>8</v>
      </c>
      <c r="O42" s="4" t="s">
        <v>10</v>
      </c>
      <c r="P42" s="4" t="s">
        <v>4</v>
      </c>
      <c r="Q42" s="4" t="s">
        <v>5</v>
      </c>
    </row>
    <row r="43" spans="1:17" x14ac:dyDescent="0.25">
      <c r="A43" s="1" t="s">
        <v>0</v>
      </c>
      <c r="B43" s="1" t="s">
        <v>1</v>
      </c>
      <c r="C43" s="1" t="s">
        <v>2</v>
      </c>
      <c r="D43" s="1" t="s">
        <v>31</v>
      </c>
      <c r="E43" s="1" t="s">
        <v>12</v>
      </c>
      <c r="F43" s="1" t="s">
        <v>11</v>
      </c>
      <c r="H43" s="1" t="str">
        <f t="shared" si="6"/>
        <v>Tidak Cocok</v>
      </c>
      <c r="I43" s="13">
        <f t="shared" ref="I43:I106" si="7">IF(OR(VLOOKUP($M43,$H$5:$J$11,2,)=0,VLOOKUP($N43,$H$14:$J$18,2,)=0,VLOOKUP($O43,$H$21:$J$23,2,)=0,VLOOKUP($P43,$H$26:$J$28,2,)=0),((COUNTIFS($B$3:$B$317,$M43,$F$3:$F$317,I$4)+1)/(COUNTIFS($F$3:$F$317,I$4)+5))*((COUNTIFS($C$3:$C$317,$N43,$F$3:$F$317,I$4)+1)/(COUNTIFS($F$3:$F$317,I$4)+5))*((COUNTIFS($D$3:$D$317,$O43,$F$3:$F$317,I$4)+1)/(COUNTIFS($F$3:$F$317,I$4)+5))*((COUNTIFS($E$3:$E$317,$P43,$F$3:$F$317,I$4)+1)/(COUNTIFS($F$3:$F$317,I$4)+5))*((COUNTIFS($F$3:$F$317,I$4)+1)/(COUNTA($F$3:$F$317)+5)),VLOOKUP($M43,$H$5:$J$11,2,)*VLOOKUP($N43,$H$14:$J$18,2,)*VLOOKUP($O43,$H$21:$J$23,2,)*VLOOKUP($P43,$H$26:$J$28,2,)*I$2)</f>
        <v>3.2034780944744133E-6</v>
      </c>
      <c r="J43" s="12">
        <f t="shared" ref="J43:J106" si="8">IF(OR(VLOOKUP($M43,$H$5:$J$11,3,)=0,VLOOKUP($N43,$H$14:$J$18,3,)=0,VLOOKUP($O43,$H$21:$J$23,3,)=0,VLOOKUP($P43,$H$26:$J$28,3,)=0),((COUNTIFS($B$3:$B$317,$M43,$F$3:$F$317,J$4)+1)/(COUNTIFS($F$3:$F$317,J$4)+5))*((COUNTIFS($C$3:$C$317,$N43,$F$3:$F$317,J$4)+1)/(COUNTIFS($F$3:$F$317,J$4)+5))*((COUNTIFS($D$3:$D$317,$O43,$F$3:$F$317,J$4)+1)/(COUNTIFS($F$3:$F$317,J$4)+5))*((COUNTIFS($E$3:$E$317,$P43,$F$3:$F$317,J$4)+1)/(COUNTIFS($F$3:$F$317,J$4)+5))*((COUNTIFS($F$3:$F$317,J$4)+1)/(COUNTA($F$3:$F$317)+5)),VLOOKUP($M43,$H$5:$J$11,3,)*VLOOKUP($N43,$H$14:$J$18,3,)*VLOOKUP($O43,$H$21:$J$23,3,)*VLOOKUP($P43,$H$26:$J$28,3,)*J$2)</f>
        <v>3.1615394019763768E-3</v>
      </c>
      <c r="L43" s="1"/>
      <c r="M43" s="4" t="s">
        <v>1</v>
      </c>
      <c r="N43" s="4" t="s">
        <v>9</v>
      </c>
      <c r="O43" s="4" t="s">
        <v>10</v>
      </c>
      <c r="P43" s="4" t="s">
        <v>4</v>
      </c>
      <c r="Q43" s="4" t="s">
        <v>5</v>
      </c>
    </row>
    <row r="44" spans="1:17" x14ac:dyDescent="0.25">
      <c r="A44" s="1" t="s">
        <v>0</v>
      </c>
      <c r="B44" s="1" t="s">
        <v>1</v>
      </c>
      <c r="C44" s="1" t="s">
        <v>6</v>
      </c>
      <c r="D44" s="1" t="s">
        <v>31</v>
      </c>
      <c r="E44" s="1" t="s">
        <v>12</v>
      </c>
      <c r="F44" s="1" t="s">
        <v>5</v>
      </c>
      <c r="G44">
        <f>COUNTA($F$3:$F$317)</f>
        <v>315</v>
      </c>
      <c r="H44" s="1" t="str">
        <f t="shared" si="6"/>
        <v>Tidak Cocok</v>
      </c>
      <c r="I44" s="13">
        <f t="shared" si="7"/>
        <v>8.0086952361860345E-5</v>
      </c>
      <c r="J44" s="12">
        <f t="shared" si="8"/>
        <v>1.9571434393187096E-3</v>
      </c>
      <c r="L44" s="1"/>
      <c r="M44" s="4" t="s">
        <v>1</v>
      </c>
      <c r="N44" s="4" t="s">
        <v>2</v>
      </c>
      <c r="O44" s="4" t="s">
        <v>31</v>
      </c>
      <c r="P44" s="4" t="s">
        <v>4</v>
      </c>
      <c r="Q44" s="4" t="s">
        <v>5</v>
      </c>
    </row>
    <row r="45" spans="1:17" x14ac:dyDescent="0.25">
      <c r="A45" s="1" t="s">
        <v>0</v>
      </c>
      <c r="B45" s="1" t="s">
        <v>1</v>
      </c>
      <c r="C45" s="1" t="s">
        <v>7</v>
      </c>
      <c r="D45" s="1" t="s">
        <v>31</v>
      </c>
      <c r="E45" s="1" t="s">
        <v>12</v>
      </c>
      <c r="F45" s="1" t="s">
        <v>11</v>
      </c>
      <c r="G45" s="11"/>
      <c r="H45" s="1" t="str">
        <f t="shared" si="6"/>
        <v>Tidak Cocok</v>
      </c>
      <c r="I45" s="13">
        <f t="shared" si="7"/>
        <v>3.2034780944744133E-6</v>
      </c>
      <c r="J45" s="12">
        <f t="shared" si="8"/>
        <v>3.1615394019763768E-3</v>
      </c>
      <c r="L45" s="1"/>
      <c r="M45" s="4" t="s">
        <v>1</v>
      </c>
      <c r="N45" s="4" t="s">
        <v>6</v>
      </c>
      <c r="O45" s="4" t="s">
        <v>31</v>
      </c>
      <c r="P45" s="4" t="s">
        <v>4</v>
      </c>
      <c r="Q45" s="4" t="s">
        <v>5</v>
      </c>
    </row>
    <row r="46" spans="1:17" x14ac:dyDescent="0.25">
      <c r="A46" s="1" t="s">
        <v>0</v>
      </c>
      <c r="B46" s="1" t="s">
        <v>1</v>
      </c>
      <c r="C46" s="1" t="s">
        <v>8</v>
      </c>
      <c r="D46" s="1" t="s">
        <v>31</v>
      </c>
      <c r="E46" s="1" t="s">
        <v>12</v>
      </c>
      <c r="F46" s="1" t="s">
        <v>11</v>
      </c>
      <c r="H46" s="1" t="str">
        <f t="shared" si="6"/>
        <v>Tidak Cocok</v>
      </c>
      <c r="I46" s="13">
        <f t="shared" si="7"/>
        <v>7.6883474267385918E-5</v>
      </c>
      <c r="J46" s="12">
        <f t="shared" si="8"/>
        <v>2.0073266044294455E-3</v>
      </c>
      <c r="L46" s="1"/>
      <c r="M46" s="4" t="s">
        <v>1</v>
      </c>
      <c r="N46" s="4" t="s">
        <v>7</v>
      </c>
      <c r="O46" s="4" t="s">
        <v>31</v>
      </c>
      <c r="P46" s="4" t="s">
        <v>4</v>
      </c>
      <c r="Q46" s="4" t="s">
        <v>5</v>
      </c>
    </row>
    <row r="47" spans="1:17" x14ac:dyDescent="0.25">
      <c r="A47" s="1" t="s">
        <v>0</v>
      </c>
      <c r="B47" s="1" t="s">
        <v>1</v>
      </c>
      <c r="C47" s="1" t="s">
        <v>9</v>
      </c>
      <c r="D47" s="1" t="s">
        <v>31</v>
      </c>
      <c r="E47" s="1" t="s">
        <v>12</v>
      </c>
      <c r="F47" s="1" t="s">
        <v>5</v>
      </c>
      <c r="H47" s="1" t="str">
        <f t="shared" si="6"/>
        <v>Tidak Cocok</v>
      </c>
      <c r="I47" s="13">
        <f t="shared" si="7"/>
        <v>8.0086952361860345E-5</v>
      </c>
      <c r="J47" s="12">
        <f t="shared" si="8"/>
        <v>1.9571434393187096E-3</v>
      </c>
      <c r="L47" s="1"/>
      <c r="M47" s="4" t="s">
        <v>1</v>
      </c>
      <c r="N47" s="4" t="s">
        <v>8</v>
      </c>
      <c r="O47" s="4" t="s">
        <v>31</v>
      </c>
      <c r="P47" s="4" t="s">
        <v>4</v>
      </c>
      <c r="Q47" s="4" t="s">
        <v>5</v>
      </c>
    </row>
    <row r="48" spans="1:17" x14ac:dyDescent="0.25">
      <c r="A48" s="1" t="s">
        <v>0</v>
      </c>
      <c r="B48" s="1" t="s">
        <v>13</v>
      </c>
      <c r="C48" s="1" t="s">
        <v>2</v>
      </c>
      <c r="D48" s="1" t="s">
        <v>3</v>
      </c>
      <c r="E48" s="1" t="s">
        <v>4</v>
      </c>
      <c r="F48" s="1" t="s">
        <v>5</v>
      </c>
      <c r="H48" s="1" t="str">
        <f t="shared" si="6"/>
        <v>Tidak Cocok</v>
      </c>
      <c r="I48" s="13">
        <f t="shared" si="7"/>
        <v>3.2034780944744133E-6</v>
      </c>
      <c r="J48" s="12">
        <f t="shared" si="8"/>
        <v>3.1615394019763768E-3</v>
      </c>
      <c r="L48" s="1"/>
      <c r="M48" s="4" t="s">
        <v>1</v>
      </c>
      <c r="N48" s="4" t="s">
        <v>9</v>
      </c>
      <c r="O48" s="4" t="s">
        <v>31</v>
      </c>
      <c r="P48" s="4" t="s">
        <v>4</v>
      </c>
      <c r="Q48" s="4" t="s">
        <v>5</v>
      </c>
    </row>
    <row r="49" spans="1:17" x14ac:dyDescent="0.25">
      <c r="A49" s="1" t="s">
        <v>0</v>
      </c>
      <c r="B49" s="1" t="s">
        <v>13</v>
      </c>
      <c r="C49" s="1" t="s">
        <v>6</v>
      </c>
      <c r="D49" s="1" t="s">
        <v>3</v>
      </c>
      <c r="E49" s="1" t="s">
        <v>4</v>
      </c>
      <c r="F49" s="1" t="s">
        <v>5</v>
      </c>
      <c r="H49" s="1" t="str">
        <f t="shared" si="6"/>
        <v>Cocok</v>
      </c>
      <c r="I49" s="13">
        <f t="shared" si="7"/>
        <v>3.1726961650881285E-3</v>
      </c>
      <c r="J49" s="12">
        <f t="shared" si="8"/>
        <v>1.3020008912010888E-3</v>
      </c>
      <c r="L49" s="1"/>
      <c r="M49" s="4" t="s">
        <v>1</v>
      </c>
      <c r="N49" s="4" t="s">
        <v>2</v>
      </c>
      <c r="O49" s="4" t="s">
        <v>3</v>
      </c>
      <c r="P49" s="4" t="s">
        <v>10</v>
      </c>
      <c r="Q49" s="4" t="s">
        <v>11</v>
      </c>
    </row>
    <row r="50" spans="1:17" x14ac:dyDescent="0.25">
      <c r="A50" s="1" t="s">
        <v>0</v>
      </c>
      <c r="B50" s="1" t="s">
        <v>13</v>
      </c>
      <c r="C50" s="1" t="s">
        <v>7</v>
      </c>
      <c r="D50" s="1" t="s">
        <v>3</v>
      </c>
      <c r="E50" s="1" t="s">
        <v>4</v>
      </c>
      <c r="F50" s="1" t="s">
        <v>5</v>
      </c>
      <c r="H50" s="1" t="str">
        <f t="shared" si="6"/>
        <v>Tidak Cocok</v>
      </c>
      <c r="I50" s="13">
        <f t="shared" si="7"/>
        <v>1.1378754191573113E-4</v>
      </c>
      <c r="J50" s="12">
        <f t="shared" si="8"/>
        <v>2.1032322088632965E-3</v>
      </c>
      <c r="L50" s="1"/>
      <c r="M50" s="4" t="s">
        <v>1</v>
      </c>
      <c r="N50" s="4" t="s">
        <v>6</v>
      </c>
      <c r="O50" s="4" t="s">
        <v>3</v>
      </c>
      <c r="P50" s="4" t="s">
        <v>10</v>
      </c>
      <c r="Q50" s="4" t="s">
        <v>5</v>
      </c>
    </row>
    <row r="51" spans="1:17" x14ac:dyDescent="0.25">
      <c r="A51" s="1" t="s">
        <v>0</v>
      </c>
      <c r="B51" s="1" t="s">
        <v>13</v>
      </c>
      <c r="C51" s="1" t="s">
        <v>8</v>
      </c>
      <c r="D51" s="1" t="s">
        <v>3</v>
      </c>
      <c r="E51" s="1" t="s">
        <v>4</v>
      </c>
      <c r="F51" s="1" t="s">
        <v>5</v>
      </c>
      <c r="H51" s="1" t="str">
        <f t="shared" si="6"/>
        <v>Cocok</v>
      </c>
      <c r="I51" s="13">
        <f t="shared" si="7"/>
        <v>3.0405004915427902E-3</v>
      </c>
      <c r="J51" s="12">
        <f t="shared" si="8"/>
        <v>1.3353855294370139E-3</v>
      </c>
      <c r="L51" s="1"/>
      <c r="M51" s="4" t="s">
        <v>1</v>
      </c>
      <c r="N51" s="4" t="s">
        <v>7</v>
      </c>
      <c r="O51" s="4" t="s">
        <v>3</v>
      </c>
      <c r="P51" s="4" t="s">
        <v>10</v>
      </c>
      <c r="Q51" s="4" t="s">
        <v>11</v>
      </c>
    </row>
    <row r="52" spans="1:17" x14ac:dyDescent="0.25">
      <c r="A52" s="1" t="s">
        <v>0</v>
      </c>
      <c r="B52" s="1" t="s">
        <v>13</v>
      </c>
      <c r="C52" s="1" t="s">
        <v>9</v>
      </c>
      <c r="D52" s="1" t="s">
        <v>3</v>
      </c>
      <c r="E52" s="1" t="s">
        <v>4</v>
      </c>
      <c r="F52" s="1" t="s">
        <v>5</v>
      </c>
      <c r="H52" s="1" t="str">
        <f t="shared" si="6"/>
        <v>Cocok</v>
      </c>
      <c r="I52" s="13">
        <f t="shared" si="7"/>
        <v>3.1726961650881285E-3</v>
      </c>
      <c r="J52" s="12">
        <f t="shared" si="8"/>
        <v>1.3020008912010888E-3</v>
      </c>
      <c r="L52" s="1"/>
      <c r="M52" s="4" t="s">
        <v>1</v>
      </c>
      <c r="N52" s="4" t="s">
        <v>8</v>
      </c>
      <c r="O52" s="4" t="s">
        <v>3</v>
      </c>
      <c r="P52" s="4" t="s">
        <v>10</v>
      </c>
      <c r="Q52" s="4" t="s">
        <v>11</v>
      </c>
    </row>
    <row r="53" spans="1:17" x14ac:dyDescent="0.25">
      <c r="A53" s="1" t="s">
        <v>0</v>
      </c>
      <c r="B53" s="1" t="s">
        <v>13</v>
      </c>
      <c r="C53" s="1" t="s">
        <v>2</v>
      </c>
      <c r="D53" s="1" t="s">
        <v>10</v>
      </c>
      <c r="E53" s="1" t="s">
        <v>4</v>
      </c>
      <c r="F53" s="1" t="s">
        <v>5</v>
      </c>
      <c r="H53" s="1" t="str">
        <f t="shared" si="6"/>
        <v>Tidak Cocok</v>
      </c>
      <c r="I53" s="13">
        <f t="shared" si="7"/>
        <v>1.1378754191573113E-4</v>
      </c>
      <c r="J53" s="12">
        <f t="shared" si="8"/>
        <v>2.1032322088632965E-3</v>
      </c>
      <c r="L53" s="1"/>
      <c r="M53" s="4" t="s">
        <v>1</v>
      </c>
      <c r="N53" s="4" t="s">
        <v>9</v>
      </c>
      <c r="O53" s="4" t="s">
        <v>3</v>
      </c>
      <c r="P53" s="4" t="s">
        <v>10</v>
      </c>
      <c r="Q53" s="4" t="s">
        <v>5</v>
      </c>
    </row>
    <row r="54" spans="1:17" x14ac:dyDescent="0.25">
      <c r="A54" s="1" t="s">
        <v>0</v>
      </c>
      <c r="B54" s="1" t="s">
        <v>13</v>
      </c>
      <c r="C54" s="1" t="s">
        <v>6</v>
      </c>
      <c r="D54" s="1" t="s">
        <v>10</v>
      </c>
      <c r="E54" s="1" t="s">
        <v>4</v>
      </c>
      <c r="F54" s="1" t="s">
        <v>5</v>
      </c>
      <c r="H54" s="1" t="str">
        <f t="shared" si="6"/>
        <v>Cocok</v>
      </c>
      <c r="I54" s="13">
        <f t="shared" si="7"/>
        <v>3.3106394766136992E-3</v>
      </c>
      <c r="J54" s="12">
        <f t="shared" si="8"/>
        <v>1.2861228315522949E-3</v>
      </c>
      <c r="L54" s="1"/>
      <c r="M54" s="4" t="s">
        <v>1</v>
      </c>
      <c r="N54" s="4" t="s">
        <v>2</v>
      </c>
      <c r="O54" s="4" t="s">
        <v>10</v>
      </c>
      <c r="P54" s="4" t="s">
        <v>10</v>
      </c>
      <c r="Q54" s="4" t="s">
        <v>11</v>
      </c>
    </row>
    <row r="55" spans="1:17" x14ac:dyDescent="0.25">
      <c r="A55" s="1" t="s">
        <v>0</v>
      </c>
      <c r="B55" s="1" t="s">
        <v>13</v>
      </c>
      <c r="C55" s="1" t="s">
        <v>7</v>
      </c>
      <c r="D55" s="1" t="s">
        <v>10</v>
      </c>
      <c r="E55" s="1" t="s">
        <v>4</v>
      </c>
      <c r="F55" s="1" t="s">
        <v>5</v>
      </c>
      <c r="H55" s="1" t="str">
        <f t="shared" si="6"/>
        <v>Tidak Cocok</v>
      </c>
      <c r="I55" s="13">
        <f t="shared" si="7"/>
        <v>1.1852868949555329E-4</v>
      </c>
      <c r="J55" s="12">
        <f t="shared" si="8"/>
        <v>2.0775830355844759E-3</v>
      </c>
      <c r="L55" s="1"/>
      <c r="M55" s="4" t="s">
        <v>1</v>
      </c>
      <c r="N55" s="4" t="s">
        <v>6</v>
      </c>
      <c r="O55" s="4" t="s">
        <v>10</v>
      </c>
      <c r="P55" s="4" t="s">
        <v>10</v>
      </c>
      <c r="Q55" s="4" t="s">
        <v>5</v>
      </c>
    </row>
    <row r="56" spans="1:17" x14ac:dyDescent="0.25">
      <c r="A56" s="1" t="s">
        <v>0</v>
      </c>
      <c r="B56" s="1" t="s">
        <v>13</v>
      </c>
      <c r="C56" s="1" t="s">
        <v>8</v>
      </c>
      <c r="D56" s="1" t="s">
        <v>10</v>
      </c>
      <c r="E56" s="1" t="s">
        <v>4</v>
      </c>
      <c r="F56" s="1" t="s">
        <v>5</v>
      </c>
      <c r="H56" s="1" t="str">
        <f t="shared" si="6"/>
        <v>Cocok</v>
      </c>
      <c r="I56" s="13">
        <f t="shared" si="7"/>
        <v>3.172696165088129E-3</v>
      </c>
      <c r="J56" s="12">
        <f t="shared" si="8"/>
        <v>1.3191003400536353E-3</v>
      </c>
      <c r="L56" s="1"/>
      <c r="M56" s="4" t="s">
        <v>1</v>
      </c>
      <c r="N56" s="4" t="s">
        <v>7</v>
      </c>
      <c r="O56" s="4" t="s">
        <v>10</v>
      </c>
      <c r="P56" s="4" t="s">
        <v>10</v>
      </c>
      <c r="Q56" s="4" t="s">
        <v>11</v>
      </c>
    </row>
    <row r="57" spans="1:17" x14ac:dyDescent="0.25">
      <c r="A57" s="1" t="s">
        <v>0</v>
      </c>
      <c r="B57" s="1" t="s">
        <v>13</v>
      </c>
      <c r="C57" s="1" t="s">
        <v>9</v>
      </c>
      <c r="D57" s="1" t="s">
        <v>10</v>
      </c>
      <c r="E57" s="1" t="s">
        <v>4</v>
      </c>
      <c r="F57" s="1" t="s">
        <v>5</v>
      </c>
      <c r="H57" s="1" t="str">
        <f t="shared" si="6"/>
        <v>Cocok</v>
      </c>
      <c r="I57" s="13">
        <f t="shared" si="7"/>
        <v>3.3106394766136992E-3</v>
      </c>
      <c r="J57" s="12">
        <f t="shared" si="8"/>
        <v>1.2861228315522949E-3</v>
      </c>
      <c r="L57" s="1"/>
      <c r="M57" s="4" t="s">
        <v>1</v>
      </c>
      <c r="N57" s="4" t="s">
        <v>8</v>
      </c>
      <c r="O57" s="4" t="s">
        <v>10</v>
      </c>
      <c r="P57" s="4" t="s">
        <v>10</v>
      </c>
      <c r="Q57" s="4" t="s">
        <v>11</v>
      </c>
    </row>
    <row r="58" spans="1:17" x14ac:dyDescent="0.25">
      <c r="A58" s="1" t="s">
        <v>0</v>
      </c>
      <c r="B58" s="1" t="s">
        <v>13</v>
      </c>
      <c r="C58" s="1" t="s">
        <v>2</v>
      </c>
      <c r="D58" s="1" t="s">
        <v>31</v>
      </c>
      <c r="E58" s="1" t="s">
        <v>4</v>
      </c>
      <c r="F58" s="1" t="s">
        <v>5</v>
      </c>
      <c r="H58" s="1" t="str">
        <f t="shared" si="6"/>
        <v>Tidak Cocok</v>
      </c>
      <c r="I58" s="13">
        <f t="shared" si="7"/>
        <v>1.1852868949555329E-4</v>
      </c>
      <c r="J58" s="12">
        <f t="shared" si="8"/>
        <v>2.0775830355844759E-3</v>
      </c>
      <c r="L58" s="1"/>
      <c r="M58" s="4" t="s">
        <v>1</v>
      </c>
      <c r="N58" s="4" t="s">
        <v>9</v>
      </c>
      <c r="O58" s="4" t="s">
        <v>10</v>
      </c>
      <c r="P58" s="4" t="s">
        <v>10</v>
      </c>
      <c r="Q58" s="4" t="s">
        <v>5</v>
      </c>
    </row>
    <row r="59" spans="1:17" x14ac:dyDescent="0.25">
      <c r="A59" s="1" t="s">
        <v>0</v>
      </c>
      <c r="B59" s="1" t="s">
        <v>13</v>
      </c>
      <c r="C59" s="1" t="s">
        <v>6</v>
      </c>
      <c r="D59" s="1" t="s">
        <v>31</v>
      </c>
      <c r="E59" s="1" t="s">
        <v>4</v>
      </c>
      <c r="F59" s="1" t="s">
        <v>5</v>
      </c>
      <c r="H59" s="1" t="str">
        <f t="shared" si="6"/>
        <v>Cocok</v>
      </c>
      <c r="I59" s="13">
        <f t="shared" si="7"/>
        <v>3.3106394766136992E-3</v>
      </c>
      <c r="J59" s="12">
        <f t="shared" si="8"/>
        <v>1.2861228315522949E-3</v>
      </c>
      <c r="L59" s="1"/>
      <c r="M59" s="4" t="s">
        <v>1</v>
      </c>
      <c r="N59" s="4" t="s">
        <v>2</v>
      </c>
      <c r="O59" s="4" t="s">
        <v>31</v>
      </c>
      <c r="P59" s="4" t="s">
        <v>10</v>
      </c>
      <c r="Q59" s="4" t="s">
        <v>11</v>
      </c>
    </row>
    <row r="60" spans="1:17" x14ac:dyDescent="0.25">
      <c r="A60" s="1" t="s">
        <v>0</v>
      </c>
      <c r="B60" s="1" t="s">
        <v>13</v>
      </c>
      <c r="C60" s="1" t="s">
        <v>7</v>
      </c>
      <c r="D60" s="1" t="s">
        <v>31</v>
      </c>
      <c r="E60" s="1" t="s">
        <v>4</v>
      </c>
      <c r="F60" s="1" t="s">
        <v>5</v>
      </c>
      <c r="H60" s="1" t="str">
        <f t="shared" si="6"/>
        <v>Tidak Cocok</v>
      </c>
      <c r="I60" s="13">
        <f t="shared" si="7"/>
        <v>1.1852868949555329E-4</v>
      </c>
      <c r="J60" s="12">
        <f t="shared" si="8"/>
        <v>2.0775830355844759E-3</v>
      </c>
      <c r="L60" s="1"/>
      <c r="M60" s="4" t="s">
        <v>1</v>
      </c>
      <c r="N60" s="4" t="s">
        <v>6</v>
      </c>
      <c r="O60" s="4" t="s">
        <v>31</v>
      </c>
      <c r="P60" s="4" t="s">
        <v>10</v>
      </c>
      <c r="Q60" s="4" t="s">
        <v>5</v>
      </c>
    </row>
    <row r="61" spans="1:17" x14ac:dyDescent="0.25">
      <c r="A61" s="1" t="s">
        <v>0</v>
      </c>
      <c r="B61" s="1" t="s">
        <v>13</v>
      </c>
      <c r="C61" s="1" t="s">
        <v>8</v>
      </c>
      <c r="D61" s="1" t="s">
        <v>31</v>
      </c>
      <c r="E61" s="1" t="s">
        <v>4</v>
      </c>
      <c r="F61" s="1" t="s">
        <v>5</v>
      </c>
      <c r="H61" s="1" t="str">
        <f t="shared" si="6"/>
        <v>Cocok</v>
      </c>
      <c r="I61" s="13">
        <f t="shared" si="7"/>
        <v>3.172696165088129E-3</v>
      </c>
      <c r="J61" s="12">
        <f t="shared" si="8"/>
        <v>1.3191003400536353E-3</v>
      </c>
      <c r="L61" s="1"/>
      <c r="M61" s="4" t="s">
        <v>1</v>
      </c>
      <c r="N61" s="4" t="s">
        <v>7</v>
      </c>
      <c r="O61" s="4" t="s">
        <v>31</v>
      </c>
      <c r="P61" s="4" t="s">
        <v>10</v>
      </c>
      <c r="Q61" s="4" t="s">
        <v>11</v>
      </c>
    </row>
    <row r="62" spans="1:17" x14ac:dyDescent="0.25">
      <c r="A62" s="1" t="s">
        <v>0</v>
      </c>
      <c r="B62" s="1" t="s">
        <v>13</v>
      </c>
      <c r="C62" s="1" t="s">
        <v>9</v>
      </c>
      <c r="D62" s="1" t="s">
        <v>31</v>
      </c>
      <c r="E62" s="1" t="s">
        <v>4</v>
      </c>
      <c r="F62" s="1" t="s">
        <v>5</v>
      </c>
      <c r="H62" s="1" t="str">
        <f t="shared" si="6"/>
        <v>Cocok</v>
      </c>
      <c r="I62" s="13">
        <f t="shared" si="7"/>
        <v>3.3106394766136992E-3</v>
      </c>
      <c r="J62" s="12">
        <f t="shared" si="8"/>
        <v>1.2861228315522949E-3</v>
      </c>
      <c r="L62" s="1"/>
      <c r="M62" s="4" t="s">
        <v>1</v>
      </c>
      <c r="N62" s="4" t="s">
        <v>8</v>
      </c>
      <c r="O62" s="4" t="s">
        <v>31</v>
      </c>
      <c r="P62" s="4" t="s">
        <v>10</v>
      </c>
      <c r="Q62" s="4" t="s">
        <v>11</v>
      </c>
    </row>
    <row r="63" spans="1:17" x14ac:dyDescent="0.25">
      <c r="A63" s="1" t="s">
        <v>0</v>
      </c>
      <c r="B63" s="1" t="s">
        <v>13</v>
      </c>
      <c r="C63" s="1" t="s">
        <v>2</v>
      </c>
      <c r="D63" s="1" t="s">
        <v>3</v>
      </c>
      <c r="E63" s="1" t="s">
        <v>10</v>
      </c>
      <c r="F63" s="1" t="s">
        <v>5</v>
      </c>
      <c r="H63" s="1" t="str">
        <f t="shared" si="6"/>
        <v>Tidak Cocok</v>
      </c>
      <c r="I63" s="13">
        <f t="shared" si="7"/>
        <v>1.1852868949555329E-4</v>
      </c>
      <c r="J63" s="12">
        <f t="shared" si="8"/>
        <v>2.0775830355844759E-3</v>
      </c>
      <c r="L63" s="1"/>
      <c r="M63" s="4" t="s">
        <v>1</v>
      </c>
      <c r="N63" s="4" t="s">
        <v>9</v>
      </c>
      <c r="O63" s="4" t="s">
        <v>31</v>
      </c>
      <c r="P63" s="4" t="s">
        <v>10</v>
      </c>
      <c r="Q63" s="4" t="s">
        <v>5</v>
      </c>
    </row>
    <row r="64" spans="1:17" x14ac:dyDescent="0.25">
      <c r="A64" s="1" t="s">
        <v>0</v>
      </c>
      <c r="B64" s="1" t="s">
        <v>13</v>
      </c>
      <c r="C64" s="1" t="s">
        <v>6</v>
      </c>
      <c r="D64" s="1" t="s">
        <v>3</v>
      </c>
      <c r="E64" s="1" t="s">
        <v>10</v>
      </c>
      <c r="F64" s="1" t="s">
        <v>5</v>
      </c>
      <c r="H64" s="1" t="str">
        <f t="shared" si="6"/>
        <v>Cocok</v>
      </c>
      <c r="I64" s="13">
        <f t="shared" si="7"/>
        <v>3.0845657160579027E-3</v>
      </c>
      <c r="J64" s="12">
        <f t="shared" si="8"/>
        <v>1.3208704693344377E-3</v>
      </c>
      <c r="L64" s="1"/>
      <c r="M64" s="4" t="s">
        <v>1</v>
      </c>
      <c r="N64" s="4" t="s">
        <v>2</v>
      </c>
      <c r="O64" s="4" t="s">
        <v>3</v>
      </c>
      <c r="P64" s="4" t="s">
        <v>12</v>
      </c>
      <c r="Q64" s="4" t="s">
        <v>11</v>
      </c>
    </row>
    <row r="65" spans="1:17" x14ac:dyDescent="0.25">
      <c r="A65" s="1" t="s">
        <v>0</v>
      </c>
      <c r="B65" s="1" t="s">
        <v>13</v>
      </c>
      <c r="C65" s="1" t="s">
        <v>7</v>
      </c>
      <c r="D65" s="1" t="s">
        <v>3</v>
      </c>
      <c r="E65" s="1" t="s">
        <v>10</v>
      </c>
      <c r="F65" s="1" t="s">
        <v>5</v>
      </c>
      <c r="H65" s="1" t="str">
        <f t="shared" si="6"/>
        <v>Tidak Cocok</v>
      </c>
      <c r="I65" s="13">
        <f t="shared" si="7"/>
        <v>1.1071220294503569E-4</v>
      </c>
      <c r="J65" s="12">
        <f t="shared" si="8"/>
        <v>2.1337138350787069E-3</v>
      </c>
      <c r="L65" s="1"/>
      <c r="M65" s="4" t="s">
        <v>1</v>
      </c>
      <c r="N65" s="4" t="s">
        <v>6</v>
      </c>
      <c r="O65" s="4" t="s">
        <v>3</v>
      </c>
      <c r="P65" s="4" t="s">
        <v>12</v>
      </c>
      <c r="Q65" s="4" t="s">
        <v>5</v>
      </c>
    </row>
    <row r="66" spans="1:17" x14ac:dyDescent="0.25">
      <c r="A66" s="1" t="s">
        <v>0</v>
      </c>
      <c r="B66" s="1" t="s">
        <v>13</v>
      </c>
      <c r="C66" s="1" t="s">
        <v>8</v>
      </c>
      <c r="D66" s="1" t="s">
        <v>3</v>
      </c>
      <c r="E66" s="1" t="s">
        <v>10</v>
      </c>
      <c r="F66" s="1" t="s">
        <v>5</v>
      </c>
      <c r="H66" s="1" t="str">
        <f t="shared" si="6"/>
        <v>Cocok</v>
      </c>
      <c r="I66" s="13">
        <f t="shared" si="7"/>
        <v>2.9560421445554907E-3</v>
      </c>
      <c r="J66" s="12">
        <f t="shared" si="8"/>
        <v>1.3547389429071155E-3</v>
      </c>
      <c r="L66" s="1"/>
      <c r="M66" s="4" t="s">
        <v>1</v>
      </c>
      <c r="N66" s="4" t="s">
        <v>7</v>
      </c>
      <c r="O66" s="4" t="s">
        <v>3</v>
      </c>
      <c r="P66" s="4" t="s">
        <v>12</v>
      </c>
      <c r="Q66" s="4" t="s">
        <v>11</v>
      </c>
    </row>
    <row r="67" spans="1:17" x14ac:dyDescent="0.25">
      <c r="A67" s="1" t="s">
        <v>0</v>
      </c>
      <c r="B67" s="1" t="s">
        <v>13</v>
      </c>
      <c r="C67" s="1" t="s">
        <v>9</v>
      </c>
      <c r="D67" s="1" t="s">
        <v>3</v>
      </c>
      <c r="E67" s="1" t="s">
        <v>10</v>
      </c>
      <c r="F67" s="1" t="s">
        <v>5</v>
      </c>
      <c r="H67" s="1" t="str">
        <f t="shared" si="6"/>
        <v>Cocok</v>
      </c>
      <c r="I67" s="13">
        <f t="shared" si="7"/>
        <v>3.0845657160579027E-3</v>
      </c>
      <c r="J67" s="12">
        <f t="shared" si="8"/>
        <v>1.3208704693344377E-3</v>
      </c>
      <c r="L67" s="1"/>
      <c r="M67" s="4" t="s">
        <v>1</v>
      </c>
      <c r="N67" s="4" t="s">
        <v>8</v>
      </c>
      <c r="O67" s="4" t="s">
        <v>3</v>
      </c>
      <c r="P67" s="4" t="s">
        <v>12</v>
      </c>
      <c r="Q67" s="4" t="s">
        <v>11</v>
      </c>
    </row>
    <row r="68" spans="1:17" x14ac:dyDescent="0.25">
      <c r="A68" s="1" t="s">
        <v>0</v>
      </c>
      <c r="B68" s="1" t="s">
        <v>13</v>
      </c>
      <c r="C68" s="1" t="s">
        <v>2</v>
      </c>
      <c r="D68" s="1" t="s">
        <v>10</v>
      </c>
      <c r="E68" s="1" t="s">
        <v>10</v>
      </c>
      <c r="F68" s="1" t="s">
        <v>5</v>
      </c>
      <c r="H68" s="1" t="str">
        <f t="shared" si="6"/>
        <v>Tidak Cocok</v>
      </c>
      <c r="I68" s="13">
        <f t="shared" si="7"/>
        <v>1.1071220294503569E-4</v>
      </c>
      <c r="J68" s="12">
        <f t="shared" si="8"/>
        <v>2.1337138350787069E-3</v>
      </c>
      <c r="L68" s="1"/>
      <c r="M68" s="4" t="s">
        <v>1</v>
      </c>
      <c r="N68" s="4" t="s">
        <v>9</v>
      </c>
      <c r="O68" s="4" t="s">
        <v>3</v>
      </c>
      <c r="P68" s="4" t="s">
        <v>12</v>
      </c>
      <c r="Q68" s="4" t="s">
        <v>5</v>
      </c>
    </row>
    <row r="69" spans="1:17" x14ac:dyDescent="0.25">
      <c r="A69" s="1" t="s">
        <v>0</v>
      </c>
      <c r="B69" s="1" t="s">
        <v>13</v>
      </c>
      <c r="C69" s="1" t="s">
        <v>6</v>
      </c>
      <c r="D69" s="1" t="s">
        <v>10</v>
      </c>
      <c r="E69" s="1" t="s">
        <v>10</v>
      </c>
      <c r="F69" s="1" t="s">
        <v>5</v>
      </c>
      <c r="H69" s="1" t="str">
        <f t="shared" si="6"/>
        <v>Cocok</v>
      </c>
      <c r="I69" s="13">
        <f t="shared" si="7"/>
        <v>3.2186772689299851E-3</v>
      </c>
      <c r="J69" s="12">
        <f t="shared" si="8"/>
        <v>1.3047622928791397E-3</v>
      </c>
      <c r="L69" s="1"/>
      <c r="M69" s="4" t="s">
        <v>1</v>
      </c>
      <c r="N69" s="4" t="s">
        <v>2</v>
      </c>
      <c r="O69" s="4" t="s">
        <v>10</v>
      </c>
      <c r="P69" s="4" t="s">
        <v>12</v>
      </c>
      <c r="Q69" s="4" t="s">
        <v>11</v>
      </c>
    </row>
    <row r="70" spans="1:17" x14ac:dyDescent="0.25">
      <c r="A70" s="1" t="s">
        <v>0</v>
      </c>
      <c r="B70" s="1" t="s">
        <v>13</v>
      </c>
      <c r="C70" s="1" t="s">
        <v>7</v>
      </c>
      <c r="D70" s="1" t="s">
        <v>10</v>
      </c>
      <c r="E70" s="1" t="s">
        <v>10</v>
      </c>
      <c r="F70" s="1" t="s">
        <v>5</v>
      </c>
      <c r="H70" s="1" t="str">
        <f t="shared" si="6"/>
        <v>Tidak Cocok</v>
      </c>
      <c r="I70" s="13">
        <f t="shared" si="7"/>
        <v>1.1532521140107888E-4</v>
      </c>
      <c r="J70" s="12">
        <f t="shared" si="8"/>
        <v>2.1076929346509174E-3</v>
      </c>
      <c r="L70" s="1"/>
      <c r="M70" s="4" t="s">
        <v>1</v>
      </c>
      <c r="N70" s="4" t="s">
        <v>6</v>
      </c>
      <c r="O70" s="4" t="s">
        <v>10</v>
      </c>
      <c r="P70" s="4" t="s">
        <v>12</v>
      </c>
      <c r="Q70" s="4" t="s">
        <v>5</v>
      </c>
    </row>
    <row r="71" spans="1:17" x14ac:dyDescent="0.25">
      <c r="A71" s="1" t="s">
        <v>0</v>
      </c>
      <c r="B71" s="1" t="s">
        <v>13</v>
      </c>
      <c r="C71" s="1" t="s">
        <v>8</v>
      </c>
      <c r="D71" s="1" t="s">
        <v>10</v>
      </c>
      <c r="E71" s="1" t="s">
        <v>10</v>
      </c>
      <c r="F71" s="1" t="s">
        <v>5</v>
      </c>
      <c r="H71" s="1" t="str">
        <f t="shared" si="6"/>
        <v>Cocok</v>
      </c>
      <c r="I71" s="13">
        <f t="shared" si="7"/>
        <v>3.0845657160579031E-3</v>
      </c>
      <c r="J71" s="12">
        <f t="shared" si="8"/>
        <v>1.338217736286297E-3</v>
      </c>
      <c r="L71" s="1"/>
      <c r="M71" s="4" t="s">
        <v>1</v>
      </c>
      <c r="N71" s="4" t="s">
        <v>7</v>
      </c>
      <c r="O71" s="4" t="s">
        <v>10</v>
      </c>
      <c r="P71" s="4" t="s">
        <v>12</v>
      </c>
      <c r="Q71" s="4" t="s">
        <v>11</v>
      </c>
    </row>
    <row r="72" spans="1:17" x14ac:dyDescent="0.25">
      <c r="A72" s="1" t="s">
        <v>0</v>
      </c>
      <c r="B72" s="1" t="s">
        <v>13</v>
      </c>
      <c r="C72" s="1" t="s">
        <v>9</v>
      </c>
      <c r="D72" s="1" t="s">
        <v>10</v>
      </c>
      <c r="E72" s="1" t="s">
        <v>10</v>
      </c>
      <c r="F72" s="1" t="s">
        <v>5</v>
      </c>
      <c r="H72" s="1" t="str">
        <f t="shared" si="6"/>
        <v>Cocok</v>
      </c>
      <c r="I72" s="13">
        <f t="shared" si="7"/>
        <v>3.2186772689299851E-3</v>
      </c>
      <c r="J72" s="12">
        <f t="shared" si="8"/>
        <v>1.3047622928791397E-3</v>
      </c>
      <c r="L72" s="1"/>
      <c r="M72" s="4" t="s">
        <v>1</v>
      </c>
      <c r="N72" s="4" t="s">
        <v>8</v>
      </c>
      <c r="O72" s="4" t="s">
        <v>10</v>
      </c>
      <c r="P72" s="4" t="s">
        <v>12</v>
      </c>
      <c r="Q72" s="4" t="s">
        <v>11</v>
      </c>
    </row>
    <row r="73" spans="1:17" x14ac:dyDescent="0.25">
      <c r="A73" s="1" t="s">
        <v>0</v>
      </c>
      <c r="B73" s="1" t="s">
        <v>13</v>
      </c>
      <c r="C73" s="1" t="s">
        <v>2</v>
      </c>
      <c r="D73" s="1" t="s">
        <v>31</v>
      </c>
      <c r="E73" s="1" t="s">
        <v>10</v>
      </c>
      <c r="F73" s="1" t="s">
        <v>5</v>
      </c>
      <c r="H73" s="1" t="str">
        <f t="shared" si="6"/>
        <v>Tidak Cocok</v>
      </c>
      <c r="I73" s="13">
        <f t="shared" si="7"/>
        <v>1.1532521140107888E-4</v>
      </c>
      <c r="J73" s="12">
        <f t="shared" si="8"/>
        <v>2.1076929346509174E-3</v>
      </c>
      <c r="L73" s="1"/>
      <c r="M73" s="4" t="s">
        <v>1</v>
      </c>
      <c r="N73" s="4" t="s">
        <v>9</v>
      </c>
      <c r="O73" s="4" t="s">
        <v>10</v>
      </c>
      <c r="P73" s="4" t="s">
        <v>12</v>
      </c>
      <c r="Q73" s="4" t="s">
        <v>5</v>
      </c>
    </row>
    <row r="74" spans="1:17" x14ac:dyDescent="0.25">
      <c r="A74" s="1" t="s">
        <v>0</v>
      </c>
      <c r="B74" s="1" t="s">
        <v>13</v>
      </c>
      <c r="C74" s="1" t="s">
        <v>6</v>
      </c>
      <c r="D74" s="1" t="s">
        <v>31</v>
      </c>
      <c r="E74" s="1" t="s">
        <v>10</v>
      </c>
      <c r="F74" s="1" t="s">
        <v>5</v>
      </c>
      <c r="H74" s="1" t="str">
        <f t="shared" si="6"/>
        <v>Cocok</v>
      </c>
      <c r="I74" s="13">
        <f t="shared" si="7"/>
        <v>3.2186772689299851E-3</v>
      </c>
      <c r="J74" s="12">
        <f t="shared" si="8"/>
        <v>1.3047622928791397E-3</v>
      </c>
      <c r="L74" s="1"/>
      <c r="M74" s="4" t="s">
        <v>1</v>
      </c>
      <c r="N74" s="4" t="s">
        <v>2</v>
      </c>
      <c r="O74" s="4" t="s">
        <v>31</v>
      </c>
      <c r="P74" s="4" t="s">
        <v>12</v>
      </c>
      <c r="Q74" s="4" t="s">
        <v>11</v>
      </c>
    </row>
    <row r="75" spans="1:17" x14ac:dyDescent="0.25">
      <c r="A75" s="1" t="s">
        <v>0</v>
      </c>
      <c r="B75" s="1" t="s">
        <v>13</v>
      </c>
      <c r="C75" s="1" t="s">
        <v>7</v>
      </c>
      <c r="D75" s="1" t="s">
        <v>31</v>
      </c>
      <c r="E75" s="1" t="s">
        <v>10</v>
      </c>
      <c r="F75" s="1" t="s">
        <v>5</v>
      </c>
      <c r="H75" s="1" t="str">
        <f t="shared" si="6"/>
        <v>Tidak Cocok</v>
      </c>
      <c r="I75" s="13">
        <f t="shared" si="7"/>
        <v>1.1532521140107888E-4</v>
      </c>
      <c r="J75" s="12">
        <f t="shared" si="8"/>
        <v>2.1076929346509174E-3</v>
      </c>
      <c r="L75" s="1"/>
      <c r="M75" s="4" t="s">
        <v>1</v>
      </c>
      <c r="N75" s="4" t="s">
        <v>6</v>
      </c>
      <c r="O75" s="4" t="s">
        <v>31</v>
      </c>
      <c r="P75" s="4" t="s">
        <v>12</v>
      </c>
      <c r="Q75" s="4" t="s">
        <v>5</v>
      </c>
    </row>
    <row r="76" spans="1:17" x14ac:dyDescent="0.25">
      <c r="A76" s="1" t="s">
        <v>0</v>
      </c>
      <c r="B76" s="1" t="s">
        <v>13</v>
      </c>
      <c r="C76" s="1" t="s">
        <v>8</v>
      </c>
      <c r="D76" s="1" t="s">
        <v>31</v>
      </c>
      <c r="E76" s="1" t="s">
        <v>10</v>
      </c>
      <c r="F76" s="1" t="s">
        <v>5</v>
      </c>
      <c r="H76" s="1" t="str">
        <f t="shared" si="6"/>
        <v>Cocok</v>
      </c>
      <c r="I76" s="13">
        <f t="shared" si="7"/>
        <v>3.0845657160579031E-3</v>
      </c>
      <c r="J76" s="12">
        <f t="shared" si="8"/>
        <v>1.338217736286297E-3</v>
      </c>
      <c r="L76" s="1"/>
      <c r="M76" s="4" t="s">
        <v>1</v>
      </c>
      <c r="N76" s="4" t="s">
        <v>7</v>
      </c>
      <c r="O76" s="4" t="s">
        <v>31</v>
      </c>
      <c r="P76" s="4" t="s">
        <v>12</v>
      </c>
      <c r="Q76" s="4" t="s">
        <v>11</v>
      </c>
    </row>
    <row r="77" spans="1:17" x14ac:dyDescent="0.25">
      <c r="A77" s="1" t="s">
        <v>0</v>
      </c>
      <c r="B77" s="1" t="s">
        <v>13</v>
      </c>
      <c r="C77" s="1" t="s">
        <v>9</v>
      </c>
      <c r="D77" s="1" t="s">
        <v>31</v>
      </c>
      <c r="E77" s="1" t="s">
        <v>10</v>
      </c>
      <c r="F77" s="1" t="s">
        <v>5</v>
      </c>
      <c r="H77" s="1" t="str">
        <f t="shared" si="6"/>
        <v>Cocok</v>
      </c>
      <c r="I77" s="13">
        <f t="shared" si="7"/>
        <v>3.2186772689299851E-3</v>
      </c>
      <c r="J77" s="12">
        <f t="shared" si="8"/>
        <v>1.3047622928791397E-3</v>
      </c>
      <c r="L77" s="1"/>
      <c r="M77" s="4" t="s">
        <v>1</v>
      </c>
      <c r="N77" s="4" t="s">
        <v>8</v>
      </c>
      <c r="O77" s="4" t="s">
        <v>31</v>
      </c>
      <c r="P77" s="4" t="s">
        <v>12</v>
      </c>
      <c r="Q77" s="4" t="s">
        <v>11</v>
      </c>
    </row>
    <row r="78" spans="1:17" x14ac:dyDescent="0.25">
      <c r="A78" s="1" t="s">
        <v>0</v>
      </c>
      <c r="B78" s="1" t="s">
        <v>13</v>
      </c>
      <c r="C78" s="1" t="s">
        <v>2</v>
      </c>
      <c r="D78" s="1" t="s">
        <v>3</v>
      </c>
      <c r="E78" s="1" t="s">
        <v>12</v>
      </c>
      <c r="F78" s="1" t="s">
        <v>5</v>
      </c>
      <c r="H78" s="1" t="str">
        <f t="shared" si="6"/>
        <v>Tidak Cocok</v>
      </c>
      <c r="I78" s="13">
        <f t="shared" si="7"/>
        <v>1.1532521140107888E-4</v>
      </c>
      <c r="J78" s="12">
        <f t="shared" si="8"/>
        <v>2.1076929346509174E-3</v>
      </c>
      <c r="L78" s="1"/>
      <c r="M78" s="4" t="s">
        <v>1</v>
      </c>
      <c r="N78" s="4" t="s">
        <v>9</v>
      </c>
      <c r="O78" s="4" t="s">
        <v>31</v>
      </c>
      <c r="P78" s="4" t="s">
        <v>12</v>
      </c>
      <c r="Q78" s="4" t="s">
        <v>5</v>
      </c>
    </row>
    <row r="79" spans="1:17" x14ac:dyDescent="0.25">
      <c r="A79" s="1" t="s">
        <v>0</v>
      </c>
      <c r="B79" s="1" t="s">
        <v>13</v>
      </c>
      <c r="C79" s="1" t="s">
        <v>6</v>
      </c>
      <c r="D79" s="1" t="s">
        <v>3</v>
      </c>
      <c r="E79" s="1" t="s">
        <v>12</v>
      </c>
      <c r="F79" s="1" t="s">
        <v>5</v>
      </c>
      <c r="H79" s="1" t="str">
        <f t="shared" si="6"/>
        <v>Tidak Cocok</v>
      </c>
      <c r="I79" s="13">
        <f t="shared" si="7"/>
        <v>4.0464986456518903E-6</v>
      </c>
      <c r="J79" s="12">
        <f t="shared" si="8"/>
        <v>3.3021761733360942E-3</v>
      </c>
      <c r="L79" s="1"/>
      <c r="M79" s="4" t="s">
        <v>13</v>
      </c>
      <c r="N79" s="4" t="s">
        <v>2</v>
      </c>
      <c r="O79" s="4" t="s">
        <v>3</v>
      </c>
      <c r="P79" s="4" t="s">
        <v>4</v>
      </c>
      <c r="Q79" s="4" t="s">
        <v>5</v>
      </c>
    </row>
    <row r="80" spans="1:17" x14ac:dyDescent="0.25">
      <c r="A80" s="1" t="s">
        <v>0</v>
      </c>
      <c r="B80" s="1" t="s">
        <v>13</v>
      </c>
      <c r="C80" s="1" t="s">
        <v>7</v>
      </c>
      <c r="D80" s="1" t="s">
        <v>3</v>
      </c>
      <c r="E80" s="1" t="s">
        <v>12</v>
      </c>
      <c r="F80" s="1" t="s">
        <v>5</v>
      </c>
      <c r="H80" s="1" t="str">
        <f t="shared" si="6"/>
        <v>Tidak Cocok</v>
      </c>
      <c r="I80" s="13">
        <f t="shared" si="7"/>
        <v>1.6185994582607559E-7</v>
      </c>
      <c r="J80" s="12">
        <f t="shared" si="8"/>
        <v>5.3342845876967679E-3</v>
      </c>
      <c r="L80" s="1"/>
      <c r="M80" s="4" t="s">
        <v>13</v>
      </c>
      <c r="N80" s="4" t="s">
        <v>6</v>
      </c>
      <c r="O80" s="4" t="s">
        <v>3</v>
      </c>
      <c r="P80" s="4" t="s">
        <v>4</v>
      </c>
      <c r="Q80" s="4" t="s">
        <v>5</v>
      </c>
    </row>
    <row r="81" spans="1:17" x14ac:dyDescent="0.25">
      <c r="A81" s="1" t="s">
        <v>0</v>
      </c>
      <c r="B81" s="1" t="s">
        <v>13</v>
      </c>
      <c r="C81" s="1" t="s">
        <v>8</v>
      </c>
      <c r="D81" s="1" t="s">
        <v>3</v>
      </c>
      <c r="E81" s="1" t="s">
        <v>12</v>
      </c>
      <c r="F81" s="1" t="s">
        <v>5</v>
      </c>
      <c r="H81" s="1" t="str">
        <f t="shared" si="6"/>
        <v>Tidak Cocok</v>
      </c>
      <c r="I81" s="13">
        <f t="shared" si="7"/>
        <v>3.8846386998258138E-6</v>
      </c>
      <c r="J81" s="12">
        <f t="shared" si="8"/>
        <v>3.3868473572677888E-3</v>
      </c>
      <c r="L81" s="1"/>
      <c r="M81" s="4" t="s">
        <v>13</v>
      </c>
      <c r="N81" s="4" t="s">
        <v>7</v>
      </c>
      <c r="O81" s="4" t="s">
        <v>3</v>
      </c>
      <c r="P81" s="4" t="s">
        <v>4</v>
      </c>
      <c r="Q81" s="4" t="s">
        <v>5</v>
      </c>
    </row>
    <row r="82" spans="1:17" x14ac:dyDescent="0.25">
      <c r="A82" s="1" t="s">
        <v>0</v>
      </c>
      <c r="B82" s="1" t="s">
        <v>13</v>
      </c>
      <c r="C82" s="1" t="s">
        <v>9</v>
      </c>
      <c r="D82" s="1" t="s">
        <v>3</v>
      </c>
      <c r="E82" s="1" t="s">
        <v>12</v>
      </c>
      <c r="F82" s="1" t="s">
        <v>5</v>
      </c>
      <c r="H82" s="1" t="str">
        <f t="shared" si="6"/>
        <v>Tidak Cocok</v>
      </c>
      <c r="I82" s="13">
        <f t="shared" si="7"/>
        <v>4.0464986456518903E-6</v>
      </c>
      <c r="J82" s="12">
        <f t="shared" si="8"/>
        <v>3.3021761733360942E-3</v>
      </c>
      <c r="L82" s="1"/>
      <c r="M82" s="4" t="s">
        <v>13</v>
      </c>
      <c r="N82" s="4" t="s">
        <v>8</v>
      </c>
      <c r="O82" s="4" t="s">
        <v>3</v>
      </c>
      <c r="P82" s="4" t="s">
        <v>4</v>
      </c>
      <c r="Q82" s="4" t="s">
        <v>5</v>
      </c>
    </row>
    <row r="83" spans="1:17" x14ac:dyDescent="0.25">
      <c r="A83" s="1" t="s">
        <v>0</v>
      </c>
      <c r="B83" s="1" t="s">
        <v>13</v>
      </c>
      <c r="C83" s="1" t="s">
        <v>2</v>
      </c>
      <c r="D83" s="1" t="s">
        <v>10</v>
      </c>
      <c r="E83" s="1" t="s">
        <v>12</v>
      </c>
      <c r="F83" s="1" t="s">
        <v>5</v>
      </c>
      <c r="H83" s="1" t="str">
        <f t="shared" si="6"/>
        <v>Tidak Cocok</v>
      </c>
      <c r="I83" s="13">
        <f t="shared" si="7"/>
        <v>1.6185994582607559E-7</v>
      </c>
      <c r="J83" s="12">
        <f t="shared" si="8"/>
        <v>5.3342845876967679E-3</v>
      </c>
      <c r="L83" s="1"/>
      <c r="M83" s="4" t="s">
        <v>13</v>
      </c>
      <c r="N83" s="4" t="s">
        <v>9</v>
      </c>
      <c r="O83" s="4" t="s">
        <v>3</v>
      </c>
      <c r="P83" s="4" t="s">
        <v>4</v>
      </c>
      <c r="Q83" s="4" t="s">
        <v>5</v>
      </c>
    </row>
    <row r="84" spans="1:17" x14ac:dyDescent="0.25">
      <c r="A84" s="1" t="s">
        <v>0</v>
      </c>
      <c r="B84" s="1" t="s">
        <v>13</v>
      </c>
      <c r="C84" s="1" t="s">
        <v>6</v>
      </c>
      <c r="D84" s="1" t="s">
        <v>10</v>
      </c>
      <c r="E84" s="1" t="s">
        <v>12</v>
      </c>
      <c r="F84" s="1" t="s">
        <v>5</v>
      </c>
      <c r="H84" s="1" t="str">
        <f t="shared" si="6"/>
        <v>Tidak Cocok</v>
      </c>
      <c r="I84" s="13">
        <f t="shared" si="7"/>
        <v>4.2151027558873861E-6</v>
      </c>
      <c r="J84" s="12">
        <f t="shared" si="8"/>
        <v>3.2619057321978495E-3</v>
      </c>
      <c r="L84" s="1"/>
      <c r="M84" s="4" t="s">
        <v>13</v>
      </c>
      <c r="N84" s="4" t="s">
        <v>2</v>
      </c>
      <c r="O84" s="4" t="s">
        <v>10</v>
      </c>
      <c r="P84" s="4" t="s">
        <v>4</v>
      </c>
      <c r="Q84" s="4" t="s">
        <v>5</v>
      </c>
    </row>
    <row r="85" spans="1:17" x14ac:dyDescent="0.25">
      <c r="A85" s="1" t="s">
        <v>0</v>
      </c>
      <c r="B85" s="1" t="s">
        <v>13</v>
      </c>
      <c r="C85" s="1" t="s">
        <v>7</v>
      </c>
      <c r="D85" s="1" t="s">
        <v>10</v>
      </c>
      <c r="E85" s="1" t="s">
        <v>12</v>
      </c>
      <c r="F85" s="1" t="s">
        <v>5</v>
      </c>
      <c r="H85" s="1" t="str">
        <f t="shared" si="6"/>
        <v>Tidak Cocok</v>
      </c>
      <c r="I85" s="13">
        <f t="shared" si="7"/>
        <v>1.686041102354954E-7</v>
      </c>
      <c r="J85" s="12">
        <f t="shared" si="8"/>
        <v>5.269232336627295E-3</v>
      </c>
      <c r="L85" s="1"/>
      <c r="M85" s="4" t="s">
        <v>13</v>
      </c>
      <c r="N85" s="4" t="s">
        <v>6</v>
      </c>
      <c r="O85" s="4" t="s">
        <v>10</v>
      </c>
      <c r="P85" s="4" t="s">
        <v>4</v>
      </c>
      <c r="Q85" s="4" t="s">
        <v>5</v>
      </c>
    </row>
    <row r="86" spans="1:17" x14ac:dyDescent="0.25">
      <c r="A86" s="1" t="s">
        <v>0</v>
      </c>
      <c r="B86" s="1" t="s">
        <v>13</v>
      </c>
      <c r="C86" s="1" t="s">
        <v>8</v>
      </c>
      <c r="D86" s="1" t="s">
        <v>10</v>
      </c>
      <c r="E86" s="1" t="s">
        <v>12</v>
      </c>
      <c r="F86" s="1" t="s">
        <v>5</v>
      </c>
      <c r="H86" s="1" t="str">
        <f t="shared" si="6"/>
        <v>Tidak Cocok</v>
      </c>
      <c r="I86" s="13">
        <f t="shared" si="7"/>
        <v>4.0464986456518903E-6</v>
      </c>
      <c r="J86" s="12">
        <f t="shared" si="8"/>
        <v>3.3455443407157427E-3</v>
      </c>
      <c r="L86" s="1"/>
      <c r="M86" s="4" t="s">
        <v>13</v>
      </c>
      <c r="N86" s="4" t="s">
        <v>7</v>
      </c>
      <c r="O86" s="4" t="s">
        <v>10</v>
      </c>
      <c r="P86" s="4" t="s">
        <v>4</v>
      </c>
      <c r="Q86" s="4" t="s">
        <v>5</v>
      </c>
    </row>
    <row r="87" spans="1:17" x14ac:dyDescent="0.25">
      <c r="A87" s="1" t="s">
        <v>0</v>
      </c>
      <c r="B87" s="1" t="s">
        <v>13</v>
      </c>
      <c r="C87" s="1" t="s">
        <v>9</v>
      </c>
      <c r="D87" s="1" t="s">
        <v>10</v>
      </c>
      <c r="E87" s="1" t="s">
        <v>12</v>
      </c>
      <c r="F87" s="1" t="s">
        <v>5</v>
      </c>
      <c r="H87" s="1" t="str">
        <f t="shared" si="6"/>
        <v>Tidak Cocok</v>
      </c>
      <c r="I87" s="13">
        <f t="shared" si="7"/>
        <v>4.2151027558873861E-6</v>
      </c>
      <c r="J87" s="12">
        <f t="shared" si="8"/>
        <v>3.2619057321978495E-3</v>
      </c>
      <c r="L87" s="1"/>
      <c r="M87" s="4" t="s">
        <v>13</v>
      </c>
      <c r="N87" s="4" t="s">
        <v>8</v>
      </c>
      <c r="O87" s="4" t="s">
        <v>10</v>
      </c>
      <c r="P87" s="4" t="s">
        <v>4</v>
      </c>
      <c r="Q87" s="4" t="s">
        <v>5</v>
      </c>
    </row>
    <row r="88" spans="1:17" x14ac:dyDescent="0.25">
      <c r="A88" s="1" t="s">
        <v>0</v>
      </c>
      <c r="B88" s="1" t="s">
        <v>13</v>
      </c>
      <c r="C88" s="1" t="s">
        <v>2</v>
      </c>
      <c r="D88" s="1" t="s">
        <v>31</v>
      </c>
      <c r="E88" s="1" t="s">
        <v>12</v>
      </c>
      <c r="F88" s="1" t="s">
        <v>5</v>
      </c>
      <c r="H88" s="1" t="str">
        <f t="shared" si="6"/>
        <v>Tidak Cocok</v>
      </c>
      <c r="I88" s="13">
        <f t="shared" si="7"/>
        <v>1.686041102354954E-7</v>
      </c>
      <c r="J88" s="12">
        <f t="shared" si="8"/>
        <v>5.269232336627295E-3</v>
      </c>
      <c r="L88" s="1"/>
      <c r="M88" s="4" t="s">
        <v>13</v>
      </c>
      <c r="N88" s="4" t="s">
        <v>9</v>
      </c>
      <c r="O88" s="4" t="s">
        <v>10</v>
      </c>
      <c r="P88" s="4" t="s">
        <v>4</v>
      </c>
      <c r="Q88" s="4" t="s">
        <v>5</v>
      </c>
    </row>
    <row r="89" spans="1:17" x14ac:dyDescent="0.25">
      <c r="A89" s="1" t="s">
        <v>0</v>
      </c>
      <c r="B89" s="1" t="s">
        <v>13</v>
      </c>
      <c r="C89" s="1" t="s">
        <v>6</v>
      </c>
      <c r="D89" s="1" t="s">
        <v>31</v>
      </c>
      <c r="E89" s="1" t="s">
        <v>12</v>
      </c>
      <c r="F89" s="1" t="s">
        <v>5</v>
      </c>
      <c r="H89" s="1" t="str">
        <f t="shared" si="6"/>
        <v>Tidak Cocok</v>
      </c>
      <c r="I89" s="13">
        <f t="shared" si="7"/>
        <v>4.2151027558873861E-6</v>
      </c>
      <c r="J89" s="12">
        <f t="shared" si="8"/>
        <v>3.2619057321978495E-3</v>
      </c>
      <c r="L89" s="1"/>
      <c r="M89" s="4" t="s">
        <v>13</v>
      </c>
      <c r="N89" s="4" t="s">
        <v>2</v>
      </c>
      <c r="O89" s="4" t="s">
        <v>31</v>
      </c>
      <c r="P89" s="4" t="s">
        <v>4</v>
      </c>
      <c r="Q89" s="4" t="s">
        <v>5</v>
      </c>
    </row>
    <row r="90" spans="1:17" x14ac:dyDescent="0.25">
      <c r="A90" s="1" t="s">
        <v>0</v>
      </c>
      <c r="B90" s="1" t="s">
        <v>13</v>
      </c>
      <c r="C90" s="1" t="s">
        <v>7</v>
      </c>
      <c r="D90" s="1" t="s">
        <v>31</v>
      </c>
      <c r="E90" s="1" t="s">
        <v>12</v>
      </c>
      <c r="F90" s="1" t="s">
        <v>5</v>
      </c>
      <c r="H90" s="1" t="str">
        <f t="shared" si="6"/>
        <v>Tidak Cocok</v>
      </c>
      <c r="I90" s="13">
        <f t="shared" si="7"/>
        <v>1.686041102354954E-7</v>
      </c>
      <c r="J90" s="12">
        <f t="shared" si="8"/>
        <v>5.269232336627295E-3</v>
      </c>
      <c r="L90" s="1"/>
      <c r="M90" s="4" t="s">
        <v>13</v>
      </c>
      <c r="N90" s="4" t="s">
        <v>6</v>
      </c>
      <c r="O90" s="4" t="s">
        <v>31</v>
      </c>
      <c r="P90" s="4" t="s">
        <v>4</v>
      </c>
      <c r="Q90" s="4" t="s">
        <v>5</v>
      </c>
    </row>
    <row r="91" spans="1:17" x14ac:dyDescent="0.25">
      <c r="A91" s="1" t="s">
        <v>0</v>
      </c>
      <c r="B91" s="1" t="s">
        <v>13</v>
      </c>
      <c r="C91" s="1" t="s">
        <v>8</v>
      </c>
      <c r="D91" s="1" t="s">
        <v>31</v>
      </c>
      <c r="E91" s="1" t="s">
        <v>12</v>
      </c>
      <c r="F91" s="1" t="s">
        <v>5</v>
      </c>
      <c r="H91" s="1" t="str">
        <f t="shared" si="6"/>
        <v>Tidak Cocok</v>
      </c>
      <c r="I91" s="13">
        <f t="shared" si="7"/>
        <v>4.0464986456518903E-6</v>
      </c>
      <c r="J91" s="12">
        <f t="shared" si="8"/>
        <v>3.3455443407157427E-3</v>
      </c>
      <c r="L91" s="1"/>
      <c r="M91" s="4" t="s">
        <v>13</v>
      </c>
      <c r="N91" s="4" t="s">
        <v>7</v>
      </c>
      <c r="O91" s="4" t="s">
        <v>31</v>
      </c>
      <c r="P91" s="4" t="s">
        <v>4</v>
      </c>
      <c r="Q91" s="4" t="s">
        <v>5</v>
      </c>
    </row>
    <row r="92" spans="1:17" x14ac:dyDescent="0.25">
      <c r="A92" s="1" t="s">
        <v>0</v>
      </c>
      <c r="B92" s="1" t="s">
        <v>13</v>
      </c>
      <c r="C92" s="1" t="s">
        <v>9</v>
      </c>
      <c r="D92" s="1" t="s">
        <v>31</v>
      </c>
      <c r="E92" s="1" t="s">
        <v>12</v>
      </c>
      <c r="F92" s="1" t="s">
        <v>5</v>
      </c>
      <c r="H92" s="1" t="str">
        <f t="shared" si="6"/>
        <v>Tidak Cocok</v>
      </c>
      <c r="I92" s="13">
        <f t="shared" si="7"/>
        <v>4.2151027558873861E-6</v>
      </c>
      <c r="J92" s="12">
        <f t="shared" si="8"/>
        <v>3.2619057321978495E-3</v>
      </c>
      <c r="L92" s="1"/>
      <c r="M92" s="4" t="s">
        <v>13</v>
      </c>
      <c r="N92" s="4" t="s">
        <v>8</v>
      </c>
      <c r="O92" s="4" t="s">
        <v>31</v>
      </c>
      <c r="P92" s="4" t="s">
        <v>4</v>
      </c>
      <c r="Q92" s="4" t="s">
        <v>5</v>
      </c>
    </row>
    <row r="93" spans="1:17" x14ac:dyDescent="0.25">
      <c r="A93" s="1" t="s">
        <v>0</v>
      </c>
      <c r="B93" s="1" t="s">
        <v>14</v>
      </c>
      <c r="C93" s="1" t="s">
        <v>2</v>
      </c>
      <c r="D93" s="1" t="s">
        <v>3</v>
      </c>
      <c r="E93" s="1" t="s">
        <v>4</v>
      </c>
      <c r="F93" s="1" t="s">
        <v>5</v>
      </c>
      <c r="H93" s="1" t="str">
        <f t="shared" si="6"/>
        <v>Tidak Cocok</v>
      </c>
      <c r="I93" s="13">
        <f t="shared" si="7"/>
        <v>1.686041102354954E-7</v>
      </c>
      <c r="J93" s="12">
        <f t="shared" si="8"/>
        <v>5.269232336627295E-3</v>
      </c>
      <c r="L93" s="1"/>
      <c r="M93" s="4" t="s">
        <v>13</v>
      </c>
      <c r="N93" s="4" t="s">
        <v>9</v>
      </c>
      <c r="O93" s="4" t="s">
        <v>31</v>
      </c>
      <c r="P93" s="4" t="s">
        <v>4</v>
      </c>
      <c r="Q93" s="4" t="s">
        <v>5</v>
      </c>
    </row>
    <row r="94" spans="1:17" x14ac:dyDescent="0.25">
      <c r="A94" s="1" t="s">
        <v>0</v>
      </c>
      <c r="B94" s="1" t="s">
        <v>14</v>
      </c>
      <c r="C94" s="1" t="s">
        <v>6</v>
      </c>
      <c r="D94" s="1" t="s">
        <v>3</v>
      </c>
      <c r="E94" s="1" t="s">
        <v>4</v>
      </c>
      <c r="F94" s="1" t="s">
        <v>5</v>
      </c>
      <c r="H94" s="1" t="str">
        <f t="shared" si="6"/>
        <v>Tidak Cocok</v>
      </c>
      <c r="I94" s="13">
        <f t="shared" si="7"/>
        <v>1.4972044988911996E-4</v>
      </c>
      <c r="J94" s="12">
        <f t="shared" si="8"/>
        <v>2.1700014853351475E-3</v>
      </c>
      <c r="L94" s="1"/>
      <c r="M94" s="4" t="s">
        <v>13</v>
      </c>
      <c r="N94" s="4" t="s">
        <v>2</v>
      </c>
      <c r="O94" s="4" t="s">
        <v>3</v>
      </c>
      <c r="P94" s="4" t="s">
        <v>10</v>
      </c>
      <c r="Q94" s="4" t="s">
        <v>5</v>
      </c>
    </row>
    <row r="95" spans="1:17" x14ac:dyDescent="0.25">
      <c r="A95" s="1" t="s">
        <v>0</v>
      </c>
      <c r="B95" s="1" t="s">
        <v>14</v>
      </c>
      <c r="C95" s="1" t="s">
        <v>7</v>
      </c>
      <c r="D95" s="1" t="s">
        <v>3</v>
      </c>
      <c r="E95" s="1" t="s">
        <v>4</v>
      </c>
      <c r="F95" s="1" t="s">
        <v>5</v>
      </c>
      <c r="H95" s="1" t="str">
        <f t="shared" si="6"/>
        <v>Tidak Cocok</v>
      </c>
      <c r="I95" s="13">
        <f t="shared" si="7"/>
        <v>5.9888179955647968E-6</v>
      </c>
      <c r="J95" s="12">
        <f t="shared" si="8"/>
        <v>3.5053870147721614E-3</v>
      </c>
      <c r="L95" s="1"/>
      <c r="M95" s="4" t="s">
        <v>13</v>
      </c>
      <c r="N95" s="4" t="s">
        <v>6</v>
      </c>
      <c r="O95" s="4" t="s">
        <v>3</v>
      </c>
      <c r="P95" s="4" t="s">
        <v>10</v>
      </c>
      <c r="Q95" s="4" t="s">
        <v>5</v>
      </c>
    </row>
    <row r="96" spans="1:17" x14ac:dyDescent="0.25">
      <c r="A96" s="1" t="s">
        <v>0</v>
      </c>
      <c r="B96" s="1" t="s">
        <v>14</v>
      </c>
      <c r="C96" s="1" t="s">
        <v>8</v>
      </c>
      <c r="D96" s="1" t="s">
        <v>3</v>
      </c>
      <c r="E96" s="1" t="s">
        <v>4</v>
      </c>
      <c r="F96" s="1" t="s">
        <v>5</v>
      </c>
      <c r="H96" s="1" t="str">
        <f t="shared" si="6"/>
        <v>Tidak Cocok</v>
      </c>
      <c r="I96" s="13">
        <f t="shared" si="7"/>
        <v>1.4373163189355514E-4</v>
      </c>
      <c r="J96" s="12">
        <f t="shared" si="8"/>
        <v>2.2256425490616897E-3</v>
      </c>
      <c r="L96" s="1"/>
      <c r="M96" s="4" t="s">
        <v>13</v>
      </c>
      <c r="N96" s="4" t="s">
        <v>7</v>
      </c>
      <c r="O96" s="4" t="s">
        <v>3</v>
      </c>
      <c r="P96" s="4" t="s">
        <v>10</v>
      </c>
      <c r="Q96" s="4" t="s">
        <v>5</v>
      </c>
    </row>
    <row r="97" spans="1:17" x14ac:dyDescent="0.25">
      <c r="A97" s="1" t="s">
        <v>0</v>
      </c>
      <c r="B97" s="1" t="s">
        <v>14</v>
      </c>
      <c r="C97" s="1" t="s">
        <v>9</v>
      </c>
      <c r="D97" s="1" t="s">
        <v>3</v>
      </c>
      <c r="E97" s="1" t="s">
        <v>4</v>
      </c>
      <c r="F97" s="1" t="s">
        <v>5</v>
      </c>
      <c r="H97" s="1" t="str">
        <f t="shared" si="6"/>
        <v>Tidak Cocok</v>
      </c>
      <c r="I97" s="13">
        <f t="shared" si="7"/>
        <v>1.4972044988911996E-4</v>
      </c>
      <c r="J97" s="12">
        <f t="shared" si="8"/>
        <v>2.1700014853351475E-3</v>
      </c>
      <c r="L97" s="1"/>
      <c r="M97" s="4" t="s">
        <v>13</v>
      </c>
      <c r="N97" s="4" t="s">
        <v>8</v>
      </c>
      <c r="O97" s="4" t="s">
        <v>3</v>
      </c>
      <c r="P97" s="4" t="s">
        <v>10</v>
      </c>
      <c r="Q97" s="4" t="s">
        <v>5</v>
      </c>
    </row>
    <row r="98" spans="1:17" x14ac:dyDescent="0.25">
      <c r="A98" s="1" t="s">
        <v>0</v>
      </c>
      <c r="B98" s="1" t="s">
        <v>14</v>
      </c>
      <c r="C98" s="1" t="s">
        <v>2</v>
      </c>
      <c r="D98" s="1" t="s">
        <v>10</v>
      </c>
      <c r="E98" s="1" t="s">
        <v>4</v>
      </c>
      <c r="F98" s="1" t="s">
        <v>5</v>
      </c>
      <c r="H98" s="1" t="str">
        <f t="shared" si="6"/>
        <v>Tidak Cocok</v>
      </c>
      <c r="I98" s="13">
        <f t="shared" si="7"/>
        <v>5.9888179955647968E-6</v>
      </c>
      <c r="J98" s="12">
        <f t="shared" si="8"/>
        <v>3.5053870147721614E-3</v>
      </c>
      <c r="L98" s="1"/>
      <c r="M98" s="4" t="s">
        <v>13</v>
      </c>
      <c r="N98" s="4" t="s">
        <v>9</v>
      </c>
      <c r="O98" s="4" t="s">
        <v>3</v>
      </c>
      <c r="P98" s="4" t="s">
        <v>10</v>
      </c>
      <c r="Q98" s="4" t="s">
        <v>5</v>
      </c>
    </row>
    <row r="99" spans="1:17" x14ac:dyDescent="0.25">
      <c r="A99" s="1" t="s">
        <v>0</v>
      </c>
      <c r="B99" s="1" t="s">
        <v>14</v>
      </c>
      <c r="C99" s="1" t="s">
        <v>6</v>
      </c>
      <c r="D99" s="1" t="s">
        <v>10</v>
      </c>
      <c r="E99" s="1" t="s">
        <v>4</v>
      </c>
      <c r="F99" s="1" t="s">
        <v>5</v>
      </c>
      <c r="H99" s="1" t="str">
        <f t="shared" ref="H99:H139" si="9">IF(I99&gt;J99,"Cocok","Tidak Cocok")</f>
        <v>Tidak Cocok</v>
      </c>
      <c r="I99" s="13">
        <f t="shared" si="7"/>
        <v>1.559588019678333E-4</v>
      </c>
      <c r="J99" s="12">
        <f t="shared" si="8"/>
        <v>2.1435380525871581E-3</v>
      </c>
      <c r="L99" s="1"/>
      <c r="M99" s="4" t="s">
        <v>13</v>
      </c>
      <c r="N99" s="4" t="s">
        <v>2</v>
      </c>
      <c r="O99" s="4" t="s">
        <v>10</v>
      </c>
      <c r="P99" s="4" t="s">
        <v>10</v>
      </c>
      <c r="Q99" s="4" t="s">
        <v>5</v>
      </c>
    </row>
    <row r="100" spans="1:17" x14ac:dyDescent="0.25">
      <c r="A100" s="1" t="s">
        <v>0</v>
      </c>
      <c r="B100" s="1" t="s">
        <v>14</v>
      </c>
      <c r="C100" s="1" t="s">
        <v>7</v>
      </c>
      <c r="D100" s="1" t="s">
        <v>10</v>
      </c>
      <c r="E100" s="1" t="s">
        <v>4</v>
      </c>
      <c r="F100" s="1" t="s">
        <v>5</v>
      </c>
      <c r="H100" s="1" t="str">
        <f t="shared" si="9"/>
        <v>Tidak Cocok</v>
      </c>
      <c r="I100" s="13">
        <f>IF(OR(VLOOKUP($M100,$H$5:$J$11,2,)=0,VLOOKUP($N100,$H$14:$J$18,2,)=0,VLOOKUP($O100,$H$21:$J$23,2,)=0,VLOOKUP($P100,$H$26:$J$28,2,)=0),((COUNTIFS($B$3:$B$317,$M100,$F$3:$F$317,I$4)+1)/(COUNTIFS($F$3:$F$317,I$4)+5))*((COUNTIFS($C$3:$C$317,$N100,$F$3:$F$317,I$4)+1)/(COUNTIFS($F$3:$F$317,I$4)+5))*((COUNTIFS($D$3:$D$317,$O100,$F$3:$F$317,I$4)+1)/(COUNTIFS($F$3:$F$317,I$4)+5))*((COUNTIFS($E$3:$E$317,$P100,$F$3:$F$317,I$4)+1)/(COUNTIFS($F$3:$F$317,I$4)+5))*((COUNTIFS($F$3:$F$317,I$4)+1)/(COUNTA($F$3:$F$317)+5)),VLOOKUP($M100,$H$5:$J$11,2,)*VLOOKUP($N100,$H$14:$J$18,2,)*VLOOKUP($O100,$H$21:$J$23,2,)*VLOOKUP($P100,$H$26:$J$28,2,)*I$2)</f>
        <v>6.2383520787133308E-6</v>
      </c>
      <c r="J100" s="12">
        <f t="shared" si="8"/>
        <v>3.4626383926407937E-3</v>
      </c>
      <c r="L100" s="1"/>
      <c r="M100" s="4" t="s">
        <v>13</v>
      </c>
      <c r="N100" s="4" t="s">
        <v>6</v>
      </c>
      <c r="O100" s="4" t="s">
        <v>10</v>
      </c>
      <c r="P100" s="4" t="s">
        <v>10</v>
      </c>
      <c r="Q100" s="4" t="s">
        <v>5</v>
      </c>
    </row>
    <row r="101" spans="1:17" x14ac:dyDescent="0.25">
      <c r="A101" s="1" t="s">
        <v>0</v>
      </c>
      <c r="B101" s="1" t="s">
        <v>14</v>
      </c>
      <c r="C101" s="1" t="s">
        <v>8</v>
      </c>
      <c r="D101" s="1" t="s">
        <v>10</v>
      </c>
      <c r="E101" s="1" t="s">
        <v>4</v>
      </c>
      <c r="F101" s="1" t="s">
        <v>5</v>
      </c>
      <c r="H101" s="1" t="str">
        <f t="shared" si="9"/>
        <v>Tidak Cocok</v>
      </c>
      <c r="I101" s="13">
        <f t="shared" si="7"/>
        <v>1.4972044988911993E-4</v>
      </c>
      <c r="J101" s="12">
        <f t="shared" si="8"/>
        <v>2.1985005667560596E-3</v>
      </c>
      <c r="L101" s="1"/>
      <c r="M101" s="4" t="s">
        <v>13</v>
      </c>
      <c r="N101" s="4" t="s">
        <v>7</v>
      </c>
      <c r="O101" s="4" t="s">
        <v>10</v>
      </c>
      <c r="P101" s="4" t="s">
        <v>10</v>
      </c>
      <c r="Q101" s="4" t="s">
        <v>5</v>
      </c>
    </row>
    <row r="102" spans="1:17" x14ac:dyDescent="0.25">
      <c r="A102" s="1" t="s">
        <v>0</v>
      </c>
      <c r="B102" s="1" t="s">
        <v>14</v>
      </c>
      <c r="C102" s="1" t="s">
        <v>9</v>
      </c>
      <c r="D102" s="1" t="s">
        <v>10</v>
      </c>
      <c r="E102" s="1" t="s">
        <v>4</v>
      </c>
      <c r="F102" s="1" t="s">
        <v>5</v>
      </c>
      <c r="H102" s="1" t="str">
        <f t="shared" si="9"/>
        <v>Tidak Cocok</v>
      </c>
      <c r="I102" s="13">
        <f t="shared" si="7"/>
        <v>1.559588019678333E-4</v>
      </c>
      <c r="J102" s="12">
        <f t="shared" si="8"/>
        <v>2.1435380525871581E-3</v>
      </c>
      <c r="L102" s="1"/>
      <c r="M102" s="4" t="s">
        <v>13</v>
      </c>
      <c r="N102" s="4" t="s">
        <v>8</v>
      </c>
      <c r="O102" s="4" t="s">
        <v>10</v>
      </c>
      <c r="P102" s="4" t="s">
        <v>10</v>
      </c>
      <c r="Q102" s="4" t="s">
        <v>5</v>
      </c>
    </row>
    <row r="103" spans="1:17" x14ac:dyDescent="0.25">
      <c r="A103" s="1" t="s">
        <v>0</v>
      </c>
      <c r="B103" s="1" t="s">
        <v>14</v>
      </c>
      <c r="C103" s="1" t="s">
        <v>2</v>
      </c>
      <c r="D103" s="1" t="s">
        <v>31</v>
      </c>
      <c r="E103" s="1" t="s">
        <v>4</v>
      </c>
      <c r="F103" s="1" t="s">
        <v>5</v>
      </c>
      <c r="H103" s="1" t="str">
        <f t="shared" si="9"/>
        <v>Tidak Cocok</v>
      </c>
      <c r="I103" s="13">
        <f t="shared" si="7"/>
        <v>6.2383520787133308E-6</v>
      </c>
      <c r="J103" s="12">
        <f t="shared" si="8"/>
        <v>3.4626383926407937E-3</v>
      </c>
      <c r="L103" s="1"/>
      <c r="M103" s="4" t="s">
        <v>13</v>
      </c>
      <c r="N103" s="4" t="s">
        <v>9</v>
      </c>
      <c r="O103" s="4" t="s">
        <v>10</v>
      </c>
      <c r="P103" s="4" t="s">
        <v>10</v>
      </c>
      <c r="Q103" s="4" t="s">
        <v>5</v>
      </c>
    </row>
    <row r="104" spans="1:17" x14ac:dyDescent="0.25">
      <c r="A104" s="1" t="s">
        <v>0</v>
      </c>
      <c r="B104" s="1" t="s">
        <v>14</v>
      </c>
      <c r="C104" s="1" t="s">
        <v>6</v>
      </c>
      <c r="D104" s="1" t="s">
        <v>31</v>
      </c>
      <c r="E104" s="1" t="s">
        <v>4</v>
      </c>
      <c r="F104" s="1" t="s">
        <v>5</v>
      </c>
      <c r="H104" s="1" t="str">
        <f t="shared" si="9"/>
        <v>Tidak Cocok</v>
      </c>
      <c r="I104" s="13">
        <f t="shared" si="7"/>
        <v>1.559588019678333E-4</v>
      </c>
      <c r="J104" s="12">
        <f t="shared" si="8"/>
        <v>2.1435380525871581E-3</v>
      </c>
      <c r="L104" s="1"/>
      <c r="M104" s="4" t="s">
        <v>13</v>
      </c>
      <c r="N104" s="4" t="s">
        <v>2</v>
      </c>
      <c r="O104" s="4" t="s">
        <v>31</v>
      </c>
      <c r="P104" s="4" t="s">
        <v>10</v>
      </c>
      <c r="Q104" s="4" t="s">
        <v>5</v>
      </c>
    </row>
    <row r="105" spans="1:17" x14ac:dyDescent="0.25">
      <c r="A105" s="1" t="s">
        <v>0</v>
      </c>
      <c r="B105" s="1" t="s">
        <v>14</v>
      </c>
      <c r="C105" s="1" t="s">
        <v>7</v>
      </c>
      <c r="D105" s="1" t="s">
        <v>31</v>
      </c>
      <c r="E105" s="1" t="s">
        <v>4</v>
      </c>
      <c r="F105" s="1" t="s">
        <v>5</v>
      </c>
      <c r="H105" s="1" t="str">
        <f t="shared" si="9"/>
        <v>Tidak Cocok</v>
      </c>
      <c r="I105" s="13">
        <f t="shared" si="7"/>
        <v>6.2383520787133308E-6</v>
      </c>
      <c r="J105" s="12">
        <f t="shared" si="8"/>
        <v>3.4626383926407937E-3</v>
      </c>
      <c r="L105" s="1"/>
      <c r="M105" s="4" t="s">
        <v>13</v>
      </c>
      <c r="N105" s="4" t="s">
        <v>6</v>
      </c>
      <c r="O105" s="4" t="s">
        <v>31</v>
      </c>
      <c r="P105" s="4" t="s">
        <v>10</v>
      </c>
      <c r="Q105" s="4" t="s">
        <v>5</v>
      </c>
    </row>
    <row r="106" spans="1:17" x14ac:dyDescent="0.25">
      <c r="A106" s="1" t="s">
        <v>0</v>
      </c>
      <c r="B106" s="1" t="s">
        <v>14</v>
      </c>
      <c r="C106" s="1" t="s">
        <v>8</v>
      </c>
      <c r="D106" s="1" t="s">
        <v>31</v>
      </c>
      <c r="E106" s="1" t="s">
        <v>4</v>
      </c>
      <c r="F106" s="1" t="s">
        <v>5</v>
      </c>
      <c r="H106" s="1" t="str">
        <f t="shared" si="9"/>
        <v>Tidak Cocok</v>
      </c>
      <c r="I106" s="13">
        <f t="shared" si="7"/>
        <v>1.4972044988911993E-4</v>
      </c>
      <c r="J106" s="12">
        <f t="shared" si="8"/>
        <v>2.1985005667560596E-3</v>
      </c>
      <c r="L106" s="1"/>
      <c r="M106" s="4" t="s">
        <v>13</v>
      </c>
      <c r="N106" s="4" t="s">
        <v>7</v>
      </c>
      <c r="O106" s="4" t="s">
        <v>31</v>
      </c>
      <c r="P106" s="4" t="s">
        <v>10</v>
      </c>
      <c r="Q106" s="4" t="s">
        <v>5</v>
      </c>
    </row>
    <row r="107" spans="1:17" x14ac:dyDescent="0.25">
      <c r="A107" s="1" t="s">
        <v>0</v>
      </c>
      <c r="B107" s="1" t="s">
        <v>14</v>
      </c>
      <c r="C107" s="1" t="s">
        <v>9</v>
      </c>
      <c r="D107" s="1" t="s">
        <v>31</v>
      </c>
      <c r="E107" s="1" t="s">
        <v>4</v>
      </c>
      <c r="F107" s="1" t="s">
        <v>5</v>
      </c>
      <c r="H107" s="1" t="str">
        <f t="shared" si="9"/>
        <v>Tidak Cocok</v>
      </c>
      <c r="I107" s="13">
        <f t="shared" ref="I107:I170" si="10">IF(OR(VLOOKUP($M107,$H$5:$J$11,2,)=0,VLOOKUP($N107,$H$14:$J$18,2,)=0,VLOOKUP($O107,$H$21:$J$23,2,)=0,VLOOKUP($P107,$H$26:$J$28,2,)=0),((COUNTIFS($B$3:$B$317,$M107,$F$3:$F$317,I$4)+1)/(COUNTIFS($F$3:$F$317,I$4)+5))*((COUNTIFS($C$3:$C$317,$N107,$F$3:$F$317,I$4)+1)/(COUNTIFS($F$3:$F$317,I$4)+5))*((COUNTIFS($D$3:$D$317,$O107,$F$3:$F$317,I$4)+1)/(COUNTIFS($F$3:$F$317,I$4)+5))*((COUNTIFS($E$3:$E$317,$P107,$F$3:$F$317,I$4)+1)/(COUNTIFS($F$3:$F$317,I$4)+5))*((COUNTIFS($F$3:$F$317,I$4)+1)/(COUNTA($F$3:$F$317)+5)),VLOOKUP($M107,$H$5:$J$11,2,)*VLOOKUP($N107,$H$14:$J$18,2,)*VLOOKUP($O107,$H$21:$J$23,2,)*VLOOKUP($P107,$H$26:$J$28,2,)*I$2)</f>
        <v>1.559588019678333E-4</v>
      </c>
      <c r="J107" s="12">
        <f t="shared" ref="J107:J170" si="11">IF(OR(VLOOKUP($M107,$H$5:$J$11,3,)=0,VLOOKUP($N107,$H$14:$J$18,3,)=0,VLOOKUP($O107,$H$21:$J$23,3,)=0,VLOOKUP($P107,$H$26:$J$28,3,)=0),((COUNTIFS($B$3:$B$317,$M107,$F$3:$F$317,J$4)+1)/(COUNTIFS($F$3:$F$317,J$4)+5))*((COUNTIFS($C$3:$C$317,$N107,$F$3:$F$317,J$4)+1)/(COUNTIFS($F$3:$F$317,J$4)+5))*((COUNTIFS($D$3:$D$317,$O107,$F$3:$F$317,J$4)+1)/(COUNTIFS($F$3:$F$317,J$4)+5))*((COUNTIFS($E$3:$E$317,$P107,$F$3:$F$317,J$4)+1)/(COUNTIFS($F$3:$F$317,J$4)+5))*((COUNTIFS($F$3:$F$317,J$4)+1)/(COUNTA($F$3:$F$317)+5)),VLOOKUP($M107,$H$5:$J$11,3,)*VLOOKUP($N107,$H$14:$J$18,3,)*VLOOKUP($O107,$H$21:$J$23,3,)*VLOOKUP($P107,$H$26:$J$28,3,)*J$2)</f>
        <v>2.1435380525871581E-3</v>
      </c>
      <c r="L107" s="1"/>
      <c r="M107" s="4" t="s">
        <v>13</v>
      </c>
      <c r="N107" s="4" t="s">
        <v>8</v>
      </c>
      <c r="O107" s="4" t="s">
        <v>31</v>
      </c>
      <c r="P107" s="4" t="s">
        <v>10</v>
      </c>
      <c r="Q107" s="4" t="s">
        <v>5</v>
      </c>
    </row>
    <row r="108" spans="1:17" x14ac:dyDescent="0.25">
      <c r="A108" s="1" t="s">
        <v>0</v>
      </c>
      <c r="B108" s="1" t="s">
        <v>14</v>
      </c>
      <c r="C108" s="1" t="s">
        <v>2</v>
      </c>
      <c r="D108" s="1" t="s">
        <v>3</v>
      </c>
      <c r="E108" s="1" t="s">
        <v>10</v>
      </c>
      <c r="F108" s="1" t="s">
        <v>11</v>
      </c>
      <c r="H108" s="1" t="str">
        <f t="shared" si="9"/>
        <v>Tidak Cocok</v>
      </c>
      <c r="I108" s="13">
        <f t="shared" si="10"/>
        <v>6.2383520787133308E-6</v>
      </c>
      <c r="J108" s="12">
        <f t="shared" si="11"/>
        <v>3.4626383926407937E-3</v>
      </c>
      <c r="L108" s="1"/>
      <c r="M108" s="4" t="s">
        <v>13</v>
      </c>
      <c r="N108" s="4" t="s">
        <v>9</v>
      </c>
      <c r="O108" s="4" t="s">
        <v>31</v>
      </c>
      <c r="P108" s="4" t="s">
        <v>10</v>
      </c>
      <c r="Q108" s="4" t="s">
        <v>5</v>
      </c>
    </row>
    <row r="109" spans="1:17" x14ac:dyDescent="0.25">
      <c r="A109" s="1" t="s">
        <v>0</v>
      </c>
      <c r="B109" s="1" t="s">
        <v>14</v>
      </c>
      <c r="C109" s="1" t="s">
        <v>6</v>
      </c>
      <c r="D109" s="1" t="s">
        <v>3</v>
      </c>
      <c r="E109" s="1" t="s">
        <v>10</v>
      </c>
      <c r="F109" s="1" t="s">
        <v>5</v>
      </c>
      <c r="H109" s="1" t="str">
        <f t="shared" si="9"/>
        <v>Tidak Cocok</v>
      </c>
      <c r="I109" s="13">
        <f t="shared" si="10"/>
        <v>1.4567395124346805E-4</v>
      </c>
      <c r="J109" s="12">
        <f t="shared" si="11"/>
        <v>2.2014507822240626E-3</v>
      </c>
      <c r="L109" s="1"/>
      <c r="M109" s="4" t="s">
        <v>13</v>
      </c>
      <c r="N109" s="4" t="s">
        <v>2</v>
      </c>
      <c r="O109" s="4" t="s">
        <v>3</v>
      </c>
      <c r="P109" s="4" t="s">
        <v>12</v>
      </c>
      <c r="Q109" s="4" t="s">
        <v>5</v>
      </c>
    </row>
    <row r="110" spans="1:17" x14ac:dyDescent="0.25">
      <c r="A110" s="1" t="s">
        <v>0</v>
      </c>
      <c r="B110" s="1" t="s">
        <v>14</v>
      </c>
      <c r="C110" s="1" t="s">
        <v>7</v>
      </c>
      <c r="D110" s="1" t="s">
        <v>3</v>
      </c>
      <c r="E110" s="1" t="s">
        <v>10</v>
      </c>
      <c r="F110" s="1" t="s">
        <v>11</v>
      </c>
      <c r="H110" s="1" t="str">
        <f t="shared" si="9"/>
        <v>Tidak Cocok</v>
      </c>
      <c r="I110" s="13">
        <f t="shared" si="10"/>
        <v>5.8269580497387203E-6</v>
      </c>
      <c r="J110" s="12">
        <f t="shared" si="11"/>
        <v>3.5561897251311786E-3</v>
      </c>
      <c r="L110" s="1"/>
      <c r="M110" s="4" t="s">
        <v>13</v>
      </c>
      <c r="N110" s="4" t="s">
        <v>6</v>
      </c>
      <c r="O110" s="4" t="s">
        <v>3</v>
      </c>
      <c r="P110" s="4" t="s">
        <v>12</v>
      </c>
      <c r="Q110" s="4" t="s">
        <v>5</v>
      </c>
    </row>
    <row r="111" spans="1:17" x14ac:dyDescent="0.25">
      <c r="A111" s="1" t="s">
        <v>0</v>
      </c>
      <c r="B111" s="1" t="s">
        <v>14</v>
      </c>
      <c r="C111" s="1" t="s">
        <v>8</v>
      </c>
      <c r="D111" s="1" t="s">
        <v>3</v>
      </c>
      <c r="E111" s="1" t="s">
        <v>10</v>
      </c>
      <c r="F111" s="1" t="s">
        <v>11</v>
      </c>
      <c r="H111" s="1" t="str">
        <f t="shared" si="9"/>
        <v>Tidak Cocok</v>
      </c>
      <c r="I111" s="13">
        <f t="shared" si="10"/>
        <v>1.398469931937293E-4</v>
      </c>
      <c r="J111" s="12">
        <f t="shared" si="11"/>
        <v>2.2578982381785259E-3</v>
      </c>
      <c r="L111" s="1"/>
      <c r="M111" s="4" t="s">
        <v>13</v>
      </c>
      <c r="N111" s="4" t="s">
        <v>7</v>
      </c>
      <c r="O111" s="4" t="s">
        <v>3</v>
      </c>
      <c r="P111" s="4" t="s">
        <v>12</v>
      </c>
      <c r="Q111" s="4" t="s">
        <v>5</v>
      </c>
    </row>
    <row r="112" spans="1:17" x14ac:dyDescent="0.25">
      <c r="A112" s="1" t="s">
        <v>0</v>
      </c>
      <c r="B112" s="1" t="s">
        <v>14</v>
      </c>
      <c r="C112" s="1" t="s">
        <v>9</v>
      </c>
      <c r="D112" s="1" t="s">
        <v>3</v>
      </c>
      <c r="E112" s="1" t="s">
        <v>10</v>
      </c>
      <c r="F112" s="1" t="s">
        <v>5</v>
      </c>
      <c r="H112" s="1" t="str">
        <f t="shared" si="9"/>
        <v>Tidak Cocok</v>
      </c>
      <c r="I112" s="13">
        <f t="shared" si="10"/>
        <v>1.4567395124346805E-4</v>
      </c>
      <c r="J112" s="12">
        <f t="shared" si="11"/>
        <v>2.2014507822240626E-3</v>
      </c>
      <c r="L112" s="1"/>
      <c r="M112" s="4" t="s">
        <v>13</v>
      </c>
      <c r="N112" s="4" t="s">
        <v>8</v>
      </c>
      <c r="O112" s="4" t="s">
        <v>3</v>
      </c>
      <c r="P112" s="4" t="s">
        <v>12</v>
      </c>
      <c r="Q112" s="4" t="s">
        <v>5</v>
      </c>
    </row>
    <row r="113" spans="1:17" x14ac:dyDescent="0.25">
      <c r="A113" s="1" t="s">
        <v>0</v>
      </c>
      <c r="B113" s="1" t="s">
        <v>14</v>
      </c>
      <c r="C113" s="1" t="s">
        <v>2</v>
      </c>
      <c r="D113" s="1" t="s">
        <v>10</v>
      </c>
      <c r="E113" s="1" t="s">
        <v>10</v>
      </c>
      <c r="F113" s="1" t="s">
        <v>11</v>
      </c>
      <c r="H113" s="1" t="str">
        <f t="shared" si="9"/>
        <v>Tidak Cocok</v>
      </c>
      <c r="I113" s="13">
        <f t="shared" si="10"/>
        <v>5.8269580497387203E-6</v>
      </c>
      <c r="J113" s="12">
        <f t="shared" si="11"/>
        <v>3.5561897251311786E-3</v>
      </c>
      <c r="L113" s="1"/>
      <c r="M113" s="4" t="s">
        <v>13</v>
      </c>
      <c r="N113" s="4" t="s">
        <v>9</v>
      </c>
      <c r="O113" s="4" t="s">
        <v>3</v>
      </c>
      <c r="P113" s="4" t="s">
        <v>12</v>
      </c>
      <c r="Q113" s="4" t="s">
        <v>5</v>
      </c>
    </row>
    <row r="114" spans="1:17" x14ac:dyDescent="0.25">
      <c r="A114" s="1" t="s">
        <v>0</v>
      </c>
      <c r="B114" s="1" t="s">
        <v>14</v>
      </c>
      <c r="C114" s="1" t="s">
        <v>6</v>
      </c>
      <c r="D114" s="1" t="s">
        <v>10</v>
      </c>
      <c r="E114" s="1" t="s">
        <v>10</v>
      </c>
      <c r="F114" s="1" t="s">
        <v>5</v>
      </c>
      <c r="H114" s="1" t="str">
        <f t="shared" si="9"/>
        <v>Tidak Cocok</v>
      </c>
      <c r="I114" s="13">
        <f t="shared" si="10"/>
        <v>1.5174369921194591E-4</v>
      </c>
      <c r="J114" s="12">
        <f t="shared" si="11"/>
        <v>2.1746038214652329E-3</v>
      </c>
      <c r="L114" s="1"/>
      <c r="M114" s="4" t="s">
        <v>13</v>
      </c>
      <c r="N114" s="4" t="s">
        <v>2</v>
      </c>
      <c r="O114" s="4" t="s">
        <v>10</v>
      </c>
      <c r="P114" s="4" t="s">
        <v>12</v>
      </c>
      <c r="Q114" s="4" t="s">
        <v>5</v>
      </c>
    </row>
    <row r="115" spans="1:17" x14ac:dyDescent="0.25">
      <c r="A115" s="1" t="s">
        <v>0</v>
      </c>
      <c r="B115" s="1" t="s">
        <v>14</v>
      </c>
      <c r="C115" s="1" t="s">
        <v>7</v>
      </c>
      <c r="D115" s="1" t="s">
        <v>10</v>
      </c>
      <c r="E115" s="1" t="s">
        <v>10</v>
      </c>
      <c r="F115" s="1" t="s">
        <v>11</v>
      </c>
      <c r="H115" s="1" t="str">
        <f t="shared" si="9"/>
        <v>Tidak Cocok</v>
      </c>
      <c r="I115" s="13">
        <f t="shared" si="10"/>
        <v>6.069747968477835E-6</v>
      </c>
      <c r="J115" s="12">
        <f t="shared" si="11"/>
        <v>3.5128215577515305E-3</v>
      </c>
      <c r="L115" s="1"/>
      <c r="M115" s="4" t="s">
        <v>13</v>
      </c>
      <c r="N115" s="4" t="s">
        <v>6</v>
      </c>
      <c r="O115" s="4" t="s">
        <v>10</v>
      </c>
      <c r="P115" s="4" t="s">
        <v>12</v>
      </c>
      <c r="Q115" s="4" t="s">
        <v>5</v>
      </c>
    </row>
    <row r="116" spans="1:17" x14ac:dyDescent="0.25">
      <c r="A116" s="1" t="s">
        <v>0</v>
      </c>
      <c r="B116" s="1" t="s">
        <v>14</v>
      </c>
      <c r="C116" s="1" t="s">
        <v>8</v>
      </c>
      <c r="D116" s="1" t="s">
        <v>10</v>
      </c>
      <c r="E116" s="1" t="s">
        <v>10</v>
      </c>
      <c r="F116" s="1" t="s">
        <v>11</v>
      </c>
      <c r="H116" s="1" t="str">
        <f t="shared" si="9"/>
        <v>Tidak Cocok</v>
      </c>
      <c r="I116" s="13">
        <f t="shared" si="10"/>
        <v>1.4567395124346803E-4</v>
      </c>
      <c r="J116" s="12">
        <f t="shared" si="11"/>
        <v>2.2303628938104953E-3</v>
      </c>
      <c r="L116" s="1"/>
      <c r="M116" s="4" t="s">
        <v>13</v>
      </c>
      <c r="N116" s="4" t="s">
        <v>7</v>
      </c>
      <c r="O116" s="4" t="s">
        <v>10</v>
      </c>
      <c r="P116" s="4" t="s">
        <v>12</v>
      </c>
      <c r="Q116" s="4" t="s">
        <v>5</v>
      </c>
    </row>
    <row r="117" spans="1:17" x14ac:dyDescent="0.25">
      <c r="A117" s="1" t="s">
        <v>0</v>
      </c>
      <c r="B117" s="1" t="s">
        <v>14</v>
      </c>
      <c r="C117" s="1" t="s">
        <v>9</v>
      </c>
      <c r="D117" s="1" t="s">
        <v>10</v>
      </c>
      <c r="E117" s="1" t="s">
        <v>10</v>
      </c>
      <c r="F117" s="1" t="s">
        <v>5</v>
      </c>
      <c r="H117" s="1" t="str">
        <f t="shared" si="9"/>
        <v>Tidak Cocok</v>
      </c>
      <c r="I117" s="13">
        <f t="shared" si="10"/>
        <v>1.5174369921194591E-4</v>
      </c>
      <c r="J117" s="12">
        <f t="shared" si="11"/>
        <v>2.1746038214652329E-3</v>
      </c>
      <c r="L117" s="1"/>
      <c r="M117" s="4" t="s">
        <v>13</v>
      </c>
      <c r="N117" s="4" t="s">
        <v>8</v>
      </c>
      <c r="O117" s="4" t="s">
        <v>10</v>
      </c>
      <c r="P117" s="4" t="s">
        <v>12</v>
      </c>
      <c r="Q117" s="4" t="s">
        <v>5</v>
      </c>
    </row>
    <row r="118" spans="1:17" x14ac:dyDescent="0.25">
      <c r="A118" s="1" t="s">
        <v>0</v>
      </c>
      <c r="B118" s="1" t="s">
        <v>14</v>
      </c>
      <c r="C118" s="1" t="s">
        <v>2</v>
      </c>
      <c r="D118" s="1" t="s">
        <v>31</v>
      </c>
      <c r="E118" s="1" t="s">
        <v>10</v>
      </c>
      <c r="F118" s="1" t="s">
        <v>11</v>
      </c>
      <c r="H118" s="1" t="str">
        <f t="shared" si="9"/>
        <v>Tidak Cocok</v>
      </c>
      <c r="I118" s="13">
        <f t="shared" si="10"/>
        <v>6.069747968477835E-6</v>
      </c>
      <c r="J118" s="12">
        <f t="shared" si="11"/>
        <v>3.5128215577515305E-3</v>
      </c>
      <c r="L118" s="1"/>
      <c r="M118" s="4" t="s">
        <v>13</v>
      </c>
      <c r="N118" s="4" t="s">
        <v>9</v>
      </c>
      <c r="O118" s="4" t="s">
        <v>10</v>
      </c>
      <c r="P118" s="4" t="s">
        <v>12</v>
      </c>
      <c r="Q118" s="4" t="s">
        <v>5</v>
      </c>
    </row>
    <row r="119" spans="1:17" x14ac:dyDescent="0.25">
      <c r="A119" s="1" t="s">
        <v>0</v>
      </c>
      <c r="B119" s="1" t="s">
        <v>14</v>
      </c>
      <c r="C119" s="1" t="s">
        <v>6</v>
      </c>
      <c r="D119" s="1" t="s">
        <v>31</v>
      </c>
      <c r="E119" s="1" t="s">
        <v>10</v>
      </c>
      <c r="F119" s="1" t="s">
        <v>5</v>
      </c>
      <c r="H119" s="1" t="str">
        <f t="shared" si="9"/>
        <v>Tidak Cocok</v>
      </c>
      <c r="I119" s="13">
        <f t="shared" si="10"/>
        <v>1.5174369921194591E-4</v>
      </c>
      <c r="J119" s="12">
        <f t="shared" si="11"/>
        <v>2.1746038214652329E-3</v>
      </c>
      <c r="L119" s="1"/>
      <c r="M119" s="4" t="s">
        <v>13</v>
      </c>
      <c r="N119" s="4" t="s">
        <v>2</v>
      </c>
      <c r="O119" s="4" t="s">
        <v>31</v>
      </c>
      <c r="P119" s="4" t="s">
        <v>12</v>
      </c>
      <c r="Q119" s="4" t="s">
        <v>5</v>
      </c>
    </row>
    <row r="120" spans="1:17" x14ac:dyDescent="0.25">
      <c r="A120" s="1" t="s">
        <v>0</v>
      </c>
      <c r="B120" s="1" t="s">
        <v>14</v>
      </c>
      <c r="C120" s="1" t="s">
        <v>7</v>
      </c>
      <c r="D120" s="1" t="s">
        <v>31</v>
      </c>
      <c r="E120" s="1" t="s">
        <v>10</v>
      </c>
      <c r="F120" s="1" t="s">
        <v>11</v>
      </c>
      <c r="H120" s="1" t="str">
        <f t="shared" si="9"/>
        <v>Tidak Cocok</v>
      </c>
      <c r="I120" s="13">
        <f t="shared" si="10"/>
        <v>6.069747968477835E-6</v>
      </c>
      <c r="J120" s="12">
        <f t="shared" si="11"/>
        <v>3.5128215577515305E-3</v>
      </c>
      <c r="L120" s="1"/>
      <c r="M120" s="4" t="s">
        <v>13</v>
      </c>
      <c r="N120" s="4" t="s">
        <v>6</v>
      </c>
      <c r="O120" s="4" t="s">
        <v>31</v>
      </c>
      <c r="P120" s="4" t="s">
        <v>12</v>
      </c>
      <c r="Q120" s="4" t="s">
        <v>5</v>
      </c>
    </row>
    <row r="121" spans="1:17" x14ac:dyDescent="0.25">
      <c r="A121" s="1" t="s">
        <v>0</v>
      </c>
      <c r="B121" s="1" t="s">
        <v>14</v>
      </c>
      <c r="C121" s="1" t="s">
        <v>8</v>
      </c>
      <c r="D121" s="1" t="s">
        <v>31</v>
      </c>
      <c r="E121" s="1" t="s">
        <v>10</v>
      </c>
      <c r="F121" s="1" t="s">
        <v>11</v>
      </c>
      <c r="H121" s="1" t="str">
        <f t="shared" si="9"/>
        <v>Tidak Cocok</v>
      </c>
      <c r="I121" s="13">
        <f t="shared" si="10"/>
        <v>1.4567395124346803E-4</v>
      </c>
      <c r="J121" s="12">
        <f t="shared" si="11"/>
        <v>2.2303628938104953E-3</v>
      </c>
      <c r="L121" s="1"/>
      <c r="M121" s="4" t="s">
        <v>13</v>
      </c>
      <c r="N121" s="4" t="s">
        <v>7</v>
      </c>
      <c r="O121" s="4" t="s">
        <v>31</v>
      </c>
      <c r="P121" s="4" t="s">
        <v>12</v>
      </c>
      <c r="Q121" s="4" t="s">
        <v>5</v>
      </c>
    </row>
    <row r="122" spans="1:17" x14ac:dyDescent="0.25">
      <c r="A122" s="1" t="s">
        <v>0</v>
      </c>
      <c r="B122" s="1" t="s">
        <v>14</v>
      </c>
      <c r="C122" s="1" t="s">
        <v>9</v>
      </c>
      <c r="D122" s="1" t="s">
        <v>31</v>
      </c>
      <c r="E122" s="1" t="s">
        <v>10</v>
      </c>
      <c r="F122" s="1" t="s">
        <v>5</v>
      </c>
      <c r="H122" s="1" t="str">
        <f t="shared" si="9"/>
        <v>Tidak Cocok</v>
      </c>
      <c r="I122" s="13">
        <f t="shared" si="10"/>
        <v>1.5174369921194591E-4</v>
      </c>
      <c r="J122" s="12">
        <f t="shared" si="11"/>
        <v>2.1746038214652329E-3</v>
      </c>
      <c r="L122" s="1"/>
      <c r="M122" s="4" t="s">
        <v>13</v>
      </c>
      <c r="N122" s="4" t="s">
        <v>8</v>
      </c>
      <c r="O122" s="4" t="s">
        <v>31</v>
      </c>
      <c r="P122" s="4" t="s">
        <v>12</v>
      </c>
      <c r="Q122" s="4" t="s">
        <v>5</v>
      </c>
    </row>
    <row r="123" spans="1:17" x14ac:dyDescent="0.25">
      <c r="A123" s="1" t="s">
        <v>0</v>
      </c>
      <c r="B123" s="1" t="s">
        <v>14</v>
      </c>
      <c r="C123" s="1" t="s">
        <v>2</v>
      </c>
      <c r="D123" s="1" t="s">
        <v>3</v>
      </c>
      <c r="E123" s="1" t="s">
        <v>12</v>
      </c>
      <c r="F123" s="1" t="s">
        <v>11</v>
      </c>
      <c r="H123" s="1" t="str">
        <f t="shared" si="9"/>
        <v>Tidak Cocok</v>
      </c>
      <c r="I123" s="13">
        <f t="shared" si="10"/>
        <v>6.069747968477835E-6</v>
      </c>
      <c r="J123" s="12">
        <f t="shared" si="11"/>
        <v>3.5128215577515305E-3</v>
      </c>
      <c r="L123" s="1"/>
      <c r="M123" s="4" t="s">
        <v>13</v>
      </c>
      <c r="N123" s="4" t="s">
        <v>9</v>
      </c>
      <c r="O123" s="4" t="s">
        <v>31</v>
      </c>
      <c r="P123" s="4" t="s">
        <v>12</v>
      </c>
      <c r="Q123" s="4" t="s">
        <v>5</v>
      </c>
    </row>
    <row r="124" spans="1:17" x14ac:dyDescent="0.25">
      <c r="A124" s="1" t="s">
        <v>0</v>
      </c>
      <c r="B124" s="1" t="s">
        <v>14</v>
      </c>
      <c r="C124" s="1" t="s">
        <v>6</v>
      </c>
      <c r="D124" s="1" t="s">
        <v>3</v>
      </c>
      <c r="E124" s="1" t="s">
        <v>12</v>
      </c>
      <c r="F124" s="1" t="s">
        <v>5</v>
      </c>
      <c r="H124" s="1" t="str">
        <f t="shared" si="9"/>
        <v>Tidak Cocok</v>
      </c>
      <c r="I124" s="13">
        <f t="shared" si="10"/>
        <v>7.6883474267385918E-5</v>
      </c>
      <c r="J124" s="12">
        <f t="shared" si="11"/>
        <v>1.9813057040016569E-3</v>
      </c>
      <c r="L124" s="1"/>
      <c r="M124" s="4" t="s">
        <v>14</v>
      </c>
      <c r="N124" s="4" t="s">
        <v>2</v>
      </c>
      <c r="O124" s="4" t="s">
        <v>3</v>
      </c>
      <c r="P124" s="4" t="s">
        <v>4</v>
      </c>
      <c r="Q124" s="4" t="s">
        <v>5</v>
      </c>
    </row>
    <row r="125" spans="1:17" x14ac:dyDescent="0.25">
      <c r="A125" s="1" t="s">
        <v>0</v>
      </c>
      <c r="B125" s="1" t="s">
        <v>14</v>
      </c>
      <c r="C125" s="1" t="s">
        <v>7</v>
      </c>
      <c r="D125" s="1" t="s">
        <v>3</v>
      </c>
      <c r="E125" s="1" t="s">
        <v>12</v>
      </c>
      <c r="F125" s="1" t="s">
        <v>11</v>
      </c>
      <c r="H125" s="1" t="str">
        <f t="shared" si="9"/>
        <v>Tidak Cocok</v>
      </c>
      <c r="I125" s="13">
        <f t="shared" si="10"/>
        <v>3.0753389706954362E-6</v>
      </c>
      <c r="J125" s="12">
        <f t="shared" si="11"/>
        <v>3.2005707526180601E-3</v>
      </c>
      <c r="L125" s="1"/>
      <c r="M125" s="4" t="s">
        <v>14</v>
      </c>
      <c r="N125" s="4" t="s">
        <v>6</v>
      </c>
      <c r="O125" s="4" t="s">
        <v>3</v>
      </c>
      <c r="P125" s="4" t="s">
        <v>4</v>
      </c>
      <c r="Q125" s="4" t="s">
        <v>5</v>
      </c>
    </row>
    <row r="126" spans="1:17" x14ac:dyDescent="0.25">
      <c r="A126" s="1" t="s">
        <v>0</v>
      </c>
      <c r="B126" s="1" t="s">
        <v>14</v>
      </c>
      <c r="C126" s="1" t="s">
        <v>8</v>
      </c>
      <c r="D126" s="1" t="s">
        <v>3</v>
      </c>
      <c r="E126" s="1" t="s">
        <v>12</v>
      </c>
      <c r="F126" s="1" t="s">
        <v>11</v>
      </c>
      <c r="H126" s="1" t="str">
        <f t="shared" si="9"/>
        <v>Tidak Cocok</v>
      </c>
      <c r="I126" s="13">
        <f t="shared" si="10"/>
        <v>7.3808135296690472E-5</v>
      </c>
      <c r="J126" s="12">
        <f t="shared" si="11"/>
        <v>2.0321084143606733E-3</v>
      </c>
      <c r="L126" s="1"/>
      <c r="M126" s="4" t="s">
        <v>14</v>
      </c>
      <c r="N126" s="4" t="s">
        <v>7</v>
      </c>
      <c r="O126" s="4" t="s">
        <v>3</v>
      </c>
      <c r="P126" s="4" t="s">
        <v>4</v>
      </c>
      <c r="Q126" s="4" t="s">
        <v>5</v>
      </c>
    </row>
    <row r="127" spans="1:17" x14ac:dyDescent="0.25">
      <c r="A127" s="1" t="s">
        <v>0</v>
      </c>
      <c r="B127" s="1" t="s">
        <v>14</v>
      </c>
      <c r="C127" s="1" t="s">
        <v>9</v>
      </c>
      <c r="D127" s="1" t="s">
        <v>3</v>
      </c>
      <c r="E127" s="1" t="s">
        <v>12</v>
      </c>
      <c r="F127" s="1" t="s">
        <v>5</v>
      </c>
      <c r="H127" s="1" t="str">
        <f t="shared" si="9"/>
        <v>Tidak Cocok</v>
      </c>
      <c r="I127" s="13">
        <f t="shared" si="10"/>
        <v>7.6883474267385918E-5</v>
      </c>
      <c r="J127" s="12">
        <f t="shared" si="11"/>
        <v>1.9813057040016569E-3</v>
      </c>
      <c r="L127" s="1"/>
      <c r="M127" s="4" t="s">
        <v>14</v>
      </c>
      <c r="N127" s="4" t="s">
        <v>8</v>
      </c>
      <c r="O127" s="4" t="s">
        <v>3</v>
      </c>
      <c r="P127" s="4" t="s">
        <v>4</v>
      </c>
      <c r="Q127" s="4" t="s">
        <v>5</v>
      </c>
    </row>
    <row r="128" spans="1:17" x14ac:dyDescent="0.25">
      <c r="A128" s="1" t="s">
        <v>0</v>
      </c>
      <c r="B128" s="1" t="s">
        <v>14</v>
      </c>
      <c r="C128" s="1" t="s">
        <v>2</v>
      </c>
      <c r="D128" s="1" t="s">
        <v>10</v>
      </c>
      <c r="E128" s="1" t="s">
        <v>12</v>
      </c>
      <c r="F128" s="1" t="s">
        <v>11</v>
      </c>
      <c r="H128" s="1" t="str">
        <f t="shared" si="9"/>
        <v>Tidak Cocok</v>
      </c>
      <c r="I128" s="13">
        <f t="shared" si="10"/>
        <v>3.0753389706954362E-6</v>
      </c>
      <c r="J128" s="12">
        <f t="shared" si="11"/>
        <v>3.2005707526180601E-3</v>
      </c>
      <c r="L128" s="1"/>
      <c r="M128" s="4" t="s">
        <v>14</v>
      </c>
      <c r="N128" s="4" t="s">
        <v>9</v>
      </c>
      <c r="O128" s="4" t="s">
        <v>3</v>
      </c>
      <c r="P128" s="4" t="s">
        <v>4</v>
      </c>
      <c r="Q128" s="4" t="s">
        <v>5</v>
      </c>
    </row>
    <row r="129" spans="1:17" x14ac:dyDescent="0.25">
      <c r="A129" s="1" t="s">
        <v>0</v>
      </c>
      <c r="B129" s="1" t="s">
        <v>14</v>
      </c>
      <c r="C129" s="1" t="s">
        <v>6</v>
      </c>
      <c r="D129" s="1" t="s">
        <v>10</v>
      </c>
      <c r="E129" s="1" t="s">
        <v>12</v>
      </c>
      <c r="F129" s="1" t="s">
        <v>5</v>
      </c>
      <c r="H129" s="1" t="str">
        <f t="shared" si="9"/>
        <v>Tidak Cocok</v>
      </c>
      <c r="I129" s="13">
        <f t="shared" si="10"/>
        <v>8.0086952361860345E-5</v>
      </c>
      <c r="J129" s="12">
        <f t="shared" si="11"/>
        <v>1.9571434393187096E-3</v>
      </c>
      <c r="L129" s="1"/>
      <c r="M129" s="4" t="s">
        <v>14</v>
      </c>
      <c r="N129" s="4" t="s">
        <v>2</v>
      </c>
      <c r="O129" s="4" t="s">
        <v>10</v>
      </c>
      <c r="P129" s="4" t="s">
        <v>4</v>
      </c>
      <c r="Q129" s="4" t="s">
        <v>5</v>
      </c>
    </row>
    <row r="130" spans="1:17" x14ac:dyDescent="0.25">
      <c r="A130" s="1" t="s">
        <v>0</v>
      </c>
      <c r="B130" s="1" t="s">
        <v>14</v>
      </c>
      <c r="C130" s="1" t="s">
        <v>7</v>
      </c>
      <c r="D130" s="1" t="s">
        <v>10</v>
      </c>
      <c r="E130" s="1" t="s">
        <v>12</v>
      </c>
      <c r="F130" s="1" t="s">
        <v>11</v>
      </c>
      <c r="H130" s="1" t="str">
        <f t="shared" si="9"/>
        <v>Tidak Cocok</v>
      </c>
      <c r="I130" s="13">
        <f t="shared" si="10"/>
        <v>3.2034780944744133E-6</v>
      </c>
      <c r="J130" s="12">
        <f t="shared" si="11"/>
        <v>3.1615394019763768E-3</v>
      </c>
      <c r="L130" s="1"/>
      <c r="M130" s="4" t="s">
        <v>14</v>
      </c>
      <c r="N130" s="4" t="s">
        <v>6</v>
      </c>
      <c r="O130" s="4" t="s">
        <v>10</v>
      </c>
      <c r="P130" s="4" t="s">
        <v>4</v>
      </c>
      <c r="Q130" s="4" t="s">
        <v>5</v>
      </c>
    </row>
    <row r="131" spans="1:17" x14ac:dyDescent="0.25">
      <c r="A131" s="1" t="s">
        <v>0</v>
      </c>
      <c r="B131" s="1" t="s">
        <v>14</v>
      </c>
      <c r="C131" s="1" t="s">
        <v>8</v>
      </c>
      <c r="D131" s="1" t="s">
        <v>10</v>
      </c>
      <c r="E131" s="1" t="s">
        <v>12</v>
      </c>
      <c r="F131" s="1" t="s">
        <v>11</v>
      </c>
      <c r="H131" s="1" t="str">
        <f t="shared" si="9"/>
        <v>Tidak Cocok</v>
      </c>
      <c r="I131" s="13">
        <f t="shared" si="10"/>
        <v>7.6883474267385918E-5</v>
      </c>
      <c r="J131" s="12">
        <f t="shared" si="11"/>
        <v>2.0073266044294455E-3</v>
      </c>
      <c r="L131" s="1"/>
      <c r="M131" s="4" t="s">
        <v>14</v>
      </c>
      <c r="N131" s="4" t="s">
        <v>7</v>
      </c>
      <c r="O131" s="4" t="s">
        <v>10</v>
      </c>
      <c r="P131" s="4" t="s">
        <v>4</v>
      </c>
      <c r="Q131" s="4" t="s">
        <v>5</v>
      </c>
    </row>
    <row r="132" spans="1:17" x14ac:dyDescent="0.25">
      <c r="A132" s="1" t="s">
        <v>0</v>
      </c>
      <c r="B132" s="1" t="s">
        <v>14</v>
      </c>
      <c r="C132" s="1" t="s">
        <v>9</v>
      </c>
      <c r="D132" s="1" t="s">
        <v>10</v>
      </c>
      <c r="E132" s="1" t="s">
        <v>12</v>
      </c>
      <c r="F132" s="1" t="s">
        <v>5</v>
      </c>
      <c r="H132" s="1" t="str">
        <f t="shared" si="9"/>
        <v>Tidak Cocok</v>
      </c>
      <c r="I132" s="13">
        <f t="shared" si="10"/>
        <v>8.0086952361860345E-5</v>
      </c>
      <c r="J132" s="12">
        <f t="shared" si="11"/>
        <v>1.9571434393187096E-3</v>
      </c>
      <c r="L132" s="1"/>
      <c r="M132" s="4" t="s">
        <v>14</v>
      </c>
      <c r="N132" s="4" t="s">
        <v>8</v>
      </c>
      <c r="O132" s="4" t="s">
        <v>10</v>
      </c>
      <c r="P132" s="4" t="s">
        <v>4</v>
      </c>
      <c r="Q132" s="4" t="s">
        <v>5</v>
      </c>
    </row>
    <row r="133" spans="1:17" x14ac:dyDescent="0.25">
      <c r="A133" s="1" t="s">
        <v>0</v>
      </c>
      <c r="B133" s="1" t="s">
        <v>14</v>
      </c>
      <c r="C133" s="1" t="s">
        <v>2</v>
      </c>
      <c r="D133" s="1" t="s">
        <v>31</v>
      </c>
      <c r="E133" s="1" t="s">
        <v>12</v>
      </c>
      <c r="F133" s="1" t="s">
        <v>11</v>
      </c>
      <c r="H133" s="1" t="str">
        <f t="shared" si="9"/>
        <v>Tidak Cocok</v>
      </c>
      <c r="I133" s="13">
        <f t="shared" si="10"/>
        <v>3.2034780944744133E-6</v>
      </c>
      <c r="J133" s="12">
        <f t="shared" si="11"/>
        <v>3.1615394019763768E-3</v>
      </c>
      <c r="L133" s="1"/>
      <c r="M133" s="4" t="s">
        <v>14</v>
      </c>
      <c r="N133" s="4" t="s">
        <v>9</v>
      </c>
      <c r="O133" s="4" t="s">
        <v>10</v>
      </c>
      <c r="P133" s="4" t="s">
        <v>4</v>
      </c>
      <c r="Q133" s="4" t="s">
        <v>5</v>
      </c>
    </row>
    <row r="134" spans="1:17" x14ac:dyDescent="0.25">
      <c r="A134" s="1" t="s">
        <v>0</v>
      </c>
      <c r="B134" s="1" t="s">
        <v>14</v>
      </c>
      <c r="C134" s="1" t="s">
        <v>6</v>
      </c>
      <c r="D134" s="1" t="s">
        <v>31</v>
      </c>
      <c r="E134" s="1" t="s">
        <v>12</v>
      </c>
      <c r="F134" s="1" t="s">
        <v>5</v>
      </c>
      <c r="H134" s="1" t="str">
        <f t="shared" si="9"/>
        <v>Tidak Cocok</v>
      </c>
      <c r="I134" s="13">
        <f t="shared" si="10"/>
        <v>8.0086952361860345E-5</v>
      </c>
      <c r="J134" s="12">
        <f t="shared" si="11"/>
        <v>1.9571434393187096E-3</v>
      </c>
      <c r="L134" s="1"/>
      <c r="M134" s="4" t="s">
        <v>14</v>
      </c>
      <c r="N134" s="4" t="s">
        <v>2</v>
      </c>
      <c r="O134" s="4" t="s">
        <v>31</v>
      </c>
      <c r="P134" s="4" t="s">
        <v>4</v>
      </c>
      <c r="Q134" s="4" t="s">
        <v>5</v>
      </c>
    </row>
    <row r="135" spans="1:17" x14ac:dyDescent="0.25">
      <c r="A135" s="1" t="s">
        <v>0</v>
      </c>
      <c r="B135" s="1" t="s">
        <v>14</v>
      </c>
      <c r="C135" s="1" t="s">
        <v>7</v>
      </c>
      <c r="D135" s="1" t="s">
        <v>31</v>
      </c>
      <c r="E135" s="1" t="s">
        <v>12</v>
      </c>
      <c r="F135" s="1" t="s">
        <v>11</v>
      </c>
      <c r="H135" s="1" t="str">
        <f t="shared" si="9"/>
        <v>Tidak Cocok</v>
      </c>
      <c r="I135" s="13">
        <f t="shared" si="10"/>
        <v>3.2034780944744133E-6</v>
      </c>
      <c r="J135" s="12">
        <f t="shared" si="11"/>
        <v>3.1615394019763768E-3</v>
      </c>
      <c r="L135" s="1"/>
      <c r="M135" s="4" t="s">
        <v>14</v>
      </c>
      <c r="N135" s="4" t="s">
        <v>6</v>
      </c>
      <c r="O135" s="4" t="s">
        <v>31</v>
      </c>
      <c r="P135" s="4" t="s">
        <v>4</v>
      </c>
      <c r="Q135" s="4" t="s">
        <v>5</v>
      </c>
    </row>
    <row r="136" spans="1:17" x14ac:dyDescent="0.25">
      <c r="A136" s="1" t="s">
        <v>0</v>
      </c>
      <c r="B136" s="1" t="s">
        <v>14</v>
      </c>
      <c r="C136" s="1" t="s">
        <v>8</v>
      </c>
      <c r="D136" s="1" t="s">
        <v>31</v>
      </c>
      <c r="E136" s="1" t="s">
        <v>12</v>
      </c>
      <c r="F136" s="1" t="s">
        <v>11</v>
      </c>
      <c r="H136" s="1" t="str">
        <f t="shared" si="9"/>
        <v>Tidak Cocok</v>
      </c>
      <c r="I136" s="13">
        <f t="shared" si="10"/>
        <v>7.6883474267385918E-5</v>
      </c>
      <c r="J136" s="12">
        <f t="shared" si="11"/>
        <v>2.0073266044294455E-3</v>
      </c>
      <c r="L136" s="1"/>
      <c r="M136" s="4" t="s">
        <v>14</v>
      </c>
      <c r="N136" s="4" t="s">
        <v>7</v>
      </c>
      <c r="O136" s="4" t="s">
        <v>31</v>
      </c>
      <c r="P136" s="4" t="s">
        <v>4</v>
      </c>
      <c r="Q136" s="4" t="s">
        <v>5</v>
      </c>
    </row>
    <row r="137" spans="1:17" x14ac:dyDescent="0.25">
      <c r="A137" s="1" t="s">
        <v>0</v>
      </c>
      <c r="B137" s="1" t="s">
        <v>14</v>
      </c>
      <c r="C137" s="1" t="s">
        <v>9</v>
      </c>
      <c r="D137" s="1" t="s">
        <v>31</v>
      </c>
      <c r="E137" s="1" t="s">
        <v>12</v>
      </c>
      <c r="F137" s="1" t="s">
        <v>5</v>
      </c>
      <c r="H137" s="1" t="str">
        <f t="shared" si="9"/>
        <v>Tidak Cocok</v>
      </c>
      <c r="I137" s="13">
        <f t="shared" si="10"/>
        <v>8.0086952361860345E-5</v>
      </c>
      <c r="J137" s="12">
        <f t="shared" si="11"/>
        <v>1.9571434393187096E-3</v>
      </c>
      <c r="L137" s="1"/>
      <c r="M137" s="4" t="s">
        <v>14</v>
      </c>
      <c r="N137" s="4" t="s">
        <v>8</v>
      </c>
      <c r="O137" s="4" t="s">
        <v>31</v>
      </c>
      <c r="P137" s="4" t="s">
        <v>4</v>
      </c>
      <c r="Q137" s="4" t="s">
        <v>5</v>
      </c>
    </row>
    <row r="138" spans="1:17" x14ac:dyDescent="0.25">
      <c r="A138" s="1" t="s">
        <v>0</v>
      </c>
      <c r="B138" s="1" t="s">
        <v>15</v>
      </c>
      <c r="C138" s="1" t="s">
        <v>2</v>
      </c>
      <c r="D138" s="1" t="s">
        <v>3</v>
      </c>
      <c r="E138" s="1" t="s">
        <v>4</v>
      </c>
      <c r="F138" s="1" t="s">
        <v>5</v>
      </c>
      <c r="H138" s="1" t="str">
        <f t="shared" si="9"/>
        <v>Tidak Cocok</v>
      </c>
      <c r="I138" s="13">
        <f t="shared" si="10"/>
        <v>3.2034780944744133E-6</v>
      </c>
      <c r="J138" s="12">
        <f t="shared" si="11"/>
        <v>3.1615394019763768E-3</v>
      </c>
      <c r="L138" s="1"/>
      <c r="M138" s="4" t="s">
        <v>14</v>
      </c>
      <c r="N138" s="4" t="s">
        <v>9</v>
      </c>
      <c r="O138" s="4" t="s">
        <v>31</v>
      </c>
      <c r="P138" s="4" t="s">
        <v>4</v>
      </c>
      <c r="Q138" s="4" t="s">
        <v>5</v>
      </c>
    </row>
    <row r="139" spans="1:17" x14ac:dyDescent="0.25">
      <c r="A139" s="1" t="s">
        <v>0</v>
      </c>
      <c r="B139" s="1" t="s">
        <v>15</v>
      </c>
      <c r="C139" s="1" t="s">
        <v>6</v>
      </c>
      <c r="D139" s="1" t="s">
        <v>3</v>
      </c>
      <c r="E139" s="1" t="s">
        <v>4</v>
      </c>
      <c r="F139" s="1" t="s">
        <v>5</v>
      </c>
      <c r="H139" s="1" t="str">
        <f t="shared" si="9"/>
        <v>Cocok</v>
      </c>
      <c r="I139" s="13">
        <f t="shared" si="10"/>
        <v>3.1726961650881285E-3</v>
      </c>
      <c r="J139" s="12">
        <f t="shared" si="11"/>
        <v>1.3020008912010888E-3</v>
      </c>
      <c r="L139" s="1"/>
      <c r="M139" s="4" t="s">
        <v>14</v>
      </c>
      <c r="N139" s="4" t="s">
        <v>2</v>
      </c>
      <c r="O139" s="4" t="s">
        <v>3</v>
      </c>
      <c r="P139" s="4" t="s">
        <v>10</v>
      </c>
      <c r="Q139" s="4" t="s">
        <v>11</v>
      </c>
    </row>
    <row r="140" spans="1:17" x14ac:dyDescent="0.25">
      <c r="A140" s="1" t="s">
        <v>0</v>
      </c>
      <c r="B140" s="1" t="s">
        <v>15</v>
      </c>
      <c r="C140" s="1" t="s">
        <v>7</v>
      </c>
      <c r="D140" s="1" t="s">
        <v>3</v>
      </c>
      <c r="E140" s="1" t="s">
        <v>4</v>
      </c>
      <c r="F140" s="1" t="s">
        <v>5</v>
      </c>
      <c r="H140" s="4" t="str">
        <f t="shared" ref="H140:H203" si="12">IF(I140&gt;J140,"Cocok","Tidak Cocok")</f>
        <v>Tidak Cocok</v>
      </c>
      <c r="I140" s="13">
        <f t="shared" si="10"/>
        <v>1.1378754191573113E-4</v>
      </c>
      <c r="J140" s="12">
        <f t="shared" si="11"/>
        <v>2.1032322088632965E-3</v>
      </c>
      <c r="M140" s="4" t="s">
        <v>14</v>
      </c>
      <c r="N140" s="4" t="s">
        <v>6</v>
      </c>
      <c r="O140" s="4" t="s">
        <v>3</v>
      </c>
      <c r="P140" s="4" t="s">
        <v>10</v>
      </c>
      <c r="Q140" s="4" t="s">
        <v>5</v>
      </c>
    </row>
    <row r="141" spans="1:17" x14ac:dyDescent="0.25">
      <c r="A141" s="1" t="s">
        <v>0</v>
      </c>
      <c r="B141" s="1" t="s">
        <v>15</v>
      </c>
      <c r="C141" s="1" t="s">
        <v>8</v>
      </c>
      <c r="D141" s="1" t="s">
        <v>3</v>
      </c>
      <c r="E141" s="1" t="s">
        <v>4</v>
      </c>
      <c r="F141" s="1" t="s">
        <v>5</v>
      </c>
      <c r="H141" s="4" t="str">
        <f t="shared" si="12"/>
        <v>Cocok</v>
      </c>
      <c r="I141" s="13">
        <f t="shared" si="10"/>
        <v>3.0405004915427902E-3</v>
      </c>
      <c r="J141" s="12">
        <f t="shared" si="11"/>
        <v>1.3353855294370139E-3</v>
      </c>
      <c r="M141" s="4" t="s">
        <v>14</v>
      </c>
      <c r="N141" s="4" t="s">
        <v>7</v>
      </c>
      <c r="O141" s="4" t="s">
        <v>3</v>
      </c>
      <c r="P141" s="4" t="s">
        <v>10</v>
      </c>
      <c r="Q141" s="4" t="s">
        <v>11</v>
      </c>
    </row>
    <row r="142" spans="1:17" x14ac:dyDescent="0.25">
      <c r="A142" s="1" t="s">
        <v>0</v>
      </c>
      <c r="B142" s="1" t="s">
        <v>15</v>
      </c>
      <c r="C142" s="1" t="s">
        <v>9</v>
      </c>
      <c r="D142" s="1" t="s">
        <v>3</v>
      </c>
      <c r="E142" s="1" t="s">
        <v>4</v>
      </c>
      <c r="F142" s="1" t="s">
        <v>5</v>
      </c>
      <c r="H142" s="4" t="str">
        <f t="shared" si="12"/>
        <v>Cocok</v>
      </c>
      <c r="I142" s="13">
        <f t="shared" si="10"/>
        <v>3.1726961650881285E-3</v>
      </c>
      <c r="J142" s="12">
        <f t="shared" si="11"/>
        <v>1.3020008912010888E-3</v>
      </c>
      <c r="M142" s="4" t="s">
        <v>14</v>
      </c>
      <c r="N142" s="4" t="s">
        <v>8</v>
      </c>
      <c r="O142" s="4" t="s">
        <v>3</v>
      </c>
      <c r="P142" s="4" t="s">
        <v>10</v>
      </c>
      <c r="Q142" s="4" t="s">
        <v>11</v>
      </c>
    </row>
    <row r="143" spans="1:17" x14ac:dyDescent="0.25">
      <c r="A143" s="1" t="s">
        <v>0</v>
      </c>
      <c r="B143" s="1" t="s">
        <v>15</v>
      </c>
      <c r="C143" s="1" t="s">
        <v>2</v>
      </c>
      <c r="D143" s="1" t="s">
        <v>10</v>
      </c>
      <c r="E143" s="1" t="s">
        <v>4</v>
      </c>
      <c r="F143" s="1" t="s">
        <v>5</v>
      </c>
      <c r="H143" s="4" t="str">
        <f t="shared" si="12"/>
        <v>Tidak Cocok</v>
      </c>
      <c r="I143" s="13">
        <f t="shared" si="10"/>
        <v>1.1378754191573113E-4</v>
      </c>
      <c r="J143" s="12">
        <f t="shared" si="11"/>
        <v>2.1032322088632965E-3</v>
      </c>
      <c r="M143" s="4" t="s">
        <v>14</v>
      </c>
      <c r="N143" s="4" t="s">
        <v>9</v>
      </c>
      <c r="O143" s="4" t="s">
        <v>3</v>
      </c>
      <c r="P143" s="4" t="s">
        <v>10</v>
      </c>
      <c r="Q143" s="4" t="s">
        <v>5</v>
      </c>
    </row>
    <row r="144" spans="1:17" x14ac:dyDescent="0.25">
      <c r="A144" s="1" t="s">
        <v>0</v>
      </c>
      <c r="B144" s="1" t="s">
        <v>15</v>
      </c>
      <c r="C144" s="1" t="s">
        <v>6</v>
      </c>
      <c r="D144" s="1" t="s">
        <v>10</v>
      </c>
      <c r="E144" s="1" t="s">
        <v>4</v>
      </c>
      <c r="F144" s="1" t="s">
        <v>5</v>
      </c>
      <c r="H144" s="4" t="str">
        <f t="shared" si="12"/>
        <v>Cocok</v>
      </c>
      <c r="I144" s="13">
        <f t="shared" si="10"/>
        <v>3.3106394766136992E-3</v>
      </c>
      <c r="J144" s="12">
        <f t="shared" si="11"/>
        <v>1.2861228315522949E-3</v>
      </c>
      <c r="M144" s="4" t="s">
        <v>14</v>
      </c>
      <c r="N144" s="4" t="s">
        <v>2</v>
      </c>
      <c r="O144" s="4" t="s">
        <v>10</v>
      </c>
      <c r="P144" s="4" t="s">
        <v>10</v>
      </c>
      <c r="Q144" s="4" t="s">
        <v>11</v>
      </c>
    </row>
    <row r="145" spans="1:17" x14ac:dyDescent="0.25">
      <c r="A145" s="1" t="s">
        <v>0</v>
      </c>
      <c r="B145" s="1" t="s">
        <v>15</v>
      </c>
      <c r="C145" s="1" t="s">
        <v>7</v>
      </c>
      <c r="D145" s="1" t="s">
        <v>10</v>
      </c>
      <c r="E145" s="1" t="s">
        <v>4</v>
      </c>
      <c r="F145" s="1" t="s">
        <v>5</v>
      </c>
      <c r="H145" s="4" t="str">
        <f t="shared" si="12"/>
        <v>Tidak Cocok</v>
      </c>
      <c r="I145" s="13">
        <f t="shared" si="10"/>
        <v>1.1852868949555329E-4</v>
      </c>
      <c r="J145" s="12">
        <f t="shared" si="11"/>
        <v>2.0775830355844759E-3</v>
      </c>
      <c r="M145" s="4" t="s">
        <v>14</v>
      </c>
      <c r="N145" s="4" t="s">
        <v>6</v>
      </c>
      <c r="O145" s="4" t="s">
        <v>10</v>
      </c>
      <c r="P145" s="4" t="s">
        <v>10</v>
      </c>
      <c r="Q145" s="4" t="s">
        <v>5</v>
      </c>
    </row>
    <row r="146" spans="1:17" x14ac:dyDescent="0.25">
      <c r="A146" s="1" t="s">
        <v>0</v>
      </c>
      <c r="B146" s="1" t="s">
        <v>15</v>
      </c>
      <c r="C146" s="1" t="s">
        <v>8</v>
      </c>
      <c r="D146" s="1" t="s">
        <v>10</v>
      </c>
      <c r="E146" s="1" t="s">
        <v>4</v>
      </c>
      <c r="F146" s="1" t="s">
        <v>5</v>
      </c>
      <c r="H146" s="4" t="str">
        <f t="shared" si="12"/>
        <v>Cocok</v>
      </c>
      <c r="I146" s="13">
        <f t="shared" si="10"/>
        <v>3.172696165088129E-3</v>
      </c>
      <c r="J146" s="12">
        <f t="shared" si="11"/>
        <v>1.3191003400536353E-3</v>
      </c>
      <c r="M146" s="4" t="s">
        <v>14</v>
      </c>
      <c r="N146" s="4" t="s">
        <v>7</v>
      </c>
      <c r="O146" s="4" t="s">
        <v>10</v>
      </c>
      <c r="P146" s="4" t="s">
        <v>10</v>
      </c>
      <c r="Q146" s="4" t="s">
        <v>11</v>
      </c>
    </row>
    <row r="147" spans="1:17" x14ac:dyDescent="0.25">
      <c r="A147" s="1" t="s">
        <v>0</v>
      </c>
      <c r="B147" s="1" t="s">
        <v>15</v>
      </c>
      <c r="C147" s="1" t="s">
        <v>9</v>
      </c>
      <c r="D147" s="1" t="s">
        <v>10</v>
      </c>
      <c r="E147" s="1" t="s">
        <v>4</v>
      </c>
      <c r="F147" s="1" t="s">
        <v>5</v>
      </c>
      <c r="H147" s="4" t="str">
        <f t="shared" si="12"/>
        <v>Cocok</v>
      </c>
      <c r="I147" s="13">
        <f t="shared" si="10"/>
        <v>3.3106394766136992E-3</v>
      </c>
      <c r="J147" s="12">
        <f t="shared" si="11"/>
        <v>1.2861228315522949E-3</v>
      </c>
      <c r="M147" s="4" t="s">
        <v>14</v>
      </c>
      <c r="N147" s="4" t="s">
        <v>8</v>
      </c>
      <c r="O147" s="4" t="s">
        <v>10</v>
      </c>
      <c r="P147" s="4" t="s">
        <v>10</v>
      </c>
      <c r="Q147" s="4" t="s">
        <v>11</v>
      </c>
    </row>
    <row r="148" spans="1:17" x14ac:dyDescent="0.25">
      <c r="A148" s="1" t="s">
        <v>0</v>
      </c>
      <c r="B148" s="1" t="s">
        <v>15</v>
      </c>
      <c r="C148" s="1" t="s">
        <v>2</v>
      </c>
      <c r="D148" s="1" t="s">
        <v>31</v>
      </c>
      <c r="E148" s="1" t="s">
        <v>4</v>
      </c>
      <c r="F148" s="1" t="s">
        <v>5</v>
      </c>
      <c r="H148" s="4" t="str">
        <f t="shared" si="12"/>
        <v>Tidak Cocok</v>
      </c>
      <c r="I148" s="13">
        <f t="shared" si="10"/>
        <v>1.1852868949555329E-4</v>
      </c>
      <c r="J148" s="12">
        <f t="shared" si="11"/>
        <v>2.0775830355844759E-3</v>
      </c>
      <c r="M148" s="4" t="s">
        <v>14</v>
      </c>
      <c r="N148" s="4" t="s">
        <v>9</v>
      </c>
      <c r="O148" s="4" t="s">
        <v>10</v>
      </c>
      <c r="P148" s="4" t="s">
        <v>10</v>
      </c>
      <c r="Q148" s="4" t="s">
        <v>5</v>
      </c>
    </row>
    <row r="149" spans="1:17" x14ac:dyDescent="0.25">
      <c r="A149" s="1" t="s">
        <v>0</v>
      </c>
      <c r="B149" s="1" t="s">
        <v>15</v>
      </c>
      <c r="C149" s="1" t="s">
        <v>6</v>
      </c>
      <c r="D149" s="1" t="s">
        <v>31</v>
      </c>
      <c r="E149" s="1" t="s">
        <v>4</v>
      </c>
      <c r="F149" s="1" t="s">
        <v>5</v>
      </c>
      <c r="H149" s="4" t="str">
        <f t="shared" si="12"/>
        <v>Cocok</v>
      </c>
      <c r="I149" s="13">
        <f t="shared" si="10"/>
        <v>3.3106394766136992E-3</v>
      </c>
      <c r="J149" s="12">
        <f t="shared" si="11"/>
        <v>1.2861228315522949E-3</v>
      </c>
      <c r="M149" s="4" t="s">
        <v>14</v>
      </c>
      <c r="N149" s="4" t="s">
        <v>2</v>
      </c>
      <c r="O149" s="4" t="s">
        <v>31</v>
      </c>
      <c r="P149" s="4" t="s">
        <v>10</v>
      </c>
      <c r="Q149" s="4" t="s">
        <v>11</v>
      </c>
    </row>
    <row r="150" spans="1:17" x14ac:dyDescent="0.25">
      <c r="A150" s="1" t="s">
        <v>0</v>
      </c>
      <c r="B150" s="1" t="s">
        <v>15</v>
      </c>
      <c r="C150" s="1" t="s">
        <v>7</v>
      </c>
      <c r="D150" s="1" t="s">
        <v>31</v>
      </c>
      <c r="E150" s="1" t="s">
        <v>4</v>
      </c>
      <c r="F150" s="1" t="s">
        <v>5</v>
      </c>
      <c r="H150" s="4" t="str">
        <f t="shared" si="12"/>
        <v>Tidak Cocok</v>
      </c>
      <c r="I150" s="13">
        <f t="shared" si="10"/>
        <v>1.1852868949555329E-4</v>
      </c>
      <c r="J150" s="12">
        <f t="shared" si="11"/>
        <v>2.0775830355844759E-3</v>
      </c>
      <c r="M150" s="4" t="s">
        <v>14</v>
      </c>
      <c r="N150" s="4" t="s">
        <v>6</v>
      </c>
      <c r="O150" s="4" t="s">
        <v>31</v>
      </c>
      <c r="P150" s="4" t="s">
        <v>10</v>
      </c>
      <c r="Q150" s="4" t="s">
        <v>5</v>
      </c>
    </row>
    <row r="151" spans="1:17" x14ac:dyDescent="0.25">
      <c r="A151" s="1" t="s">
        <v>0</v>
      </c>
      <c r="B151" s="1" t="s">
        <v>15</v>
      </c>
      <c r="C151" s="1" t="s">
        <v>8</v>
      </c>
      <c r="D151" s="1" t="s">
        <v>31</v>
      </c>
      <c r="E151" s="1" t="s">
        <v>4</v>
      </c>
      <c r="F151" s="1" t="s">
        <v>5</v>
      </c>
      <c r="H151" s="4" t="str">
        <f t="shared" si="12"/>
        <v>Cocok</v>
      </c>
      <c r="I151" s="13">
        <f t="shared" si="10"/>
        <v>3.172696165088129E-3</v>
      </c>
      <c r="J151" s="12">
        <f t="shared" si="11"/>
        <v>1.3191003400536353E-3</v>
      </c>
      <c r="M151" s="4" t="s">
        <v>14</v>
      </c>
      <c r="N151" s="4" t="s">
        <v>7</v>
      </c>
      <c r="O151" s="4" t="s">
        <v>31</v>
      </c>
      <c r="P151" s="4" t="s">
        <v>10</v>
      </c>
      <c r="Q151" s="4" t="s">
        <v>11</v>
      </c>
    </row>
    <row r="152" spans="1:17" x14ac:dyDescent="0.25">
      <c r="A152" s="1" t="s">
        <v>0</v>
      </c>
      <c r="B152" s="1" t="s">
        <v>15</v>
      </c>
      <c r="C152" s="1" t="s">
        <v>9</v>
      </c>
      <c r="D152" s="1" t="s">
        <v>31</v>
      </c>
      <c r="E152" s="1" t="s">
        <v>4</v>
      </c>
      <c r="F152" s="1" t="s">
        <v>5</v>
      </c>
      <c r="H152" s="4" t="str">
        <f t="shared" si="12"/>
        <v>Cocok</v>
      </c>
      <c r="I152" s="13">
        <f t="shared" si="10"/>
        <v>3.3106394766136992E-3</v>
      </c>
      <c r="J152" s="12">
        <f t="shared" si="11"/>
        <v>1.2861228315522949E-3</v>
      </c>
      <c r="M152" s="4" t="s">
        <v>14</v>
      </c>
      <c r="N152" s="4" t="s">
        <v>8</v>
      </c>
      <c r="O152" s="4" t="s">
        <v>31</v>
      </c>
      <c r="P152" s="4" t="s">
        <v>10</v>
      </c>
      <c r="Q152" s="4" t="s">
        <v>11</v>
      </c>
    </row>
    <row r="153" spans="1:17" x14ac:dyDescent="0.25">
      <c r="A153" s="1" t="s">
        <v>0</v>
      </c>
      <c r="B153" s="1" t="s">
        <v>15</v>
      </c>
      <c r="C153" s="1" t="s">
        <v>2</v>
      </c>
      <c r="D153" s="1" t="s">
        <v>3</v>
      </c>
      <c r="E153" s="1" t="s">
        <v>10</v>
      </c>
      <c r="F153" s="1" t="s">
        <v>5</v>
      </c>
      <c r="H153" s="4" t="str">
        <f t="shared" si="12"/>
        <v>Tidak Cocok</v>
      </c>
      <c r="I153" s="13">
        <f t="shared" si="10"/>
        <v>1.1852868949555329E-4</v>
      </c>
      <c r="J153" s="12">
        <f t="shared" si="11"/>
        <v>2.0775830355844759E-3</v>
      </c>
      <c r="M153" s="4" t="s">
        <v>14</v>
      </c>
      <c r="N153" s="4" t="s">
        <v>9</v>
      </c>
      <c r="O153" s="4" t="s">
        <v>31</v>
      </c>
      <c r="P153" s="4" t="s">
        <v>10</v>
      </c>
      <c r="Q153" s="4" t="s">
        <v>5</v>
      </c>
    </row>
    <row r="154" spans="1:17" x14ac:dyDescent="0.25">
      <c r="A154" s="1" t="s">
        <v>0</v>
      </c>
      <c r="B154" s="1" t="s">
        <v>15</v>
      </c>
      <c r="C154" s="1" t="s">
        <v>6</v>
      </c>
      <c r="D154" s="1" t="s">
        <v>3</v>
      </c>
      <c r="E154" s="1" t="s">
        <v>10</v>
      </c>
      <c r="F154" s="1" t="s">
        <v>5</v>
      </c>
      <c r="H154" s="4" t="str">
        <f t="shared" si="12"/>
        <v>Cocok</v>
      </c>
      <c r="I154" s="13">
        <f t="shared" si="10"/>
        <v>3.0845657160579027E-3</v>
      </c>
      <c r="J154" s="12">
        <f t="shared" si="11"/>
        <v>1.3208704693344377E-3</v>
      </c>
      <c r="M154" s="4" t="s">
        <v>14</v>
      </c>
      <c r="N154" s="4" t="s">
        <v>2</v>
      </c>
      <c r="O154" s="4" t="s">
        <v>3</v>
      </c>
      <c r="P154" s="4" t="s">
        <v>12</v>
      </c>
      <c r="Q154" s="4" t="s">
        <v>11</v>
      </c>
    </row>
    <row r="155" spans="1:17" x14ac:dyDescent="0.25">
      <c r="A155" s="1" t="s">
        <v>0</v>
      </c>
      <c r="B155" s="1" t="s">
        <v>15</v>
      </c>
      <c r="C155" s="1" t="s">
        <v>7</v>
      </c>
      <c r="D155" s="1" t="s">
        <v>3</v>
      </c>
      <c r="E155" s="1" t="s">
        <v>10</v>
      </c>
      <c r="F155" s="1" t="s">
        <v>5</v>
      </c>
      <c r="H155" s="4" t="str">
        <f t="shared" si="12"/>
        <v>Tidak Cocok</v>
      </c>
      <c r="I155" s="13">
        <f t="shared" si="10"/>
        <v>1.1071220294503569E-4</v>
      </c>
      <c r="J155" s="12">
        <f t="shared" si="11"/>
        <v>2.1337138350787069E-3</v>
      </c>
      <c r="M155" s="4" t="s">
        <v>14</v>
      </c>
      <c r="N155" s="4" t="s">
        <v>6</v>
      </c>
      <c r="O155" s="4" t="s">
        <v>3</v>
      </c>
      <c r="P155" s="4" t="s">
        <v>12</v>
      </c>
      <c r="Q155" s="4" t="s">
        <v>5</v>
      </c>
    </row>
    <row r="156" spans="1:17" x14ac:dyDescent="0.25">
      <c r="A156" s="1" t="s">
        <v>0</v>
      </c>
      <c r="B156" s="1" t="s">
        <v>15</v>
      </c>
      <c r="C156" s="1" t="s">
        <v>8</v>
      </c>
      <c r="D156" s="1" t="s">
        <v>3</v>
      </c>
      <c r="E156" s="1" t="s">
        <v>10</v>
      </c>
      <c r="F156" s="1" t="s">
        <v>5</v>
      </c>
      <c r="H156" s="4" t="str">
        <f t="shared" si="12"/>
        <v>Cocok</v>
      </c>
      <c r="I156" s="13">
        <f t="shared" si="10"/>
        <v>2.9560421445554907E-3</v>
      </c>
      <c r="J156" s="12">
        <f t="shared" si="11"/>
        <v>1.3547389429071155E-3</v>
      </c>
      <c r="M156" s="4" t="s">
        <v>14</v>
      </c>
      <c r="N156" s="4" t="s">
        <v>7</v>
      </c>
      <c r="O156" s="4" t="s">
        <v>3</v>
      </c>
      <c r="P156" s="4" t="s">
        <v>12</v>
      </c>
      <c r="Q156" s="4" t="s">
        <v>11</v>
      </c>
    </row>
    <row r="157" spans="1:17" x14ac:dyDescent="0.25">
      <c r="A157" s="1" t="s">
        <v>0</v>
      </c>
      <c r="B157" s="1" t="s">
        <v>15</v>
      </c>
      <c r="C157" s="1" t="s">
        <v>9</v>
      </c>
      <c r="D157" s="1" t="s">
        <v>3</v>
      </c>
      <c r="E157" s="1" t="s">
        <v>10</v>
      </c>
      <c r="F157" s="1" t="s">
        <v>5</v>
      </c>
      <c r="H157" s="4" t="str">
        <f t="shared" si="12"/>
        <v>Cocok</v>
      </c>
      <c r="I157" s="13">
        <f t="shared" si="10"/>
        <v>3.0845657160579027E-3</v>
      </c>
      <c r="J157" s="12">
        <f t="shared" si="11"/>
        <v>1.3208704693344377E-3</v>
      </c>
      <c r="M157" s="4" t="s">
        <v>14</v>
      </c>
      <c r="N157" s="4" t="s">
        <v>8</v>
      </c>
      <c r="O157" s="4" t="s">
        <v>3</v>
      </c>
      <c r="P157" s="4" t="s">
        <v>12</v>
      </c>
      <c r="Q157" s="4" t="s">
        <v>11</v>
      </c>
    </row>
    <row r="158" spans="1:17" x14ac:dyDescent="0.25">
      <c r="A158" s="1" t="s">
        <v>0</v>
      </c>
      <c r="B158" s="1" t="s">
        <v>15</v>
      </c>
      <c r="C158" s="1" t="s">
        <v>2</v>
      </c>
      <c r="D158" s="1" t="s">
        <v>10</v>
      </c>
      <c r="E158" s="1" t="s">
        <v>10</v>
      </c>
      <c r="F158" s="1" t="s">
        <v>5</v>
      </c>
      <c r="H158" s="4" t="str">
        <f t="shared" si="12"/>
        <v>Tidak Cocok</v>
      </c>
      <c r="I158" s="13">
        <f t="shared" si="10"/>
        <v>1.1071220294503569E-4</v>
      </c>
      <c r="J158" s="12">
        <f t="shared" si="11"/>
        <v>2.1337138350787069E-3</v>
      </c>
      <c r="M158" s="4" t="s">
        <v>14</v>
      </c>
      <c r="N158" s="4" t="s">
        <v>9</v>
      </c>
      <c r="O158" s="4" t="s">
        <v>3</v>
      </c>
      <c r="P158" s="4" t="s">
        <v>12</v>
      </c>
      <c r="Q158" s="4" t="s">
        <v>5</v>
      </c>
    </row>
    <row r="159" spans="1:17" x14ac:dyDescent="0.25">
      <c r="A159" s="1" t="s">
        <v>0</v>
      </c>
      <c r="B159" s="1" t="s">
        <v>15</v>
      </c>
      <c r="C159" s="1" t="s">
        <v>6</v>
      </c>
      <c r="D159" s="1" t="s">
        <v>10</v>
      </c>
      <c r="E159" s="1" t="s">
        <v>10</v>
      </c>
      <c r="F159" s="1" t="s">
        <v>5</v>
      </c>
      <c r="H159" s="4" t="str">
        <f t="shared" si="12"/>
        <v>Cocok</v>
      </c>
      <c r="I159" s="13">
        <f t="shared" si="10"/>
        <v>3.2186772689299851E-3</v>
      </c>
      <c r="J159" s="12">
        <f t="shared" si="11"/>
        <v>1.3047622928791397E-3</v>
      </c>
      <c r="M159" s="4" t="s">
        <v>14</v>
      </c>
      <c r="N159" s="4" t="s">
        <v>2</v>
      </c>
      <c r="O159" s="4" t="s">
        <v>10</v>
      </c>
      <c r="P159" s="4" t="s">
        <v>12</v>
      </c>
      <c r="Q159" s="4" t="s">
        <v>11</v>
      </c>
    </row>
    <row r="160" spans="1:17" x14ac:dyDescent="0.25">
      <c r="A160" s="1" t="s">
        <v>0</v>
      </c>
      <c r="B160" s="1" t="s">
        <v>15</v>
      </c>
      <c r="C160" s="1" t="s">
        <v>7</v>
      </c>
      <c r="D160" s="1" t="s">
        <v>10</v>
      </c>
      <c r="E160" s="1" t="s">
        <v>10</v>
      </c>
      <c r="F160" s="1" t="s">
        <v>5</v>
      </c>
      <c r="H160" s="4" t="str">
        <f t="shared" si="12"/>
        <v>Tidak Cocok</v>
      </c>
      <c r="I160" s="13">
        <f t="shared" si="10"/>
        <v>1.1532521140107888E-4</v>
      </c>
      <c r="J160" s="12">
        <f t="shared" si="11"/>
        <v>2.1076929346509174E-3</v>
      </c>
      <c r="M160" s="4" t="s">
        <v>14</v>
      </c>
      <c r="N160" s="4" t="s">
        <v>6</v>
      </c>
      <c r="O160" s="4" t="s">
        <v>10</v>
      </c>
      <c r="P160" s="4" t="s">
        <v>12</v>
      </c>
      <c r="Q160" s="4" t="s">
        <v>5</v>
      </c>
    </row>
    <row r="161" spans="1:17" x14ac:dyDescent="0.25">
      <c r="A161" s="1" t="s">
        <v>0</v>
      </c>
      <c r="B161" s="1" t="s">
        <v>15</v>
      </c>
      <c r="C161" s="1" t="s">
        <v>8</v>
      </c>
      <c r="D161" s="1" t="s">
        <v>10</v>
      </c>
      <c r="E161" s="1" t="s">
        <v>10</v>
      </c>
      <c r="F161" s="1" t="s">
        <v>5</v>
      </c>
      <c r="H161" s="4" t="str">
        <f t="shared" si="12"/>
        <v>Cocok</v>
      </c>
      <c r="I161" s="13">
        <f t="shared" si="10"/>
        <v>3.0845657160579031E-3</v>
      </c>
      <c r="J161" s="12">
        <f t="shared" si="11"/>
        <v>1.338217736286297E-3</v>
      </c>
      <c r="M161" s="4" t="s">
        <v>14</v>
      </c>
      <c r="N161" s="4" t="s">
        <v>7</v>
      </c>
      <c r="O161" s="4" t="s">
        <v>10</v>
      </c>
      <c r="P161" s="4" t="s">
        <v>12</v>
      </c>
      <c r="Q161" s="4" t="s">
        <v>11</v>
      </c>
    </row>
    <row r="162" spans="1:17" x14ac:dyDescent="0.25">
      <c r="A162" s="1" t="s">
        <v>0</v>
      </c>
      <c r="B162" s="1" t="s">
        <v>15</v>
      </c>
      <c r="C162" s="1" t="s">
        <v>9</v>
      </c>
      <c r="D162" s="1" t="s">
        <v>10</v>
      </c>
      <c r="E162" s="1" t="s">
        <v>10</v>
      </c>
      <c r="F162" s="1" t="s">
        <v>5</v>
      </c>
      <c r="H162" s="4" t="str">
        <f t="shared" si="12"/>
        <v>Cocok</v>
      </c>
      <c r="I162" s="13">
        <f t="shared" si="10"/>
        <v>3.2186772689299851E-3</v>
      </c>
      <c r="J162" s="12">
        <f t="shared" si="11"/>
        <v>1.3047622928791397E-3</v>
      </c>
      <c r="M162" s="4" t="s">
        <v>14</v>
      </c>
      <c r="N162" s="4" t="s">
        <v>8</v>
      </c>
      <c r="O162" s="4" t="s">
        <v>10</v>
      </c>
      <c r="P162" s="4" t="s">
        <v>12</v>
      </c>
      <c r="Q162" s="4" t="s">
        <v>11</v>
      </c>
    </row>
    <row r="163" spans="1:17" x14ac:dyDescent="0.25">
      <c r="A163" s="1" t="s">
        <v>0</v>
      </c>
      <c r="B163" s="1" t="s">
        <v>15</v>
      </c>
      <c r="C163" s="1" t="s">
        <v>2</v>
      </c>
      <c r="D163" s="1" t="s">
        <v>31</v>
      </c>
      <c r="E163" s="1" t="s">
        <v>10</v>
      </c>
      <c r="F163" s="1" t="s">
        <v>5</v>
      </c>
      <c r="H163" s="4" t="str">
        <f t="shared" si="12"/>
        <v>Tidak Cocok</v>
      </c>
      <c r="I163" s="13">
        <f t="shared" si="10"/>
        <v>1.1532521140107888E-4</v>
      </c>
      <c r="J163" s="12">
        <f t="shared" si="11"/>
        <v>2.1076929346509174E-3</v>
      </c>
      <c r="M163" s="4" t="s">
        <v>14</v>
      </c>
      <c r="N163" s="4" t="s">
        <v>9</v>
      </c>
      <c r="O163" s="4" t="s">
        <v>10</v>
      </c>
      <c r="P163" s="4" t="s">
        <v>12</v>
      </c>
      <c r="Q163" s="4" t="s">
        <v>5</v>
      </c>
    </row>
    <row r="164" spans="1:17" x14ac:dyDescent="0.25">
      <c r="A164" s="1" t="s">
        <v>0</v>
      </c>
      <c r="B164" s="1" t="s">
        <v>15</v>
      </c>
      <c r="C164" s="1" t="s">
        <v>6</v>
      </c>
      <c r="D164" s="1" t="s">
        <v>31</v>
      </c>
      <c r="E164" s="1" t="s">
        <v>10</v>
      </c>
      <c r="F164" s="1" t="s">
        <v>5</v>
      </c>
      <c r="H164" s="4" t="str">
        <f t="shared" si="12"/>
        <v>Cocok</v>
      </c>
      <c r="I164" s="13">
        <f t="shared" si="10"/>
        <v>3.2186772689299851E-3</v>
      </c>
      <c r="J164" s="12">
        <f t="shared" si="11"/>
        <v>1.3047622928791397E-3</v>
      </c>
      <c r="M164" s="4" t="s">
        <v>14</v>
      </c>
      <c r="N164" s="4" t="s">
        <v>2</v>
      </c>
      <c r="O164" s="4" t="s">
        <v>31</v>
      </c>
      <c r="P164" s="4" t="s">
        <v>12</v>
      </c>
      <c r="Q164" s="4" t="s">
        <v>11</v>
      </c>
    </row>
    <row r="165" spans="1:17" x14ac:dyDescent="0.25">
      <c r="A165" s="1" t="s">
        <v>0</v>
      </c>
      <c r="B165" s="1" t="s">
        <v>15</v>
      </c>
      <c r="C165" s="1" t="s">
        <v>7</v>
      </c>
      <c r="D165" s="1" t="s">
        <v>31</v>
      </c>
      <c r="E165" s="1" t="s">
        <v>10</v>
      </c>
      <c r="F165" s="1" t="s">
        <v>5</v>
      </c>
      <c r="H165" s="4" t="str">
        <f t="shared" si="12"/>
        <v>Tidak Cocok</v>
      </c>
      <c r="I165" s="13">
        <f t="shared" si="10"/>
        <v>1.1532521140107888E-4</v>
      </c>
      <c r="J165" s="12">
        <f t="shared" si="11"/>
        <v>2.1076929346509174E-3</v>
      </c>
      <c r="M165" s="4" t="s">
        <v>14</v>
      </c>
      <c r="N165" s="4" t="s">
        <v>6</v>
      </c>
      <c r="O165" s="4" t="s">
        <v>31</v>
      </c>
      <c r="P165" s="4" t="s">
        <v>12</v>
      </c>
      <c r="Q165" s="4" t="s">
        <v>5</v>
      </c>
    </row>
    <row r="166" spans="1:17" x14ac:dyDescent="0.25">
      <c r="A166" s="1" t="s">
        <v>0</v>
      </c>
      <c r="B166" s="1" t="s">
        <v>15</v>
      </c>
      <c r="C166" s="1" t="s">
        <v>8</v>
      </c>
      <c r="D166" s="1" t="s">
        <v>31</v>
      </c>
      <c r="E166" s="1" t="s">
        <v>10</v>
      </c>
      <c r="F166" s="1" t="s">
        <v>5</v>
      </c>
      <c r="H166" s="4" t="str">
        <f t="shared" si="12"/>
        <v>Cocok</v>
      </c>
      <c r="I166" s="13">
        <f t="shared" si="10"/>
        <v>3.0845657160579031E-3</v>
      </c>
      <c r="J166" s="12">
        <f t="shared" si="11"/>
        <v>1.338217736286297E-3</v>
      </c>
      <c r="M166" s="4" t="s">
        <v>14</v>
      </c>
      <c r="N166" s="4" t="s">
        <v>7</v>
      </c>
      <c r="O166" s="4" t="s">
        <v>31</v>
      </c>
      <c r="P166" s="4" t="s">
        <v>12</v>
      </c>
      <c r="Q166" s="4" t="s">
        <v>11</v>
      </c>
    </row>
    <row r="167" spans="1:17" x14ac:dyDescent="0.25">
      <c r="A167" s="1" t="s">
        <v>0</v>
      </c>
      <c r="B167" s="1" t="s">
        <v>15</v>
      </c>
      <c r="C167" s="1" t="s">
        <v>9</v>
      </c>
      <c r="D167" s="1" t="s">
        <v>31</v>
      </c>
      <c r="E167" s="1" t="s">
        <v>10</v>
      </c>
      <c r="F167" s="1" t="s">
        <v>5</v>
      </c>
      <c r="H167" s="4" t="str">
        <f t="shared" si="12"/>
        <v>Cocok</v>
      </c>
      <c r="I167" s="13">
        <f t="shared" si="10"/>
        <v>3.2186772689299851E-3</v>
      </c>
      <c r="J167" s="12">
        <f t="shared" si="11"/>
        <v>1.3047622928791397E-3</v>
      </c>
      <c r="M167" s="4" t="s">
        <v>14</v>
      </c>
      <c r="N167" s="4" t="s">
        <v>8</v>
      </c>
      <c r="O167" s="4" t="s">
        <v>31</v>
      </c>
      <c r="P167" s="4" t="s">
        <v>12</v>
      </c>
      <c r="Q167" s="4" t="s">
        <v>11</v>
      </c>
    </row>
    <row r="168" spans="1:17" x14ac:dyDescent="0.25">
      <c r="A168" s="1" t="s">
        <v>0</v>
      </c>
      <c r="B168" s="1" t="s">
        <v>15</v>
      </c>
      <c r="C168" s="1" t="s">
        <v>2</v>
      </c>
      <c r="D168" s="1" t="s">
        <v>3</v>
      </c>
      <c r="E168" s="1" t="s">
        <v>12</v>
      </c>
      <c r="F168" s="1" t="s">
        <v>5</v>
      </c>
      <c r="H168" s="4" t="str">
        <f t="shared" si="12"/>
        <v>Tidak Cocok</v>
      </c>
      <c r="I168" s="13">
        <f t="shared" si="10"/>
        <v>1.1532521140107888E-4</v>
      </c>
      <c r="J168" s="12">
        <f t="shared" si="11"/>
        <v>2.1076929346509174E-3</v>
      </c>
      <c r="M168" s="4" t="s">
        <v>14</v>
      </c>
      <c r="N168" s="4" t="s">
        <v>9</v>
      </c>
      <c r="O168" s="4" t="s">
        <v>31</v>
      </c>
      <c r="P168" s="4" t="s">
        <v>12</v>
      </c>
      <c r="Q168" s="4" t="s">
        <v>5</v>
      </c>
    </row>
    <row r="169" spans="1:17" x14ac:dyDescent="0.25">
      <c r="A169" s="1" t="s">
        <v>0</v>
      </c>
      <c r="B169" s="1" t="s">
        <v>15</v>
      </c>
      <c r="C169" s="1" t="s">
        <v>6</v>
      </c>
      <c r="D169" s="1" t="s">
        <v>3</v>
      </c>
      <c r="E169" s="1" t="s">
        <v>12</v>
      </c>
      <c r="F169" s="1" t="s">
        <v>5</v>
      </c>
      <c r="H169" s="4" t="str">
        <f t="shared" si="12"/>
        <v>Tidak Cocok</v>
      </c>
      <c r="I169" s="13">
        <f t="shared" si="10"/>
        <v>4.0464986456518903E-6</v>
      </c>
      <c r="J169" s="12">
        <f t="shared" si="11"/>
        <v>3.3021761733360942E-3</v>
      </c>
      <c r="M169" s="4" t="s">
        <v>15</v>
      </c>
      <c r="N169" s="4" t="s">
        <v>2</v>
      </c>
      <c r="O169" s="4" t="s">
        <v>3</v>
      </c>
      <c r="P169" s="4" t="s">
        <v>4</v>
      </c>
      <c r="Q169" s="4" t="s">
        <v>5</v>
      </c>
    </row>
    <row r="170" spans="1:17" x14ac:dyDescent="0.25">
      <c r="A170" s="1" t="s">
        <v>0</v>
      </c>
      <c r="B170" s="1" t="s">
        <v>15</v>
      </c>
      <c r="C170" s="1" t="s">
        <v>7</v>
      </c>
      <c r="D170" s="1" t="s">
        <v>3</v>
      </c>
      <c r="E170" s="1" t="s">
        <v>12</v>
      </c>
      <c r="F170" s="1" t="s">
        <v>5</v>
      </c>
      <c r="H170" s="4" t="str">
        <f t="shared" si="12"/>
        <v>Tidak Cocok</v>
      </c>
      <c r="I170" s="13">
        <f t="shared" si="10"/>
        <v>1.6185994582607559E-7</v>
      </c>
      <c r="J170" s="12">
        <f t="shared" si="11"/>
        <v>5.3342845876967679E-3</v>
      </c>
      <c r="M170" s="4" t="s">
        <v>15</v>
      </c>
      <c r="N170" s="4" t="s">
        <v>6</v>
      </c>
      <c r="O170" s="4" t="s">
        <v>3</v>
      </c>
      <c r="P170" s="4" t="s">
        <v>4</v>
      </c>
      <c r="Q170" s="4" t="s">
        <v>5</v>
      </c>
    </row>
    <row r="171" spans="1:17" x14ac:dyDescent="0.25">
      <c r="A171" s="1" t="s">
        <v>0</v>
      </c>
      <c r="B171" s="1" t="s">
        <v>15</v>
      </c>
      <c r="C171" s="1" t="s">
        <v>8</v>
      </c>
      <c r="D171" s="1" t="s">
        <v>3</v>
      </c>
      <c r="E171" s="1" t="s">
        <v>12</v>
      </c>
      <c r="F171" s="1" t="s">
        <v>5</v>
      </c>
      <c r="H171" s="4" t="str">
        <f t="shared" si="12"/>
        <v>Tidak Cocok</v>
      </c>
      <c r="I171" s="13">
        <f t="shared" ref="I171:I234" si="13">IF(OR(VLOOKUP($M171,$H$5:$J$11,2,)=0,VLOOKUP($N171,$H$14:$J$18,2,)=0,VLOOKUP($O171,$H$21:$J$23,2,)=0,VLOOKUP($P171,$H$26:$J$28,2,)=0),((COUNTIFS($B$3:$B$317,$M171,$F$3:$F$317,I$4)+1)/(COUNTIFS($F$3:$F$317,I$4)+5))*((COUNTIFS($C$3:$C$317,$N171,$F$3:$F$317,I$4)+1)/(COUNTIFS($F$3:$F$317,I$4)+5))*((COUNTIFS($D$3:$D$317,$O171,$F$3:$F$317,I$4)+1)/(COUNTIFS($F$3:$F$317,I$4)+5))*((COUNTIFS($E$3:$E$317,$P171,$F$3:$F$317,I$4)+1)/(COUNTIFS($F$3:$F$317,I$4)+5))*((COUNTIFS($F$3:$F$317,I$4)+1)/(COUNTA($F$3:$F$317)+5)),VLOOKUP($M171,$H$5:$J$11,2,)*VLOOKUP($N171,$H$14:$J$18,2,)*VLOOKUP($O171,$H$21:$J$23,2,)*VLOOKUP($P171,$H$26:$J$28,2,)*I$2)</f>
        <v>3.8846386998258138E-6</v>
      </c>
      <c r="J171" s="12">
        <f t="shared" ref="J171:J234" si="14">IF(OR(VLOOKUP($M171,$H$5:$J$11,3,)=0,VLOOKUP($N171,$H$14:$J$18,3,)=0,VLOOKUP($O171,$H$21:$J$23,3,)=0,VLOOKUP($P171,$H$26:$J$28,3,)=0),((COUNTIFS($B$3:$B$317,$M171,$F$3:$F$317,J$4)+1)/(COUNTIFS($F$3:$F$317,J$4)+5))*((COUNTIFS($C$3:$C$317,$N171,$F$3:$F$317,J$4)+1)/(COUNTIFS($F$3:$F$317,J$4)+5))*((COUNTIFS($D$3:$D$317,$O171,$F$3:$F$317,J$4)+1)/(COUNTIFS($F$3:$F$317,J$4)+5))*((COUNTIFS($E$3:$E$317,$P171,$F$3:$F$317,J$4)+1)/(COUNTIFS($F$3:$F$317,J$4)+5))*((COUNTIFS($F$3:$F$317,J$4)+1)/(COUNTA($F$3:$F$317)+5)),VLOOKUP($M171,$H$5:$J$11,3,)*VLOOKUP($N171,$H$14:$J$18,3,)*VLOOKUP($O171,$H$21:$J$23,3,)*VLOOKUP($P171,$H$26:$J$28,3,)*J$2)</f>
        <v>3.3868473572677888E-3</v>
      </c>
      <c r="M171" s="4" t="s">
        <v>15</v>
      </c>
      <c r="N171" s="4" t="s">
        <v>7</v>
      </c>
      <c r="O171" s="4" t="s">
        <v>3</v>
      </c>
      <c r="P171" s="4" t="s">
        <v>4</v>
      </c>
      <c r="Q171" s="4" t="s">
        <v>5</v>
      </c>
    </row>
    <row r="172" spans="1:17" x14ac:dyDescent="0.25">
      <c r="A172" s="1" t="s">
        <v>0</v>
      </c>
      <c r="B172" s="1" t="s">
        <v>15</v>
      </c>
      <c r="C172" s="1" t="s">
        <v>9</v>
      </c>
      <c r="D172" s="1" t="s">
        <v>3</v>
      </c>
      <c r="E172" s="1" t="s">
        <v>12</v>
      </c>
      <c r="F172" s="1" t="s">
        <v>5</v>
      </c>
      <c r="H172" s="4" t="str">
        <f t="shared" si="12"/>
        <v>Tidak Cocok</v>
      </c>
      <c r="I172" s="13">
        <f t="shared" si="13"/>
        <v>4.0464986456518903E-6</v>
      </c>
      <c r="J172" s="12">
        <f t="shared" si="14"/>
        <v>3.3021761733360942E-3</v>
      </c>
      <c r="M172" s="4" t="s">
        <v>15</v>
      </c>
      <c r="N172" s="4" t="s">
        <v>8</v>
      </c>
      <c r="O172" s="4" t="s">
        <v>3</v>
      </c>
      <c r="P172" s="4" t="s">
        <v>4</v>
      </c>
      <c r="Q172" s="4" t="s">
        <v>5</v>
      </c>
    </row>
    <row r="173" spans="1:17" x14ac:dyDescent="0.25">
      <c r="A173" s="1" t="s">
        <v>0</v>
      </c>
      <c r="B173" s="1" t="s">
        <v>15</v>
      </c>
      <c r="C173" s="1" t="s">
        <v>2</v>
      </c>
      <c r="D173" s="1" t="s">
        <v>10</v>
      </c>
      <c r="E173" s="1" t="s">
        <v>12</v>
      </c>
      <c r="F173" s="1" t="s">
        <v>5</v>
      </c>
      <c r="H173" s="4" t="str">
        <f t="shared" si="12"/>
        <v>Tidak Cocok</v>
      </c>
      <c r="I173" s="13">
        <f t="shared" si="13"/>
        <v>1.6185994582607559E-7</v>
      </c>
      <c r="J173" s="12">
        <f t="shared" si="14"/>
        <v>5.3342845876967679E-3</v>
      </c>
      <c r="M173" s="4" t="s">
        <v>15</v>
      </c>
      <c r="N173" s="4" t="s">
        <v>9</v>
      </c>
      <c r="O173" s="4" t="s">
        <v>3</v>
      </c>
      <c r="P173" s="4" t="s">
        <v>4</v>
      </c>
      <c r="Q173" s="4" t="s">
        <v>5</v>
      </c>
    </row>
    <row r="174" spans="1:17" x14ac:dyDescent="0.25">
      <c r="A174" s="1" t="s">
        <v>0</v>
      </c>
      <c r="B174" s="1" t="s">
        <v>15</v>
      </c>
      <c r="C174" s="1" t="s">
        <v>6</v>
      </c>
      <c r="D174" s="1" t="s">
        <v>10</v>
      </c>
      <c r="E174" s="1" t="s">
        <v>12</v>
      </c>
      <c r="F174" s="1" t="s">
        <v>5</v>
      </c>
      <c r="H174" s="4" t="str">
        <f t="shared" si="12"/>
        <v>Tidak Cocok</v>
      </c>
      <c r="I174" s="13">
        <f t="shared" si="13"/>
        <v>4.2151027558873861E-6</v>
      </c>
      <c r="J174" s="12">
        <f t="shared" si="14"/>
        <v>3.2619057321978495E-3</v>
      </c>
      <c r="M174" s="4" t="s">
        <v>15</v>
      </c>
      <c r="N174" s="4" t="s">
        <v>2</v>
      </c>
      <c r="O174" s="4" t="s">
        <v>10</v>
      </c>
      <c r="P174" s="4" t="s">
        <v>4</v>
      </c>
      <c r="Q174" s="4" t="s">
        <v>5</v>
      </c>
    </row>
    <row r="175" spans="1:17" x14ac:dyDescent="0.25">
      <c r="A175" s="1" t="s">
        <v>0</v>
      </c>
      <c r="B175" s="1" t="s">
        <v>15</v>
      </c>
      <c r="C175" s="1" t="s">
        <v>7</v>
      </c>
      <c r="D175" s="1" t="s">
        <v>10</v>
      </c>
      <c r="E175" s="1" t="s">
        <v>12</v>
      </c>
      <c r="F175" s="1" t="s">
        <v>5</v>
      </c>
      <c r="H175" s="4" t="str">
        <f t="shared" si="12"/>
        <v>Tidak Cocok</v>
      </c>
      <c r="I175" s="13">
        <f t="shared" si="13"/>
        <v>1.686041102354954E-7</v>
      </c>
      <c r="J175" s="12">
        <f t="shared" si="14"/>
        <v>5.269232336627295E-3</v>
      </c>
      <c r="M175" s="4" t="s">
        <v>15</v>
      </c>
      <c r="N175" s="4" t="s">
        <v>6</v>
      </c>
      <c r="O175" s="4" t="s">
        <v>10</v>
      </c>
      <c r="P175" s="4" t="s">
        <v>4</v>
      </c>
      <c r="Q175" s="4" t="s">
        <v>5</v>
      </c>
    </row>
    <row r="176" spans="1:17" x14ac:dyDescent="0.25">
      <c r="A176" s="1" t="s">
        <v>0</v>
      </c>
      <c r="B176" s="1" t="s">
        <v>15</v>
      </c>
      <c r="C176" s="1" t="s">
        <v>8</v>
      </c>
      <c r="D176" s="1" t="s">
        <v>10</v>
      </c>
      <c r="E176" s="1" t="s">
        <v>12</v>
      </c>
      <c r="F176" s="1" t="s">
        <v>5</v>
      </c>
      <c r="H176" s="4" t="str">
        <f t="shared" si="12"/>
        <v>Tidak Cocok</v>
      </c>
      <c r="I176" s="13">
        <f t="shared" si="13"/>
        <v>4.0464986456518903E-6</v>
      </c>
      <c r="J176" s="12">
        <f t="shared" si="14"/>
        <v>3.3455443407157427E-3</v>
      </c>
      <c r="M176" s="4" t="s">
        <v>15</v>
      </c>
      <c r="N176" s="4" t="s">
        <v>7</v>
      </c>
      <c r="O176" s="4" t="s">
        <v>10</v>
      </c>
      <c r="P176" s="4" t="s">
        <v>4</v>
      </c>
      <c r="Q176" s="4" t="s">
        <v>5</v>
      </c>
    </row>
    <row r="177" spans="1:17" x14ac:dyDescent="0.25">
      <c r="A177" s="1" t="s">
        <v>0</v>
      </c>
      <c r="B177" s="1" t="s">
        <v>15</v>
      </c>
      <c r="C177" s="1" t="s">
        <v>9</v>
      </c>
      <c r="D177" s="1" t="s">
        <v>10</v>
      </c>
      <c r="E177" s="1" t="s">
        <v>12</v>
      </c>
      <c r="F177" s="1" t="s">
        <v>5</v>
      </c>
      <c r="H177" s="4" t="str">
        <f t="shared" si="12"/>
        <v>Tidak Cocok</v>
      </c>
      <c r="I177" s="13">
        <f t="shared" si="13"/>
        <v>4.2151027558873861E-6</v>
      </c>
      <c r="J177" s="12">
        <f t="shared" si="14"/>
        <v>3.2619057321978495E-3</v>
      </c>
      <c r="M177" s="4" t="s">
        <v>15</v>
      </c>
      <c r="N177" s="4" t="s">
        <v>8</v>
      </c>
      <c r="O177" s="4" t="s">
        <v>10</v>
      </c>
      <c r="P177" s="4" t="s">
        <v>4</v>
      </c>
      <c r="Q177" s="4" t="s">
        <v>5</v>
      </c>
    </row>
    <row r="178" spans="1:17" x14ac:dyDescent="0.25">
      <c r="A178" s="1" t="s">
        <v>0</v>
      </c>
      <c r="B178" s="1" t="s">
        <v>15</v>
      </c>
      <c r="C178" s="1" t="s">
        <v>2</v>
      </c>
      <c r="D178" s="1" t="s">
        <v>31</v>
      </c>
      <c r="E178" s="1" t="s">
        <v>12</v>
      </c>
      <c r="F178" s="1" t="s">
        <v>5</v>
      </c>
      <c r="H178" s="4" t="str">
        <f t="shared" si="12"/>
        <v>Tidak Cocok</v>
      </c>
      <c r="I178" s="13">
        <f t="shared" si="13"/>
        <v>1.686041102354954E-7</v>
      </c>
      <c r="J178" s="12">
        <f t="shared" si="14"/>
        <v>5.269232336627295E-3</v>
      </c>
      <c r="M178" s="4" t="s">
        <v>15</v>
      </c>
      <c r="N178" s="4" t="s">
        <v>9</v>
      </c>
      <c r="O178" s="4" t="s">
        <v>10</v>
      </c>
      <c r="P178" s="4" t="s">
        <v>4</v>
      </c>
      <c r="Q178" s="4" t="s">
        <v>5</v>
      </c>
    </row>
    <row r="179" spans="1:17" x14ac:dyDescent="0.25">
      <c r="A179" s="1" t="s">
        <v>0</v>
      </c>
      <c r="B179" s="1" t="s">
        <v>15</v>
      </c>
      <c r="C179" s="1" t="s">
        <v>6</v>
      </c>
      <c r="D179" s="1" t="s">
        <v>31</v>
      </c>
      <c r="E179" s="1" t="s">
        <v>12</v>
      </c>
      <c r="F179" s="1" t="s">
        <v>5</v>
      </c>
      <c r="H179" s="4" t="str">
        <f t="shared" si="12"/>
        <v>Tidak Cocok</v>
      </c>
      <c r="I179" s="13">
        <f t="shared" si="13"/>
        <v>4.2151027558873861E-6</v>
      </c>
      <c r="J179" s="12">
        <f t="shared" si="14"/>
        <v>3.2619057321978495E-3</v>
      </c>
      <c r="M179" s="4" t="s">
        <v>15</v>
      </c>
      <c r="N179" s="4" t="s">
        <v>2</v>
      </c>
      <c r="O179" s="4" t="s">
        <v>31</v>
      </c>
      <c r="P179" s="4" t="s">
        <v>4</v>
      </c>
      <c r="Q179" s="4" t="s">
        <v>5</v>
      </c>
    </row>
    <row r="180" spans="1:17" x14ac:dyDescent="0.25">
      <c r="A180" s="1" t="s">
        <v>0</v>
      </c>
      <c r="B180" s="1" t="s">
        <v>15</v>
      </c>
      <c r="C180" s="1" t="s">
        <v>7</v>
      </c>
      <c r="D180" s="1" t="s">
        <v>31</v>
      </c>
      <c r="E180" s="1" t="s">
        <v>12</v>
      </c>
      <c r="F180" s="1" t="s">
        <v>5</v>
      </c>
      <c r="H180" s="4" t="str">
        <f t="shared" si="12"/>
        <v>Tidak Cocok</v>
      </c>
      <c r="I180" s="13">
        <f t="shared" si="13"/>
        <v>1.686041102354954E-7</v>
      </c>
      <c r="J180" s="12">
        <f t="shared" si="14"/>
        <v>5.269232336627295E-3</v>
      </c>
      <c r="M180" s="4" t="s">
        <v>15</v>
      </c>
      <c r="N180" s="4" t="s">
        <v>6</v>
      </c>
      <c r="O180" s="4" t="s">
        <v>31</v>
      </c>
      <c r="P180" s="4" t="s">
        <v>4</v>
      </c>
      <c r="Q180" s="4" t="s">
        <v>5</v>
      </c>
    </row>
    <row r="181" spans="1:17" x14ac:dyDescent="0.25">
      <c r="A181" s="1" t="s">
        <v>0</v>
      </c>
      <c r="B181" s="1" t="s">
        <v>15</v>
      </c>
      <c r="C181" s="1" t="s">
        <v>8</v>
      </c>
      <c r="D181" s="1" t="s">
        <v>31</v>
      </c>
      <c r="E181" s="1" t="s">
        <v>12</v>
      </c>
      <c r="F181" s="1" t="s">
        <v>5</v>
      </c>
      <c r="H181" s="4" t="str">
        <f t="shared" si="12"/>
        <v>Tidak Cocok</v>
      </c>
      <c r="I181" s="13">
        <f t="shared" si="13"/>
        <v>4.0464986456518903E-6</v>
      </c>
      <c r="J181" s="12">
        <f t="shared" si="14"/>
        <v>3.3455443407157427E-3</v>
      </c>
      <c r="M181" s="4" t="s">
        <v>15</v>
      </c>
      <c r="N181" s="4" t="s">
        <v>7</v>
      </c>
      <c r="O181" s="4" t="s">
        <v>31</v>
      </c>
      <c r="P181" s="4" t="s">
        <v>4</v>
      </c>
      <c r="Q181" s="4" t="s">
        <v>5</v>
      </c>
    </row>
    <row r="182" spans="1:17" x14ac:dyDescent="0.25">
      <c r="A182" s="1" t="s">
        <v>0</v>
      </c>
      <c r="B182" s="1" t="s">
        <v>15</v>
      </c>
      <c r="C182" s="1" t="s">
        <v>9</v>
      </c>
      <c r="D182" s="1" t="s">
        <v>31</v>
      </c>
      <c r="E182" s="1" t="s">
        <v>12</v>
      </c>
      <c r="F182" s="1" t="s">
        <v>5</v>
      </c>
      <c r="H182" s="4" t="str">
        <f t="shared" si="12"/>
        <v>Tidak Cocok</v>
      </c>
      <c r="I182" s="13">
        <f t="shared" si="13"/>
        <v>4.2151027558873861E-6</v>
      </c>
      <c r="J182" s="12">
        <f t="shared" si="14"/>
        <v>3.2619057321978495E-3</v>
      </c>
      <c r="M182" s="4" t="s">
        <v>15</v>
      </c>
      <c r="N182" s="4" t="s">
        <v>8</v>
      </c>
      <c r="O182" s="4" t="s">
        <v>31</v>
      </c>
      <c r="P182" s="4" t="s">
        <v>4</v>
      </c>
      <c r="Q182" s="4" t="s">
        <v>5</v>
      </c>
    </row>
    <row r="183" spans="1:17" x14ac:dyDescent="0.25">
      <c r="A183" s="1" t="s">
        <v>0</v>
      </c>
      <c r="B183" s="1" t="s">
        <v>16</v>
      </c>
      <c r="C183" s="1" t="s">
        <v>2</v>
      </c>
      <c r="D183" s="1" t="s">
        <v>3</v>
      </c>
      <c r="E183" s="1" t="s">
        <v>4</v>
      </c>
      <c r="F183" s="1" t="s">
        <v>5</v>
      </c>
      <c r="H183" s="4" t="str">
        <f t="shared" si="12"/>
        <v>Tidak Cocok</v>
      </c>
      <c r="I183" s="13">
        <f t="shared" si="13"/>
        <v>1.686041102354954E-7</v>
      </c>
      <c r="J183" s="12">
        <f t="shared" si="14"/>
        <v>5.269232336627295E-3</v>
      </c>
      <c r="M183" s="4" t="s">
        <v>15</v>
      </c>
      <c r="N183" s="4" t="s">
        <v>9</v>
      </c>
      <c r="O183" s="4" t="s">
        <v>31</v>
      </c>
      <c r="P183" s="4" t="s">
        <v>4</v>
      </c>
      <c r="Q183" s="4" t="s">
        <v>5</v>
      </c>
    </row>
    <row r="184" spans="1:17" x14ac:dyDescent="0.25">
      <c r="A184" s="1" t="s">
        <v>0</v>
      </c>
      <c r="B184" s="1" t="s">
        <v>16</v>
      </c>
      <c r="C184" s="1" t="s">
        <v>6</v>
      </c>
      <c r="D184" s="1" t="s">
        <v>3</v>
      </c>
      <c r="E184" s="1" t="s">
        <v>4</v>
      </c>
      <c r="F184" s="1" t="s">
        <v>5</v>
      </c>
      <c r="H184" s="4" t="str">
        <f t="shared" si="12"/>
        <v>Tidak Cocok</v>
      </c>
      <c r="I184" s="13">
        <f t="shared" si="13"/>
        <v>1.4972044988911996E-4</v>
      </c>
      <c r="J184" s="12">
        <f t="shared" si="14"/>
        <v>2.1700014853351475E-3</v>
      </c>
      <c r="M184" s="4" t="s">
        <v>15</v>
      </c>
      <c r="N184" s="4" t="s">
        <v>2</v>
      </c>
      <c r="O184" s="4" t="s">
        <v>3</v>
      </c>
      <c r="P184" s="4" t="s">
        <v>10</v>
      </c>
      <c r="Q184" s="4" t="s">
        <v>5</v>
      </c>
    </row>
    <row r="185" spans="1:17" x14ac:dyDescent="0.25">
      <c r="A185" s="1" t="s">
        <v>0</v>
      </c>
      <c r="B185" s="1" t="s">
        <v>16</v>
      </c>
      <c r="C185" s="1" t="s">
        <v>7</v>
      </c>
      <c r="D185" s="1" t="s">
        <v>3</v>
      </c>
      <c r="E185" s="1" t="s">
        <v>4</v>
      </c>
      <c r="F185" s="1" t="s">
        <v>5</v>
      </c>
      <c r="H185" s="4" t="str">
        <f t="shared" si="12"/>
        <v>Tidak Cocok</v>
      </c>
      <c r="I185" s="13">
        <f t="shared" si="13"/>
        <v>5.9888179955647968E-6</v>
      </c>
      <c r="J185" s="12">
        <f t="shared" si="14"/>
        <v>3.5053870147721614E-3</v>
      </c>
      <c r="M185" s="4" t="s">
        <v>15</v>
      </c>
      <c r="N185" s="4" t="s">
        <v>6</v>
      </c>
      <c r="O185" s="4" t="s">
        <v>3</v>
      </c>
      <c r="P185" s="4" t="s">
        <v>10</v>
      </c>
      <c r="Q185" s="4" t="s">
        <v>5</v>
      </c>
    </row>
    <row r="186" spans="1:17" x14ac:dyDescent="0.25">
      <c r="A186" s="1" t="s">
        <v>0</v>
      </c>
      <c r="B186" s="1" t="s">
        <v>16</v>
      </c>
      <c r="C186" s="1" t="s">
        <v>8</v>
      </c>
      <c r="D186" s="1" t="s">
        <v>3</v>
      </c>
      <c r="E186" s="1" t="s">
        <v>4</v>
      </c>
      <c r="F186" s="1" t="s">
        <v>5</v>
      </c>
      <c r="H186" s="4" t="str">
        <f t="shared" si="12"/>
        <v>Tidak Cocok</v>
      </c>
      <c r="I186" s="13">
        <f t="shared" si="13"/>
        <v>1.4373163189355514E-4</v>
      </c>
      <c r="J186" s="12">
        <f t="shared" si="14"/>
        <v>2.2256425490616897E-3</v>
      </c>
      <c r="M186" s="4" t="s">
        <v>15</v>
      </c>
      <c r="N186" s="4" t="s">
        <v>7</v>
      </c>
      <c r="O186" s="4" t="s">
        <v>3</v>
      </c>
      <c r="P186" s="4" t="s">
        <v>10</v>
      </c>
      <c r="Q186" s="4" t="s">
        <v>5</v>
      </c>
    </row>
    <row r="187" spans="1:17" x14ac:dyDescent="0.25">
      <c r="A187" s="1" t="s">
        <v>0</v>
      </c>
      <c r="B187" s="1" t="s">
        <v>16</v>
      </c>
      <c r="C187" s="1" t="s">
        <v>9</v>
      </c>
      <c r="D187" s="1" t="s">
        <v>3</v>
      </c>
      <c r="E187" s="1" t="s">
        <v>4</v>
      </c>
      <c r="F187" s="1" t="s">
        <v>5</v>
      </c>
      <c r="H187" s="4" t="str">
        <f t="shared" si="12"/>
        <v>Tidak Cocok</v>
      </c>
      <c r="I187" s="13">
        <f t="shared" si="13"/>
        <v>1.4972044988911996E-4</v>
      </c>
      <c r="J187" s="12">
        <f t="shared" si="14"/>
        <v>2.1700014853351475E-3</v>
      </c>
      <c r="M187" s="4" t="s">
        <v>15</v>
      </c>
      <c r="N187" s="4" t="s">
        <v>8</v>
      </c>
      <c r="O187" s="4" t="s">
        <v>3</v>
      </c>
      <c r="P187" s="4" t="s">
        <v>10</v>
      </c>
      <c r="Q187" s="4" t="s">
        <v>5</v>
      </c>
    </row>
    <row r="188" spans="1:17" x14ac:dyDescent="0.25">
      <c r="A188" s="1" t="s">
        <v>0</v>
      </c>
      <c r="B188" s="1" t="s">
        <v>16</v>
      </c>
      <c r="C188" s="1" t="s">
        <v>2</v>
      </c>
      <c r="D188" s="1" t="s">
        <v>10</v>
      </c>
      <c r="E188" s="1" t="s">
        <v>4</v>
      </c>
      <c r="F188" s="1" t="s">
        <v>5</v>
      </c>
      <c r="H188" s="4" t="str">
        <f t="shared" si="12"/>
        <v>Tidak Cocok</v>
      </c>
      <c r="I188" s="13">
        <f t="shared" si="13"/>
        <v>5.9888179955647968E-6</v>
      </c>
      <c r="J188" s="12">
        <f t="shared" si="14"/>
        <v>3.5053870147721614E-3</v>
      </c>
      <c r="M188" s="4" t="s">
        <v>15</v>
      </c>
      <c r="N188" s="4" t="s">
        <v>9</v>
      </c>
      <c r="O188" s="4" t="s">
        <v>3</v>
      </c>
      <c r="P188" s="4" t="s">
        <v>10</v>
      </c>
      <c r="Q188" s="4" t="s">
        <v>5</v>
      </c>
    </row>
    <row r="189" spans="1:17" x14ac:dyDescent="0.25">
      <c r="A189" s="1" t="s">
        <v>0</v>
      </c>
      <c r="B189" s="1" t="s">
        <v>16</v>
      </c>
      <c r="C189" s="1" t="s">
        <v>6</v>
      </c>
      <c r="D189" s="1" t="s">
        <v>10</v>
      </c>
      <c r="E189" s="1" t="s">
        <v>4</v>
      </c>
      <c r="F189" s="1" t="s">
        <v>5</v>
      </c>
      <c r="H189" s="4" t="str">
        <f t="shared" si="12"/>
        <v>Tidak Cocok</v>
      </c>
      <c r="I189" s="13">
        <f t="shared" si="13"/>
        <v>1.559588019678333E-4</v>
      </c>
      <c r="J189" s="12">
        <f t="shared" si="14"/>
        <v>2.1435380525871581E-3</v>
      </c>
      <c r="M189" s="4" t="s">
        <v>15</v>
      </c>
      <c r="N189" s="4" t="s">
        <v>2</v>
      </c>
      <c r="O189" s="4" t="s">
        <v>10</v>
      </c>
      <c r="P189" s="4" t="s">
        <v>10</v>
      </c>
      <c r="Q189" s="4" t="s">
        <v>5</v>
      </c>
    </row>
    <row r="190" spans="1:17" x14ac:dyDescent="0.25">
      <c r="A190" s="1" t="s">
        <v>0</v>
      </c>
      <c r="B190" s="1" t="s">
        <v>16</v>
      </c>
      <c r="C190" s="1" t="s">
        <v>7</v>
      </c>
      <c r="D190" s="1" t="s">
        <v>10</v>
      </c>
      <c r="E190" s="1" t="s">
        <v>4</v>
      </c>
      <c r="F190" s="1" t="s">
        <v>5</v>
      </c>
      <c r="H190" s="4" t="str">
        <f t="shared" si="12"/>
        <v>Tidak Cocok</v>
      </c>
      <c r="I190" s="13">
        <f t="shared" si="13"/>
        <v>6.2383520787133308E-6</v>
      </c>
      <c r="J190" s="12">
        <f t="shared" si="14"/>
        <v>3.4626383926407937E-3</v>
      </c>
      <c r="M190" s="4" t="s">
        <v>15</v>
      </c>
      <c r="N190" s="4" t="s">
        <v>6</v>
      </c>
      <c r="O190" s="4" t="s">
        <v>10</v>
      </c>
      <c r="P190" s="4" t="s">
        <v>10</v>
      </c>
      <c r="Q190" s="4" t="s">
        <v>5</v>
      </c>
    </row>
    <row r="191" spans="1:17" x14ac:dyDescent="0.25">
      <c r="A191" s="1" t="s">
        <v>0</v>
      </c>
      <c r="B191" s="1" t="s">
        <v>16</v>
      </c>
      <c r="C191" s="1" t="s">
        <v>8</v>
      </c>
      <c r="D191" s="1" t="s">
        <v>10</v>
      </c>
      <c r="E191" s="1" t="s">
        <v>4</v>
      </c>
      <c r="F191" s="1" t="s">
        <v>5</v>
      </c>
      <c r="H191" s="4" t="str">
        <f t="shared" si="12"/>
        <v>Tidak Cocok</v>
      </c>
      <c r="I191" s="13">
        <f t="shared" si="13"/>
        <v>1.4972044988911993E-4</v>
      </c>
      <c r="J191" s="12">
        <f t="shared" si="14"/>
        <v>2.1985005667560596E-3</v>
      </c>
      <c r="M191" s="4" t="s">
        <v>15</v>
      </c>
      <c r="N191" s="4" t="s">
        <v>7</v>
      </c>
      <c r="O191" s="4" t="s">
        <v>10</v>
      </c>
      <c r="P191" s="4" t="s">
        <v>10</v>
      </c>
      <c r="Q191" s="4" t="s">
        <v>5</v>
      </c>
    </row>
    <row r="192" spans="1:17" x14ac:dyDescent="0.25">
      <c r="A192" s="1" t="s">
        <v>0</v>
      </c>
      <c r="B192" s="1" t="s">
        <v>16</v>
      </c>
      <c r="C192" s="1" t="s">
        <v>9</v>
      </c>
      <c r="D192" s="1" t="s">
        <v>10</v>
      </c>
      <c r="E192" s="1" t="s">
        <v>4</v>
      </c>
      <c r="F192" s="1" t="s">
        <v>5</v>
      </c>
      <c r="H192" s="4" t="str">
        <f t="shared" si="12"/>
        <v>Tidak Cocok</v>
      </c>
      <c r="I192" s="13">
        <f t="shared" si="13"/>
        <v>1.559588019678333E-4</v>
      </c>
      <c r="J192" s="12">
        <f t="shared" si="14"/>
        <v>2.1435380525871581E-3</v>
      </c>
      <c r="M192" s="4" t="s">
        <v>15</v>
      </c>
      <c r="N192" s="4" t="s">
        <v>8</v>
      </c>
      <c r="O192" s="4" t="s">
        <v>10</v>
      </c>
      <c r="P192" s="4" t="s">
        <v>10</v>
      </c>
      <c r="Q192" s="4" t="s">
        <v>5</v>
      </c>
    </row>
    <row r="193" spans="1:17" x14ac:dyDescent="0.25">
      <c r="A193" s="1" t="s">
        <v>0</v>
      </c>
      <c r="B193" s="1" t="s">
        <v>16</v>
      </c>
      <c r="C193" s="1" t="s">
        <v>2</v>
      </c>
      <c r="D193" s="1" t="s">
        <v>31</v>
      </c>
      <c r="E193" s="1" t="s">
        <v>4</v>
      </c>
      <c r="F193" s="1" t="s">
        <v>5</v>
      </c>
      <c r="H193" s="4" t="str">
        <f t="shared" si="12"/>
        <v>Tidak Cocok</v>
      </c>
      <c r="I193" s="13">
        <f t="shared" si="13"/>
        <v>6.2383520787133308E-6</v>
      </c>
      <c r="J193" s="12">
        <f t="shared" si="14"/>
        <v>3.4626383926407937E-3</v>
      </c>
      <c r="M193" s="4" t="s">
        <v>15</v>
      </c>
      <c r="N193" s="4" t="s">
        <v>9</v>
      </c>
      <c r="O193" s="4" t="s">
        <v>10</v>
      </c>
      <c r="P193" s="4" t="s">
        <v>10</v>
      </c>
      <c r="Q193" s="4" t="s">
        <v>5</v>
      </c>
    </row>
    <row r="194" spans="1:17" x14ac:dyDescent="0.25">
      <c r="A194" s="1" t="s">
        <v>0</v>
      </c>
      <c r="B194" s="1" t="s">
        <v>16</v>
      </c>
      <c r="C194" s="1" t="s">
        <v>6</v>
      </c>
      <c r="D194" s="1" t="s">
        <v>31</v>
      </c>
      <c r="E194" s="1" t="s">
        <v>4</v>
      </c>
      <c r="F194" s="1" t="s">
        <v>5</v>
      </c>
      <c r="H194" s="4" t="str">
        <f t="shared" si="12"/>
        <v>Tidak Cocok</v>
      </c>
      <c r="I194" s="13">
        <f t="shared" si="13"/>
        <v>1.559588019678333E-4</v>
      </c>
      <c r="J194" s="12">
        <f t="shared" si="14"/>
        <v>2.1435380525871581E-3</v>
      </c>
      <c r="M194" s="4" t="s">
        <v>15</v>
      </c>
      <c r="N194" s="4" t="s">
        <v>2</v>
      </c>
      <c r="O194" s="4" t="s">
        <v>31</v>
      </c>
      <c r="P194" s="4" t="s">
        <v>10</v>
      </c>
      <c r="Q194" s="4" t="s">
        <v>5</v>
      </c>
    </row>
    <row r="195" spans="1:17" x14ac:dyDescent="0.25">
      <c r="A195" s="1" t="s">
        <v>0</v>
      </c>
      <c r="B195" s="1" t="s">
        <v>16</v>
      </c>
      <c r="C195" s="1" t="s">
        <v>7</v>
      </c>
      <c r="D195" s="1" t="s">
        <v>31</v>
      </c>
      <c r="E195" s="1" t="s">
        <v>4</v>
      </c>
      <c r="F195" s="1" t="s">
        <v>5</v>
      </c>
      <c r="H195" s="4" t="str">
        <f t="shared" si="12"/>
        <v>Tidak Cocok</v>
      </c>
      <c r="I195" s="13">
        <f t="shared" si="13"/>
        <v>6.2383520787133308E-6</v>
      </c>
      <c r="J195" s="12">
        <f t="shared" si="14"/>
        <v>3.4626383926407937E-3</v>
      </c>
      <c r="M195" s="4" t="s">
        <v>15</v>
      </c>
      <c r="N195" s="4" t="s">
        <v>6</v>
      </c>
      <c r="O195" s="4" t="s">
        <v>31</v>
      </c>
      <c r="P195" s="4" t="s">
        <v>10</v>
      </c>
      <c r="Q195" s="4" t="s">
        <v>5</v>
      </c>
    </row>
    <row r="196" spans="1:17" x14ac:dyDescent="0.25">
      <c r="A196" s="1" t="s">
        <v>0</v>
      </c>
      <c r="B196" s="1" t="s">
        <v>16</v>
      </c>
      <c r="C196" s="1" t="s">
        <v>8</v>
      </c>
      <c r="D196" s="1" t="s">
        <v>31</v>
      </c>
      <c r="E196" s="1" t="s">
        <v>4</v>
      </c>
      <c r="F196" s="1" t="s">
        <v>5</v>
      </c>
      <c r="H196" s="4" t="str">
        <f t="shared" si="12"/>
        <v>Tidak Cocok</v>
      </c>
      <c r="I196" s="13">
        <f t="shared" si="13"/>
        <v>1.4972044988911993E-4</v>
      </c>
      <c r="J196" s="12">
        <f t="shared" si="14"/>
        <v>2.1985005667560596E-3</v>
      </c>
      <c r="M196" s="4" t="s">
        <v>15</v>
      </c>
      <c r="N196" s="4" t="s">
        <v>7</v>
      </c>
      <c r="O196" s="4" t="s">
        <v>31</v>
      </c>
      <c r="P196" s="4" t="s">
        <v>10</v>
      </c>
      <c r="Q196" s="4" t="s">
        <v>5</v>
      </c>
    </row>
    <row r="197" spans="1:17" x14ac:dyDescent="0.25">
      <c r="A197" s="1" t="s">
        <v>0</v>
      </c>
      <c r="B197" s="1" t="s">
        <v>16</v>
      </c>
      <c r="C197" s="1" t="s">
        <v>9</v>
      </c>
      <c r="D197" s="1" t="s">
        <v>31</v>
      </c>
      <c r="E197" s="1" t="s">
        <v>4</v>
      </c>
      <c r="F197" s="1" t="s">
        <v>5</v>
      </c>
      <c r="H197" s="4" t="str">
        <f t="shared" si="12"/>
        <v>Tidak Cocok</v>
      </c>
      <c r="I197" s="13">
        <f t="shared" si="13"/>
        <v>1.559588019678333E-4</v>
      </c>
      <c r="J197" s="12">
        <f t="shared" si="14"/>
        <v>2.1435380525871581E-3</v>
      </c>
      <c r="M197" s="4" t="s">
        <v>15</v>
      </c>
      <c r="N197" s="4" t="s">
        <v>8</v>
      </c>
      <c r="O197" s="4" t="s">
        <v>31</v>
      </c>
      <c r="P197" s="4" t="s">
        <v>10</v>
      </c>
      <c r="Q197" s="4" t="s">
        <v>5</v>
      </c>
    </row>
    <row r="198" spans="1:17" x14ac:dyDescent="0.25">
      <c r="A198" s="1" t="s">
        <v>0</v>
      </c>
      <c r="B198" s="1" t="s">
        <v>16</v>
      </c>
      <c r="C198" s="1" t="s">
        <v>2</v>
      </c>
      <c r="D198" s="1" t="s">
        <v>3</v>
      </c>
      <c r="E198" s="1" t="s">
        <v>10</v>
      </c>
      <c r="F198" s="1" t="s">
        <v>11</v>
      </c>
      <c r="H198" s="4" t="str">
        <f t="shared" si="12"/>
        <v>Tidak Cocok</v>
      </c>
      <c r="I198" s="13">
        <f t="shared" si="13"/>
        <v>6.2383520787133308E-6</v>
      </c>
      <c r="J198" s="12">
        <f t="shared" si="14"/>
        <v>3.4626383926407937E-3</v>
      </c>
      <c r="M198" s="4" t="s">
        <v>15</v>
      </c>
      <c r="N198" s="4" t="s">
        <v>9</v>
      </c>
      <c r="O198" s="4" t="s">
        <v>31</v>
      </c>
      <c r="P198" s="4" t="s">
        <v>10</v>
      </c>
      <c r="Q198" s="4" t="s">
        <v>5</v>
      </c>
    </row>
    <row r="199" spans="1:17" x14ac:dyDescent="0.25">
      <c r="A199" s="1" t="s">
        <v>0</v>
      </c>
      <c r="B199" s="1" t="s">
        <v>16</v>
      </c>
      <c r="C199" s="1" t="s">
        <v>6</v>
      </c>
      <c r="D199" s="1" t="s">
        <v>3</v>
      </c>
      <c r="E199" s="1" t="s">
        <v>10</v>
      </c>
      <c r="F199" s="1" t="s">
        <v>5</v>
      </c>
      <c r="H199" s="4" t="str">
        <f t="shared" si="12"/>
        <v>Tidak Cocok</v>
      </c>
      <c r="I199" s="13">
        <f t="shared" si="13"/>
        <v>1.4567395124346805E-4</v>
      </c>
      <c r="J199" s="12">
        <f t="shared" si="14"/>
        <v>2.2014507822240626E-3</v>
      </c>
      <c r="M199" s="4" t="s">
        <v>15</v>
      </c>
      <c r="N199" s="4" t="s">
        <v>2</v>
      </c>
      <c r="O199" s="4" t="s">
        <v>3</v>
      </c>
      <c r="P199" s="4" t="s">
        <v>12</v>
      </c>
      <c r="Q199" s="4" t="s">
        <v>5</v>
      </c>
    </row>
    <row r="200" spans="1:17" x14ac:dyDescent="0.25">
      <c r="A200" s="1" t="s">
        <v>0</v>
      </c>
      <c r="B200" s="1" t="s">
        <v>16</v>
      </c>
      <c r="C200" s="1" t="s">
        <v>7</v>
      </c>
      <c r="D200" s="1" t="s">
        <v>3</v>
      </c>
      <c r="E200" s="1" t="s">
        <v>10</v>
      </c>
      <c r="F200" s="1" t="s">
        <v>11</v>
      </c>
      <c r="H200" s="4" t="str">
        <f t="shared" si="12"/>
        <v>Tidak Cocok</v>
      </c>
      <c r="I200" s="13">
        <f t="shared" si="13"/>
        <v>5.8269580497387203E-6</v>
      </c>
      <c r="J200" s="12">
        <f t="shared" si="14"/>
        <v>3.5561897251311786E-3</v>
      </c>
      <c r="M200" s="4" t="s">
        <v>15</v>
      </c>
      <c r="N200" s="4" t="s">
        <v>6</v>
      </c>
      <c r="O200" s="4" t="s">
        <v>3</v>
      </c>
      <c r="P200" s="4" t="s">
        <v>12</v>
      </c>
      <c r="Q200" s="4" t="s">
        <v>5</v>
      </c>
    </row>
    <row r="201" spans="1:17" x14ac:dyDescent="0.25">
      <c r="A201" s="1" t="s">
        <v>0</v>
      </c>
      <c r="B201" s="1" t="s">
        <v>16</v>
      </c>
      <c r="C201" s="1" t="s">
        <v>8</v>
      </c>
      <c r="D201" s="1" t="s">
        <v>3</v>
      </c>
      <c r="E201" s="1" t="s">
        <v>10</v>
      </c>
      <c r="F201" s="1" t="s">
        <v>11</v>
      </c>
      <c r="H201" s="4" t="str">
        <f t="shared" si="12"/>
        <v>Tidak Cocok</v>
      </c>
      <c r="I201" s="13">
        <f t="shared" si="13"/>
        <v>1.398469931937293E-4</v>
      </c>
      <c r="J201" s="12">
        <f t="shared" si="14"/>
        <v>2.2578982381785259E-3</v>
      </c>
      <c r="M201" s="4" t="s">
        <v>15</v>
      </c>
      <c r="N201" s="4" t="s">
        <v>7</v>
      </c>
      <c r="O201" s="4" t="s">
        <v>3</v>
      </c>
      <c r="P201" s="4" t="s">
        <v>12</v>
      </c>
      <c r="Q201" s="4" t="s">
        <v>5</v>
      </c>
    </row>
    <row r="202" spans="1:17" x14ac:dyDescent="0.25">
      <c r="A202" s="1" t="s">
        <v>0</v>
      </c>
      <c r="B202" s="1" t="s">
        <v>16</v>
      </c>
      <c r="C202" s="1" t="s">
        <v>9</v>
      </c>
      <c r="D202" s="1" t="s">
        <v>3</v>
      </c>
      <c r="E202" s="1" t="s">
        <v>10</v>
      </c>
      <c r="F202" s="1" t="s">
        <v>5</v>
      </c>
      <c r="H202" s="4" t="str">
        <f t="shared" si="12"/>
        <v>Tidak Cocok</v>
      </c>
      <c r="I202" s="13">
        <f t="shared" si="13"/>
        <v>1.4567395124346805E-4</v>
      </c>
      <c r="J202" s="12">
        <f t="shared" si="14"/>
        <v>2.2014507822240626E-3</v>
      </c>
      <c r="M202" s="4" t="s">
        <v>15</v>
      </c>
      <c r="N202" s="4" t="s">
        <v>8</v>
      </c>
      <c r="O202" s="4" t="s">
        <v>3</v>
      </c>
      <c r="P202" s="4" t="s">
        <v>12</v>
      </c>
      <c r="Q202" s="4" t="s">
        <v>5</v>
      </c>
    </row>
    <row r="203" spans="1:17" x14ac:dyDescent="0.25">
      <c r="A203" s="1" t="s">
        <v>0</v>
      </c>
      <c r="B203" s="1" t="s">
        <v>16</v>
      </c>
      <c r="C203" s="1" t="s">
        <v>2</v>
      </c>
      <c r="D203" s="1" t="s">
        <v>10</v>
      </c>
      <c r="E203" s="1" t="s">
        <v>10</v>
      </c>
      <c r="F203" s="1" t="s">
        <v>11</v>
      </c>
      <c r="H203" s="4" t="str">
        <f t="shared" si="12"/>
        <v>Tidak Cocok</v>
      </c>
      <c r="I203" s="13">
        <f t="shared" si="13"/>
        <v>5.8269580497387203E-6</v>
      </c>
      <c r="J203" s="12">
        <f t="shared" si="14"/>
        <v>3.5561897251311786E-3</v>
      </c>
      <c r="M203" s="4" t="s">
        <v>15</v>
      </c>
      <c r="N203" s="4" t="s">
        <v>9</v>
      </c>
      <c r="O203" s="4" t="s">
        <v>3</v>
      </c>
      <c r="P203" s="4" t="s">
        <v>12</v>
      </c>
      <c r="Q203" s="4" t="s">
        <v>5</v>
      </c>
    </row>
    <row r="204" spans="1:17" x14ac:dyDescent="0.25">
      <c r="A204" s="1" t="s">
        <v>0</v>
      </c>
      <c r="B204" s="1" t="s">
        <v>16</v>
      </c>
      <c r="C204" s="1" t="s">
        <v>6</v>
      </c>
      <c r="D204" s="1" t="s">
        <v>10</v>
      </c>
      <c r="E204" s="1" t="s">
        <v>10</v>
      </c>
      <c r="F204" s="1" t="s">
        <v>5</v>
      </c>
      <c r="H204" s="4" t="str">
        <f t="shared" ref="H204:H267" si="15">IF(I204&gt;J204,"Cocok","Tidak Cocok")</f>
        <v>Tidak Cocok</v>
      </c>
      <c r="I204" s="13">
        <f t="shared" si="13"/>
        <v>1.5174369921194591E-4</v>
      </c>
      <c r="J204" s="12">
        <f t="shared" si="14"/>
        <v>2.1746038214652329E-3</v>
      </c>
      <c r="M204" s="4" t="s">
        <v>15</v>
      </c>
      <c r="N204" s="4" t="s">
        <v>2</v>
      </c>
      <c r="O204" s="4" t="s">
        <v>10</v>
      </c>
      <c r="P204" s="4" t="s">
        <v>12</v>
      </c>
      <c r="Q204" s="4" t="s">
        <v>5</v>
      </c>
    </row>
    <row r="205" spans="1:17" x14ac:dyDescent="0.25">
      <c r="A205" s="1" t="s">
        <v>0</v>
      </c>
      <c r="B205" s="1" t="s">
        <v>16</v>
      </c>
      <c r="C205" s="1" t="s">
        <v>7</v>
      </c>
      <c r="D205" s="1" t="s">
        <v>10</v>
      </c>
      <c r="E205" s="1" t="s">
        <v>10</v>
      </c>
      <c r="F205" s="1" t="s">
        <v>11</v>
      </c>
      <c r="H205" s="4" t="str">
        <f t="shared" si="15"/>
        <v>Tidak Cocok</v>
      </c>
      <c r="I205" s="13">
        <f t="shared" si="13"/>
        <v>6.069747968477835E-6</v>
      </c>
      <c r="J205" s="12">
        <f t="shared" si="14"/>
        <v>3.5128215577515305E-3</v>
      </c>
      <c r="M205" s="4" t="s">
        <v>15</v>
      </c>
      <c r="N205" s="4" t="s">
        <v>6</v>
      </c>
      <c r="O205" s="4" t="s">
        <v>10</v>
      </c>
      <c r="P205" s="4" t="s">
        <v>12</v>
      </c>
      <c r="Q205" s="4" t="s">
        <v>5</v>
      </c>
    </row>
    <row r="206" spans="1:17" x14ac:dyDescent="0.25">
      <c r="A206" s="1" t="s">
        <v>0</v>
      </c>
      <c r="B206" s="1" t="s">
        <v>16</v>
      </c>
      <c r="C206" s="1" t="s">
        <v>8</v>
      </c>
      <c r="D206" s="1" t="s">
        <v>10</v>
      </c>
      <c r="E206" s="1" t="s">
        <v>10</v>
      </c>
      <c r="F206" s="1" t="s">
        <v>11</v>
      </c>
      <c r="H206" s="4" t="str">
        <f t="shared" si="15"/>
        <v>Tidak Cocok</v>
      </c>
      <c r="I206" s="13">
        <f t="shared" si="13"/>
        <v>1.4567395124346803E-4</v>
      </c>
      <c r="J206" s="12">
        <f t="shared" si="14"/>
        <v>2.2303628938104953E-3</v>
      </c>
      <c r="M206" s="4" t="s">
        <v>15</v>
      </c>
      <c r="N206" s="4" t="s">
        <v>7</v>
      </c>
      <c r="O206" s="4" t="s">
        <v>10</v>
      </c>
      <c r="P206" s="4" t="s">
        <v>12</v>
      </c>
      <c r="Q206" s="4" t="s">
        <v>5</v>
      </c>
    </row>
    <row r="207" spans="1:17" x14ac:dyDescent="0.25">
      <c r="A207" s="1" t="s">
        <v>0</v>
      </c>
      <c r="B207" s="1" t="s">
        <v>16</v>
      </c>
      <c r="C207" s="1" t="s">
        <v>9</v>
      </c>
      <c r="D207" s="1" t="s">
        <v>10</v>
      </c>
      <c r="E207" s="1" t="s">
        <v>10</v>
      </c>
      <c r="F207" s="1" t="s">
        <v>5</v>
      </c>
      <c r="H207" s="4" t="str">
        <f t="shared" si="15"/>
        <v>Tidak Cocok</v>
      </c>
      <c r="I207" s="13">
        <f t="shared" si="13"/>
        <v>1.5174369921194591E-4</v>
      </c>
      <c r="J207" s="12">
        <f t="shared" si="14"/>
        <v>2.1746038214652329E-3</v>
      </c>
      <c r="M207" s="4" t="s">
        <v>15</v>
      </c>
      <c r="N207" s="4" t="s">
        <v>8</v>
      </c>
      <c r="O207" s="4" t="s">
        <v>10</v>
      </c>
      <c r="P207" s="4" t="s">
        <v>12</v>
      </c>
      <c r="Q207" s="4" t="s">
        <v>5</v>
      </c>
    </row>
    <row r="208" spans="1:17" x14ac:dyDescent="0.25">
      <c r="A208" s="1" t="s">
        <v>0</v>
      </c>
      <c r="B208" s="1" t="s">
        <v>16</v>
      </c>
      <c r="C208" s="1" t="s">
        <v>2</v>
      </c>
      <c r="D208" s="1" t="s">
        <v>31</v>
      </c>
      <c r="E208" s="1" t="s">
        <v>10</v>
      </c>
      <c r="F208" s="1" t="s">
        <v>11</v>
      </c>
      <c r="H208" s="4" t="str">
        <f t="shared" si="15"/>
        <v>Tidak Cocok</v>
      </c>
      <c r="I208" s="13">
        <f t="shared" si="13"/>
        <v>6.069747968477835E-6</v>
      </c>
      <c r="J208" s="12">
        <f t="shared" si="14"/>
        <v>3.5128215577515305E-3</v>
      </c>
      <c r="M208" s="4" t="s">
        <v>15</v>
      </c>
      <c r="N208" s="4" t="s">
        <v>9</v>
      </c>
      <c r="O208" s="4" t="s">
        <v>10</v>
      </c>
      <c r="P208" s="4" t="s">
        <v>12</v>
      </c>
      <c r="Q208" s="4" t="s">
        <v>5</v>
      </c>
    </row>
    <row r="209" spans="1:17" x14ac:dyDescent="0.25">
      <c r="A209" s="1" t="s">
        <v>0</v>
      </c>
      <c r="B209" s="1" t="s">
        <v>16</v>
      </c>
      <c r="C209" s="1" t="s">
        <v>6</v>
      </c>
      <c r="D209" s="1" t="s">
        <v>31</v>
      </c>
      <c r="E209" s="1" t="s">
        <v>10</v>
      </c>
      <c r="F209" s="1" t="s">
        <v>5</v>
      </c>
      <c r="H209" s="4" t="str">
        <f t="shared" si="15"/>
        <v>Tidak Cocok</v>
      </c>
      <c r="I209" s="13">
        <f t="shared" si="13"/>
        <v>1.5174369921194591E-4</v>
      </c>
      <c r="J209" s="12">
        <f t="shared" si="14"/>
        <v>2.1746038214652329E-3</v>
      </c>
      <c r="M209" s="4" t="s">
        <v>15</v>
      </c>
      <c r="N209" s="4" t="s">
        <v>2</v>
      </c>
      <c r="O209" s="4" t="s">
        <v>31</v>
      </c>
      <c r="P209" s="4" t="s">
        <v>12</v>
      </c>
      <c r="Q209" s="4" t="s">
        <v>5</v>
      </c>
    </row>
    <row r="210" spans="1:17" x14ac:dyDescent="0.25">
      <c r="A210" s="1" t="s">
        <v>0</v>
      </c>
      <c r="B210" s="1" t="s">
        <v>16</v>
      </c>
      <c r="C210" s="1" t="s">
        <v>7</v>
      </c>
      <c r="D210" s="1" t="s">
        <v>31</v>
      </c>
      <c r="E210" s="1" t="s">
        <v>10</v>
      </c>
      <c r="F210" s="1" t="s">
        <v>11</v>
      </c>
      <c r="H210" s="4" t="str">
        <f t="shared" si="15"/>
        <v>Tidak Cocok</v>
      </c>
      <c r="I210" s="13">
        <f t="shared" si="13"/>
        <v>6.069747968477835E-6</v>
      </c>
      <c r="J210" s="12">
        <f t="shared" si="14"/>
        <v>3.5128215577515305E-3</v>
      </c>
      <c r="M210" s="4" t="s">
        <v>15</v>
      </c>
      <c r="N210" s="4" t="s">
        <v>6</v>
      </c>
      <c r="O210" s="4" t="s">
        <v>31</v>
      </c>
      <c r="P210" s="4" t="s">
        <v>12</v>
      </c>
      <c r="Q210" s="4" t="s">
        <v>5</v>
      </c>
    </row>
    <row r="211" spans="1:17" x14ac:dyDescent="0.25">
      <c r="A211" s="1" t="s">
        <v>0</v>
      </c>
      <c r="B211" s="1" t="s">
        <v>16</v>
      </c>
      <c r="C211" s="1" t="s">
        <v>8</v>
      </c>
      <c r="D211" s="1" t="s">
        <v>31</v>
      </c>
      <c r="E211" s="1" t="s">
        <v>10</v>
      </c>
      <c r="F211" s="1" t="s">
        <v>11</v>
      </c>
      <c r="H211" s="4" t="str">
        <f t="shared" si="15"/>
        <v>Tidak Cocok</v>
      </c>
      <c r="I211" s="13">
        <f t="shared" si="13"/>
        <v>1.4567395124346803E-4</v>
      </c>
      <c r="J211" s="12">
        <f t="shared" si="14"/>
        <v>2.2303628938104953E-3</v>
      </c>
      <c r="M211" s="4" t="s">
        <v>15</v>
      </c>
      <c r="N211" s="4" t="s">
        <v>7</v>
      </c>
      <c r="O211" s="4" t="s">
        <v>31</v>
      </c>
      <c r="P211" s="4" t="s">
        <v>12</v>
      </c>
      <c r="Q211" s="4" t="s">
        <v>5</v>
      </c>
    </row>
    <row r="212" spans="1:17" x14ac:dyDescent="0.25">
      <c r="A212" s="1" t="s">
        <v>0</v>
      </c>
      <c r="B212" s="1" t="s">
        <v>16</v>
      </c>
      <c r="C212" s="1" t="s">
        <v>9</v>
      </c>
      <c r="D212" s="1" t="s">
        <v>31</v>
      </c>
      <c r="E212" s="1" t="s">
        <v>10</v>
      </c>
      <c r="F212" s="1" t="s">
        <v>5</v>
      </c>
      <c r="H212" s="4" t="str">
        <f t="shared" si="15"/>
        <v>Tidak Cocok</v>
      </c>
      <c r="I212" s="13">
        <f t="shared" si="13"/>
        <v>1.5174369921194591E-4</v>
      </c>
      <c r="J212" s="12">
        <f t="shared" si="14"/>
        <v>2.1746038214652329E-3</v>
      </c>
      <c r="M212" s="4" t="s">
        <v>15</v>
      </c>
      <c r="N212" s="4" t="s">
        <v>8</v>
      </c>
      <c r="O212" s="4" t="s">
        <v>31</v>
      </c>
      <c r="P212" s="4" t="s">
        <v>12</v>
      </c>
      <c r="Q212" s="4" t="s">
        <v>5</v>
      </c>
    </row>
    <row r="213" spans="1:17" x14ac:dyDescent="0.25">
      <c r="A213" s="1" t="s">
        <v>0</v>
      </c>
      <c r="B213" s="1" t="s">
        <v>16</v>
      </c>
      <c r="C213" s="1" t="s">
        <v>2</v>
      </c>
      <c r="D213" s="1" t="s">
        <v>3</v>
      </c>
      <c r="E213" s="1" t="s">
        <v>12</v>
      </c>
      <c r="F213" s="1" t="s">
        <v>11</v>
      </c>
      <c r="H213" s="4" t="str">
        <f t="shared" si="15"/>
        <v>Tidak Cocok</v>
      </c>
      <c r="I213" s="13">
        <f t="shared" si="13"/>
        <v>6.069747968477835E-6</v>
      </c>
      <c r="J213" s="12">
        <f t="shared" si="14"/>
        <v>3.5128215577515305E-3</v>
      </c>
      <c r="M213" s="4" t="s">
        <v>15</v>
      </c>
      <c r="N213" s="4" t="s">
        <v>9</v>
      </c>
      <c r="O213" s="4" t="s">
        <v>31</v>
      </c>
      <c r="P213" s="4" t="s">
        <v>12</v>
      </c>
      <c r="Q213" s="4" t="s">
        <v>5</v>
      </c>
    </row>
    <row r="214" spans="1:17" x14ac:dyDescent="0.25">
      <c r="A214" s="1" t="s">
        <v>0</v>
      </c>
      <c r="B214" s="1" t="s">
        <v>16</v>
      </c>
      <c r="C214" s="1" t="s">
        <v>6</v>
      </c>
      <c r="D214" s="1" t="s">
        <v>3</v>
      </c>
      <c r="E214" s="1" t="s">
        <v>12</v>
      </c>
      <c r="F214" s="1" t="s">
        <v>5</v>
      </c>
      <c r="H214" s="4" t="str">
        <f t="shared" si="15"/>
        <v>Tidak Cocok</v>
      </c>
      <c r="I214" s="13">
        <f t="shared" si="13"/>
        <v>7.2836975621734027E-5</v>
      </c>
      <c r="J214" s="12">
        <f t="shared" si="14"/>
        <v>2.0546873967424587E-3</v>
      </c>
      <c r="M214" s="4" t="s">
        <v>16</v>
      </c>
      <c r="N214" s="4" t="s">
        <v>2</v>
      </c>
      <c r="O214" s="4" t="s">
        <v>3</v>
      </c>
      <c r="P214" s="4" t="s">
        <v>4</v>
      </c>
      <c r="Q214" s="4" t="s">
        <v>5</v>
      </c>
    </row>
    <row r="215" spans="1:17" x14ac:dyDescent="0.25">
      <c r="A215" s="1" t="s">
        <v>0</v>
      </c>
      <c r="B215" s="1" t="s">
        <v>16</v>
      </c>
      <c r="C215" s="1" t="s">
        <v>7</v>
      </c>
      <c r="D215" s="1" t="s">
        <v>3</v>
      </c>
      <c r="E215" s="1" t="s">
        <v>12</v>
      </c>
      <c r="F215" s="1" t="s">
        <v>5</v>
      </c>
      <c r="H215" s="4" t="str">
        <f t="shared" si="15"/>
        <v>Tidak Cocok</v>
      </c>
      <c r="I215" s="13">
        <f t="shared" si="13"/>
        <v>2.9134790248693606E-6</v>
      </c>
      <c r="J215" s="12">
        <f t="shared" si="14"/>
        <v>3.3191104101224331E-3</v>
      </c>
      <c r="M215" s="4" t="s">
        <v>16</v>
      </c>
      <c r="N215" s="4" t="s">
        <v>6</v>
      </c>
      <c r="O215" s="4" t="s">
        <v>3</v>
      </c>
      <c r="P215" s="4" t="s">
        <v>4</v>
      </c>
      <c r="Q215" s="4" t="s">
        <v>5</v>
      </c>
    </row>
    <row r="216" spans="1:17" x14ac:dyDescent="0.25">
      <c r="A216" s="1" t="s">
        <v>0</v>
      </c>
      <c r="B216" s="1" t="s">
        <v>16</v>
      </c>
      <c r="C216" s="1" t="s">
        <v>8</v>
      </c>
      <c r="D216" s="1" t="s">
        <v>3</v>
      </c>
      <c r="E216" s="1" t="s">
        <v>12</v>
      </c>
      <c r="F216" s="1" t="s">
        <v>11</v>
      </c>
      <c r="H216" s="4" t="str">
        <f t="shared" si="15"/>
        <v>Tidak Cocok</v>
      </c>
      <c r="I216" s="13">
        <f t="shared" si="13"/>
        <v>6.9923496596864651E-5</v>
      </c>
      <c r="J216" s="12">
        <f t="shared" si="14"/>
        <v>2.107371688966624E-3</v>
      </c>
      <c r="M216" s="4" t="s">
        <v>16</v>
      </c>
      <c r="N216" s="4" t="s">
        <v>7</v>
      </c>
      <c r="O216" s="4" t="s">
        <v>3</v>
      </c>
      <c r="P216" s="4" t="s">
        <v>4</v>
      </c>
      <c r="Q216" s="4" t="s">
        <v>5</v>
      </c>
    </row>
    <row r="217" spans="1:17" x14ac:dyDescent="0.25">
      <c r="A217" s="1" t="s">
        <v>0</v>
      </c>
      <c r="B217" s="1" t="s">
        <v>16</v>
      </c>
      <c r="C217" s="1" t="s">
        <v>9</v>
      </c>
      <c r="D217" s="1" t="s">
        <v>3</v>
      </c>
      <c r="E217" s="1" t="s">
        <v>12</v>
      </c>
      <c r="F217" s="1" t="s">
        <v>5</v>
      </c>
      <c r="H217" s="4" t="str">
        <f t="shared" si="15"/>
        <v>Tidak Cocok</v>
      </c>
      <c r="I217" s="13">
        <f t="shared" si="13"/>
        <v>7.2836975621734027E-5</v>
      </c>
      <c r="J217" s="12">
        <f t="shared" si="14"/>
        <v>2.0546873967424587E-3</v>
      </c>
      <c r="M217" s="4" t="s">
        <v>16</v>
      </c>
      <c r="N217" s="4" t="s">
        <v>8</v>
      </c>
      <c r="O217" s="4" t="s">
        <v>3</v>
      </c>
      <c r="P217" s="4" t="s">
        <v>4</v>
      </c>
      <c r="Q217" s="4" t="s">
        <v>5</v>
      </c>
    </row>
    <row r="218" spans="1:17" x14ac:dyDescent="0.25">
      <c r="A218" s="1" t="s">
        <v>0</v>
      </c>
      <c r="B218" s="1" t="s">
        <v>16</v>
      </c>
      <c r="C218" s="1" t="s">
        <v>2</v>
      </c>
      <c r="D218" s="1" t="s">
        <v>10</v>
      </c>
      <c r="E218" s="1" t="s">
        <v>12</v>
      </c>
      <c r="F218" s="1" t="s">
        <v>11</v>
      </c>
      <c r="H218" s="4" t="str">
        <f t="shared" si="15"/>
        <v>Tidak Cocok</v>
      </c>
      <c r="I218" s="13">
        <f t="shared" si="13"/>
        <v>2.9134790248693606E-6</v>
      </c>
      <c r="J218" s="12">
        <f t="shared" si="14"/>
        <v>3.3191104101224331E-3</v>
      </c>
      <c r="M218" s="4" t="s">
        <v>16</v>
      </c>
      <c r="N218" s="4" t="s">
        <v>9</v>
      </c>
      <c r="O218" s="4" t="s">
        <v>3</v>
      </c>
      <c r="P218" s="4" t="s">
        <v>4</v>
      </c>
      <c r="Q218" s="4" t="s">
        <v>5</v>
      </c>
    </row>
    <row r="219" spans="1:17" x14ac:dyDescent="0.25">
      <c r="A219" s="1" t="s">
        <v>0</v>
      </c>
      <c r="B219" s="1" t="s">
        <v>16</v>
      </c>
      <c r="C219" s="1" t="s">
        <v>6</v>
      </c>
      <c r="D219" s="1" t="s">
        <v>10</v>
      </c>
      <c r="E219" s="1" t="s">
        <v>12</v>
      </c>
      <c r="F219" s="1" t="s">
        <v>5</v>
      </c>
      <c r="H219" s="4" t="str">
        <f t="shared" si="15"/>
        <v>Tidak Cocok</v>
      </c>
      <c r="I219" s="13">
        <f t="shared" si="13"/>
        <v>7.5871849605972956E-5</v>
      </c>
      <c r="J219" s="12">
        <f t="shared" si="14"/>
        <v>2.0296302333675507E-3</v>
      </c>
      <c r="M219" s="4" t="s">
        <v>16</v>
      </c>
      <c r="N219" s="4" t="s">
        <v>2</v>
      </c>
      <c r="O219" s="4" t="s">
        <v>10</v>
      </c>
      <c r="P219" s="4" t="s">
        <v>4</v>
      </c>
      <c r="Q219" s="4" t="s">
        <v>5</v>
      </c>
    </row>
    <row r="220" spans="1:17" x14ac:dyDescent="0.25">
      <c r="A220" s="1" t="s">
        <v>0</v>
      </c>
      <c r="B220" s="1" t="s">
        <v>16</v>
      </c>
      <c r="C220" s="1" t="s">
        <v>7</v>
      </c>
      <c r="D220" s="1" t="s">
        <v>10</v>
      </c>
      <c r="E220" s="1" t="s">
        <v>12</v>
      </c>
      <c r="F220" s="1" t="s">
        <v>11</v>
      </c>
      <c r="H220" s="4" t="str">
        <f t="shared" si="15"/>
        <v>Tidak Cocok</v>
      </c>
      <c r="I220" s="13">
        <f t="shared" si="13"/>
        <v>3.0348739842389179E-6</v>
      </c>
      <c r="J220" s="12">
        <f t="shared" si="14"/>
        <v>3.2786334539014277E-3</v>
      </c>
      <c r="M220" s="4" t="s">
        <v>16</v>
      </c>
      <c r="N220" s="4" t="s">
        <v>6</v>
      </c>
      <c r="O220" s="4" t="s">
        <v>10</v>
      </c>
      <c r="P220" s="4" t="s">
        <v>4</v>
      </c>
      <c r="Q220" s="4" t="s">
        <v>5</v>
      </c>
    </row>
    <row r="221" spans="1:17" x14ac:dyDescent="0.25">
      <c r="A221" s="1" t="s">
        <v>0</v>
      </c>
      <c r="B221" s="1" t="s">
        <v>16</v>
      </c>
      <c r="C221" s="1" t="s">
        <v>8</v>
      </c>
      <c r="D221" s="1" t="s">
        <v>10</v>
      </c>
      <c r="E221" s="1" t="s">
        <v>12</v>
      </c>
      <c r="F221" s="1" t="s">
        <v>11</v>
      </c>
      <c r="H221" s="4" t="str">
        <f t="shared" si="15"/>
        <v>Tidak Cocok</v>
      </c>
      <c r="I221" s="13">
        <f t="shared" si="13"/>
        <v>7.2836975621734027E-5</v>
      </c>
      <c r="J221" s="12">
        <f t="shared" si="14"/>
        <v>2.0816720342231288E-3</v>
      </c>
      <c r="M221" s="4" t="s">
        <v>16</v>
      </c>
      <c r="N221" s="4" t="s">
        <v>7</v>
      </c>
      <c r="O221" s="4" t="s">
        <v>10</v>
      </c>
      <c r="P221" s="4" t="s">
        <v>4</v>
      </c>
      <c r="Q221" s="4" t="s">
        <v>5</v>
      </c>
    </row>
    <row r="222" spans="1:17" x14ac:dyDescent="0.25">
      <c r="A222" s="1" t="s">
        <v>0</v>
      </c>
      <c r="B222" s="1" t="s">
        <v>16</v>
      </c>
      <c r="C222" s="1" t="s">
        <v>9</v>
      </c>
      <c r="D222" s="1" t="s">
        <v>10</v>
      </c>
      <c r="E222" s="1" t="s">
        <v>12</v>
      </c>
      <c r="F222" s="1" t="s">
        <v>5</v>
      </c>
      <c r="H222" s="4" t="str">
        <f t="shared" si="15"/>
        <v>Tidak Cocok</v>
      </c>
      <c r="I222" s="13">
        <f t="shared" si="13"/>
        <v>7.5871849605972956E-5</v>
      </c>
      <c r="J222" s="12">
        <f t="shared" si="14"/>
        <v>2.0296302333675507E-3</v>
      </c>
      <c r="M222" s="4" t="s">
        <v>16</v>
      </c>
      <c r="N222" s="4" t="s">
        <v>8</v>
      </c>
      <c r="O222" s="4" t="s">
        <v>10</v>
      </c>
      <c r="P222" s="4" t="s">
        <v>4</v>
      </c>
      <c r="Q222" s="4" t="s">
        <v>5</v>
      </c>
    </row>
    <row r="223" spans="1:17" x14ac:dyDescent="0.25">
      <c r="A223" s="1" t="s">
        <v>0</v>
      </c>
      <c r="B223" s="1" t="s">
        <v>16</v>
      </c>
      <c r="C223" s="1" t="s">
        <v>2</v>
      </c>
      <c r="D223" s="1" t="s">
        <v>31</v>
      </c>
      <c r="E223" s="1" t="s">
        <v>12</v>
      </c>
      <c r="F223" s="1" t="s">
        <v>11</v>
      </c>
      <c r="H223" s="4" t="str">
        <f t="shared" si="15"/>
        <v>Tidak Cocok</v>
      </c>
      <c r="I223" s="13">
        <f t="shared" si="13"/>
        <v>3.0348739842389179E-6</v>
      </c>
      <c r="J223" s="12">
        <f t="shared" si="14"/>
        <v>3.2786334539014277E-3</v>
      </c>
      <c r="M223" s="4" t="s">
        <v>16</v>
      </c>
      <c r="N223" s="4" t="s">
        <v>9</v>
      </c>
      <c r="O223" s="4" t="s">
        <v>10</v>
      </c>
      <c r="P223" s="4" t="s">
        <v>4</v>
      </c>
      <c r="Q223" s="4" t="s">
        <v>5</v>
      </c>
    </row>
    <row r="224" spans="1:17" x14ac:dyDescent="0.25">
      <c r="A224" s="1" t="s">
        <v>0</v>
      </c>
      <c r="B224" s="1" t="s">
        <v>16</v>
      </c>
      <c r="C224" s="1" t="s">
        <v>6</v>
      </c>
      <c r="D224" s="1" t="s">
        <v>31</v>
      </c>
      <c r="E224" s="1" t="s">
        <v>12</v>
      </c>
      <c r="F224" s="1" t="s">
        <v>5</v>
      </c>
      <c r="H224" s="4" t="str">
        <f t="shared" si="15"/>
        <v>Tidak Cocok</v>
      </c>
      <c r="I224" s="13">
        <f t="shared" si="13"/>
        <v>7.5871849605972956E-5</v>
      </c>
      <c r="J224" s="12">
        <f t="shared" si="14"/>
        <v>2.0296302333675507E-3</v>
      </c>
      <c r="M224" s="4" t="s">
        <v>16</v>
      </c>
      <c r="N224" s="4" t="s">
        <v>2</v>
      </c>
      <c r="O224" s="4" t="s">
        <v>31</v>
      </c>
      <c r="P224" s="4" t="s">
        <v>4</v>
      </c>
      <c r="Q224" s="4" t="s">
        <v>5</v>
      </c>
    </row>
    <row r="225" spans="1:17" x14ac:dyDescent="0.25">
      <c r="A225" s="1" t="s">
        <v>0</v>
      </c>
      <c r="B225" s="1" t="s">
        <v>16</v>
      </c>
      <c r="C225" s="1" t="s">
        <v>7</v>
      </c>
      <c r="D225" s="1" t="s">
        <v>31</v>
      </c>
      <c r="E225" s="1" t="s">
        <v>12</v>
      </c>
      <c r="F225" s="1" t="s">
        <v>11</v>
      </c>
      <c r="H225" s="4" t="str">
        <f t="shared" si="15"/>
        <v>Tidak Cocok</v>
      </c>
      <c r="I225" s="13">
        <f t="shared" si="13"/>
        <v>3.0348739842389179E-6</v>
      </c>
      <c r="J225" s="12">
        <f t="shared" si="14"/>
        <v>3.2786334539014277E-3</v>
      </c>
      <c r="M225" s="4" t="s">
        <v>16</v>
      </c>
      <c r="N225" s="4" t="s">
        <v>6</v>
      </c>
      <c r="O225" s="4" t="s">
        <v>31</v>
      </c>
      <c r="P225" s="4" t="s">
        <v>4</v>
      </c>
      <c r="Q225" s="4" t="s">
        <v>5</v>
      </c>
    </row>
    <row r="226" spans="1:17" x14ac:dyDescent="0.25">
      <c r="A226" s="1" t="s">
        <v>0</v>
      </c>
      <c r="B226" s="1" t="s">
        <v>16</v>
      </c>
      <c r="C226" s="1" t="s">
        <v>8</v>
      </c>
      <c r="D226" s="1" t="s">
        <v>31</v>
      </c>
      <c r="E226" s="1" t="s">
        <v>12</v>
      </c>
      <c r="F226" s="1" t="s">
        <v>11</v>
      </c>
      <c r="H226" s="4" t="str">
        <f t="shared" si="15"/>
        <v>Tidak Cocok</v>
      </c>
      <c r="I226" s="13">
        <f t="shared" si="13"/>
        <v>7.2836975621734027E-5</v>
      </c>
      <c r="J226" s="12">
        <f t="shared" si="14"/>
        <v>2.0816720342231288E-3</v>
      </c>
      <c r="M226" s="4" t="s">
        <v>16</v>
      </c>
      <c r="N226" s="4" t="s">
        <v>7</v>
      </c>
      <c r="O226" s="4" t="s">
        <v>31</v>
      </c>
      <c r="P226" s="4" t="s">
        <v>4</v>
      </c>
      <c r="Q226" s="4" t="s">
        <v>5</v>
      </c>
    </row>
    <row r="227" spans="1:17" x14ac:dyDescent="0.25">
      <c r="A227" s="1" t="s">
        <v>0</v>
      </c>
      <c r="B227" s="1" t="s">
        <v>16</v>
      </c>
      <c r="C227" s="1" t="s">
        <v>9</v>
      </c>
      <c r="D227" s="1" t="s">
        <v>31</v>
      </c>
      <c r="E227" s="1" t="s">
        <v>12</v>
      </c>
      <c r="F227" s="1" t="s">
        <v>5</v>
      </c>
      <c r="H227" s="4" t="str">
        <f t="shared" si="15"/>
        <v>Tidak Cocok</v>
      </c>
      <c r="I227" s="13">
        <f t="shared" si="13"/>
        <v>7.5871849605972956E-5</v>
      </c>
      <c r="J227" s="12">
        <f t="shared" si="14"/>
        <v>2.0296302333675507E-3</v>
      </c>
      <c r="M227" s="4" t="s">
        <v>16</v>
      </c>
      <c r="N227" s="4" t="s">
        <v>8</v>
      </c>
      <c r="O227" s="4" t="s">
        <v>31</v>
      </c>
      <c r="P227" s="4" t="s">
        <v>4</v>
      </c>
      <c r="Q227" s="4" t="s">
        <v>5</v>
      </c>
    </row>
    <row r="228" spans="1:17" x14ac:dyDescent="0.25">
      <c r="A228" s="1" t="s">
        <v>0</v>
      </c>
      <c r="B228" s="1" t="s">
        <v>17</v>
      </c>
      <c r="C228" s="1" t="s">
        <v>2</v>
      </c>
      <c r="D228" s="1" t="s">
        <v>3</v>
      </c>
      <c r="E228" s="1" t="s">
        <v>4</v>
      </c>
      <c r="F228" s="1" t="s">
        <v>5</v>
      </c>
      <c r="H228" s="4" t="str">
        <f t="shared" si="15"/>
        <v>Tidak Cocok</v>
      </c>
      <c r="I228" s="13">
        <f t="shared" si="13"/>
        <v>3.0348739842389179E-6</v>
      </c>
      <c r="J228" s="12">
        <f t="shared" si="14"/>
        <v>3.2786334539014277E-3</v>
      </c>
      <c r="M228" s="4" t="s">
        <v>16</v>
      </c>
      <c r="N228" s="4" t="s">
        <v>9</v>
      </c>
      <c r="O228" s="4" t="s">
        <v>31</v>
      </c>
      <c r="P228" s="4" t="s">
        <v>4</v>
      </c>
      <c r="Q228" s="4" t="s">
        <v>5</v>
      </c>
    </row>
    <row r="229" spans="1:17" x14ac:dyDescent="0.25">
      <c r="A229" s="1" t="s">
        <v>0</v>
      </c>
      <c r="B229" s="1" t="s">
        <v>17</v>
      </c>
      <c r="C229" s="1" t="s">
        <v>6</v>
      </c>
      <c r="D229" s="1" t="s">
        <v>3</v>
      </c>
      <c r="E229" s="1" t="s">
        <v>4</v>
      </c>
      <c r="F229" s="1" t="s">
        <v>5</v>
      </c>
      <c r="H229" s="4" t="str">
        <f t="shared" si="15"/>
        <v>Cocok</v>
      </c>
      <c r="I229" s="13">
        <f t="shared" si="13"/>
        <v>2.9964352670276769E-3</v>
      </c>
      <c r="J229" s="12">
        <f t="shared" si="14"/>
        <v>1.3502231464307586E-3</v>
      </c>
      <c r="M229" s="4" t="s">
        <v>16</v>
      </c>
      <c r="N229" s="4" t="s">
        <v>2</v>
      </c>
      <c r="O229" s="4" t="s">
        <v>3</v>
      </c>
      <c r="P229" s="4" t="s">
        <v>10</v>
      </c>
      <c r="Q229" s="4" t="s">
        <v>11</v>
      </c>
    </row>
    <row r="230" spans="1:17" x14ac:dyDescent="0.25">
      <c r="A230" s="1" t="s">
        <v>0</v>
      </c>
      <c r="B230" s="1" t="s">
        <v>17</v>
      </c>
      <c r="C230" s="1" t="s">
        <v>7</v>
      </c>
      <c r="D230" s="1" t="s">
        <v>3</v>
      </c>
      <c r="E230" s="1" t="s">
        <v>4</v>
      </c>
      <c r="F230" s="1" t="s">
        <v>5</v>
      </c>
      <c r="H230" s="4" t="str">
        <f t="shared" si="15"/>
        <v>Tidak Cocok</v>
      </c>
      <c r="I230" s="13">
        <f t="shared" si="13"/>
        <v>1.0779872392016637E-4</v>
      </c>
      <c r="J230" s="12">
        <f t="shared" si="14"/>
        <v>2.1811296980804558E-3</v>
      </c>
      <c r="M230" s="4" t="s">
        <v>16</v>
      </c>
      <c r="N230" s="4" t="s">
        <v>6</v>
      </c>
      <c r="O230" s="4" t="s">
        <v>3</v>
      </c>
      <c r="P230" s="4" t="s">
        <v>10</v>
      </c>
      <c r="Q230" s="4" t="s">
        <v>5</v>
      </c>
    </row>
    <row r="231" spans="1:17" x14ac:dyDescent="0.25">
      <c r="A231" s="1" t="s">
        <v>0</v>
      </c>
      <c r="B231" s="1" t="s">
        <v>17</v>
      </c>
      <c r="C231" s="1" t="s">
        <v>8</v>
      </c>
      <c r="D231" s="1" t="s">
        <v>3</v>
      </c>
      <c r="E231" s="1" t="s">
        <v>4</v>
      </c>
      <c r="F231" s="1" t="s">
        <v>5</v>
      </c>
      <c r="H231" s="4" t="str">
        <f t="shared" si="15"/>
        <v>Cocok</v>
      </c>
      <c r="I231" s="13">
        <f t="shared" si="13"/>
        <v>2.8715837975681903E-3</v>
      </c>
      <c r="J231" s="12">
        <f t="shared" si="14"/>
        <v>1.3848442527494959E-3</v>
      </c>
      <c r="M231" s="4" t="s">
        <v>16</v>
      </c>
      <c r="N231" s="4" t="s">
        <v>7</v>
      </c>
      <c r="O231" s="4" t="s">
        <v>3</v>
      </c>
      <c r="P231" s="4" t="s">
        <v>10</v>
      </c>
      <c r="Q231" s="4" t="s">
        <v>11</v>
      </c>
    </row>
    <row r="232" spans="1:17" x14ac:dyDescent="0.25">
      <c r="A232" s="1" t="s">
        <v>0</v>
      </c>
      <c r="B232" s="1" t="s">
        <v>17</v>
      </c>
      <c r="C232" s="1" t="s">
        <v>9</v>
      </c>
      <c r="D232" s="1" t="s">
        <v>3</v>
      </c>
      <c r="E232" s="1" t="s">
        <v>4</v>
      </c>
      <c r="F232" s="1" t="s">
        <v>5</v>
      </c>
      <c r="H232" s="4" t="str">
        <f t="shared" si="15"/>
        <v>Cocok</v>
      </c>
      <c r="I232" s="13">
        <f t="shared" si="13"/>
        <v>2.9964352670276769E-3</v>
      </c>
      <c r="J232" s="12">
        <f t="shared" si="14"/>
        <v>1.3502231464307586E-3</v>
      </c>
      <c r="M232" s="4" t="s">
        <v>16</v>
      </c>
      <c r="N232" s="4" t="s">
        <v>8</v>
      </c>
      <c r="O232" s="4" t="s">
        <v>3</v>
      </c>
      <c r="P232" s="4" t="s">
        <v>10</v>
      </c>
      <c r="Q232" s="4" t="s">
        <v>11</v>
      </c>
    </row>
    <row r="233" spans="1:17" x14ac:dyDescent="0.25">
      <c r="A233" s="1" t="s">
        <v>0</v>
      </c>
      <c r="B233" s="1" t="s">
        <v>17</v>
      </c>
      <c r="C233" s="1" t="s">
        <v>2</v>
      </c>
      <c r="D233" s="1" t="s">
        <v>10</v>
      </c>
      <c r="E233" s="1" t="s">
        <v>4</v>
      </c>
      <c r="F233" s="1" t="s">
        <v>5</v>
      </c>
      <c r="H233" s="4" t="str">
        <f t="shared" si="15"/>
        <v>Tidak Cocok</v>
      </c>
      <c r="I233" s="13">
        <f t="shared" si="13"/>
        <v>1.0779872392016637E-4</v>
      </c>
      <c r="J233" s="12">
        <f t="shared" si="14"/>
        <v>2.1811296980804558E-3</v>
      </c>
      <c r="M233" s="4" t="s">
        <v>16</v>
      </c>
      <c r="N233" s="4" t="s">
        <v>9</v>
      </c>
      <c r="O233" s="4" t="s">
        <v>3</v>
      </c>
      <c r="P233" s="4" t="s">
        <v>10</v>
      </c>
      <c r="Q233" s="4" t="s">
        <v>5</v>
      </c>
    </row>
    <row r="234" spans="1:17" x14ac:dyDescent="0.25">
      <c r="A234" s="1" t="s">
        <v>0</v>
      </c>
      <c r="B234" s="1" t="s">
        <v>17</v>
      </c>
      <c r="C234" s="1" t="s">
        <v>6</v>
      </c>
      <c r="D234" s="1" t="s">
        <v>10</v>
      </c>
      <c r="E234" s="1" t="s">
        <v>4</v>
      </c>
      <c r="F234" s="1" t="s">
        <v>5</v>
      </c>
      <c r="H234" s="4" t="str">
        <f t="shared" si="15"/>
        <v>Cocok</v>
      </c>
      <c r="I234" s="13">
        <f t="shared" si="13"/>
        <v>3.126715061246271E-3</v>
      </c>
      <c r="J234" s="12">
        <f t="shared" si="14"/>
        <v>1.3337570104986762E-3</v>
      </c>
      <c r="M234" s="4" t="s">
        <v>16</v>
      </c>
      <c r="N234" s="4" t="s">
        <v>2</v>
      </c>
      <c r="O234" s="4" t="s">
        <v>10</v>
      </c>
      <c r="P234" s="4" t="s">
        <v>10</v>
      </c>
      <c r="Q234" s="4" t="s">
        <v>11</v>
      </c>
    </row>
    <row r="235" spans="1:17" x14ac:dyDescent="0.25">
      <c r="A235" s="1" t="s">
        <v>0</v>
      </c>
      <c r="B235" s="1" t="s">
        <v>17</v>
      </c>
      <c r="C235" s="1" t="s">
        <v>7</v>
      </c>
      <c r="D235" s="1" t="s">
        <v>10</v>
      </c>
      <c r="E235" s="1" t="s">
        <v>4</v>
      </c>
      <c r="F235" s="1" t="s">
        <v>5</v>
      </c>
      <c r="H235" s="4" t="str">
        <f t="shared" si="15"/>
        <v>Tidak Cocok</v>
      </c>
      <c r="I235" s="13">
        <f t="shared" ref="I235:I298" si="16">IF(OR(VLOOKUP($M235,$H$5:$J$11,2,)=0,VLOOKUP($N235,$H$14:$J$18,2,)=0,VLOOKUP($O235,$H$21:$J$23,2,)=0,VLOOKUP($P235,$H$26:$J$28,2,)=0),((COUNTIFS($B$3:$B$317,$M235,$F$3:$F$317,I$4)+1)/(COUNTIFS($F$3:$F$317,I$4)+5))*((COUNTIFS($C$3:$C$317,$N235,$F$3:$F$317,I$4)+1)/(COUNTIFS($F$3:$F$317,I$4)+5))*((COUNTIFS($D$3:$D$317,$O235,$F$3:$F$317,I$4)+1)/(COUNTIFS($F$3:$F$317,I$4)+5))*((COUNTIFS($E$3:$E$317,$P235,$F$3:$F$317,I$4)+1)/(COUNTIFS($F$3:$F$317,I$4)+5))*((COUNTIFS($F$3:$F$317,I$4)+1)/(COUNTA($F$3:$F$317)+5)),VLOOKUP($M235,$H$5:$J$11,2,)*VLOOKUP($N235,$H$14:$J$18,2,)*VLOOKUP($O235,$H$21:$J$23,2,)*VLOOKUP($P235,$H$26:$J$28,2,)*I$2)</f>
        <v>1.1229033741683996E-4</v>
      </c>
      <c r="J235" s="12">
        <f t="shared" ref="J235:J298" si="17">IF(OR(VLOOKUP($M235,$H$5:$J$11,3,)=0,VLOOKUP($N235,$H$14:$J$18,3,)=0,VLOOKUP($O235,$H$21:$J$23,3,)=0,VLOOKUP($P235,$H$26:$J$28,3,)=0),((COUNTIFS($B$3:$B$317,$M235,$F$3:$F$317,J$4)+1)/(COUNTIFS($F$3:$F$317,J$4)+5))*((COUNTIFS($C$3:$C$317,$N235,$F$3:$F$317,J$4)+1)/(COUNTIFS($F$3:$F$317,J$4)+5))*((COUNTIFS($D$3:$D$317,$O235,$F$3:$F$317,J$4)+1)/(COUNTIFS($F$3:$F$317,J$4)+5))*((COUNTIFS($E$3:$E$317,$P235,$F$3:$F$317,J$4)+1)/(COUNTIFS($F$3:$F$317,J$4)+5))*((COUNTIFS($F$3:$F$317,J$4)+1)/(COUNTA($F$3:$F$317)+5)),VLOOKUP($M235,$H$5:$J$11,3,)*VLOOKUP($N235,$H$14:$J$18,3,)*VLOOKUP($O235,$H$21:$J$23,3,)*VLOOKUP($P235,$H$26:$J$28,3,)*J$2)</f>
        <v>2.154530555420938E-3</v>
      </c>
      <c r="M235" s="4" t="s">
        <v>16</v>
      </c>
      <c r="N235" s="4" t="s">
        <v>6</v>
      </c>
      <c r="O235" s="4" t="s">
        <v>10</v>
      </c>
      <c r="P235" s="4" t="s">
        <v>10</v>
      </c>
      <c r="Q235" s="4" t="s">
        <v>5</v>
      </c>
    </row>
    <row r="236" spans="1:17" x14ac:dyDescent="0.25">
      <c r="A236" s="1" t="s">
        <v>0</v>
      </c>
      <c r="B236" s="1" t="s">
        <v>17</v>
      </c>
      <c r="C236" s="1" t="s">
        <v>8</v>
      </c>
      <c r="D236" s="1" t="s">
        <v>10</v>
      </c>
      <c r="E236" s="1" t="s">
        <v>4</v>
      </c>
      <c r="F236" s="1" t="s">
        <v>5</v>
      </c>
      <c r="H236" s="4" t="str">
        <f t="shared" si="15"/>
        <v>Cocok</v>
      </c>
      <c r="I236" s="13">
        <f t="shared" si="16"/>
        <v>2.9964352670276769E-3</v>
      </c>
      <c r="J236" s="12">
        <f t="shared" si="17"/>
        <v>1.3679559082037703E-3</v>
      </c>
      <c r="M236" s="4" t="s">
        <v>16</v>
      </c>
      <c r="N236" s="4" t="s">
        <v>7</v>
      </c>
      <c r="O236" s="4" t="s">
        <v>10</v>
      </c>
      <c r="P236" s="4" t="s">
        <v>10</v>
      </c>
      <c r="Q236" s="4" t="s">
        <v>11</v>
      </c>
    </row>
    <row r="237" spans="1:17" x14ac:dyDescent="0.25">
      <c r="A237" s="1" t="s">
        <v>0</v>
      </c>
      <c r="B237" s="1" t="s">
        <v>17</v>
      </c>
      <c r="C237" s="1" t="s">
        <v>9</v>
      </c>
      <c r="D237" s="1" t="s">
        <v>10</v>
      </c>
      <c r="E237" s="1" t="s">
        <v>4</v>
      </c>
      <c r="F237" s="1" t="s">
        <v>5</v>
      </c>
      <c r="H237" s="4" t="str">
        <f t="shared" si="15"/>
        <v>Cocok</v>
      </c>
      <c r="I237" s="13">
        <f t="shared" si="16"/>
        <v>3.126715061246271E-3</v>
      </c>
      <c r="J237" s="12">
        <f t="shared" si="17"/>
        <v>1.3337570104986762E-3</v>
      </c>
      <c r="M237" s="4" t="s">
        <v>16</v>
      </c>
      <c r="N237" s="4" t="s">
        <v>8</v>
      </c>
      <c r="O237" s="4" t="s">
        <v>10</v>
      </c>
      <c r="P237" s="4" t="s">
        <v>10</v>
      </c>
      <c r="Q237" s="4" t="s">
        <v>11</v>
      </c>
    </row>
    <row r="238" spans="1:17" x14ac:dyDescent="0.25">
      <c r="A238" s="1" t="s">
        <v>0</v>
      </c>
      <c r="B238" s="1" t="s">
        <v>17</v>
      </c>
      <c r="C238" s="1" t="s">
        <v>2</v>
      </c>
      <c r="D238" s="1" t="s">
        <v>31</v>
      </c>
      <c r="E238" s="1" t="s">
        <v>4</v>
      </c>
      <c r="F238" s="1" t="s">
        <v>5</v>
      </c>
      <c r="H238" s="4" t="str">
        <f t="shared" si="15"/>
        <v>Tidak Cocok</v>
      </c>
      <c r="I238" s="13">
        <f t="shared" si="16"/>
        <v>1.1229033741683996E-4</v>
      </c>
      <c r="J238" s="12">
        <f t="shared" si="17"/>
        <v>2.154530555420938E-3</v>
      </c>
      <c r="M238" s="4" t="s">
        <v>16</v>
      </c>
      <c r="N238" s="4" t="s">
        <v>9</v>
      </c>
      <c r="O238" s="4" t="s">
        <v>10</v>
      </c>
      <c r="P238" s="4" t="s">
        <v>10</v>
      </c>
      <c r="Q238" s="4" t="s">
        <v>5</v>
      </c>
    </row>
    <row r="239" spans="1:17" x14ac:dyDescent="0.25">
      <c r="A239" s="1" t="s">
        <v>0</v>
      </c>
      <c r="B239" s="1" t="s">
        <v>17</v>
      </c>
      <c r="C239" s="1" t="s">
        <v>6</v>
      </c>
      <c r="D239" s="1" t="s">
        <v>31</v>
      </c>
      <c r="E239" s="1" t="s">
        <v>4</v>
      </c>
      <c r="F239" s="1" t="s">
        <v>5</v>
      </c>
      <c r="H239" s="4" t="str">
        <f t="shared" si="15"/>
        <v>Cocok</v>
      </c>
      <c r="I239" s="13">
        <f t="shared" si="16"/>
        <v>3.126715061246271E-3</v>
      </c>
      <c r="J239" s="12">
        <f t="shared" si="17"/>
        <v>1.3337570104986762E-3</v>
      </c>
      <c r="M239" s="4" t="s">
        <v>16</v>
      </c>
      <c r="N239" s="4" t="s">
        <v>2</v>
      </c>
      <c r="O239" s="4" t="s">
        <v>31</v>
      </c>
      <c r="P239" s="4" t="s">
        <v>10</v>
      </c>
      <c r="Q239" s="4" t="s">
        <v>11</v>
      </c>
    </row>
    <row r="240" spans="1:17" x14ac:dyDescent="0.25">
      <c r="A240" s="1" t="s">
        <v>0</v>
      </c>
      <c r="B240" s="1" t="s">
        <v>17</v>
      </c>
      <c r="C240" s="1" t="s">
        <v>7</v>
      </c>
      <c r="D240" s="1" t="s">
        <v>31</v>
      </c>
      <c r="E240" s="1" t="s">
        <v>4</v>
      </c>
      <c r="F240" s="1" t="s">
        <v>5</v>
      </c>
      <c r="H240" s="4" t="str">
        <f t="shared" si="15"/>
        <v>Tidak Cocok</v>
      </c>
      <c r="I240" s="13">
        <f t="shared" si="16"/>
        <v>1.1229033741683996E-4</v>
      </c>
      <c r="J240" s="12">
        <f t="shared" si="17"/>
        <v>2.154530555420938E-3</v>
      </c>
      <c r="M240" s="4" t="s">
        <v>16</v>
      </c>
      <c r="N240" s="4" t="s">
        <v>6</v>
      </c>
      <c r="O240" s="4" t="s">
        <v>31</v>
      </c>
      <c r="P240" s="4" t="s">
        <v>10</v>
      </c>
      <c r="Q240" s="4" t="s">
        <v>5</v>
      </c>
    </row>
    <row r="241" spans="1:17" x14ac:dyDescent="0.25">
      <c r="A241" s="1" t="s">
        <v>0</v>
      </c>
      <c r="B241" s="1" t="s">
        <v>17</v>
      </c>
      <c r="C241" s="1" t="s">
        <v>8</v>
      </c>
      <c r="D241" s="1" t="s">
        <v>31</v>
      </c>
      <c r="E241" s="1" t="s">
        <v>4</v>
      </c>
      <c r="F241" s="1" t="s">
        <v>5</v>
      </c>
      <c r="H241" s="4" t="str">
        <f t="shared" si="15"/>
        <v>Cocok</v>
      </c>
      <c r="I241" s="13">
        <f t="shared" si="16"/>
        <v>2.9964352670276769E-3</v>
      </c>
      <c r="J241" s="12">
        <f t="shared" si="17"/>
        <v>1.3679559082037703E-3</v>
      </c>
      <c r="M241" s="4" t="s">
        <v>16</v>
      </c>
      <c r="N241" s="4" t="s">
        <v>7</v>
      </c>
      <c r="O241" s="4" t="s">
        <v>31</v>
      </c>
      <c r="P241" s="4" t="s">
        <v>10</v>
      </c>
      <c r="Q241" s="4" t="s">
        <v>11</v>
      </c>
    </row>
    <row r="242" spans="1:17" x14ac:dyDescent="0.25">
      <c r="A242" s="1" t="s">
        <v>0</v>
      </c>
      <c r="B242" s="1" t="s">
        <v>17</v>
      </c>
      <c r="C242" s="1" t="s">
        <v>9</v>
      </c>
      <c r="D242" s="1" t="s">
        <v>31</v>
      </c>
      <c r="E242" s="1" t="s">
        <v>4</v>
      </c>
      <c r="F242" s="1" t="s">
        <v>5</v>
      </c>
      <c r="H242" s="4" t="str">
        <f t="shared" si="15"/>
        <v>Cocok</v>
      </c>
      <c r="I242" s="13">
        <f t="shared" si="16"/>
        <v>3.126715061246271E-3</v>
      </c>
      <c r="J242" s="12">
        <f t="shared" si="17"/>
        <v>1.3337570104986762E-3</v>
      </c>
      <c r="M242" s="4" t="s">
        <v>16</v>
      </c>
      <c r="N242" s="4" t="s">
        <v>8</v>
      </c>
      <c r="O242" s="4" t="s">
        <v>31</v>
      </c>
      <c r="P242" s="4" t="s">
        <v>10</v>
      </c>
      <c r="Q242" s="4" t="s">
        <v>11</v>
      </c>
    </row>
    <row r="243" spans="1:17" x14ac:dyDescent="0.25">
      <c r="A243" s="1" t="s">
        <v>0</v>
      </c>
      <c r="B243" s="1" t="s">
        <v>17</v>
      </c>
      <c r="C243" s="1" t="s">
        <v>2</v>
      </c>
      <c r="D243" s="1" t="s">
        <v>3</v>
      </c>
      <c r="E243" s="1" t="s">
        <v>10</v>
      </c>
      <c r="F243" s="1" t="s">
        <v>11</v>
      </c>
      <c r="H243" s="4" t="str">
        <f t="shared" si="15"/>
        <v>Tidak Cocok</v>
      </c>
      <c r="I243" s="13">
        <f t="shared" si="16"/>
        <v>1.1229033741683996E-4</v>
      </c>
      <c r="J243" s="12">
        <f t="shared" si="17"/>
        <v>2.154530555420938E-3</v>
      </c>
      <c r="M243" s="4" t="s">
        <v>16</v>
      </c>
      <c r="N243" s="4" t="s">
        <v>9</v>
      </c>
      <c r="O243" s="4" t="s">
        <v>31</v>
      </c>
      <c r="P243" s="4" t="s">
        <v>10</v>
      </c>
      <c r="Q243" s="4" t="s">
        <v>5</v>
      </c>
    </row>
    <row r="244" spans="1:17" x14ac:dyDescent="0.25">
      <c r="A244" s="1" t="s">
        <v>0</v>
      </c>
      <c r="B244" s="1" t="s">
        <v>17</v>
      </c>
      <c r="C244" s="1" t="s">
        <v>6</v>
      </c>
      <c r="D244" s="1" t="s">
        <v>3</v>
      </c>
      <c r="E244" s="1" t="s">
        <v>10</v>
      </c>
      <c r="F244" s="1" t="s">
        <v>5</v>
      </c>
      <c r="H244" s="4" t="str">
        <f t="shared" si="15"/>
        <v>Cocok</v>
      </c>
      <c r="I244" s="13">
        <f t="shared" si="16"/>
        <v>2.9132009540546854E-3</v>
      </c>
      <c r="J244" s="12">
        <f t="shared" si="17"/>
        <v>1.3697915978283059E-3</v>
      </c>
      <c r="M244" s="4" t="s">
        <v>16</v>
      </c>
      <c r="N244" s="4" t="s">
        <v>2</v>
      </c>
      <c r="O244" s="4" t="s">
        <v>3</v>
      </c>
      <c r="P244" s="4" t="s">
        <v>12</v>
      </c>
      <c r="Q244" s="4" t="s">
        <v>11</v>
      </c>
    </row>
    <row r="245" spans="1:17" x14ac:dyDescent="0.25">
      <c r="A245" s="1" t="s">
        <v>0</v>
      </c>
      <c r="B245" s="1" t="s">
        <v>17</v>
      </c>
      <c r="C245" s="1" t="s">
        <v>7</v>
      </c>
      <c r="D245" s="1" t="s">
        <v>3</v>
      </c>
      <c r="E245" s="1" t="s">
        <v>10</v>
      </c>
      <c r="F245" s="1" t="s">
        <v>11</v>
      </c>
      <c r="H245" s="4" t="str">
        <f t="shared" si="15"/>
        <v>Tidak Cocok</v>
      </c>
      <c r="I245" s="13">
        <f t="shared" si="16"/>
        <v>1.0488524489529699E-4</v>
      </c>
      <c r="J245" s="12">
        <f t="shared" si="17"/>
        <v>2.2127402734149555E-3</v>
      </c>
      <c r="M245" s="4" t="s">
        <v>16</v>
      </c>
      <c r="N245" s="4" t="s">
        <v>6</v>
      </c>
      <c r="O245" s="4" t="s">
        <v>3</v>
      </c>
      <c r="P245" s="4" t="s">
        <v>12</v>
      </c>
      <c r="Q245" s="4" t="s">
        <v>5</v>
      </c>
    </row>
    <row r="246" spans="1:17" x14ac:dyDescent="0.25">
      <c r="A246" s="1" t="s">
        <v>0</v>
      </c>
      <c r="B246" s="1" t="s">
        <v>17</v>
      </c>
      <c r="C246" s="1" t="s">
        <v>8</v>
      </c>
      <c r="D246" s="1" t="s">
        <v>3</v>
      </c>
      <c r="E246" s="1" t="s">
        <v>10</v>
      </c>
      <c r="F246" s="1" t="s">
        <v>11</v>
      </c>
      <c r="H246" s="4" t="str">
        <f t="shared" si="15"/>
        <v>Cocok</v>
      </c>
      <c r="I246" s="13">
        <f t="shared" si="16"/>
        <v>2.7918175809690739E-3</v>
      </c>
      <c r="J246" s="12">
        <f t="shared" si="17"/>
        <v>1.4049144593110828E-3</v>
      </c>
      <c r="M246" s="4" t="s">
        <v>16</v>
      </c>
      <c r="N246" s="4" t="s">
        <v>7</v>
      </c>
      <c r="O246" s="4" t="s">
        <v>3</v>
      </c>
      <c r="P246" s="4" t="s">
        <v>12</v>
      </c>
      <c r="Q246" s="4" t="s">
        <v>5</v>
      </c>
    </row>
    <row r="247" spans="1:17" x14ac:dyDescent="0.25">
      <c r="A247" s="1" t="s">
        <v>0</v>
      </c>
      <c r="B247" s="1" t="s">
        <v>17</v>
      </c>
      <c r="C247" s="1" t="s">
        <v>9</v>
      </c>
      <c r="D247" s="1" t="s">
        <v>3</v>
      </c>
      <c r="E247" s="1" t="s">
        <v>10</v>
      </c>
      <c r="F247" s="1" t="s">
        <v>5</v>
      </c>
      <c r="H247" s="4" t="str">
        <f t="shared" si="15"/>
        <v>Cocok</v>
      </c>
      <c r="I247" s="13">
        <f t="shared" si="16"/>
        <v>2.9132009540546854E-3</v>
      </c>
      <c r="J247" s="12">
        <f t="shared" si="17"/>
        <v>1.3697915978283059E-3</v>
      </c>
      <c r="M247" s="4" t="s">
        <v>16</v>
      </c>
      <c r="N247" s="4" t="s">
        <v>8</v>
      </c>
      <c r="O247" s="4" t="s">
        <v>3</v>
      </c>
      <c r="P247" s="4" t="s">
        <v>12</v>
      </c>
      <c r="Q247" s="4" t="s">
        <v>11</v>
      </c>
    </row>
    <row r="248" spans="1:17" x14ac:dyDescent="0.25">
      <c r="A248" s="1" t="s">
        <v>0</v>
      </c>
      <c r="B248" s="1" t="s">
        <v>17</v>
      </c>
      <c r="C248" s="1" t="s">
        <v>2</v>
      </c>
      <c r="D248" s="1" t="s">
        <v>10</v>
      </c>
      <c r="E248" s="1" t="s">
        <v>10</v>
      </c>
      <c r="F248" s="1" t="s">
        <v>11</v>
      </c>
      <c r="H248" s="4" t="str">
        <f t="shared" si="15"/>
        <v>Tidak Cocok</v>
      </c>
      <c r="I248" s="13">
        <f t="shared" si="16"/>
        <v>1.0488524489529699E-4</v>
      </c>
      <c r="J248" s="12">
        <f t="shared" si="17"/>
        <v>2.2127402734149555E-3</v>
      </c>
      <c r="M248" s="4" t="s">
        <v>16</v>
      </c>
      <c r="N248" s="4" t="s">
        <v>9</v>
      </c>
      <c r="O248" s="4" t="s">
        <v>3</v>
      </c>
      <c r="P248" s="4" t="s">
        <v>12</v>
      </c>
      <c r="Q248" s="4" t="s">
        <v>5</v>
      </c>
    </row>
    <row r="249" spans="1:17" x14ac:dyDescent="0.25">
      <c r="A249" s="1" t="s">
        <v>0</v>
      </c>
      <c r="B249" s="1" t="s">
        <v>17</v>
      </c>
      <c r="C249" s="1" t="s">
        <v>6</v>
      </c>
      <c r="D249" s="1" t="s">
        <v>10</v>
      </c>
      <c r="E249" s="1" t="s">
        <v>10</v>
      </c>
      <c r="F249" s="1" t="s">
        <v>5</v>
      </c>
      <c r="H249" s="4" t="str">
        <f t="shared" si="15"/>
        <v>Cocok</v>
      </c>
      <c r="I249" s="13">
        <f t="shared" si="16"/>
        <v>3.039861865100542E-3</v>
      </c>
      <c r="J249" s="12">
        <f t="shared" si="17"/>
        <v>1.3530868222450339E-3</v>
      </c>
      <c r="M249" s="4" t="s">
        <v>16</v>
      </c>
      <c r="N249" s="4" t="s">
        <v>2</v>
      </c>
      <c r="O249" s="4" t="s">
        <v>10</v>
      </c>
      <c r="P249" s="4" t="s">
        <v>12</v>
      </c>
      <c r="Q249" s="4" t="s">
        <v>11</v>
      </c>
    </row>
    <row r="250" spans="1:17" x14ac:dyDescent="0.25">
      <c r="A250" s="1" t="s">
        <v>0</v>
      </c>
      <c r="B250" s="1" t="s">
        <v>17</v>
      </c>
      <c r="C250" s="1" t="s">
        <v>7</v>
      </c>
      <c r="D250" s="1" t="s">
        <v>10</v>
      </c>
      <c r="E250" s="1" t="s">
        <v>10</v>
      </c>
      <c r="F250" s="1" t="s">
        <v>11</v>
      </c>
      <c r="H250" s="4" t="str">
        <f t="shared" si="15"/>
        <v>Tidak Cocok</v>
      </c>
      <c r="I250" s="13">
        <f t="shared" si="16"/>
        <v>1.0925546343260103E-4</v>
      </c>
      <c r="J250" s="12">
        <f t="shared" si="17"/>
        <v>2.185755635934285E-3</v>
      </c>
      <c r="M250" s="4" t="s">
        <v>16</v>
      </c>
      <c r="N250" s="4" t="s">
        <v>6</v>
      </c>
      <c r="O250" s="4" t="s">
        <v>10</v>
      </c>
      <c r="P250" s="4" t="s">
        <v>12</v>
      </c>
      <c r="Q250" s="4" t="s">
        <v>5</v>
      </c>
    </row>
    <row r="251" spans="1:17" x14ac:dyDescent="0.25">
      <c r="A251" s="1" t="s">
        <v>0</v>
      </c>
      <c r="B251" s="1" t="s">
        <v>17</v>
      </c>
      <c r="C251" s="1" t="s">
        <v>8</v>
      </c>
      <c r="D251" s="1" t="s">
        <v>10</v>
      </c>
      <c r="E251" s="1" t="s">
        <v>10</v>
      </c>
      <c r="F251" s="1" t="s">
        <v>11</v>
      </c>
      <c r="H251" s="4" t="str">
        <f t="shared" si="15"/>
        <v>Cocok</v>
      </c>
      <c r="I251" s="13">
        <f t="shared" si="16"/>
        <v>2.9132009540546854E-3</v>
      </c>
      <c r="J251" s="12">
        <f t="shared" si="17"/>
        <v>1.3877813561487525E-3</v>
      </c>
      <c r="M251" s="4" t="s">
        <v>16</v>
      </c>
      <c r="N251" s="4" t="s">
        <v>7</v>
      </c>
      <c r="O251" s="4" t="s">
        <v>10</v>
      </c>
      <c r="P251" s="4" t="s">
        <v>12</v>
      </c>
      <c r="Q251" s="4" t="s">
        <v>11</v>
      </c>
    </row>
    <row r="252" spans="1:17" x14ac:dyDescent="0.25">
      <c r="A252" s="1" t="s">
        <v>0</v>
      </c>
      <c r="B252" s="1" t="s">
        <v>17</v>
      </c>
      <c r="C252" s="1" t="s">
        <v>9</v>
      </c>
      <c r="D252" s="1" t="s">
        <v>10</v>
      </c>
      <c r="E252" s="1" t="s">
        <v>10</v>
      </c>
      <c r="F252" s="1" t="s">
        <v>5</v>
      </c>
      <c r="H252" s="4" t="str">
        <f t="shared" si="15"/>
        <v>Cocok</v>
      </c>
      <c r="I252" s="13">
        <f t="shared" si="16"/>
        <v>3.039861865100542E-3</v>
      </c>
      <c r="J252" s="12">
        <f t="shared" si="17"/>
        <v>1.3530868222450339E-3</v>
      </c>
      <c r="M252" s="4" t="s">
        <v>16</v>
      </c>
      <c r="N252" s="4" t="s">
        <v>8</v>
      </c>
      <c r="O252" s="4" t="s">
        <v>10</v>
      </c>
      <c r="P252" s="4" t="s">
        <v>12</v>
      </c>
      <c r="Q252" s="4" t="s">
        <v>11</v>
      </c>
    </row>
    <row r="253" spans="1:17" x14ac:dyDescent="0.25">
      <c r="A253" s="1" t="s">
        <v>0</v>
      </c>
      <c r="B253" s="1" t="s">
        <v>17</v>
      </c>
      <c r="C253" s="1" t="s">
        <v>2</v>
      </c>
      <c r="D253" s="1" t="s">
        <v>31</v>
      </c>
      <c r="E253" s="1" t="s">
        <v>10</v>
      </c>
      <c r="F253" s="1" t="s">
        <v>11</v>
      </c>
      <c r="H253" s="4" t="str">
        <f t="shared" si="15"/>
        <v>Tidak Cocok</v>
      </c>
      <c r="I253" s="13">
        <f t="shared" si="16"/>
        <v>1.0925546343260103E-4</v>
      </c>
      <c r="J253" s="12">
        <f t="shared" si="17"/>
        <v>2.185755635934285E-3</v>
      </c>
      <c r="M253" s="4" t="s">
        <v>16</v>
      </c>
      <c r="N253" s="4" t="s">
        <v>9</v>
      </c>
      <c r="O253" s="4" t="s">
        <v>10</v>
      </c>
      <c r="P253" s="4" t="s">
        <v>12</v>
      </c>
      <c r="Q253" s="4" t="s">
        <v>5</v>
      </c>
    </row>
    <row r="254" spans="1:17" x14ac:dyDescent="0.25">
      <c r="A254" s="1" t="s">
        <v>0</v>
      </c>
      <c r="B254" s="1" t="s">
        <v>17</v>
      </c>
      <c r="C254" s="1" t="s">
        <v>6</v>
      </c>
      <c r="D254" s="1" t="s">
        <v>31</v>
      </c>
      <c r="E254" s="1" t="s">
        <v>10</v>
      </c>
      <c r="F254" s="1" t="s">
        <v>5</v>
      </c>
      <c r="H254" s="4" t="str">
        <f t="shared" si="15"/>
        <v>Cocok</v>
      </c>
      <c r="I254" s="13">
        <f t="shared" si="16"/>
        <v>3.039861865100542E-3</v>
      </c>
      <c r="J254" s="12">
        <f t="shared" si="17"/>
        <v>1.3530868222450339E-3</v>
      </c>
      <c r="M254" s="4" t="s">
        <v>16</v>
      </c>
      <c r="N254" s="4" t="s">
        <v>2</v>
      </c>
      <c r="O254" s="4" t="s">
        <v>31</v>
      </c>
      <c r="P254" s="4" t="s">
        <v>12</v>
      </c>
      <c r="Q254" s="4" t="s">
        <v>11</v>
      </c>
    </row>
    <row r="255" spans="1:17" x14ac:dyDescent="0.25">
      <c r="A255" s="1" t="s">
        <v>0</v>
      </c>
      <c r="B255" s="1" t="s">
        <v>17</v>
      </c>
      <c r="C255" s="1" t="s">
        <v>7</v>
      </c>
      <c r="D255" s="1" t="s">
        <v>31</v>
      </c>
      <c r="E255" s="1" t="s">
        <v>10</v>
      </c>
      <c r="F255" s="1" t="s">
        <v>11</v>
      </c>
      <c r="H255" s="4" t="str">
        <f t="shared" si="15"/>
        <v>Tidak Cocok</v>
      </c>
      <c r="I255" s="13">
        <f t="shared" si="16"/>
        <v>1.0925546343260103E-4</v>
      </c>
      <c r="J255" s="12">
        <f t="shared" si="17"/>
        <v>2.185755635934285E-3</v>
      </c>
      <c r="M255" s="4" t="s">
        <v>16</v>
      </c>
      <c r="N255" s="4" t="s">
        <v>6</v>
      </c>
      <c r="O255" s="4" t="s">
        <v>31</v>
      </c>
      <c r="P255" s="4" t="s">
        <v>12</v>
      </c>
      <c r="Q255" s="4" t="s">
        <v>5</v>
      </c>
    </row>
    <row r="256" spans="1:17" x14ac:dyDescent="0.25">
      <c r="A256" s="1" t="s">
        <v>0</v>
      </c>
      <c r="B256" s="1" t="s">
        <v>17</v>
      </c>
      <c r="C256" s="1" t="s">
        <v>8</v>
      </c>
      <c r="D256" s="1" t="s">
        <v>31</v>
      </c>
      <c r="E256" s="1" t="s">
        <v>10</v>
      </c>
      <c r="F256" s="1" t="s">
        <v>11</v>
      </c>
      <c r="H256" s="4" t="str">
        <f t="shared" si="15"/>
        <v>Cocok</v>
      </c>
      <c r="I256" s="13">
        <f t="shared" si="16"/>
        <v>2.9132009540546854E-3</v>
      </c>
      <c r="J256" s="12">
        <f t="shared" si="17"/>
        <v>1.3877813561487525E-3</v>
      </c>
      <c r="M256" s="4" t="s">
        <v>16</v>
      </c>
      <c r="N256" s="4" t="s">
        <v>7</v>
      </c>
      <c r="O256" s="4" t="s">
        <v>31</v>
      </c>
      <c r="P256" s="4" t="s">
        <v>12</v>
      </c>
      <c r="Q256" s="4" t="s">
        <v>11</v>
      </c>
    </row>
    <row r="257" spans="1:17" x14ac:dyDescent="0.25">
      <c r="A257" s="1" t="s">
        <v>0</v>
      </c>
      <c r="B257" s="1" t="s">
        <v>17</v>
      </c>
      <c r="C257" s="1" t="s">
        <v>9</v>
      </c>
      <c r="D257" s="1" t="s">
        <v>31</v>
      </c>
      <c r="E257" s="1" t="s">
        <v>10</v>
      </c>
      <c r="F257" s="1" t="s">
        <v>5</v>
      </c>
      <c r="H257" s="4" t="str">
        <f t="shared" si="15"/>
        <v>Cocok</v>
      </c>
      <c r="I257" s="13">
        <f t="shared" si="16"/>
        <v>3.039861865100542E-3</v>
      </c>
      <c r="J257" s="12">
        <f t="shared" si="17"/>
        <v>1.3530868222450339E-3</v>
      </c>
      <c r="M257" s="4" t="s">
        <v>16</v>
      </c>
      <c r="N257" s="4" t="s">
        <v>8</v>
      </c>
      <c r="O257" s="4" t="s">
        <v>31</v>
      </c>
      <c r="P257" s="4" t="s">
        <v>12</v>
      </c>
      <c r="Q257" s="4" t="s">
        <v>11</v>
      </c>
    </row>
    <row r="258" spans="1:17" x14ac:dyDescent="0.25">
      <c r="A258" s="1" t="s">
        <v>0</v>
      </c>
      <c r="B258" s="1" t="s">
        <v>17</v>
      </c>
      <c r="C258" s="1" t="s">
        <v>2</v>
      </c>
      <c r="D258" s="1" t="s">
        <v>3</v>
      </c>
      <c r="E258" s="1" t="s">
        <v>12</v>
      </c>
      <c r="F258" s="1" t="s">
        <v>11</v>
      </c>
      <c r="H258" s="4" t="str">
        <f t="shared" si="15"/>
        <v>Tidak Cocok</v>
      </c>
      <c r="I258" s="13">
        <f t="shared" si="16"/>
        <v>1.0925546343260103E-4</v>
      </c>
      <c r="J258" s="12">
        <f t="shared" si="17"/>
        <v>2.185755635934285E-3</v>
      </c>
      <c r="M258" s="4" t="s">
        <v>16</v>
      </c>
      <c r="N258" s="4" t="s">
        <v>9</v>
      </c>
      <c r="O258" s="4" t="s">
        <v>31</v>
      </c>
      <c r="P258" s="4" t="s">
        <v>12</v>
      </c>
      <c r="Q258" s="4" t="s">
        <v>5</v>
      </c>
    </row>
    <row r="259" spans="1:17" x14ac:dyDescent="0.25">
      <c r="A259" s="1" t="s">
        <v>0</v>
      </c>
      <c r="B259" s="1" t="s">
        <v>17</v>
      </c>
      <c r="C259" s="1" t="s">
        <v>6</v>
      </c>
      <c r="D259" s="1" t="s">
        <v>3</v>
      </c>
      <c r="E259" s="1" t="s">
        <v>12</v>
      </c>
      <c r="F259" s="1" t="s">
        <v>5</v>
      </c>
      <c r="H259" s="4" t="str">
        <f t="shared" si="15"/>
        <v>Tidak Cocok</v>
      </c>
      <c r="I259" s="13">
        <f t="shared" si="16"/>
        <v>7.6883474267385918E-5</v>
      </c>
      <c r="J259" s="12">
        <f t="shared" si="17"/>
        <v>1.9813057040016569E-3</v>
      </c>
      <c r="M259" s="4" t="s">
        <v>17</v>
      </c>
      <c r="N259" s="4" t="s">
        <v>2</v>
      </c>
      <c r="O259" s="4" t="s">
        <v>3</v>
      </c>
      <c r="P259" s="4" t="s">
        <v>4</v>
      </c>
      <c r="Q259" s="4" t="s">
        <v>5</v>
      </c>
    </row>
    <row r="260" spans="1:17" x14ac:dyDescent="0.25">
      <c r="A260" s="1" t="s">
        <v>0</v>
      </c>
      <c r="B260" s="1" t="s">
        <v>17</v>
      </c>
      <c r="C260" s="1" t="s">
        <v>7</v>
      </c>
      <c r="D260" s="1" t="s">
        <v>3</v>
      </c>
      <c r="E260" s="1" t="s">
        <v>12</v>
      </c>
      <c r="F260" s="1" t="s">
        <v>11</v>
      </c>
      <c r="H260" s="4" t="str">
        <f t="shared" si="15"/>
        <v>Tidak Cocok</v>
      </c>
      <c r="I260" s="13">
        <f t="shared" si="16"/>
        <v>3.0753389706954362E-6</v>
      </c>
      <c r="J260" s="12">
        <f t="shared" si="17"/>
        <v>3.2005707526180601E-3</v>
      </c>
      <c r="M260" s="4" t="s">
        <v>17</v>
      </c>
      <c r="N260" s="4" t="s">
        <v>6</v>
      </c>
      <c r="O260" s="4" t="s">
        <v>3</v>
      </c>
      <c r="P260" s="4" t="s">
        <v>4</v>
      </c>
      <c r="Q260" s="4" t="s">
        <v>5</v>
      </c>
    </row>
    <row r="261" spans="1:17" x14ac:dyDescent="0.25">
      <c r="A261" s="1" t="s">
        <v>0</v>
      </c>
      <c r="B261" s="1" t="s">
        <v>17</v>
      </c>
      <c r="C261" s="1" t="s">
        <v>8</v>
      </c>
      <c r="D261" s="1" t="s">
        <v>3</v>
      </c>
      <c r="E261" s="1" t="s">
        <v>12</v>
      </c>
      <c r="F261" s="1" t="s">
        <v>11</v>
      </c>
      <c r="H261" s="4" t="str">
        <f t="shared" si="15"/>
        <v>Tidak Cocok</v>
      </c>
      <c r="I261" s="13">
        <f t="shared" si="16"/>
        <v>7.3808135296690472E-5</v>
      </c>
      <c r="J261" s="12">
        <f t="shared" si="17"/>
        <v>2.0321084143606733E-3</v>
      </c>
      <c r="M261" s="4" t="s">
        <v>17</v>
      </c>
      <c r="N261" s="4" t="s">
        <v>7</v>
      </c>
      <c r="O261" s="4" t="s">
        <v>3</v>
      </c>
      <c r="P261" s="4" t="s">
        <v>4</v>
      </c>
      <c r="Q261" s="4" t="s">
        <v>5</v>
      </c>
    </row>
    <row r="262" spans="1:17" x14ac:dyDescent="0.25">
      <c r="A262" s="1" t="s">
        <v>0</v>
      </c>
      <c r="B262" s="1" t="s">
        <v>17</v>
      </c>
      <c r="C262" s="1" t="s">
        <v>9</v>
      </c>
      <c r="D262" s="1" t="s">
        <v>3</v>
      </c>
      <c r="E262" s="1" t="s">
        <v>12</v>
      </c>
      <c r="F262" s="1" t="s">
        <v>5</v>
      </c>
      <c r="H262" s="4" t="str">
        <f t="shared" si="15"/>
        <v>Tidak Cocok</v>
      </c>
      <c r="I262" s="13">
        <f t="shared" si="16"/>
        <v>7.6883474267385918E-5</v>
      </c>
      <c r="J262" s="12">
        <f t="shared" si="17"/>
        <v>1.9813057040016569E-3</v>
      </c>
      <c r="M262" s="4" t="s">
        <v>17</v>
      </c>
      <c r="N262" s="4" t="s">
        <v>8</v>
      </c>
      <c r="O262" s="4" t="s">
        <v>3</v>
      </c>
      <c r="P262" s="4" t="s">
        <v>4</v>
      </c>
      <c r="Q262" s="4" t="s">
        <v>5</v>
      </c>
    </row>
    <row r="263" spans="1:17" x14ac:dyDescent="0.25">
      <c r="A263" s="1" t="s">
        <v>0</v>
      </c>
      <c r="B263" s="1" t="s">
        <v>17</v>
      </c>
      <c r="C263" s="1" t="s">
        <v>2</v>
      </c>
      <c r="D263" s="1" t="s">
        <v>10</v>
      </c>
      <c r="E263" s="1" t="s">
        <v>12</v>
      </c>
      <c r="F263" s="1" t="s">
        <v>11</v>
      </c>
      <c r="H263" s="4" t="str">
        <f t="shared" si="15"/>
        <v>Tidak Cocok</v>
      </c>
      <c r="I263" s="13">
        <f t="shared" si="16"/>
        <v>3.0753389706954362E-6</v>
      </c>
      <c r="J263" s="12">
        <f t="shared" si="17"/>
        <v>3.2005707526180601E-3</v>
      </c>
      <c r="M263" s="4" t="s">
        <v>17</v>
      </c>
      <c r="N263" s="4" t="s">
        <v>9</v>
      </c>
      <c r="O263" s="4" t="s">
        <v>3</v>
      </c>
      <c r="P263" s="4" t="s">
        <v>4</v>
      </c>
      <c r="Q263" s="4" t="s">
        <v>5</v>
      </c>
    </row>
    <row r="264" spans="1:17" x14ac:dyDescent="0.25">
      <c r="A264" s="1" t="s">
        <v>0</v>
      </c>
      <c r="B264" s="1" t="s">
        <v>17</v>
      </c>
      <c r="C264" s="1" t="s">
        <v>6</v>
      </c>
      <c r="D264" s="1" t="s">
        <v>10</v>
      </c>
      <c r="E264" s="1" t="s">
        <v>12</v>
      </c>
      <c r="F264" s="1" t="s">
        <v>5</v>
      </c>
      <c r="H264" s="4" t="str">
        <f t="shared" si="15"/>
        <v>Tidak Cocok</v>
      </c>
      <c r="I264" s="13">
        <f t="shared" si="16"/>
        <v>8.0086952361860345E-5</v>
      </c>
      <c r="J264" s="12">
        <f t="shared" si="17"/>
        <v>1.9571434393187096E-3</v>
      </c>
      <c r="M264" s="4" t="s">
        <v>17</v>
      </c>
      <c r="N264" s="4" t="s">
        <v>2</v>
      </c>
      <c r="O264" s="4" t="s">
        <v>10</v>
      </c>
      <c r="P264" s="4" t="s">
        <v>4</v>
      </c>
      <c r="Q264" s="4" t="s">
        <v>5</v>
      </c>
    </row>
    <row r="265" spans="1:17" x14ac:dyDescent="0.25">
      <c r="A265" s="1" t="s">
        <v>0</v>
      </c>
      <c r="B265" s="1" t="s">
        <v>17</v>
      </c>
      <c r="C265" s="1" t="s">
        <v>7</v>
      </c>
      <c r="D265" s="1" t="s">
        <v>10</v>
      </c>
      <c r="E265" s="1" t="s">
        <v>12</v>
      </c>
      <c r="F265" s="1" t="s">
        <v>11</v>
      </c>
      <c r="H265" s="4" t="str">
        <f t="shared" si="15"/>
        <v>Tidak Cocok</v>
      </c>
      <c r="I265" s="13">
        <f t="shared" si="16"/>
        <v>3.2034780944744133E-6</v>
      </c>
      <c r="J265" s="12">
        <f t="shared" si="17"/>
        <v>3.1615394019763768E-3</v>
      </c>
      <c r="M265" s="4" t="s">
        <v>17</v>
      </c>
      <c r="N265" s="4" t="s">
        <v>6</v>
      </c>
      <c r="O265" s="4" t="s">
        <v>10</v>
      </c>
      <c r="P265" s="4" t="s">
        <v>4</v>
      </c>
      <c r="Q265" s="4" t="s">
        <v>5</v>
      </c>
    </row>
    <row r="266" spans="1:17" x14ac:dyDescent="0.25">
      <c r="A266" s="1" t="s">
        <v>0</v>
      </c>
      <c r="B266" s="1" t="s">
        <v>17</v>
      </c>
      <c r="C266" s="1" t="s">
        <v>8</v>
      </c>
      <c r="D266" s="1" t="s">
        <v>10</v>
      </c>
      <c r="E266" s="1" t="s">
        <v>12</v>
      </c>
      <c r="F266" s="1" t="s">
        <v>11</v>
      </c>
      <c r="H266" s="4" t="str">
        <f t="shared" si="15"/>
        <v>Tidak Cocok</v>
      </c>
      <c r="I266" s="13">
        <f t="shared" si="16"/>
        <v>7.6883474267385918E-5</v>
      </c>
      <c r="J266" s="12">
        <f t="shared" si="17"/>
        <v>2.0073266044294455E-3</v>
      </c>
      <c r="M266" s="4" t="s">
        <v>17</v>
      </c>
      <c r="N266" s="4" t="s">
        <v>7</v>
      </c>
      <c r="O266" s="4" t="s">
        <v>10</v>
      </c>
      <c r="P266" s="4" t="s">
        <v>4</v>
      </c>
      <c r="Q266" s="4" t="s">
        <v>5</v>
      </c>
    </row>
    <row r="267" spans="1:17" x14ac:dyDescent="0.25">
      <c r="A267" s="1" t="s">
        <v>0</v>
      </c>
      <c r="B267" s="1" t="s">
        <v>17</v>
      </c>
      <c r="C267" s="1" t="s">
        <v>9</v>
      </c>
      <c r="D267" s="1" t="s">
        <v>10</v>
      </c>
      <c r="E267" s="1" t="s">
        <v>12</v>
      </c>
      <c r="F267" s="1" t="s">
        <v>5</v>
      </c>
      <c r="H267" s="4" t="str">
        <f t="shared" si="15"/>
        <v>Tidak Cocok</v>
      </c>
      <c r="I267" s="13">
        <f t="shared" si="16"/>
        <v>8.0086952361860345E-5</v>
      </c>
      <c r="J267" s="12">
        <f t="shared" si="17"/>
        <v>1.9571434393187096E-3</v>
      </c>
      <c r="M267" s="4" t="s">
        <v>17</v>
      </c>
      <c r="N267" s="4" t="s">
        <v>8</v>
      </c>
      <c r="O267" s="4" t="s">
        <v>10</v>
      </c>
      <c r="P267" s="4" t="s">
        <v>4</v>
      </c>
      <c r="Q267" s="4" t="s">
        <v>5</v>
      </c>
    </row>
    <row r="268" spans="1:17" x14ac:dyDescent="0.25">
      <c r="A268" s="1" t="s">
        <v>0</v>
      </c>
      <c r="B268" s="1" t="s">
        <v>17</v>
      </c>
      <c r="C268" s="1" t="s">
        <v>2</v>
      </c>
      <c r="D268" s="1" t="s">
        <v>31</v>
      </c>
      <c r="E268" s="1" t="s">
        <v>12</v>
      </c>
      <c r="F268" s="1" t="s">
        <v>11</v>
      </c>
      <c r="H268" s="4" t="str">
        <f t="shared" ref="H268:H315" si="18">IF(I268&gt;J268,"Cocok","Tidak Cocok")</f>
        <v>Tidak Cocok</v>
      </c>
      <c r="I268" s="13">
        <f t="shared" si="16"/>
        <v>3.2034780944744133E-6</v>
      </c>
      <c r="J268" s="12">
        <f t="shared" si="17"/>
        <v>3.1615394019763768E-3</v>
      </c>
      <c r="M268" s="4" t="s">
        <v>17</v>
      </c>
      <c r="N268" s="4" t="s">
        <v>9</v>
      </c>
      <c r="O268" s="4" t="s">
        <v>10</v>
      </c>
      <c r="P268" s="4" t="s">
        <v>4</v>
      </c>
      <c r="Q268" s="4" t="s">
        <v>5</v>
      </c>
    </row>
    <row r="269" spans="1:17" x14ac:dyDescent="0.25">
      <c r="A269" s="1" t="s">
        <v>0</v>
      </c>
      <c r="B269" s="1" t="s">
        <v>17</v>
      </c>
      <c r="C269" s="1" t="s">
        <v>6</v>
      </c>
      <c r="D269" s="1" t="s">
        <v>31</v>
      </c>
      <c r="E269" s="1" t="s">
        <v>12</v>
      </c>
      <c r="F269" s="1" t="s">
        <v>5</v>
      </c>
      <c r="H269" s="4" t="str">
        <f t="shared" si="18"/>
        <v>Tidak Cocok</v>
      </c>
      <c r="I269" s="13">
        <f t="shared" si="16"/>
        <v>8.0086952361860345E-5</v>
      </c>
      <c r="J269" s="12">
        <f t="shared" si="17"/>
        <v>1.9571434393187096E-3</v>
      </c>
      <c r="M269" s="4" t="s">
        <v>17</v>
      </c>
      <c r="N269" s="4" t="s">
        <v>2</v>
      </c>
      <c r="O269" s="4" t="s">
        <v>31</v>
      </c>
      <c r="P269" s="4" t="s">
        <v>4</v>
      </c>
      <c r="Q269" s="4" t="s">
        <v>5</v>
      </c>
    </row>
    <row r="270" spans="1:17" x14ac:dyDescent="0.25">
      <c r="A270" s="1" t="s">
        <v>0</v>
      </c>
      <c r="B270" s="1" t="s">
        <v>17</v>
      </c>
      <c r="C270" s="1" t="s">
        <v>7</v>
      </c>
      <c r="D270" s="1" t="s">
        <v>31</v>
      </c>
      <c r="E270" s="1" t="s">
        <v>12</v>
      </c>
      <c r="F270" s="1" t="s">
        <v>11</v>
      </c>
      <c r="H270" s="4" t="str">
        <f t="shared" si="18"/>
        <v>Tidak Cocok</v>
      </c>
      <c r="I270" s="13">
        <f t="shared" si="16"/>
        <v>3.2034780944744133E-6</v>
      </c>
      <c r="J270" s="12">
        <f t="shared" si="17"/>
        <v>3.1615394019763768E-3</v>
      </c>
      <c r="M270" s="4" t="s">
        <v>17</v>
      </c>
      <c r="N270" s="4" t="s">
        <v>6</v>
      </c>
      <c r="O270" s="4" t="s">
        <v>31</v>
      </c>
      <c r="P270" s="4" t="s">
        <v>4</v>
      </c>
      <c r="Q270" s="4" t="s">
        <v>5</v>
      </c>
    </row>
    <row r="271" spans="1:17" x14ac:dyDescent="0.25">
      <c r="A271" s="1" t="s">
        <v>0</v>
      </c>
      <c r="B271" s="1" t="s">
        <v>17</v>
      </c>
      <c r="C271" s="1" t="s">
        <v>8</v>
      </c>
      <c r="D271" s="1" t="s">
        <v>31</v>
      </c>
      <c r="E271" s="1" t="s">
        <v>12</v>
      </c>
      <c r="F271" s="1" t="s">
        <v>11</v>
      </c>
      <c r="H271" s="4" t="str">
        <f t="shared" si="18"/>
        <v>Tidak Cocok</v>
      </c>
      <c r="I271" s="13">
        <f t="shared" si="16"/>
        <v>7.6883474267385918E-5</v>
      </c>
      <c r="J271" s="12">
        <f t="shared" si="17"/>
        <v>2.0073266044294455E-3</v>
      </c>
      <c r="M271" s="4" t="s">
        <v>17</v>
      </c>
      <c r="N271" s="4" t="s">
        <v>7</v>
      </c>
      <c r="O271" s="4" t="s">
        <v>31</v>
      </c>
      <c r="P271" s="4" t="s">
        <v>4</v>
      </c>
      <c r="Q271" s="4" t="s">
        <v>5</v>
      </c>
    </row>
    <row r="272" spans="1:17" x14ac:dyDescent="0.25">
      <c r="A272" s="1" t="s">
        <v>0</v>
      </c>
      <c r="B272" s="1" t="s">
        <v>17</v>
      </c>
      <c r="C272" s="1" t="s">
        <v>9</v>
      </c>
      <c r="D272" s="1" t="s">
        <v>31</v>
      </c>
      <c r="E272" s="1" t="s">
        <v>12</v>
      </c>
      <c r="F272" s="1" t="s">
        <v>5</v>
      </c>
      <c r="H272" s="4" t="str">
        <f t="shared" si="18"/>
        <v>Tidak Cocok</v>
      </c>
      <c r="I272" s="13">
        <f t="shared" si="16"/>
        <v>8.0086952361860345E-5</v>
      </c>
      <c r="J272" s="12">
        <f t="shared" si="17"/>
        <v>1.9571434393187096E-3</v>
      </c>
      <c r="M272" s="4" t="s">
        <v>17</v>
      </c>
      <c r="N272" s="4" t="s">
        <v>8</v>
      </c>
      <c r="O272" s="4" t="s">
        <v>31</v>
      </c>
      <c r="P272" s="4" t="s">
        <v>4</v>
      </c>
      <c r="Q272" s="4" t="s">
        <v>5</v>
      </c>
    </row>
    <row r="273" spans="1:17" x14ac:dyDescent="0.25">
      <c r="A273" s="1" t="s">
        <v>0</v>
      </c>
      <c r="B273" s="1" t="s">
        <v>18</v>
      </c>
      <c r="C273" s="1" t="s">
        <v>2</v>
      </c>
      <c r="D273" s="1" t="s">
        <v>3</v>
      </c>
      <c r="E273" s="1" t="s">
        <v>4</v>
      </c>
      <c r="F273" s="1" t="s">
        <v>5</v>
      </c>
      <c r="H273" s="4" t="str">
        <f t="shared" si="18"/>
        <v>Tidak Cocok</v>
      </c>
      <c r="I273" s="13">
        <f t="shared" si="16"/>
        <v>3.2034780944744133E-6</v>
      </c>
      <c r="J273" s="12">
        <f t="shared" si="17"/>
        <v>3.1615394019763768E-3</v>
      </c>
      <c r="M273" s="4" t="s">
        <v>17</v>
      </c>
      <c r="N273" s="4" t="s">
        <v>9</v>
      </c>
      <c r="O273" s="4" t="s">
        <v>31</v>
      </c>
      <c r="P273" s="4" t="s">
        <v>4</v>
      </c>
      <c r="Q273" s="4" t="s">
        <v>5</v>
      </c>
    </row>
    <row r="274" spans="1:17" x14ac:dyDescent="0.25">
      <c r="A274" s="1" t="s">
        <v>0</v>
      </c>
      <c r="B274" s="1" t="s">
        <v>18</v>
      </c>
      <c r="C274" s="1" t="s">
        <v>6</v>
      </c>
      <c r="D274" s="1" t="s">
        <v>3</v>
      </c>
      <c r="E274" s="1" t="s">
        <v>4</v>
      </c>
      <c r="F274" s="1" t="s">
        <v>5</v>
      </c>
      <c r="H274" s="4" t="str">
        <f t="shared" si="18"/>
        <v>Cocok</v>
      </c>
      <c r="I274" s="13">
        <f t="shared" si="16"/>
        <v>3.1726961650881285E-3</v>
      </c>
      <c r="J274" s="12">
        <f t="shared" si="17"/>
        <v>1.3020008912010888E-3</v>
      </c>
      <c r="M274" s="4" t="s">
        <v>17</v>
      </c>
      <c r="N274" s="4" t="s">
        <v>2</v>
      </c>
      <c r="O274" s="4" t="s">
        <v>3</v>
      </c>
      <c r="P274" s="4" t="s">
        <v>10</v>
      </c>
      <c r="Q274" s="4" t="s">
        <v>11</v>
      </c>
    </row>
    <row r="275" spans="1:17" x14ac:dyDescent="0.25">
      <c r="A275" s="1" t="s">
        <v>0</v>
      </c>
      <c r="B275" s="1" t="s">
        <v>18</v>
      </c>
      <c r="C275" s="1" t="s">
        <v>7</v>
      </c>
      <c r="D275" s="1" t="s">
        <v>3</v>
      </c>
      <c r="E275" s="1" t="s">
        <v>4</v>
      </c>
      <c r="F275" s="1" t="s">
        <v>5</v>
      </c>
      <c r="H275" s="4" t="str">
        <f t="shared" si="18"/>
        <v>Tidak Cocok</v>
      </c>
      <c r="I275" s="13">
        <f t="shared" si="16"/>
        <v>1.1378754191573113E-4</v>
      </c>
      <c r="J275" s="12">
        <f t="shared" si="17"/>
        <v>2.1032322088632965E-3</v>
      </c>
      <c r="M275" s="4" t="s">
        <v>17</v>
      </c>
      <c r="N275" s="4" t="s">
        <v>6</v>
      </c>
      <c r="O275" s="4" t="s">
        <v>3</v>
      </c>
      <c r="P275" s="4" t="s">
        <v>10</v>
      </c>
      <c r="Q275" s="4" t="s">
        <v>5</v>
      </c>
    </row>
    <row r="276" spans="1:17" x14ac:dyDescent="0.25">
      <c r="A276" s="1" t="s">
        <v>0</v>
      </c>
      <c r="B276" s="1" t="s">
        <v>18</v>
      </c>
      <c r="C276" s="1" t="s">
        <v>8</v>
      </c>
      <c r="D276" s="1" t="s">
        <v>3</v>
      </c>
      <c r="E276" s="1" t="s">
        <v>4</v>
      </c>
      <c r="F276" s="1" t="s">
        <v>5</v>
      </c>
      <c r="H276" s="4" t="str">
        <f t="shared" si="18"/>
        <v>Cocok</v>
      </c>
      <c r="I276" s="13">
        <f t="shared" si="16"/>
        <v>3.0405004915427902E-3</v>
      </c>
      <c r="J276" s="12">
        <f t="shared" si="17"/>
        <v>1.3353855294370139E-3</v>
      </c>
      <c r="M276" s="4" t="s">
        <v>17</v>
      </c>
      <c r="N276" s="4" t="s">
        <v>7</v>
      </c>
      <c r="O276" s="4" t="s">
        <v>3</v>
      </c>
      <c r="P276" s="4" t="s">
        <v>10</v>
      </c>
      <c r="Q276" s="4" t="s">
        <v>11</v>
      </c>
    </row>
    <row r="277" spans="1:17" x14ac:dyDescent="0.25">
      <c r="A277" s="1" t="s">
        <v>0</v>
      </c>
      <c r="B277" s="1" t="s">
        <v>18</v>
      </c>
      <c r="C277" s="1" t="s">
        <v>9</v>
      </c>
      <c r="D277" s="1" t="s">
        <v>3</v>
      </c>
      <c r="E277" s="1" t="s">
        <v>4</v>
      </c>
      <c r="F277" s="1" t="s">
        <v>5</v>
      </c>
      <c r="H277" s="4" t="str">
        <f t="shared" si="18"/>
        <v>Cocok</v>
      </c>
      <c r="I277" s="13">
        <f t="shared" si="16"/>
        <v>3.1726961650881285E-3</v>
      </c>
      <c r="J277" s="12">
        <f t="shared" si="17"/>
        <v>1.3020008912010888E-3</v>
      </c>
      <c r="M277" s="4" t="s">
        <v>17</v>
      </c>
      <c r="N277" s="4" t="s">
        <v>8</v>
      </c>
      <c r="O277" s="4" t="s">
        <v>3</v>
      </c>
      <c r="P277" s="4" t="s">
        <v>10</v>
      </c>
      <c r="Q277" s="4" t="s">
        <v>11</v>
      </c>
    </row>
    <row r="278" spans="1:17" x14ac:dyDescent="0.25">
      <c r="A278" s="1" t="s">
        <v>0</v>
      </c>
      <c r="B278" s="1" t="s">
        <v>18</v>
      </c>
      <c r="C278" s="1" t="s">
        <v>2</v>
      </c>
      <c r="D278" s="1" t="s">
        <v>10</v>
      </c>
      <c r="E278" s="1" t="s">
        <v>4</v>
      </c>
      <c r="F278" s="1" t="s">
        <v>5</v>
      </c>
      <c r="H278" s="4" t="str">
        <f t="shared" si="18"/>
        <v>Tidak Cocok</v>
      </c>
      <c r="I278" s="13">
        <f t="shared" si="16"/>
        <v>1.1378754191573113E-4</v>
      </c>
      <c r="J278" s="12">
        <f t="shared" si="17"/>
        <v>2.1032322088632965E-3</v>
      </c>
      <c r="M278" s="4" t="s">
        <v>17</v>
      </c>
      <c r="N278" s="4" t="s">
        <v>9</v>
      </c>
      <c r="O278" s="4" t="s">
        <v>3</v>
      </c>
      <c r="P278" s="4" t="s">
        <v>10</v>
      </c>
      <c r="Q278" s="4" t="s">
        <v>5</v>
      </c>
    </row>
    <row r="279" spans="1:17" x14ac:dyDescent="0.25">
      <c r="A279" s="1" t="s">
        <v>0</v>
      </c>
      <c r="B279" s="1" t="s">
        <v>18</v>
      </c>
      <c r="C279" s="1" t="s">
        <v>6</v>
      </c>
      <c r="D279" s="1" t="s">
        <v>10</v>
      </c>
      <c r="E279" s="1" t="s">
        <v>4</v>
      </c>
      <c r="F279" s="1" t="s">
        <v>5</v>
      </c>
      <c r="H279" s="4" t="str">
        <f t="shared" si="18"/>
        <v>Cocok</v>
      </c>
      <c r="I279" s="13">
        <f t="shared" si="16"/>
        <v>3.3106394766136992E-3</v>
      </c>
      <c r="J279" s="12">
        <f t="shared" si="17"/>
        <v>1.2861228315522949E-3</v>
      </c>
      <c r="M279" s="4" t="s">
        <v>17</v>
      </c>
      <c r="N279" s="4" t="s">
        <v>2</v>
      </c>
      <c r="O279" s="4" t="s">
        <v>10</v>
      </c>
      <c r="P279" s="4" t="s">
        <v>10</v>
      </c>
      <c r="Q279" s="4" t="s">
        <v>11</v>
      </c>
    </row>
    <row r="280" spans="1:17" x14ac:dyDescent="0.25">
      <c r="A280" s="1" t="s">
        <v>0</v>
      </c>
      <c r="B280" s="1" t="s">
        <v>18</v>
      </c>
      <c r="C280" s="1" t="s">
        <v>7</v>
      </c>
      <c r="D280" s="1" t="s">
        <v>10</v>
      </c>
      <c r="E280" s="1" t="s">
        <v>4</v>
      </c>
      <c r="F280" s="1" t="s">
        <v>5</v>
      </c>
      <c r="H280" s="4" t="str">
        <f t="shared" si="18"/>
        <v>Tidak Cocok</v>
      </c>
      <c r="I280" s="13">
        <f t="shared" si="16"/>
        <v>1.1852868949555329E-4</v>
      </c>
      <c r="J280" s="12">
        <f t="shared" si="17"/>
        <v>2.0775830355844759E-3</v>
      </c>
      <c r="M280" s="4" t="s">
        <v>17</v>
      </c>
      <c r="N280" s="4" t="s">
        <v>6</v>
      </c>
      <c r="O280" s="4" t="s">
        <v>10</v>
      </c>
      <c r="P280" s="4" t="s">
        <v>10</v>
      </c>
      <c r="Q280" s="4" t="s">
        <v>5</v>
      </c>
    </row>
    <row r="281" spans="1:17" x14ac:dyDescent="0.25">
      <c r="A281" s="1" t="s">
        <v>0</v>
      </c>
      <c r="B281" s="1" t="s">
        <v>18</v>
      </c>
      <c r="C281" s="1" t="s">
        <v>8</v>
      </c>
      <c r="D281" s="1" t="s">
        <v>10</v>
      </c>
      <c r="E281" s="1" t="s">
        <v>4</v>
      </c>
      <c r="F281" s="1" t="s">
        <v>5</v>
      </c>
      <c r="H281" s="4" t="str">
        <f t="shared" si="18"/>
        <v>Cocok</v>
      </c>
      <c r="I281" s="13">
        <f t="shared" si="16"/>
        <v>3.172696165088129E-3</v>
      </c>
      <c r="J281" s="12">
        <f t="shared" si="17"/>
        <v>1.3191003400536353E-3</v>
      </c>
      <c r="M281" s="4" t="s">
        <v>17</v>
      </c>
      <c r="N281" s="4" t="s">
        <v>7</v>
      </c>
      <c r="O281" s="4" t="s">
        <v>10</v>
      </c>
      <c r="P281" s="4" t="s">
        <v>10</v>
      </c>
      <c r="Q281" s="4" t="s">
        <v>11</v>
      </c>
    </row>
    <row r="282" spans="1:17" x14ac:dyDescent="0.25">
      <c r="A282" s="1" t="s">
        <v>0</v>
      </c>
      <c r="B282" s="1" t="s">
        <v>18</v>
      </c>
      <c r="C282" s="1" t="s">
        <v>9</v>
      </c>
      <c r="D282" s="1" t="s">
        <v>10</v>
      </c>
      <c r="E282" s="1" t="s">
        <v>4</v>
      </c>
      <c r="F282" s="1" t="s">
        <v>5</v>
      </c>
      <c r="H282" s="4" t="str">
        <f t="shared" si="18"/>
        <v>Cocok</v>
      </c>
      <c r="I282" s="13">
        <f t="shared" si="16"/>
        <v>3.3106394766136992E-3</v>
      </c>
      <c r="J282" s="12">
        <f t="shared" si="17"/>
        <v>1.2861228315522949E-3</v>
      </c>
      <c r="M282" s="4" t="s">
        <v>17</v>
      </c>
      <c r="N282" s="4" t="s">
        <v>8</v>
      </c>
      <c r="O282" s="4" t="s">
        <v>10</v>
      </c>
      <c r="P282" s="4" t="s">
        <v>10</v>
      </c>
      <c r="Q282" s="4" t="s">
        <v>11</v>
      </c>
    </row>
    <row r="283" spans="1:17" x14ac:dyDescent="0.25">
      <c r="A283" s="1" t="s">
        <v>0</v>
      </c>
      <c r="B283" s="1" t="s">
        <v>18</v>
      </c>
      <c r="C283" s="1" t="s">
        <v>2</v>
      </c>
      <c r="D283" s="1" t="s">
        <v>31</v>
      </c>
      <c r="E283" s="1" t="s">
        <v>4</v>
      </c>
      <c r="F283" s="1" t="s">
        <v>5</v>
      </c>
      <c r="H283" s="4" t="str">
        <f t="shared" si="18"/>
        <v>Tidak Cocok</v>
      </c>
      <c r="I283" s="13">
        <f t="shared" si="16"/>
        <v>1.1852868949555329E-4</v>
      </c>
      <c r="J283" s="12">
        <f t="shared" si="17"/>
        <v>2.0775830355844759E-3</v>
      </c>
      <c r="M283" s="4" t="s">
        <v>17</v>
      </c>
      <c r="N283" s="4" t="s">
        <v>9</v>
      </c>
      <c r="O283" s="4" t="s">
        <v>10</v>
      </c>
      <c r="P283" s="4" t="s">
        <v>10</v>
      </c>
      <c r="Q283" s="4" t="s">
        <v>5</v>
      </c>
    </row>
    <row r="284" spans="1:17" x14ac:dyDescent="0.25">
      <c r="A284" s="1" t="s">
        <v>0</v>
      </c>
      <c r="B284" s="1" t="s">
        <v>18</v>
      </c>
      <c r="C284" s="1" t="s">
        <v>6</v>
      </c>
      <c r="D284" s="1" t="s">
        <v>31</v>
      </c>
      <c r="E284" s="1" t="s">
        <v>4</v>
      </c>
      <c r="F284" s="1" t="s">
        <v>5</v>
      </c>
      <c r="H284" s="4" t="str">
        <f t="shared" si="18"/>
        <v>Cocok</v>
      </c>
      <c r="I284" s="13">
        <f t="shared" si="16"/>
        <v>3.3106394766136992E-3</v>
      </c>
      <c r="J284" s="12">
        <f t="shared" si="17"/>
        <v>1.2861228315522949E-3</v>
      </c>
      <c r="M284" s="4" t="s">
        <v>17</v>
      </c>
      <c r="N284" s="4" t="s">
        <v>2</v>
      </c>
      <c r="O284" s="4" t="s">
        <v>31</v>
      </c>
      <c r="P284" s="4" t="s">
        <v>10</v>
      </c>
      <c r="Q284" s="4" t="s">
        <v>11</v>
      </c>
    </row>
    <row r="285" spans="1:17" x14ac:dyDescent="0.25">
      <c r="A285" s="1" t="s">
        <v>0</v>
      </c>
      <c r="B285" s="1" t="s">
        <v>18</v>
      </c>
      <c r="C285" s="1" t="s">
        <v>7</v>
      </c>
      <c r="D285" s="1" t="s">
        <v>31</v>
      </c>
      <c r="E285" s="1" t="s">
        <v>4</v>
      </c>
      <c r="F285" s="1" t="s">
        <v>5</v>
      </c>
      <c r="H285" s="4" t="str">
        <f t="shared" si="18"/>
        <v>Tidak Cocok</v>
      </c>
      <c r="I285" s="13">
        <f t="shared" si="16"/>
        <v>1.1852868949555329E-4</v>
      </c>
      <c r="J285" s="12">
        <f t="shared" si="17"/>
        <v>2.0775830355844759E-3</v>
      </c>
      <c r="M285" s="4" t="s">
        <v>17</v>
      </c>
      <c r="N285" s="4" t="s">
        <v>6</v>
      </c>
      <c r="O285" s="4" t="s">
        <v>31</v>
      </c>
      <c r="P285" s="4" t="s">
        <v>10</v>
      </c>
      <c r="Q285" s="4" t="s">
        <v>5</v>
      </c>
    </row>
    <row r="286" spans="1:17" x14ac:dyDescent="0.25">
      <c r="A286" s="1" t="s">
        <v>0</v>
      </c>
      <c r="B286" s="1" t="s">
        <v>18</v>
      </c>
      <c r="C286" s="1" t="s">
        <v>8</v>
      </c>
      <c r="D286" s="1" t="s">
        <v>31</v>
      </c>
      <c r="E286" s="1" t="s">
        <v>4</v>
      </c>
      <c r="F286" s="1" t="s">
        <v>5</v>
      </c>
      <c r="H286" s="4" t="str">
        <f t="shared" si="18"/>
        <v>Cocok</v>
      </c>
      <c r="I286" s="13">
        <f t="shared" si="16"/>
        <v>3.172696165088129E-3</v>
      </c>
      <c r="J286" s="12">
        <f t="shared" si="17"/>
        <v>1.3191003400536353E-3</v>
      </c>
      <c r="M286" s="4" t="s">
        <v>17</v>
      </c>
      <c r="N286" s="4" t="s">
        <v>7</v>
      </c>
      <c r="O286" s="4" t="s">
        <v>31</v>
      </c>
      <c r="P286" s="4" t="s">
        <v>10</v>
      </c>
      <c r="Q286" s="4" t="s">
        <v>11</v>
      </c>
    </row>
    <row r="287" spans="1:17" x14ac:dyDescent="0.25">
      <c r="A287" s="1" t="s">
        <v>0</v>
      </c>
      <c r="B287" s="1" t="s">
        <v>18</v>
      </c>
      <c r="C287" s="1" t="s">
        <v>9</v>
      </c>
      <c r="D287" s="1" t="s">
        <v>31</v>
      </c>
      <c r="E287" s="1" t="s">
        <v>4</v>
      </c>
      <c r="F287" s="1" t="s">
        <v>5</v>
      </c>
      <c r="H287" s="4" t="str">
        <f t="shared" si="18"/>
        <v>Cocok</v>
      </c>
      <c r="I287" s="13">
        <f t="shared" si="16"/>
        <v>3.3106394766136992E-3</v>
      </c>
      <c r="J287" s="12">
        <f t="shared" si="17"/>
        <v>1.2861228315522949E-3</v>
      </c>
      <c r="M287" s="4" t="s">
        <v>17</v>
      </c>
      <c r="N287" s="4" t="s">
        <v>8</v>
      </c>
      <c r="O287" s="4" t="s">
        <v>31</v>
      </c>
      <c r="P287" s="4" t="s">
        <v>10</v>
      </c>
      <c r="Q287" s="4" t="s">
        <v>11</v>
      </c>
    </row>
    <row r="288" spans="1:17" x14ac:dyDescent="0.25">
      <c r="A288" s="1" t="s">
        <v>0</v>
      </c>
      <c r="B288" s="1" t="s">
        <v>18</v>
      </c>
      <c r="C288" s="1" t="s">
        <v>2</v>
      </c>
      <c r="D288" s="1" t="s">
        <v>3</v>
      </c>
      <c r="E288" s="1" t="s">
        <v>10</v>
      </c>
      <c r="F288" s="1" t="s">
        <v>5</v>
      </c>
      <c r="H288" s="4" t="str">
        <f t="shared" si="18"/>
        <v>Tidak Cocok</v>
      </c>
      <c r="I288" s="13">
        <f t="shared" si="16"/>
        <v>1.1852868949555329E-4</v>
      </c>
      <c r="J288" s="12">
        <f t="shared" si="17"/>
        <v>2.0775830355844759E-3</v>
      </c>
      <c r="M288" s="4" t="s">
        <v>17</v>
      </c>
      <c r="N288" s="4" t="s">
        <v>9</v>
      </c>
      <c r="O288" s="4" t="s">
        <v>31</v>
      </c>
      <c r="P288" s="4" t="s">
        <v>10</v>
      </c>
      <c r="Q288" s="4" t="s">
        <v>5</v>
      </c>
    </row>
    <row r="289" spans="1:17" x14ac:dyDescent="0.25">
      <c r="A289" s="1" t="s">
        <v>0</v>
      </c>
      <c r="B289" s="1" t="s">
        <v>18</v>
      </c>
      <c r="C289" s="1" t="s">
        <v>6</v>
      </c>
      <c r="D289" s="1" t="s">
        <v>3</v>
      </c>
      <c r="E289" s="1" t="s">
        <v>10</v>
      </c>
      <c r="F289" s="1" t="s">
        <v>5</v>
      </c>
      <c r="H289" s="4" t="str">
        <f t="shared" si="18"/>
        <v>Cocok</v>
      </c>
      <c r="I289" s="13">
        <f t="shared" si="16"/>
        <v>3.0845657160579027E-3</v>
      </c>
      <c r="J289" s="12">
        <f t="shared" si="17"/>
        <v>1.3208704693344377E-3</v>
      </c>
      <c r="M289" s="4" t="s">
        <v>17</v>
      </c>
      <c r="N289" s="4" t="s">
        <v>2</v>
      </c>
      <c r="O289" s="4" t="s">
        <v>3</v>
      </c>
      <c r="P289" s="4" t="s">
        <v>12</v>
      </c>
      <c r="Q289" s="4" t="s">
        <v>11</v>
      </c>
    </row>
    <row r="290" spans="1:17" x14ac:dyDescent="0.25">
      <c r="A290" s="1" t="s">
        <v>0</v>
      </c>
      <c r="B290" s="1" t="s">
        <v>18</v>
      </c>
      <c r="C290" s="1" t="s">
        <v>7</v>
      </c>
      <c r="D290" s="1" t="s">
        <v>3</v>
      </c>
      <c r="E290" s="1" t="s">
        <v>10</v>
      </c>
      <c r="F290" s="1" t="s">
        <v>5</v>
      </c>
      <c r="H290" s="4" t="str">
        <f t="shared" si="18"/>
        <v>Tidak Cocok</v>
      </c>
      <c r="I290" s="13">
        <f t="shared" si="16"/>
        <v>1.1071220294503569E-4</v>
      </c>
      <c r="J290" s="12">
        <f t="shared" si="17"/>
        <v>2.1337138350787069E-3</v>
      </c>
      <c r="M290" s="4" t="s">
        <v>17</v>
      </c>
      <c r="N290" s="4" t="s">
        <v>6</v>
      </c>
      <c r="O290" s="4" t="s">
        <v>3</v>
      </c>
      <c r="P290" s="4" t="s">
        <v>12</v>
      </c>
      <c r="Q290" s="4" t="s">
        <v>5</v>
      </c>
    </row>
    <row r="291" spans="1:17" x14ac:dyDescent="0.25">
      <c r="A291" s="1" t="s">
        <v>0</v>
      </c>
      <c r="B291" s="1" t="s">
        <v>18</v>
      </c>
      <c r="C291" s="1" t="s">
        <v>8</v>
      </c>
      <c r="D291" s="1" t="s">
        <v>3</v>
      </c>
      <c r="E291" s="1" t="s">
        <v>10</v>
      </c>
      <c r="F291" s="1" t="s">
        <v>5</v>
      </c>
      <c r="H291" s="4" t="str">
        <f t="shared" si="18"/>
        <v>Cocok</v>
      </c>
      <c r="I291" s="13">
        <f t="shared" si="16"/>
        <v>2.9560421445554907E-3</v>
      </c>
      <c r="J291" s="12">
        <f t="shared" si="17"/>
        <v>1.3547389429071155E-3</v>
      </c>
      <c r="M291" s="4" t="s">
        <v>17</v>
      </c>
      <c r="N291" s="4" t="s">
        <v>7</v>
      </c>
      <c r="O291" s="4" t="s">
        <v>3</v>
      </c>
      <c r="P291" s="4" t="s">
        <v>12</v>
      </c>
      <c r="Q291" s="4" t="s">
        <v>11</v>
      </c>
    </row>
    <row r="292" spans="1:17" x14ac:dyDescent="0.25">
      <c r="A292" s="1" t="s">
        <v>0</v>
      </c>
      <c r="B292" s="1" t="s">
        <v>18</v>
      </c>
      <c r="C292" s="1" t="s">
        <v>9</v>
      </c>
      <c r="D292" s="1" t="s">
        <v>3</v>
      </c>
      <c r="E292" s="1" t="s">
        <v>10</v>
      </c>
      <c r="F292" s="1" t="s">
        <v>5</v>
      </c>
      <c r="H292" s="4" t="str">
        <f t="shared" si="18"/>
        <v>Cocok</v>
      </c>
      <c r="I292" s="13">
        <f t="shared" si="16"/>
        <v>3.0845657160579027E-3</v>
      </c>
      <c r="J292" s="12">
        <f t="shared" si="17"/>
        <v>1.3208704693344377E-3</v>
      </c>
      <c r="M292" s="4" t="s">
        <v>17</v>
      </c>
      <c r="N292" s="4" t="s">
        <v>8</v>
      </c>
      <c r="O292" s="4" t="s">
        <v>3</v>
      </c>
      <c r="P292" s="4" t="s">
        <v>12</v>
      </c>
      <c r="Q292" s="4" t="s">
        <v>11</v>
      </c>
    </row>
    <row r="293" spans="1:17" x14ac:dyDescent="0.25">
      <c r="A293" s="1" t="s">
        <v>0</v>
      </c>
      <c r="B293" s="1" t="s">
        <v>18</v>
      </c>
      <c r="C293" s="1" t="s">
        <v>2</v>
      </c>
      <c r="D293" s="1" t="s">
        <v>10</v>
      </c>
      <c r="E293" s="1" t="s">
        <v>10</v>
      </c>
      <c r="F293" s="1" t="s">
        <v>5</v>
      </c>
      <c r="H293" s="4" t="str">
        <f t="shared" si="18"/>
        <v>Tidak Cocok</v>
      </c>
      <c r="I293" s="13">
        <f t="shared" si="16"/>
        <v>1.1071220294503569E-4</v>
      </c>
      <c r="J293" s="12">
        <f t="shared" si="17"/>
        <v>2.1337138350787069E-3</v>
      </c>
      <c r="M293" s="4" t="s">
        <v>17</v>
      </c>
      <c r="N293" s="4" t="s">
        <v>9</v>
      </c>
      <c r="O293" s="4" t="s">
        <v>3</v>
      </c>
      <c r="P293" s="4" t="s">
        <v>12</v>
      </c>
      <c r="Q293" s="4" t="s">
        <v>5</v>
      </c>
    </row>
    <row r="294" spans="1:17" x14ac:dyDescent="0.25">
      <c r="A294" s="1" t="s">
        <v>0</v>
      </c>
      <c r="B294" s="1" t="s">
        <v>18</v>
      </c>
      <c r="C294" s="1" t="s">
        <v>6</v>
      </c>
      <c r="D294" s="1" t="s">
        <v>10</v>
      </c>
      <c r="E294" s="1" t="s">
        <v>10</v>
      </c>
      <c r="F294" s="1" t="s">
        <v>5</v>
      </c>
      <c r="H294" s="4" t="str">
        <f t="shared" si="18"/>
        <v>Cocok</v>
      </c>
      <c r="I294" s="13">
        <f t="shared" si="16"/>
        <v>3.2186772689299851E-3</v>
      </c>
      <c r="J294" s="12">
        <f t="shared" si="17"/>
        <v>1.3047622928791397E-3</v>
      </c>
      <c r="M294" s="4" t="s">
        <v>17</v>
      </c>
      <c r="N294" s="4" t="s">
        <v>2</v>
      </c>
      <c r="O294" s="4" t="s">
        <v>10</v>
      </c>
      <c r="P294" s="4" t="s">
        <v>12</v>
      </c>
      <c r="Q294" s="4" t="s">
        <v>11</v>
      </c>
    </row>
    <row r="295" spans="1:17" x14ac:dyDescent="0.25">
      <c r="A295" s="1" t="s">
        <v>0</v>
      </c>
      <c r="B295" s="1" t="s">
        <v>18</v>
      </c>
      <c r="C295" s="1" t="s">
        <v>7</v>
      </c>
      <c r="D295" s="1" t="s">
        <v>10</v>
      </c>
      <c r="E295" s="1" t="s">
        <v>10</v>
      </c>
      <c r="F295" s="1" t="s">
        <v>5</v>
      </c>
      <c r="H295" s="4" t="str">
        <f t="shared" si="18"/>
        <v>Tidak Cocok</v>
      </c>
      <c r="I295" s="13">
        <f t="shared" si="16"/>
        <v>1.1532521140107888E-4</v>
      </c>
      <c r="J295" s="12">
        <f t="shared" si="17"/>
        <v>2.1076929346509174E-3</v>
      </c>
      <c r="M295" s="4" t="s">
        <v>17</v>
      </c>
      <c r="N295" s="4" t="s">
        <v>6</v>
      </c>
      <c r="O295" s="4" t="s">
        <v>10</v>
      </c>
      <c r="P295" s="4" t="s">
        <v>12</v>
      </c>
      <c r="Q295" s="4" t="s">
        <v>5</v>
      </c>
    </row>
    <row r="296" spans="1:17" x14ac:dyDescent="0.25">
      <c r="A296" s="1" t="s">
        <v>0</v>
      </c>
      <c r="B296" s="1" t="s">
        <v>18</v>
      </c>
      <c r="C296" s="1" t="s">
        <v>8</v>
      </c>
      <c r="D296" s="1" t="s">
        <v>10</v>
      </c>
      <c r="E296" s="1" t="s">
        <v>10</v>
      </c>
      <c r="F296" s="1" t="s">
        <v>5</v>
      </c>
      <c r="H296" s="4" t="str">
        <f t="shared" si="18"/>
        <v>Cocok</v>
      </c>
      <c r="I296" s="13">
        <f t="shared" si="16"/>
        <v>3.0845657160579031E-3</v>
      </c>
      <c r="J296" s="12">
        <f t="shared" si="17"/>
        <v>1.338217736286297E-3</v>
      </c>
      <c r="M296" s="4" t="s">
        <v>17</v>
      </c>
      <c r="N296" s="4" t="s">
        <v>7</v>
      </c>
      <c r="O296" s="4" t="s">
        <v>10</v>
      </c>
      <c r="P296" s="4" t="s">
        <v>12</v>
      </c>
      <c r="Q296" s="4" t="s">
        <v>11</v>
      </c>
    </row>
    <row r="297" spans="1:17" x14ac:dyDescent="0.25">
      <c r="A297" s="1" t="s">
        <v>0</v>
      </c>
      <c r="B297" s="1" t="s">
        <v>18</v>
      </c>
      <c r="C297" s="1" t="s">
        <v>9</v>
      </c>
      <c r="D297" s="1" t="s">
        <v>10</v>
      </c>
      <c r="E297" s="1" t="s">
        <v>10</v>
      </c>
      <c r="F297" s="1" t="s">
        <v>5</v>
      </c>
      <c r="H297" s="4" t="str">
        <f t="shared" si="18"/>
        <v>Cocok</v>
      </c>
      <c r="I297" s="13">
        <f t="shared" si="16"/>
        <v>3.2186772689299851E-3</v>
      </c>
      <c r="J297" s="12">
        <f t="shared" si="17"/>
        <v>1.3047622928791397E-3</v>
      </c>
      <c r="M297" s="4" t="s">
        <v>17</v>
      </c>
      <c r="N297" s="4" t="s">
        <v>8</v>
      </c>
      <c r="O297" s="4" t="s">
        <v>10</v>
      </c>
      <c r="P297" s="4" t="s">
        <v>12</v>
      </c>
      <c r="Q297" s="4" t="s">
        <v>11</v>
      </c>
    </row>
    <row r="298" spans="1:17" x14ac:dyDescent="0.25">
      <c r="A298" s="1" t="s">
        <v>0</v>
      </c>
      <c r="B298" s="1" t="s">
        <v>18</v>
      </c>
      <c r="C298" s="1" t="s">
        <v>2</v>
      </c>
      <c r="D298" s="1" t="s">
        <v>31</v>
      </c>
      <c r="E298" s="1" t="s">
        <v>10</v>
      </c>
      <c r="F298" s="1" t="s">
        <v>5</v>
      </c>
      <c r="H298" s="4" t="str">
        <f t="shared" si="18"/>
        <v>Tidak Cocok</v>
      </c>
      <c r="I298" s="13">
        <f t="shared" si="16"/>
        <v>1.1532521140107888E-4</v>
      </c>
      <c r="J298" s="12">
        <f t="shared" si="17"/>
        <v>2.1076929346509174E-3</v>
      </c>
      <c r="M298" s="4" t="s">
        <v>17</v>
      </c>
      <c r="N298" s="4" t="s">
        <v>9</v>
      </c>
      <c r="O298" s="4" t="s">
        <v>10</v>
      </c>
      <c r="P298" s="4" t="s">
        <v>12</v>
      </c>
      <c r="Q298" s="4" t="s">
        <v>5</v>
      </c>
    </row>
    <row r="299" spans="1:17" x14ac:dyDescent="0.25">
      <c r="A299" s="1" t="s">
        <v>0</v>
      </c>
      <c r="B299" s="1" t="s">
        <v>18</v>
      </c>
      <c r="C299" s="1" t="s">
        <v>6</v>
      </c>
      <c r="D299" s="1" t="s">
        <v>31</v>
      </c>
      <c r="E299" s="1" t="s">
        <v>10</v>
      </c>
      <c r="F299" s="1" t="s">
        <v>5</v>
      </c>
      <c r="H299" s="4" t="str">
        <f t="shared" si="18"/>
        <v>Cocok</v>
      </c>
      <c r="I299" s="13">
        <f t="shared" ref="I299:I348" si="19">IF(OR(VLOOKUP($M299,$H$5:$J$11,2,)=0,VLOOKUP($N299,$H$14:$J$18,2,)=0,VLOOKUP($O299,$H$21:$J$23,2,)=0,VLOOKUP($P299,$H$26:$J$28,2,)=0),((COUNTIFS($B$3:$B$317,$M299,$F$3:$F$317,I$4)+1)/(COUNTIFS($F$3:$F$317,I$4)+5))*((COUNTIFS($C$3:$C$317,$N299,$F$3:$F$317,I$4)+1)/(COUNTIFS($F$3:$F$317,I$4)+5))*((COUNTIFS($D$3:$D$317,$O299,$F$3:$F$317,I$4)+1)/(COUNTIFS($F$3:$F$317,I$4)+5))*((COUNTIFS($E$3:$E$317,$P299,$F$3:$F$317,I$4)+1)/(COUNTIFS($F$3:$F$317,I$4)+5))*((COUNTIFS($F$3:$F$317,I$4)+1)/(COUNTA($F$3:$F$317)+5)),VLOOKUP($M299,$H$5:$J$11,2,)*VLOOKUP($N299,$H$14:$J$18,2,)*VLOOKUP($O299,$H$21:$J$23,2,)*VLOOKUP($P299,$H$26:$J$28,2,)*I$2)</f>
        <v>3.2186772689299851E-3</v>
      </c>
      <c r="J299" s="12">
        <f t="shared" ref="J299:J348" si="20">IF(OR(VLOOKUP($M299,$H$5:$J$11,3,)=0,VLOOKUP($N299,$H$14:$J$18,3,)=0,VLOOKUP($O299,$H$21:$J$23,3,)=0,VLOOKUP($P299,$H$26:$J$28,3,)=0),((COUNTIFS($B$3:$B$317,$M299,$F$3:$F$317,J$4)+1)/(COUNTIFS($F$3:$F$317,J$4)+5))*((COUNTIFS($C$3:$C$317,$N299,$F$3:$F$317,J$4)+1)/(COUNTIFS($F$3:$F$317,J$4)+5))*((COUNTIFS($D$3:$D$317,$O299,$F$3:$F$317,J$4)+1)/(COUNTIFS($F$3:$F$317,J$4)+5))*((COUNTIFS($E$3:$E$317,$P299,$F$3:$F$317,J$4)+1)/(COUNTIFS($F$3:$F$317,J$4)+5))*((COUNTIFS($F$3:$F$317,J$4)+1)/(COUNTA($F$3:$F$317)+5)),VLOOKUP($M299,$H$5:$J$11,3,)*VLOOKUP($N299,$H$14:$J$18,3,)*VLOOKUP($O299,$H$21:$J$23,3,)*VLOOKUP($P299,$H$26:$J$28,3,)*J$2)</f>
        <v>1.3047622928791397E-3</v>
      </c>
      <c r="M299" s="4" t="s">
        <v>17</v>
      </c>
      <c r="N299" s="4" t="s">
        <v>2</v>
      </c>
      <c r="O299" s="4" t="s">
        <v>31</v>
      </c>
      <c r="P299" s="4" t="s">
        <v>12</v>
      </c>
      <c r="Q299" s="4" t="s">
        <v>11</v>
      </c>
    </row>
    <row r="300" spans="1:17" x14ac:dyDescent="0.25">
      <c r="A300" s="1" t="s">
        <v>0</v>
      </c>
      <c r="B300" s="1" t="s">
        <v>18</v>
      </c>
      <c r="C300" s="1" t="s">
        <v>7</v>
      </c>
      <c r="D300" s="1" t="s">
        <v>31</v>
      </c>
      <c r="E300" s="1" t="s">
        <v>10</v>
      </c>
      <c r="F300" s="1" t="s">
        <v>5</v>
      </c>
      <c r="H300" s="4" t="str">
        <f t="shared" si="18"/>
        <v>Tidak Cocok</v>
      </c>
      <c r="I300" s="13">
        <f t="shared" si="19"/>
        <v>1.1532521140107888E-4</v>
      </c>
      <c r="J300" s="12">
        <f t="shared" si="20"/>
        <v>2.1076929346509174E-3</v>
      </c>
      <c r="M300" s="4" t="s">
        <v>17</v>
      </c>
      <c r="N300" s="4" t="s">
        <v>6</v>
      </c>
      <c r="O300" s="4" t="s">
        <v>31</v>
      </c>
      <c r="P300" s="4" t="s">
        <v>12</v>
      </c>
      <c r="Q300" s="4" t="s">
        <v>5</v>
      </c>
    </row>
    <row r="301" spans="1:17" x14ac:dyDescent="0.25">
      <c r="A301" s="1" t="s">
        <v>0</v>
      </c>
      <c r="B301" s="1" t="s">
        <v>18</v>
      </c>
      <c r="C301" s="1" t="s">
        <v>8</v>
      </c>
      <c r="D301" s="1" t="s">
        <v>31</v>
      </c>
      <c r="E301" s="1" t="s">
        <v>10</v>
      </c>
      <c r="F301" s="1" t="s">
        <v>5</v>
      </c>
      <c r="H301" s="4" t="str">
        <f t="shared" si="18"/>
        <v>Cocok</v>
      </c>
      <c r="I301" s="13">
        <f t="shared" si="19"/>
        <v>3.0845657160579031E-3</v>
      </c>
      <c r="J301" s="12">
        <f t="shared" si="20"/>
        <v>1.338217736286297E-3</v>
      </c>
      <c r="M301" s="4" t="s">
        <v>17</v>
      </c>
      <c r="N301" s="4" t="s">
        <v>7</v>
      </c>
      <c r="O301" s="4" t="s">
        <v>31</v>
      </c>
      <c r="P301" s="4" t="s">
        <v>12</v>
      </c>
      <c r="Q301" s="4" t="s">
        <v>11</v>
      </c>
    </row>
    <row r="302" spans="1:17" x14ac:dyDescent="0.25">
      <c r="A302" s="1" t="s">
        <v>0</v>
      </c>
      <c r="B302" s="1" t="s">
        <v>18</v>
      </c>
      <c r="C302" s="1" t="s">
        <v>9</v>
      </c>
      <c r="D302" s="1" t="s">
        <v>31</v>
      </c>
      <c r="E302" s="1" t="s">
        <v>10</v>
      </c>
      <c r="F302" s="1" t="s">
        <v>5</v>
      </c>
      <c r="H302" s="4" t="str">
        <f t="shared" si="18"/>
        <v>Cocok</v>
      </c>
      <c r="I302" s="13">
        <f t="shared" si="19"/>
        <v>3.2186772689299851E-3</v>
      </c>
      <c r="J302" s="12">
        <f t="shared" si="20"/>
        <v>1.3047622928791397E-3</v>
      </c>
      <c r="M302" s="4" t="s">
        <v>17</v>
      </c>
      <c r="N302" s="4" t="s">
        <v>8</v>
      </c>
      <c r="O302" s="4" t="s">
        <v>31</v>
      </c>
      <c r="P302" s="4" t="s">
        <v>12</v>
      </c>
      <c r="Q302" s="4" t="s">
        <v>11</v>
      </c>
    </row>
    <row r="303" spans="1:17" x14ac:dyDescent="0.25">
      <c r="A303" s="1" t="s">
        <v>0</v>
      </c>
      <c r="B303" s="1" t="s">
        <v>18</v>
      </c>
      <c r="C303" s="1" t="s">
        <v>2</v>
      </c>
      <c r="D303" s="1" t="s">
        <v>3</v>
      </c>
      <c r="E303" s="1" t="s">
        <v>12</v>
      </c>
      <c r="F303" s="1" t="s">
        <v>5</v>
      </c>
      <c r="H303" s="4" t="str">
        <f t="shared" si="18"/>
        <v>Tidak Cocok</v>
      </c>
      <c r="I303" s="13">
        <f t="shared" si="19"/>
        <v>1.1532521140107888E-4</v>
      </c>
      <c r="J303" s="12">
        <f t="shared" si="20"/>
        <v>2.1076929346509174E-3</v>
      </c>
      <c r="M303" s="4" t="s">
        <v>17</v>
      </c>
      <c r="N303" s="4" t="s">
        <v>9</v>
      </c>
      <c r="O303" s="4" t="s">
        <v>31</v>
      </c>
      <c r="P303" s="4" t="s">
        <v>12</v>
      </c>
      <c r="Q303" s="4" t="s">
        <v>5</v>
      </c>
    </row>
    <row r="304" spans="1:17" x14ac:dyDescent="0.25">
      <c r="A304" s="1" t="s">
        <v>0</v>
      </c>
      <c r="B304" s="1" t="s">
        <v>18</v>
      </c>
      <c r="C304" s="1" t="s">
        <v>6</v>
      </c>
      <c r="D304" s="1" t="s">
        <v>3</v>
      </c>
      <c r="E304" s="1" t="s">
        <v>12</v>
      </c>
      <c r="F304" s="1" t="s">
        <v>5</v>
      </c>
      <c r="H304" s="4" t="str">
        <f t="shared" si="18"/>
        <v>Tidak Cocok</v>
      </c>
      <c r="I304" s="13">
        <f t="shared" si="19"/>
        <v>4.0464986456518903E-6</v>
      </c>
      <c r="J304" s="12">
        <f t="shared" si="20"/>
        <v>3.3021761733360942E-3</v>
      </c>
      <c r="M304" s="4" t="s">
        <v>18</v>
      </c>
      <c r="N304" s="4" t="s">
        <v>2</v>
      </c>
      <c r="O304" s="4" t="s">
        <v>3</v>
      </c>
      <c r="P304" s="4" t="s">
        <v>4</v>
      </c>
      <c r="Q304" s="4" t="s">
        <v>5</v>
      </c>
    </row>
    <row r="305" spans="1:17" x14ac:dyDescent="0.25">
      <c r="A305" s="1" t="s">
        <v>0</v>
      </c>
      <c r="B305" s="1" t="s">
        <v>18</v>
      </c>
      <c r="C305" s="1" t="s">
        <v>7</v>
      </c>
      <c r="D305" s="1" t="s">
        <v>3</v>
      </c>
      <c r="E305" s="1" t="s">
        <v>12</v>
      </c>
      <c r="F305" s="1" t="s">
        <v>5</v>
      </c>
      <c r="H305" s="4" t="str">
        <f t="shared" si="18"/>
        <v>Tidak Cocok</v>
      </c>
      <c r="I305" s="13">
        <f t="shared" si="19"/>
        <v>1.6185994582607559E-7</v>
      </c>
      <c r="J305" s="12">
        <f t="shared" si="20"/>
        <v>5.3342845876967679E-3</v>
      </c>
      <c r="M305" s="4" t="s">
        <v>18</v>
      </c>
      <c r="N305" s="4" t="s">
        <v>6</v>
      </c>
      <c r="O305" s="4" t="s">
        <v>3</v>
      </c>
      <c r="P305" s="4" t="s">
        <v>4</v>
      </c>
      <c r="Q305" s="4" t="s">
        <v>5</v>
      </c>
    </row>
    <row r="306" spans="1:17" x14ac:dyDescent="0.25">
      <c r="A306" s="1" t="s">
        <v>0</v>
      </c>
      <c r="B306" s="1" t="s">
        <v>18</v>
      </c>
      <c r="C306" s="1" t="s">
        <v>8</v>
      </c>
      <c r="D306" s="1" t="s">
        <v>3</v>
      </c>
      <c r="E306" s="1" t="s">
        <v>12</v>
      </c>
      <c r="F306" s="1" t="s">
        <v>5</v>
      </c>
      <c r="H306" s="4" t="str">
        <f t="shared" si="18"/>
        <v>Tidak Cocok</v>
      </c>
      <c r="I306" s="13">
        <f t="shared" si="19"/>
        <v>3.8846386998258138E-6</v>
      </c>
      <c r="J306" s="12">
        <f t="shared" si="20"/>
        <v>3.3868473572677888E-3</v>
      </c>
      <c r="M306" s="4" t="s">
        <v>18</v>
      </c>
      <c r="N306" s="4" t="s">
        <v>7</v>
      </c>
      <c r="O306" s="4" t="s">
        <v>3</v>
      </c>
      <c r="P306" s="4" t="s">
        <v>4</v>
      </c>
      <c r="Q306" s="4" t="s">
        <v>5</v>
      </c>
    </row>
    <row r="307" spans="1:17" x14ac:dyDescent="0.25">
      <c r="A307" s="1" t="s">
        <v>0</v>
      </c>
      <c r="B307" s="1" t="s">
        <v>18</v>
      </c>
      <c r="C307" s="1" t="s">
        <v>9</v>
      </c>
      <c r="D307" s="1" t="s">
        <v>3</v>
      </c>
      <c r="E307" s="1" t="s">
        <v>12</v>
      </c>
      <c r="F307" s="1" t="s">
        <v>5</v>
      </c>
      <c r="H307" s="4" t="str">
        <f t="shared" si="18"/>
        <v>Tidak Cocok</v>
      </c>
      <c r="I307" s="13">
        <f t="shared" si="19"/>
        <v>4.0464986456518903E-6</v>
      </c>
      <c r="J307" s="12">
        <f t="shared" si="20"/>
        <v>3.3021761733360942E-3</v>
      </c>
      <c r="M307" s="4" t="s">
        <v>18</v>
      </c>
      <c r="N307" s="4" t="s">
        <v>8</v>
      </c>
      <c r="O307" s="4" t="s">
        <v>3</v>
      </c>
      <c r="P307" s="4" t="s">
        <v>4</v>
      </c>
      <c r="Q307" s="4" t="s">
        <v>5</v>
      </c>
    </row>
    <row r="308" spans="1:17" x14ac:dyDescent="0.25">
      <c r="A308" s="1" t="s">
        <v>0</v>
      </c>
      <c r="B308" s="1" t="s">
        <v>18</v>
      </c>
      <c r="C308" s="1" t="s">
        <v>2</v>
      </c>
      <c r="D308" s="1" t="s">
        <v>10</v>
      </c>
      <c r="E308" s="1" t="s">
        <v>12</v>
      </c>
      <c r="F308" s="1" t="s">
        <v>5</v>
      </c>
      <c r="H308" s="4" t="str">
        <f t="shared" si="18"/>
        <v>Tidak Cocok</v>
      </c>
      <c r="I308" s="13">
        <f t="shared" si="19"/>
        <v>1.6185994582607559E-7</v>
      </c>
      <c r="J308" s="12">
        <f t="shared" si="20"/>
        <v>5.3342845876967679E-3</v>
      </c>
      <c r="M308" s="4" t="s">
        <v>18</v>
      </c>
      <c r="N308" s="4" t="s">
        <v>9</v>
      </c>
      <c r="O308" s="4" t="s">
        <v>3</v>
      </c>
      <c r="P308" s="4" t="s">
        <v>4</v>
      </c>
      <c r="Q308" s="4" t="s">
        <v>5</v>
      </c>
    </row>
    <row r="309" spans="1:17" x14ac:dyDescent="0.25">
      <c r="A309" s="1" t="s">
        <v>0</v>
      </c>
      <c r="B309" s="1" t="s">
        <v>18</v>
      </c>
      <c r="C309" s="1" t="s">
        <v>6</v>
      </c>
      <c r="D309" s="1" t="s">
        <v>10</v>
      </c>
      <c r="E309" s="1" t="s">
        <v>12</v>
      </c>
      <c r="F309" s="1" t="s">
        <v>5</v>
      </c>
      <c r="H309" s="4" t="str">
        <f t="shared" si="18"/>
        <v>Tidak Cocok</v>
      </c>
      <c r="I309" s="13">
        <f t="shared" si="19"/>
        <v>4.2151027558873861E-6</v>
      </c>
      <c r="J309" s="12">
        <f t="shared" si="20"/>
        <v>3.2619057321978495E-3</v>
      </c>
      <c r="M309" s="4" t="s">
        <v>18</v>
      </c>
      <c r="N309" s="4" t="s">
        <v>2</v>
      </c>
      <c r="O309" s="4" t="s">
        <v>10</v>
      </c>
      <c r="P309" s="4" t="s">
        <v>4</v>
      </c>
      <c r="Q309" s="4" t="s">
        <v>5</v>
      </c>
    </row>
    <row r="310" spans="1:17" x14ac:dyDescent="0.25">
      <c r="A310" s="1" t="s">
        <v>0</v>
      </c>
      <c r="B310" s="1" t="s">
        <v>18</v>
      </c>
      <c r="C310" s="1" t="s">
        <v>7</v>
      </c>
      <c r="D310" s="1" t="s">
        <v>10</v>
      </c>
      <c r="E310" s="1" t="s">
        <v>12</v>
      </c>
      <c r="F310" s="1" t="s">
        <v>5</v>
      </c>
      <c r="H310" s="4" t="str">
        <f t="shared" si="18"/>
        <v>Tidak Cocok</v>
      </c>
      <c r="I310" s="13">
        <f t="shared" si="19"/>
        <v>1.686041102354954E-7</v>
      </c>
      <c r="J310" s="12">
        <f t="shared" si="20"/>
        <v>5.269232336627295E-3</v>
      </c>
      <c r="M310" s="4" t="s">
        <v>18</v>
      </c>
      <c r="N310" s="4" t="s">
        <v>6</v>
      </c>
      <c r="O310" s="4" t="s">
        <v>10</v>
      </c>
      <c r="P310" s="4" t="s">
        <v>4</v>
      </c>
      <c r="Q310" s="4" t="s">
        <v>5</v>
      </c>
    </row>
    <row r="311" spans="1:17" x14ac:dyDescent="0.25">
      <c r="A311" s="1" t="s">
        <v>0</v>
      </c>
      <c r="B311" s="1" t="s">
        <v>18</v>
      </c>
      <c r="C311" s="1" t="s">
        <v>8</v>
      </c>
      <c r="D311" s="1" t="s">
        <v>10</v>
      </c>
      <c r="E311" s="1" t="s">
        <v>12</v>
      </c>
      <c r="F311" s="1" t="s">
        <v>5</v>
      </c>
      <c r="H311" s="4" t="str">
        <f t="shared" si="18"/>
        <v>Tidak Cocok</v>
      </c>
      <c r="I311" s="13">
        <f t="shared" si="19"/>
        <v>4.0464986456518903E-6</v>
      </c>
      <c r="J311" s="12">
        <f t="shared" si="20"/>
        <v>3.3455443407157427E-3</v>
      </c>
      <c r="M311" s="4" t="s">
        <v>18</v>
      </c>
      <c r="N311" s="4" t="s">
        <v>7</v>
      </c>
      <c r="O311" s="4" t="s">
        <v>10</v>
      </c>
      <c r="P311" s="4" t="s">
        <v>4</v>
      </c>
      <c r="Q311" s="4" t="s">
        <v>5</v>
      </c>
    </row>
    <row r="312" spans="1:17" x14ac:dyDescent="0.25">
      <c r="A312" s="1" t="s">
        <v>0</v>
      </c>
      <c r="B312" s="1" t="s">
        <v>18</v>
      </c>
      <c r="C312" s="1" t="s">
        <v>9</v>
      </c>
      <c r="D312" s="1" t="s">
        <v>10</v>
      </c>
      <c r="E312" s="1" t="s">
        <v>12</v>
      </c>
      <c r="F312" s="1" t="s">
        <v>5</v>
      </c>
      <c r="H312" s="4" t="str">
        <f t="shared" si="18"/>
        <v>Tidak Cocok</v>
      </c>
      <c r="I312" s="13">
        <f t="shared" si="19"/>
        <v>4.2151027558873861E-6</v>
      </c>
      <c r="J312" s="12">
        <f t="shared" si="20"/>
        <v>3.2619057321978495E-3</v>
      </c>
      <c r="M312" s="4" t="s">
        <v>18</v>
      </c>
      <c r="N312" s="4" t="s">
        <v>8</v>
      </c>
      <c r="O312" s="4" t="s">
        <v>10</v>
      </c>
      <c r="P312" s="4" t="s">
        <v>4</v>
      </c>
      <c r="Q312" s="4" t="s">
        <v>5</v>
      </c>
    </row>
    <row r="313" spans="1:17" x14ac:dyDescent="0.25">
      <c r="A313" s="1" t="s">
        <v>0</v>
      </c>
      <c r="B313" s="1" t="s">
        <v>18</v>
      </c>
      <c r="C313" s="1" t="s">
        <v>2</v>
      </c>
      <c r="D313" s="1" t="s">
        <v>31</v>
      </c>
      <c r="E313" s="1" t="s">
        <v>12</v>
      </c>
      <c r="F313" s="1" t="s">
        <v>5</v>
      </c>
      <c r="H313" s="4" t="str">
        <f t="shared" si="18"/>
        <v>Tidak Cocok</v>
      </c>
      <c r="I313" s="13">
        <f t="shared" si="19"/>
        <v>1.686041102354954E-7</v>
      </c>
      <c r="J313" s="12">
        <f t="shared" si="20"/>
        <v>5.269232336627295E-3</v>
      </c>
      <c r="M313" s="4" t="s">
        <v>18</v>
      </c>
      <c r="N313" s="4" t="s">
        <v>9</v>
      </c>
      <c r="O313" s="4" t="s">
        <v>10</v>
      </c>
      <c r="P313" s="4" t="s">
        <v>4</v>
      </c>
      <c r="Q313" s="4" t="s">
        <v>5</v>
      </c>
    </row>
    <row r="314" spans="1:17" x14ac:dyDescent="0.25">
      <c r="A314" s="1" t="s">
        <v>0</v>
      </c>
      <c r="B314" s="1" t="s">
        <v>18</v>
      </c>
      <c r="C314" s="1" t="s">
        <v>6</v>
      </c>
      <c r="D314" s="1" t="s">
        <v>31</v>
      </c>
      <c r="E314" s="1" t="s">
        <v>12</v>
      </c>
      <c r="F314" s="1" t="s">
        <v>5</v>
      </c>
      <c r="H314" s="4" t="str">
        <f t="shared" si="18"/>
        <v>Tidak Cocok</v>
      </c>
      <c r="I314" s="13">
        <f t="shared" si="19"/>
        <v>4.2151027558873861E-6</v>
      </c>
      <c r="J314" s="12">
        <f t="shared" si="20"/>
        <v>3.2619057321978495E-3</v>
      </c>
      <c r="M314" s="4" t="s">
        <v>18</v>
      </c>
      <c r="N314" s="4" t="s">
        <v>2</v>
      </c>
      <c r="O314" s="4" t="s">
        <v>31</v>
      </c>
      <c r="P314" s="4" t="s">
        <v>4</v>
      </c>
      <c r="Q314" s="4" t="s">
        <v>5</v>
      </c>
    </row>
    <row r="315" spans="1:17" x14ac:dyDescent="0.25">
      <c r="A315" s="1" t="s">
        <v>0</v>
      </c>
      <c r="B315" s="1" t="s">
        <v>18</v>
      </c>
      <c r="C315" s="1" t="s">
        <v>7</v>
      </c>
      <c r="D315" s="1" t="s">
        <v>31</v>
      </c>
      <c r="E315" s="1" t="s">
        <v>12</v>
      </c>
      <c r="F315" s="1" t="s">
        <v>5</v>
      </c>
      <c r="H315" s="4" t="str">
        <f t="shared" si="18"/>
        <v>Tidak Cocok</v>
      </c>
      <c r="I315" s="13">
        <f t="shared" si="19"/>
        <v>1.686041102354954E-7</v>
      </c>
      <c r="J315" s="12">
        <f t="shared" si="20"/>
        <v>5.269232336627295E-3</v>
      </c>
      <c r="M315" s="4" t="s">
        <v>18</v>
      </c>
      <c r="N315" s="4" t="s">
        <v>6</v>
      </c>
      <c r="O315" s="4" t="s">
        <v>31</v>
      </c>
      <c r="P315" s="4" t="s">
        <v>4</v>
      </c>
      <c r="Q315" s="4" t="s">
        <v>5</v>
      </c>
    </row>
    <row r="316" spans="1:17" x14ac:dyDescent="0.25">
      <c r="A316" s="1" t="s">
        <v>0</v>
      </c>
      <c r="B316" s="1" t="s">
        <v>18</v>
      </c>
      <c r="C316" s="1" t="s">
        <v>8</v>
      </c>
      <c r="D316" s="1" t="s">
        <v>31</v>
      </c>
      <c r="E316" s="1" t="s">
        <v>12</v>
      </c>
      <c r="F316" s="1" t="s">
        <v>5</v>
      </c>
      <c r="H316" s="4" t="str">
        <f t="shared" ref="H316:H348" si="21">IF(I316&gt;J316,"Cocok","Tidak Cocok")</f>
        <v>Tidak Cocok</v>
      </c>
      <c r="I316" s="13">
        <f t="shared" si="19"/>
        <v>4.0464986456518903E-6</v>
      </c>
      <c r="J316" s="12">
        <f t="shared" si="20"/>
        <v>3.3455443407157427E-3</v>
      </c>
      <c r="M316" s="4" t="s">
        <v>18</v>
      </c>
      <c r="N316" s="4" t="s">
        <v>7</v>
      </c>
      <c r="O316" s="4" t="s">
        <v>31</v>
      </c>
      <c r="P316" s="4" t="s">
        <v>4</v>
      </c>
      <c r="Q316" s="4" t="s">
        <v>5</v>
      </c>
    </row>
    <row r="317" spans="1:17" x14ac:dyDescent="0.25">
      <c r="A317" s="1" t="s">
        <v>0</v>
      </c>
      <c r="B317" s="1" t="s">
        <v>18</v>
      </c>
      <c r="C317" s="1" t="s">
        <v>9</v>
      </c>
      <c r="D317" s="1" t="s">
        <v>31</v>
      </c>
      <c r="E317" s="1" t="s">
        <v>12</v>
      </c>
      <c r="F317" s="1" t="s">
        <v>5</v>
      </c>
      <c r="H317" s="4" t="str">
        <f t="shared" si="21"/>
        <v>Tidak Cocok</v>
      </c>
      <c r="I317" s="13">
        <f t="shared" si="19"/>
        <v>4.2151027558873861E-6</v>
      </c>
      <c r="J317" s="12">
        <f t="shared" si="20"/>
        <v>3.2619057321978495E-3</v>
      </c>
      <c r="M317" s="4" t="s">
        <v>18</v>
      </c>
      <c r="N317" s="4" t="s">
        <v>8</v>
      </c>
      <c r="O317" s="4" t="s">
        <v>31</v>
      </c>
      <c r="P317" s="4" t="s">
        <v>4</v>
      </c>
      <c r="Q317" s="4" t="s">
        <v>5</v>
      </c>
    </row>
    <row r="318" spans="1:17" x14ac:dyDescent="0.25">
      <c r="H318" s="4" t="str">
        <f t="shared" si="21"/>
        <v>Tidak Cocok</v>
      </c>
      <c r="I318" s="13">
        <f t="shared" si="19"/>
        <v>1.686041102354954E-7</v>
      </c>
      <c r="J318" s="12">
        <f t="shared" si="20"/>
        <v>5.269232336627295E-3</v>
      </c>
      <c r="M318" s="4" t="s">
        <v>18</v>
      </c>
      <c r="N318" s="4" t="s">
        <v>9</v>
      </c>
      <c r="O318" s="4" t="s">
        <v>31</v>
      </c>
      <c r="P318" s="4" t="s">
        <v>4</v>
      </c>
      <c r="Q318" s="4" t="s">
        <v>5</v>
      </c>
    </row>
    <row r="319" spans="1:17" x14ac:dyDescent="0.25">
      <c r="H319" s="4" t="str">
        <f t="shared" si="21"/>
        <v>Tidak Cocok</v>
      </c>
      <c r="I319" s="13">
        <f t="shared" si="19"/>
        <v>1.4972044988911996E-4</v>
      </c>
      <c r="J319" s="12">
        <f t="shared" si="20"/>
        <v>2.1700014853351475E-3</v>
      </c>
      <c r="M319" s="4" t="s">
        <v>18</v>
      </c>
      <c r="N319" s="4" t="s">
        <v>2</v>
      </c>
      <c r="O319" s="4" t="s">
        <v>3</v>
      </c>
      <c r="P319" s="4" t="s">
        <v>10</v>
      </c>
      <c r="Q319" s="4" t="s">
        <v>5</v>
      </c>
    </row>
    <row r="320" spans="1:17" x14ac:dyDescent="0.25">
      <c r="H320" s="4" t="str">
        <f t="shared" si="21"/>
        <v>Tidak Cocok</v>
      </c>
      <c r="I320" s="13">
        <f t="shared" si="19"/>
        <v>5.9888179955647968E-6</v>
      </c>
      <c r="J320" s="12">
        <f t="shared" si="20"/>
        <v>3.5053870147721614E-3</v>
      </c>
      <c r="M320" s="4" t="s">
        <v>18</v>
      </c>
      <c r="N320" s="4" t="s">
        <v>6</v>
      </c>
      <c r="O320" s="4" t="s">
        <v>3</v>
      </c>
      <c r="P320" s="4" t="s">
        <v>10</v>
      </c>
      <c r="Q320" s="4" t="s">
        <v>5</v>
      </c>
    </row>
    <row r="321" spans="8:17" x14ac:dyDescent="0.25">
      <c r="H321" s="4" t="str">
        <f t="shared" si="21"/>
        <v>Tidak Cocok</v>
      </c>
      <c r="I321" s="13">
        <f t="shared" si="19"/>
        <v>1.4373163189355514E-4</v>
      </c>
      <c r="J321" s="12">
        <f t="shared" si="20"/>
        <v>2.2256425490616897E-3</v>
      </c>
      <c r="M321" s="4" t="s">
        <v>18</v>
      </c>
      <c r="N321" s="4" t="s">
        <v>7</v>
      </c>
      <c r="O321" s="4" t="s">
        <v>3</v>
      </c>
      <c r="P321" s="4" t="s">
        <v>10</v>
      </c>
      <c r="Q321" s="4" t="s">
        <v>5</v>
      </c>
    </row>
    <row r="322" spans="8:17" x14ac:dyDescent="0.25">
      <c r="H322" s="4" t="str">
        <f t="shared" si="21"/>
        <v>Tidak Cocok</v>
      </c>
      <c r="I322" s="13">
        <f t="shared" si="19"/>
        <v>1.4972044988911996E-4</v>
      </c>
      <c r="J322" s="12">
        <f t="shared" si="20"/>
        <v>2.1700014853351475E-3</v>
      </c>
      <c r="M322" s="4" t="s">
        <v>18</v>
      </c>
      <c r="N322" s="4" t="s">
        <v>8</v>
      </c>
      <c r="O322" s="4" t="s">
        <v>3</v>
      </c>
      <c r="P322" s="4" t="s">
        <v>10</v>
      </c>
      <c r="Q322" s="4" t="s">
        <v>5</v>
      </c>
    </row>
    <row r="323" spans="8:17" x14ac:dyDescent="0.25">
      <c r="H323" s="4" t="str">
        <f t="shared" si="21"/>
        <v>Tidak Cocok</v>
      </c>
      <c r="I323" s="13">
        <f t="shared" si="19"/>
        <v>5.9888179955647968E-6</v>
      </c>
      <c r="J323" s="12">
        <f t="shared" si="20"/>
        <v>3.5053870147721614E-3</v>
      </c>
      <c r="M323" s="4" t="s">
        <v>18</v>
      </c>
      <c r="N323" s="4" t="s">
        <v>9</v>
      </c>
      <c r="O323" s="4" t="s">
        <v>3</v>
      </c>
      <c r="P323" s="4" t="s">
        <v>10</v>
      </c>
      <c r="Q323" s="4" t="s">
        <v>5</v>
      </c>
    </row>
    <row r="324" spans="8:17" x14ac:dyDescent="0.25">
      <c r="H324" s="4" t="str">
        <f t="shared" si="21"/>
        <v>Tidak Cocok</v>
      </c>
      <c r="I324" s="13">
        <f t="shared" si="19"/>
        <v>1.559588019678333E-4</v>
      </c>
      <c r="J324" s="12">
        <f t="shared" si="20"/>
        <v>2.1435380525871581E-3</v>
      </c>
      <c r="M324" s="4" t="s">
        <v>18</v>
      </c>
      <c r="N324" s="4" t="s">
        <v>2</v>
      </c>
      <c r="O324" s="4" t="s">
        <v>10</v>
      </c>
      <c r="P324" s="4" t="s">
        <v>10</v>
      </c>
      <c r="Q324" s="4" t="s">
        <v>5</v>
      </c>
    </row>
    <row r="325" spans="8:17" x14ac:dyDescent="0.25">
      <c r="H325" s="4" t="str">
        <f t="shared" si="21"/>
        <v>Tidak Cocok</v>
      </c>
      <c r="I325" s="13">
        <f t="shared" si="19"/>
        <v>6.2383520787133308E-6</v>
      </c>
      <c r="J325" s="12">
        <f t="shared" si="20"/>
        <v>3.4626383926407937E-3</v>
      </c>
      <c r="M325" s="4" t="s">
        <v>18</v>
      </c>
      <c r="N325" s="4" t="s">
        <v>6</v>
      </c>
      <c r="O325" s="4" t="s">
        <v>10</v>
      </c>
      <c r="P325" s="4" t="s">
        <v>10</v>
      </c>
      <c r="Q325" s="4" t="s">
        <v>5</v>
      </c>
    </row>
    <row r="326" spans="8:17" x14ac:dyDescent="0.25">
      <c r="H326" s="4" t="str">
        <f t="shared" si="21"/>
        <v>Tidak Cocok</v>
      </c>
      <c r="I326" s="13">
        <f t="shared" si="19"/>
        <v>1.4972044988911993E-4</v>
      </c>
      <c r="J326" s="12">
        <f t="shared" si="20"/>
        <v>2.1985005667560596E-3</v>
      </c>
      <c r="M326" s="4" t="s">
        <v>18</v>
      </c>
      <c r="N326" s="4" t="s">
        <v>7</v>
      </c>
      <c r="O326" s="4" t="s">
        <v>10</v>
      </c>
      <c r="P326" s="4" t="s">
        <v>10</v>
      </c>
      <c r="Q326" s="4" t="s">
        <v>5</v>
      </c>
    </row>
    <row r="327" spans="8:17" x14ac:dyDescent="0.25">
      <c r="H327" s="4" t="str">
        <f t="shared" si="21"/>
        <v>Tidak Cocok</v>
      </c>
      <c r="I327" s="13">
        <f t="shared" si="19"/>
        <v>1.559588019678333E-4</v>
      </c>
      <c r="J327" s="12">
        <f t="shared" si="20"/>
        <v>2.1435380525871581E-3</v>
      </c>
      <c r="M327" s="4" t="s">
        <v>18</v>
      </c>
      <c r="N327" s="4" t="s">
        <v>8</v>
      </c>
      <c r="O327" s="4" t="s">
        <v>10</v>
      </c>
      <c r="P327" s="4" t="s">
        <v>10</v>
      </c>
      <c r="Q327" s="4" t="s">
        <v>5</v>
      </c>
    </row>
    <row r="328" spans="8:17" x14ac:dyDescent="0.25">
      <c r="H328" s="4" t="str">
        <f t="shared" si="21"/>
        <v>Tidak Cocok</v>
      </c>
      <c r="I328" s="13">
        <f t="shared" si="19"/>
        <v>6.2383520787133308E-6</v>
      </c>
      <c r="J328" s="12">
        <f t="shared" si="20"/>
        <v>3.4626383926407937E-3</v>
      </c>
      <c r="M328" s="4" t="s">
        <v>18</v>
      </c>
      <c r="N328" s="4" t="s">
        <v>9</v>
      </c>
      <c r="O328" s="4" t="s">
        <v>10</v>
      </c>
      <c r="P328" s="4" t="s">
        <v>10</v>
      </c>
      <c r="Q328" s="4" t="s">
        <v>5</v>
      </c>
    </row>
    <row r="329" spans="8:17" x14ac:dyDescent="0.25">
      <c r="H329" s="4" t="str">
        <f t="shared" si="21"/>
        <v>Tidak Cocok</v>
      </c>
      <c r="I329" s="13">
        <f t="shared" si="19"/>
        <v>1.559588019678333E-4</v>
      </c>
      <c r="J329" s="12">
        <f t="shared" si="20"/>
        <v>2.1435380525871581E-3</v>
      </c>
      <c r="M329" s="4" t="s">
        <v>18</v>
      </c>
      <c r="N329" s="4" t="s">
        <v>2</v>
      </c>
      <c r="O329" s="4" t="s">
        <v>31</v>
      </c>
      <c r="P329" s="4" t="s">
        <v>10</v>
      </c>
      <c r="Q329" s="4" t="s">
        <v>5</v>
      </c>
    </row>
    <row r="330" spans="8:17" x14ac:dyDescent="0.25">
      <c r="H330" s="4" t="str">
        <f t="shared" si="21"/>
        <v>Tidak Cocok</v>
      </c>
      <c r="I330" s="13">
        <f t="shared" si="19"/>
        <v>6.2383520787133308E-6</v>
      </c>
      <c r="J330" s="12">
        <f t="shared" si="20"/>
        <v>3.4626383926407937E-3</v>
      </c>
      <c r="M330" s="4" t="s">
        <v>18</v>
      </c>
      <c r="N330" s="4" t="s">
        <v>6</v>
      </c>
      <c r="O330" s="4" t="s">
        <v>31</v>
      </c>
      <c r="P330" s="4" t="s">
        <v>10</v>
      </c>
      <c r="Q330" s="4" t="s">
        <v>5</v>
      </c>
    </row>
    <row r="331" spans="8:17" x14ac:dyDescent="0.25">
      <c r="H331" s="4" t="str">
        <f t="shared" si="21"/>
        <v>Tidak Cocok</v>
      </c>
      <c r="I331" s="13">
        <f t="shared" si="19"/>
        <v>1.4972044988911993E-4</v>
      </c>
      <c r="J331" s="12">
        <f t="shared" si="20"/>
        <v>2.1985005667560596E-3</v>
      </c>
      <c r="M331" s="4" t="s">
        <v>18</v>
      </c>
      <c r="N331" s="4" t="s">
        <v>7</v>
      </c>
      <c r="O331" s="4" t="s">
        <v>31</v>
      </c>
      <c r="P331" s="4" t="s">
        <v>10</v>
      </c>
      <c r="Q331" s="4" t="s">
        <v>5</v>
      </c>
    </row>
    <row r="332" spans="8:17" x14ac:dyDescent="0.25">
      <c r="H332" s="4" t="str">
        <f t="shared" si="21"/>
        <v>Tidak Cocok</v>
      </c>
      <c r="I332" s="13">
        <f t="shared" si="19"/>
        <v>1.559588019678333E-4</v>
      </c>
      <c r="J332" s="12">
        <f t="shared" si="20"/>
        <v>2.1435380525871581E-3</v>
      </c>
      <c r="M332" s="4" t="s">
        <v>18</v>
      </c>
      <c r="N332" s="4" t="s">
        <v>8</v>
      </c>
      <c r="O332" s="4" t="s">
        <v>31</v>
      </c>
      <c r="P332" s="4" t="s">
        <v>10</v>
      </c>
      <c r="Q332" s="4" t="s">
        <v>5</v>
      </c>
    </row>
    <row r="333" spans="8:17" x14ac:dyDescent="0.25">
      <c r="H333" s="4" t="str">
        <f t="shared" si="21"/>
        <v>Tidak Cocok</v>
      </c>
      <c r="I333" s="13">
        <f t="shared" si="19"/>
        <v>6.2383520787133308E-6</v>
      </c>
      <c r="J333" s="12">
        <f t="shared" si="20"/>
        <v>3.4626383926407937E-3</v>
      </c>
      <c r="M333" s="4" t="s">
        <v>18</v>
      </c>
      <c r="N333" s="4" t="s">
        <v>9</v>
      </c>
      <c r="O333" s="4" t="s">
        <v>31</v>
      </c>
      <c r="P333" s="4" t="s">
        <v>10</v>
      </c>
      <c r="Q333" s="4" t="s">
        <v>5</v>
      </c>
    </row>
    <row r="334" spans="8:17" x14ac:dyDescent="0.25">
      <c r="H334" s="4" t="str">
        <f t="shared" si="21"/>
        <v>Tidak Cocok</v>
      </c>
      <c r="I334" s="13">
        <f t="shared" si="19"/>
        <v>1.4567395124346805E-4</v>
      </c>
      <c r="J334" s="12">
        <f t="shared" si="20"/>
        <v>2.2014507822240626E-3</v>
      </c>
      <c r="M334" s="4" t="s">
        <v>18</v>
      </c>
      <c r="N334" s="4" t="s">
        <v>2</v>
      </c>
      <c r="O334" s="4" t="s">
        <v>3</v>
      </c>
      <c r="P334" s="4" t="s">
        <v>12</v>
      </c>
      <c r="Q334" s="4" t="s">
        <v>5</v>
      </c>
    </row>
    <row r="335" spans="8:17" x14ac:dyDescent="0.25">
      <c r="H335" s="4" t="str">
        <f t="shared" si="21"/>
        <v>Tidak Cocok</v>
      </c>
      <c r="I335" s="13">
        <f t="shared" si="19"/>
        <v>5.8269580497387203E-6</v>
      </c>
      <c r="J335" s="12">
        <f t="shared" si="20"/>
        <v>3.5561897251311786E-3</v>
      </c>
      <c r="M335" s="4" t="s">
        <v>18</v>
      </c>
      <c r="N335" s="4" t="s">
        <v>6</v>
      </c>
      <c r="O335" s="4" t="s">
        <v>3</v>
      </c>
      <c r="P335" s="4" t="s">
        <v>12</v>
      </c>
      <c r="Q335" s="4" t="s">
        <v>5</v>
      </c>
    </row>
    <row r="336" spans="8:17" x14ac:dyDescent="0.25">
      <c r="H336" s="4" t="str">
        <f t="shared" si="21"/>
        <v>Tidak Cocok</v>
      </c>
      <c r="I336" s="13">
        <f t="shared" si="19"/>
        <v>1.398469931937293E-4</v>
      </c>
      <c r="J336" s="12">
        <f t="shared" si="20"/>
        <v>2.2578982381785259E-3</v>
      </c>
      <c r="M336" s="4" t="s">
        <v>18</v>
      </c>
      <c r="N336" s="4" t="s">
        <v>7</v>
      </c>
      <c r="O336" s="4" t="s">
        <v>3</v>
      </c>
      <c r="P336" s="4" t="s">
        <v>12</v>
      </c>
      <c r="Q336" s="4" t="s">
        <v>5</v>
      </c>
    </row>
    <row r="337" spans="8:17" x14ac:dyDescent="0.25">
      <c r="H337" s="4" t="str">
        <f t="shared" si="21"/>
        <v>Tidak Cocok</v>
      </c>
      <c r="I337" s="13">
        <f t="shared" si="19"/>
        <v>1.4567395124346805E-4</v>
      </c>
      <c r="J337" s="12">
        <f t="shared" si="20"/>
        <v>2.2014507822240626E-3</v>
      </c>
      <c r="M337" s="4" t="s">
        <v>18</v>
      </c>
      <c r="N337" s="4" t="s">
        <v>8</v>
      </c>
      <c r="O337" s="4" t="s">
        <v>3</v>
      </c>
      <c r="P337" s="4" t="s">
        <v>12</v>
      </c>
      <c r="Q337" s="4" t="s">
        <v>5</v>
      </c>
    </row>
    <row r="338" spans="8:17" x14ac:dyDescent="0.25">
      <c r="H338" s="4" t="str">
        <f t="shared" si="21"/>
        <v>Tidak Cocok</v>
      </c>
      <c r="I338" s="13">
        <f t="shared" si="19"/>
        <v>5.8269580497387203E-6</v>
      </c>
      <c r="J338" s="12">
        <f t="shared" si="20"/>
        <v>3.5561897251311786E-3</v>
      </c>
      <c r="M338" s="4" t="s">
        <v>18</v>
      </c>
      <c r="N338" s="4" t="s">
        <v>9</v>
      </c>
      <c r="O338" s="4" t="s">
        <v>3</v>
      </c>
      <c r="P338" s="4" t="s">
        <v>12</v>
      </c>
      <c r="Q338" s="4" t="s">
        <v>5</v>
      </c>
    </row>
    <row r="339" spans="8:17" x14ac:dyDescent="0.25">
      <c r="H339" s="4" t="str">
        <f t="shared" si="21"/>
        <v>Tidak Cocok</v>
      </c>
      <c r="I339" s="13">
        <f t="shared" si="19"/>
        <v>1.5174369921194591E-4</v>
      </c>
      <c r="J339" s="12">
        <f t="shared" si="20"/>
        <v>2.1746038214652329E-3</v>
      </c>
      <c r="M339" s="4" t="s">
        <v>18</v>
      </c>
      <c r="N339" s="4" t="s">
        <v>2</v>
      </c>
      <c r="O339" s="4" t="s">
        <v>10</v>
      </c>
      <c r="P339" s="4" t="s">
        <v>12</v>
      </c>
      <c r="Q339" s="4" t="s">
        <v>5</v>
      </c>
    </row>
    <row r="340" spans="8:17" x14ac:dyDescent="0.25">
      <c r="H340" s="4" t="str">
        <f t="shared" si="21"/>
        <v>Tidak Cocok</v>
      </c>
      <c r="I340" s="13">
        <f t="shared" si="19"/>
        <v>6.069747968477835E-6</v>
      </c>
      <c r="J340" s="12">
        <f t="shared" si="20"/>
        <v>3.5128215577515305E-3</v>
      </c>
      <c r="M340" s="4" t="s">
        <v>18</v>
      </c>
      <c r="N340" s="4" t="s">
        <v>6</v>
      </c>
      <c r="O340" s="4" t="s">
        <v>10</v>
      </c>
      <c r="P340" s="4" t="s">
        <v>12</v>
      </c>
      <c r="Q340" s="4" t="s">
        <v>5</v>
      </c>
    </row>
    <row r="341" spans="8:17" x14ac:dyDescent="0.25">
      <c r="H341" s="4" t="str">
        <f t="shared" si="21"/>
        <v>Tidak Cocok</v>
      </c>
      <c r="I341" s="13">
        <f t="shared" si="19"/>
        <v>1.4567395124346803E-4</v>
      </c>
      <c r="J341" s="12">
        <f t="shared" si="20"/>
        <v>2.2303628938104953E-3</v>
      </c>
      <c r="M341" s="4" t="s">
        <v>18</v>
      </c>
      <c r="N341" s="4" t="s">
        <v>7</v>
      </c>
      <c r="O341" s="4" t="s">
        <v>10</v>
      </c>
      <c r="P341" s="4" t="s">
        <v>12</v>
      </c>
      <c r="Q341" s="4" t="s">
        <v>5</v>
      </c>
    </row>
    <row r="342" spans="8:17" x14ac:dyDescent="0.25">
      <c r="H342" s="4" t="str">
        <f t="shared" si="21"/>
        <v>Tidak Cocok</v>
      </c>
      <c r="I342" s="13">
        <f t="shared" si="19"/>
        <v>1.5174369921194591E-4</v>
      </c>
      <c r="J342" s="12">
        <f t="shared" si="20"/>
        <v>2.1746038214652329E-3</v>
      </c>
      <c r="M342" s="4" t="s">
        <v>18</v>
      </c>
      <c r="N342" s="4" t="s">
        <v>8</v>
      </c>
      <c r="O342" s="4" t="s">
        <v>10</v>
      </c>
      <c r="P342" s="4" t="s">
        <v>12</v>
      </c>
      <c r="Q342" s="4" t="s">
        <v>5</v>
      </c>
    </row>
    <row r="343" spans="8:17" x14ac:dyDescent="0.25">
      <c r="H343" s="4" t="str">
        <f t="shared" si="21"/>
        <v>Tidak Cocok</v>
      </c>
      <c r="I343" s="13">
        <f t="shared" si="19"/>
        <v>6.069747968477835E-6</v>
      </c>
      <c r="J343" s="12">
        <f t="shared" si="20"/>
        <v>3.5128215577515305E-3</v>
      </c>
      <c r="M343" s="4" t="s">
        <v>18</v>
      </c>
      <c r="N343" s="4" t="s">
        <v>9</v>
      </c>
      <c r="O343" s="4" t="s">
        <v>10</v>
      </c>
      <c r="P343" s="4" t="s">
        <v>12</v>
      </c>
      <c r="Q343" s="4" t="s">
        <v>5</v>
      </c>
    </row>
    <row r="344" spans="8:17" x14ac:dyDescent="0.25">
      <c r="H344" s="4" t="str">
        <f t="shared" si="21"/>
        <v>Tidak Cocok</v>
      </c>
      <c r="I344" s="13">
        <f t="shared" si="19"/>
        <v>1.5174369921194591E-4</v>
      </c>
      <c r="J344" s="12">
        <f t="shared" si="20"/>
        <v>2.1746038214652329E-3</v>
      </c>
      <c r="M344" s="4" t="s">
        <v>18</v>
      </c>
      <c r="N344" s="4" t="s">
        <v>2</v>
      </c>
      <c r="O344" s="4" t="s">
        <v>31</v>
      </c>
      <c r="P344" s="4" t="s">
        <v>12</v>
      </c>
      <c r="Q344" s="4" t="s">
        <v>5</v>
      </c>
    </row>
    <row r="345" spans="8:17" x14ac:dyDescent="0.25">
      <c r="H345" s="4" t="str">
        <f t="shared" si="21"/>
        <v>Tidak Cocok</v>
      </c>
      <c r="I345" s="13">
        <f t="shared" si="19"/>
        <v>6.069747968477835E-6</v>
      </c>
      <c r="J345" s="12">
        <f t="shared" si="20"/>
        <v>3.5128215577515305E-3</v>
      </c>
      <c r="M345" s="4" t="s">
        <v>18</v>
      </c>
      <c r="N345" s="4" t="s">
        <v>6</v>
      </c>
      <c r="O345" s="4" t="s">
        <v>31</v>
      </c>
      <c r="P345" s="4" t="s">
        <v>12</v>
      </c>
      <c r="Q345" s="4" t="s">
        <v>5</v>
      </c>
    </row>
    <row r="346" spans="8:17" x14ac:dyDescent="0.25">
      <c r="H346" s="4" t="str">
        <f t="shared" si="21"/>
        <v>Tidak Cocok</v>
      </c>
      <c r="I346" s="13">
        <f t="shared" si="19"/>
        <v>1.4567395124346803E-4</v>
      </c>
      <c r="J346" s="12">
        <f t="shared" si="20"/>
        <v>2.2303628938104953E-3</v>
      </c>
      <c r="M346" s="4" t="s">
        <v>18</v>
      </c>
      <c r="N346" s="4" t="s">
        <v>7</v>
      </c>
      <c r="O346" s="4" t="s">
        <v>31</v>
      </c>
      <c r="P346" s="4" t="s">
        <v>12</v>
      </c>
      <c r="Q346" s="4" t="s">
        <v>5</v>
      </c>
    </row>
    <row r="347" spans="8:17" x14ac:dyDescent="0.25">
      <c r="H347" s="4" t="str">
        <f t="shared" si="21"/>
        <v>Tidak Cocok</v>
      </c>
      <c r="I347" s="13">
        <f t="shared" si="19"/>
        <v>1.5174369921194591E-4</v>
      </c>
      <c r="J347" s="12">
        <f t="shared" si="20"/>
        <v>2.1746038214652329E-3</v>
      </c>
      <c r="M347" s="4" t="s">
        <v>18</v>
      </c>
      <c r="N347" s="4" t="s">
        <v>8</v>
      </c>
      <c r="O347" s="4" t="s">
        <v>31</v>
      </c>
      <c r="P347" s="4" t="s">
        <v>12</v>
      </c>
      <c r="Q347" s="4" t="s">
        <v>5</v>
      </c>
    </row>
    <row r="348" spans="8:17" x14ac:dyDescent="0.25">
      <c r="H348" s="4" t="str">
        <f t="shared" si="21"/>
        <v>Tidak Cocok</v>
      </c>
      <c r="I348" s="13">
        <f t="shared" si="19"/>
        <v>6.069747968477835E-6</v>
      </c>
      <c r="J348" s="12">
        <f t="shared" si="20"/>
        <v>3.5128215577515305E-3</v>
      </c>
      <c r="M348" s="4" t="s">
        <v>18</v>
      </c>
      <c r="N348" s="4" t="s">
        <v>9</v>
      </c>
      <c r="O348" s="4" t="s">
        <v>31</v>
      </c>
      <c r="P348" s="4" t="s">
        <v>12</v>
      </c>
      <c r="Q348" s="4" t="s">
        <v>5</v>
      </c>
    </row>
    <row r="350" spans="8:17" x14ac:dyDescent="0.25">
      <c r="H350" s="5" t="s">
        <v>37</v>
      </c>
      <c r="I350" s="5" t="s">
        <v>38</v>
      </c>
      <c r="J350" s="5"/>
    </row>
    <row r="351" spans="8:17" x14ac:dyDescent="0.25">
      <c r="H351" s="5"/>
      <c r="I351" s="1" t="s">
        <v>11</v>
      </c>
      <c r="J351" s="1" t="s">
        <v>5</v>
      </c>
    </row>
    <row r="352" spans="8:17" x14ac:dyDescent="0.25">
      <c r="H352" s="1" t="s">
        <v>11</v>
      </c>
      <c r="I352" s="1">
        <f>COUNTIFS($H34:$H348,$H352,$Q34:$Q348,I$351)</f>
        <v>71</v>
      </c>
      <c r="J352" s="4">
        <f>COUNTIFS($H34:$H348,$H352,$Q34:$Q348,J$351)</f>
        <v>1</v>
      </c>
    </row>
    <row r="353" spans="8:10" x14ac:dyDescent="0.25">
      <c r="H353" s="1" t="s">
        <v>5</v>
      </c>
      <c r="I353" s="4">
        <f>COUNTIFS($H35:$H348,$H353,$Q35:$Q348,I$351)</f>
        <v>0</v>
      </c>
      <c r="J353" s="4">
        <f>COUNTIFS($H35:$H348,$H353,$Q35:$Q348,J$351)</f>
        <v>242</v>
      </c>
    </row>
    <row r="356" spans="8:10" x14ac:dyDescent="0.25">
      <c r="H356" s="5" t="s">
        <v>36</v>
      </c>
      <c r="I356" s="5"/>
      <c r="J356" s="14">
        <f>(I352+J353)/SUM(I352:J353)</f>
        <v>0.99681528662420382</v>
      </c>
    </row>
    <row r="357" spans="8:10" x14ac:dyDescent="0.25">
      <c r="H357" s="5"/>
      <c r="I357" s="5"/>
      <c r="J357" s="14"/>
    </row>
  </sheetData>
  <autoFilter ref="A2:F317" xr:uid="{550E8DF3-AA64-4A68-8880-5FD0473C49B1}"/>
  <mergeCells count="9">
    <mergeCell ref="H350:H351"/>
    <mergeCell ref="I350:J350"/>
    <mergeCell ref="H356:I357"/>
    <mergeCell ref="J356:J357"/>
    <mergeCell ref="A1:F1"/>
    <mergeCell ref="I3:J3"/>
    <mergeCell ref="H1:J1"/>
    <mergeCell ref="H32:J32"/>
    <mergeCell ref="L32:Q3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Alang</cp:lastModifiedBy>
  <dcterms:created xsi:type="dcterms:W3CDTF">2018-07-21T11:36:10Z</dcterms:created>
  <dcterms:modified xsi:type="dcterms:W3CDTF">2018-08-19T01:07:06Z</dcterms:modified>
</cp:coreProperties>
</file>